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my.sharepoint.com/personal/tom_gorham_gov_scot/Documents/"/>
    </mc:Choice>
  </mc:AlternateContent>
  <xr:revisionPtr revIDLastSave="0" documentId="8_{9CB27A15-51A1-4AA4-A958-E09D3EA0CF3F}" xr6:coauthVersionLast="47" xr6:coauthVersionMax="47" xr10:uidLastSave="{00000000-0000-0000-0000-000000000000}"/>
  <bookViews>
    <workbookView xWindow="-110" yWindow="-110" windowWidth="19420" windowHeight="10420" xr2:uid="{00000000-000D-0000-FFFF-FFFF00000000}"/>
  </bookViews>
  <sheets>
    <sheet name="SCP Bridging Payments" sheetId="3" r:id="rId1"/>
    <sheet name="Low Income Pandemic Payments" sheetId="1" r:id="rId2"/>
    <sheet name="COVID Winter Hardship Paymen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 i="3" l="1"/>
  <c r="F6" i="3" l="1"/>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5" i="3"/>
  <c r="G22" i="3"/>
  <c r="X6" i="3"/>
  <c r="G6" i="3" s="1"/>
  <c r="X7" i="3"/>
  <c r="G7" i="3" s="1"/>
  <c r="X8" i="3"/>
  <c r="X9" i="3"/>
  <c r="G9" i="3" s="1"/>
  <c r="X10" i="3"/>
  <c r="G10" i="3" s="1"/>
  <c r="X11" i="3"/>
  <c r="G11" i="3" s="1"/>
  <c r="X12" i="3"/>
  <c r="X13" i="3"/>
  <c r="G13" i="3" s="1"/>
  <c r="X14" i="3"/>
  <c r="G14" i="3" s="1"/>
  <c r="X15" i="3"/>
  <c r="G15" i="3" s="1"/>
  <c r="X16" i="3"/>
  <c r="X17" i="3"/>
  <c r="G17" i="3" s="1"/>
  <c r="X18" i="3"/>
  <c r="G18" i="3" s="1"/>
  <c r="X19" i="3"/>
  <c r="G19" i="3" s="1"/>
  <c r="X20" i="3"/>
  <c r="G20" i="3" s="1"/>
  <c r="X21" i="3"/>
  <c r="G21" i="3" s="1"/>
  <c r="X22" i="3"/>
  <c r="X23" i="3"/>
  <c r="G23" i="3" s="1"/>
  <c r="X24" i="3"/>
  <c r="G24" i="3" s="1"/>
  <c r="X25" i="3"/>
  <c r="G25" i="3" s="1"/>
  <c r="X26" i="3"/>
  <c r="G26" i="3" s="1"/>
  <c r="X27" i="3"/>
  <c r="G27" i="3" s="1"/>
  <c r="X28" i="3"/>
  <c r="G28" i="3" s="1"/>
  <c r="X29" i="3"/>
  <c r="G29" i="3" s="1"/>
  <c r="X30" i="3"/>
  <c r="X31" i="3"/>
  <c r="G31" i="3" s="1"/>
  <c r="X32" i="3"/>
  <c r="G32" i="3" s="1"/>
  <c r="X33" i="3"/>
  <c r="G33" i="3" s="1"/>
  <c r="X34" i="3"/>
  <c r="X35" i="3"/>
  <c r="G35" i="3" s="1"/>
  <c r="X36" i="3"/>
  <c r="G36" i="3" s="1"/>
  <c r="X5" i="3"/>
  <c r="W37" i="3"/>
  <c r="V33"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5" i="3"/>
  <c r="U37" i="3"/>
  <c r="V36" i="3"/>
  <c r="V35" i="3"/>
  <c r="V34" i="3"/>
  <c r="V32" i="3"/>
  <c r="V31" i="3"/>
  <c r="V30" i="3"/>
  <c r="G30" i="3" s="1"/>
  <c r="V29" i="3"/>
  <c r="V28" i="3"/>
  <c r="V27" i="3"/>
  <c r="V26" i="3"/>
  <c r="V25" i="3"/>
  <c r="V24" i="3"/>
  <c r="V23" i="3"/>
  <c r="V22" i="3"/>
  <c r="V21" i="3"/>
  <c r="V20" i="3"/>
  <c r="V19" i="3"/>
  <c r="V18" i="3"/>
  <c r="V17" i="3"/>
  <c r="V16" i="3"/>
  <c r="V15" i="3"/>
  <c r="V14" i="3"/>
  <c r="V13" i="3"/>
  <c r="V12" i="3"/>
  <c r="V11" i="3"/>
  <c r="V10" i="3"/>
  <c r="V9" i="3"/>
  <c r="V8" i="3"/>
  <c r="G8" i="3" s="1"/>
  <c r="V7" i="3"/>
  <c r="V6"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S37" i="3"/>
  <c r="G34" i="3" l="1"/>
  <c r="G16" i="3"/>
  <c r="X37" i="3"/>
  <c r="V37" i="3"/>
  <c r="T37" i="3"/>
  <c r="C35" i="4"/>
  <c r="B35" i="4"/>
  <c r="R36" i="3"/>
  <c r="R35" i="3"/>
  <c r="R34" i="3"/>
  <c r="R33" i="3"/>
  <c r="R32" i="3"/>
  <c r="R31" i="3"/>
  <c r="R30" i="3"/>
  <c r="R29" i="3"/>
  <c r="R28" i="3"/>
  <c r="R27" i="3"/>
  <c r="R26" i="3"/>
  <c r="R25" i="3"/>
  <c r="R24" i="3"/>
  <c r="R23" i="3"/>
  <c r="R22" i="3"/>
  <c r="R21" i="3"/>
  <c r="R20" i="3"/>
  <c r="R19" i="3"/>
  <c r="R18" i="3"/>
  <c r="R17" i="3"/>
  <c r="C17" i="3" s="1"/>
  <c r="R16" i="3"/>
  <c r="R15" i="3"/>
  <c r="R14" i="3"/>
  <c r="R13" i="3"/>
  <c r="R12" i="3"/>
  <c r="G12" i="3" s="1"/>
  <c r="R11" i="3"/>
  <c r="R10" i="3"/>
  <c r="R9" i="3"/>
  <c r="R8" i="3"/>
  <c r="R7" i="3"/>
  <c r="R6" i="3"/>
  <c r="R5" i="3"/>
  <c r="G5" i="3" s="1"/>
  <c r="P17" i="3"/>
  <c r="E17" i="3" s="1"/>
  <c r="P18" i="3"/>
  <c r="E18" i="3" s="1"/>
  <c r="P19" i="3"/>
  <c r="E19" i="3" s="1"/>
  <c r="P20" i="3"/>
  <c r="E20" i="3" s="1"/>
  <c r="P21" i="3"/>
  <c r="E21" i="3" s="1"/>
  <c r="P22" i="3"/>
  <c r="E22" i="3" s="1"/>
  <c r="P23" i="3"/>
  <c r="E23" i="3" s="1"/>
  <c r="P24" i="3"/>
  <c r="E24" i="3" s="1"/>
  <c r="P25" i="3"/>
  <c r="E25" i="3" s="1"/>
  <c r="P26" i="3"/>
  <c r="E26" i="3" s="1"/>
  <c r="P27" i="3"/>
  <c r="E27" i="3" s="1"/>
  <c r="P28" i="3"/>
  <c r="E28" i="3" s="1"/>
  <c r="P29" i="3"/>
  <c r="E29" i="3" s="1"/>
  <c r="P30" i="3"/>
  <c r="E30" i="3" s="1"/>
  <c r="P31" i="3"/>
  <c r="E31" i="3" s="1"/>
  <c r="P32" i="3"/>
  <c r="E32" i="3" s="1"/>
  <c r="P33" i="3"/>
  <c r="E33" i="3" s="1"/>
  <c r="P34" i="3"/>
  <c r="E34" i="3" s="1"/>
  <c r="P35" i="3"/>
  <c r="E35" i="3" s="1"/>
  <c r="P36" i="3"/>
  <c r="E36" i="3" s="1"/>
  <c r="P8" i="3"/>
  <c r="E8" i="3" s="1"/>
  <c r="P9" i="3"/>
  <c r="E9" i="3" s="1"/>
  <c r="P10" i="3"/>
  <c r="E10" i="3" s="1"/>
  <c r="P11" i="3"/>
  <c r="E11" i="3" s="1"/>
  <c r="P12" i="3"/>
  <c r="E12" i="3" s="1"/>
  <c r="P13" i="3"/>
  <c r="E13" i="3" s="1"/>
  <c r="P14" i="3"/>
  <c r="E14" i="3" s="1"/>
  <c r="P15" i="3"/>
  <c r="E15" i="3" s="1"/>
  <c r="P16" i="3"/>
  <c r="E16" i="3" s="1"/>
  <c r="P7" i="3"/>
  <c r="E7" i="3" s="1"/>
  <c r="P5" i="3"/>
  <c r="C23" i="3"/>
  <c r="B11" i="3"/>
  <c r="B19" i="3"/>
  <c r="Q37" i="3"/>
  <c r="F37" i="3" s="1"/>
  <c r="N6" i="3"/>
  <c r="P6" i="3"/>
  <c r="B26" i="1"/>
  <c r="E26" i="1"/>
  <c r="N37" i="1"/>
  <c r="L37" i="1"/>
  <c r="J37" i="1"/>
  <c r="H37" i="1"/>
  <c r="F37" i="1"/>
  <c r="D37" i="1"/>
  <c r="O36" i="1"/>
  <c r="M36" i="1"/>
  <c r="K36" i="1"/>
  <c r="I36" i="1"/>
  <c r="G36" i="1"/>
  <c r="C36" i="1" s="1"/>
  <c r="E36" i="1"/>
  <c r="O35" i="1"/>
  <c r="M35" i="1"/>
  <c r="K35" i="1"/>
  <c r="I35" i="1"/>
  <c r="G35" i="1"/>
  <c r="E35" i="1"/>
  <c r="O34" i="1"/>
  <c r="C34" i="1" s="1"/>
  <c r="M34" i="1"/>
  <c r="K34" i="1"/>
  <c r="I34" i="1"/>
  <c r="G34" i="1"/>
  <c r="E34" i="1"/>
  <c r="O33" i="1"/>
  <c r="M33" i="1"/>
  <c r="K33" i="1"/>
  <c r="I33" i="1"/>
  <c r="G33" i="1"/>
  <c r="C33" i="1" s="1"/>
  <c r="E33" i="1"/>
  <c r="O32" i="1"/>
  <c r="M32" i="1"/>
  <c r="K32" i="1"/>
  <c r="I32" i="1"/>
  <c r="G32" i="1"/>
  <c r="C32" i="1" s="1"/>
  <c r="E32" i="1"/>
  <c r="O31" i="1"/>
  <c r="M31" i="1"/>
  <c r="K31" i="1"/>
  <c r="I31" i="1"/>
  <c r="G31" i="1"/>
  <c r="E31" i="1"/>
  <c r="C31" i="1" s="1"/>
  <c r="O30" i="1"/>
  <c r="M30" i="1"/>
  <c r="K30" i="1"/>
  <c r="I30" i="1"/>
  <c r="G30" i="1"/>
  <c r="E30" i="1"/>
  <c r="C30" i="1" s="1"/>
  <c r="O29" i="1"/>
  <c r="M29" i="1"/>
  <c r="K29" i="1"/>
  <c r="I29" i="1"/>
  <c r="G29" i="1"/>
  <c r="E29" i="1"/>
  <c r="O28" i="1"/>
  <c r="M28" i="1"/>
  <c r="K28" i="1"/>
  <c r="I28" i="1"/>
  <c r="G28" i="1"/>
  <c r="C28" i="1" s="1"/>
  <c r="E28" i="1"/>
  <c r="O27" i="1"/>
  <c r="M27" i="1"/>
  <c r="K27" i="1"/>
  <c r="I27" i="1"/>
  <c r="G27" i="1"/>
  <c r="E27" i="1"/>
  <c r="O26" i="1"/>
  <c r="M26" i="1"/>
  <c r="K26" i="1"/>
  <c r="I26" i="1"/>
  <c r="G26" i="1"/>
  <c r="C26" i="1" s="1"/>
  <c r="O25" i="1"/>
  <c r="M25" i="1"/>
  <c r="K25" i="1"/>
  <c r="I25" i="1"/>
  <c r="C25" i="1" s="1"/>
  <c r="G25" i="1"/>
  <c r="E25" i="1"/>
  <c r="O24" i="1"/>
  <c r="M24" i="1"/>
  <c r="K24" i="1"/>
  <c r="I24" i="1"/>
  <c r="G24" i="1"/>
  <c r="E24" i="1"/>
  <c r="C24" i="1" s="1"/>
  <c r="O23" i="1"/>
  <c r="M23" i="1"/>
  <c r="K23" i="1"/>
  <c r="I23" i="1"/>
  <c r="G23" i="1"/>
  <c r="E23" i="1"/>
  <c r="C23" i="1" s="1"/>
  <c r="O22" i="1"/>
  <c r="M22" i="1"/>
  <c r="K22" i="1"/>
  <c r="I22" i="1"/>
  <c r="G22" i="1"/>
  <c r="E22" i="1"/>
  <c r="C22" i="1" s="1"/>
  <c r="O21" i="1"/>
  <c r="M21" i="1"/>
  <c r="K21" i="1"/>
  <c r="I21" i="1"/>
  <c r="C21" i="1" s="1"/>
  <c r="G21" i="1"/>
  <c r="E21" i="1"/>
  <c r="O20" i="1"/>
  <c r="M20" i="1"/>
  <c r="K20" i="1"/>
  <c r="I20" i="1"/>
  <c r="G20" i="1"/>
  <c r="E20" i="1"/>
  <c r="C20" i="1" s="1"/>
  <c r="O19" i="1"/>
  <c r="M19" i="1"/>
  <c r="K19" i="1"/>
  <c r="I19" i="1"/>
  <c r="G19" i="1"/>
  <c r="E19" i="1"/>
  <c r="O18" i="1"/>
  <c r="M18" i="1"/>
  <c r="C18" i="1" s="1"/>
  <c r="K18" i="1"/>
  <c r="I18" i="1"/>
  <c r="G18" i="1"/>
  <c r="E18" i="1"/>
  <c r="O17" i="1"/>
  <c r="M17" i="1"/>
  <c r="K17" i="1"/>
  <c r="I17" i="1"/>
  <c r="C17" i="1" s="1"/>
  <c r="G17" i="1"/>
  <c r="E17" i="1"/>
  <c r="O16" i="1"/>
  <c r="M16" i="1"/>
  <c r="K16" i="1"/>
  <c r="I16" i="1"/>
  <c r="G16" i="1"/>
  <c r="E16" i="1"/>
  <c r="C16" i="1" s="1"/>
  <c r="O15" i="1"/>
  <c r="M15" i="1"/>
  <c r="K15" i="1"/>
  <c r="I15" i="1"/>
  <c r="G15" i="1"/>
  <c r="E15" i="1"/>
  <c r="C15" i="1" s="1"/>
  <c r="O14" i="1"/>
  <c r="M14" i="1"/>
  <c r="K14" i="1"/>
  <c r="I14" i="1"/>
  <c r="G14" i="1"/>
  <c r="E14" i="1"/>
  <c r="C14" i="1" s="1"/>
  <c r="O13" i="1"/>
  <c r="M13" i="1"/>
  <c r="K13" i="1"/>
  <c r="I13" i="1"/>
  <c r="C13" i="1" s="1"/>
  <c r="G13" i="1"/>
  <c r="E13" i="1"/>
  <c r="O12" i="1"/>
  <c r="M12" i="1"/>
  <c r="K12" i="1"/>
  <c r="I12" i="1"/>
  <c r="G12" i="1"/>
  <c r="E12" i="1"/>
  <c r="C12" i="1" s="1"/>
  <c r="O11" i="1"/>
  <c r="M11" i="1"/>
  <c r="K11" i="1"/>
  <c r="I11" i="1"/>
  <c r="G11" i="1"/>
  <c r="E11" i="1"/>
  <c r="O10" i="1"/>
  <c r="M10" i="1"/>
  <c r="C10" i="1" s="1"/>
  <c r="K10" i="1"/>
  <c r="I10" i="1"/>
  <c r="G10" i="1"/>
  <c r="E10" i="1"/>
  <c r="O9" i="1"/>
  <c r="M9" i="1"/>
  <c r="K9" i="1"/>
  <c r="I9" i="1"/>
  <c r="C9" i="1" s="1"/>
  <c r="G9" i="1"/>
  <c r="E9" i="1"/>
  <c r="O8" i="1"/>
  <c r="M8" i="1"/>
  <c r="K8" i="1"/>
  <c r="I8" i="1"/>
  <c r="I37" i="1" s="1"/>
  <c r="G8" i="1"/>
  <c r="C8" i="1" s="1"/>
  <c r="G37" i="1"/>
  <c r="E8" i="1"/>
  <c r="O7" i="1"/>
  <c r="M7" i="1"/>
  <c r="K7" i="1"/>
  <c r="I7" i="1"/>
  <c r="G7" i="1"/>
  <c r="E7" i="1"/>
  <c r="C7" i="1" s="1"/>
  <c r="O6" i="1"/>
  <c r="M6" i="1"/>
  <c r="K6" i="1"/>
  <c r="I6" i="1"/>
  <c r="G6" i="1"/>
  <c r="E6" i="1"/>
  <c r="C6" i="1" s="1"/>
  <c r="O5" i="1"/>
  <c r="O37" i="1" s="1"/>
  <c r="M5" i="1"/>
  <c r="M37" i="1" s="1"/>
  <c r="K5" i="1"/>
  <c r="K37" i="1" s="1"/>
  <c r="I5" i="1"/>
  <c r="G5" i="1"/>
  <c r="E5" i="1"/>
  <c r="E37" i="1"/>
  <c r="B24" i="1"/>
  <c r="O37" i="3"/>
  <c r="N37" i="3"/>
  <c r="M37" i="3"/>
  <c r="L37" i="3"/>
  <c r="K37" i="3"/>
  <c r="J37" i="3"/>
  <c r="I37" i="3"/>
  <c r="C11" i="1"/>
  <c r="C19" i="1"/>
  <c r="C27" i="1"/>
  <c r="C29" i="1"/>
  <c r="C35" i="1"/>
  <c r="C5" i="1"/>
  <c r="C37" i="1" s="1"/>
  <c r="B6" i="1"/>
  <c r="B7" i="1"/>
  <c r="B8" i="1"/>
  <c r="B9" i="1"/>
  <c r="B10" i="1"/>
  <c r="B11" i="1"/>
  <c r="B12" i="1"/>
  <c r="B13" i="1"/>
  <c r="B14" i="1"/>
  <c r="B15" i="1"/>
  <c r="B16" i="1"/>
  <c r="B17" i="1"/>
  <c r="B18" i="1"/>
  <c r="B19" i="1"/>
  <c r="B20" i="1"/>
  <c r="B21" i="1"/>
  <c r="B22" i="1"/>
  <c r="B23" i="1"/>
  <c r="B25" i="1"/>
  <c r="B27" i="1"/>
  <c r="B28" i="1"/>
  <c r="B29" i="1"/>
  <c r="B30" i="1"/>
  <c r="B31" i="1"/>
  <c r="B32" i="1"/>
  <c r="B33" i="1"/>
  <c r="B34" i="1"/>
  <c r="B35" i="1"/>
  <c r="B36" i="1"/>
  <c r="B5" i="1"/>
  <c r="B37" i="1" s="1"/>
  <c r="C20" i="3" l="1"/>
  <c r="C36" i="3"/>
  <c r="C29" i="3"/>
  <c r="C18" i="3"/>
  <c r="E6" i="3"/>
  <c r="C26" i="3"/>
  <c r="P37" i="3"/>
  <c r="E37" i="3" s="1"/>
  <c r="E5" i="3"/>
  <c r="C5" i="3" s="1"/>
  <c r="C34" i="3"/>
  <c r="D37" i="3"/>
  <c r="B37" i="3" s="1"/>
  <c r="C33" i="3"/>
  <c r="B31" i="3"/>
  <c r="B21" i="3"/>
  <c r="B24" i="3"/>
  <c r="B5" i="3"/>
  <c r="C12" i="3"/>
  <c r="C6" i="3"/>
  <c r="B6" i="3"/>
  <c r="C14" i="3"/>
  <c r="B14" i="3"/>
  <c r="C22" i="3"/>
  <c r="B22" i="3"/>
  <c r="C30" i="3"/>
  <c r="B30" i="3"/>
  <c r="C10" i="3"/>
  <c r="R37" i="3"/>
  <c r="G37" i="3" s="1"/>
  <c r="C9" i="3"/>
  <c r="C15" i="3"/>
  <c r="B7" i="3"/>
  <c r="C21" i="3"/>
  <c r="C27" i="3"/>
  <c r="C13" i="3"/>
  <c r="B23" i="3"/>
  <c r="C25" i="3"/>
  <c r="C19" i="3"/>
  <c r="C11" i="3"/>
  <c r="B15" i="3"/>
  <c r="B8" i="3"/>
  <c r="C31" i="3"/>
  <c r="C7" i="3"/>
  <c r="C16" i="3"/>
  <c r="B27" i="3"/>
  <c r="B35" i="3"/>
  <c r="C28" i="3"/>
  <c r="C35" i="3"/>
  <c r="C24" i="3"/>
  <c r="C8" i="3"/>
  <c r="B18" i="3"/>
  <c r="B28" i="3"/>
  <c r="B12" i="3"/>
  <c r="B26" i="3"/>
  <c r="C32" i="3"/>
  <c r="B10" i="3"/>
  <c r="B34" i="3"/>
  <c r="B13" i="3"/>
  <c r="B32" i="3"/>
  <c r="B16" i="3"/>
  <c r="B29" i="3"/>
  <c r="B36" i="3"/>
  <c r="B20" i="3"/>
  <c r="B33" i="3"/>
  <c r="B25" i="3"/>
  <c r="B17" i="3"/>
  <c r="B9" i="3"/>
  <c r="C3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u441194</author>
  </authors>
  <commentList>
    <comment ref="Q34" authorId="0" shapeId="0" xr:uid="{00000000-0006-0000-0000-000001000000}">
      <text>
        <r>
          <rPr>
            <sz val="9"/>
            <color indexed="81"/>
            <rFont val="Tahoma"/>
            <family val="2"/>
          </rPr>
          <t>Corrected as of Aug 2022, previously recorded as 5,109 due to administrative error.</t>
        </r>
      </text>
    </comment>
  </commentList>
</comments>
</file>

<file path=xl/sharedStrings.xml><?xml version="1.0" encoding="utf-8"?>
<sst xmlns="http://schemas.openxmlformats.org/spreadsheetml/2006/main" count="171" uniqueCount="70">
  <si>
    <t>Local Authority</t>
  </si>
  <si>
    <t>Aberdeen City</t>
  </si>
  <si>
    <t>Aberdeenshire</t>
  </si>
  <si>
    <t>Angus</t>
  </si>
  <si>
    <t>Argyll &amp; Bute</t>
  </si>
  <si>
    <t>Clackmannanshire</t>
  </si>
  <si>
    <t>Dumfries &amp;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</si>
  <si>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</si>
  <si>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</si>
  <si>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</si>
  <si>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</si>
  <si>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</si>
  <si>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</si>
  <si>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</si>
  <si>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</si>
  <si>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</si>
  <si>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</si>
  <si>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</si>
  <si>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</si>
  <si>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</si>
  <si>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</si>
  <si>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</si>
  <si>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</si>
  <si>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</si>
  <si>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</si>
  <si>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</si>
  <si>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</si>
  <si>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</si>
  <si>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</si>
  <si>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</si>
  <si>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</si>
  <si>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</si>
  <si>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</si>
  <si>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Total</t>
  </si>
  <si>
    <t>CTR recipients</t>
  </si>
  <si>
    <t>Total Number of Payments</t>
  </si>
  <si>
    <t>Total Value of Payments (£)</t>
  </si>
  <si>
    <t>&lt;18s</t>
  </si>
  <si>
    <t>Care Leavers</t>
  </si>
  <si>
    <t>Care</t>
  </si>
  <si>
    <t>Housing support</t>
  </si>
  <si>
    <t>PAYMENTS MADE BY LA, BY GROUP</t>
  </si>
  <si>
    <t>TOTAL PAYMENTS</t>
  </si>
  <si>
    <t>Severe Mental Impairment (SMI)</t>
  </si>
  <si>
    <t>Reported spend</t>
  </si>
  <si>
    <t>Number of payments</t>
  </si>
  <si>
    <t>Summer Payment 2021</t>
  </si>
  <si>
    <t>TOTAL BY PAYMENT</t>
  </si>
  <si>
    <t>Table 1 - Scottish Child Payment Bridging Payments*</t>
  </si>
  <si>
    <t>Spring Payment 2021**</t>
  </si>
  <si>
    <t>** Spring 2021 payment also made available to children in receipt of Free School Meals on the basis of low income in Early Learning and Childcare settings.</t>
  </si>
  <si>
    <t>* The total value of payments made in 2021 incorporates: the £100 COVID Spring Hardship Payment, made at Easter 2021; the £100 Family Pandemic Payment, made at summer 2021 and the £100 Family Pandemic Payment, made in winter.</t>
  </si>
  <si>
    <t>CUMULATIVE TOTAL 2021 + 2022</t>
  </si>
  <si>
    <t>NUMBER AND VALUE OF PAYMENTS BY YEAR AND CUMULATIVE</t>
  </si>
  <si>
    <t>Winter Payment 2021***</t>
  </si>
  <si>
    <t>Autumn Payment 2021***</t>
  </si>
  <si>
    <t>Table 2 - Low Income Pandemic Payments (2021)*</t>
  </si>
  <si>
    <t>North Lanarkshire**</t>
  </si>
  <si>
    <t>* £130 was paid to eligible households. More info available at www.gov.scot/publications/coronavirus-covid-19-guidance-for-local-authorities-on-pandemic-support-payments/pages/low-income-pandemic-payment/</t>
  </si>
  <si>
    <t>** total number of payments increased by 390, previously unreported (updated June 2022)</t>
  </si>
  <si>
    <t>Table 3 - COVID Winter Hardship Payment (2020)*</t>
  </si>
  <si>
    <t xml:space="preserve">* £100 paid for each eligible child. More info at: https://www.gov.scot/news/financial-help-for-families-in-need/ </t>
  </si>
  <si>
    <t>Spring Payment 2022****</t>
  </si>
  <si>
    <t>Summer Payment 2022*****</t>
  </si>
  <si>
    <t>***** Total number of payments made by Eilean Sar previously incorrectly reported as 303. Corrected as of 20 Jan 2023.</t>
  </si>
  <si>
    <t>Winter Payment 2022</t>
  </si>
  <si>
    <t xml:space="preserve">*** Additional payments notified after initial publication of data, revised figures included in this table. Total number of payments made by South Lanarkshire lower than initially reported, corrected as of 18 January 2023. Total number of payments made by Aberdeen City lower than initially reported, corrected as of 2 February 2023. West Dunbartonshire advised of 2 additional  Winter 2021 payments on 27 Jan 2022. </t>
  </si>
  <si>
    <t>***** Total number of payments made by Eilean Sar previously incorrectly reported as 229. Corrected as of 20 Jan 2023.</t>
  </si>
  <si>
    <t>**** Total number of payments made by Stirling previously incorrectly reported as 5,109. corrected as of 19 August 2022. Total number of payments made by East Ayrshire previously reported as 3,913, corrected as of 2 February 2023. Total number of payments made by South Lanarkshire lower than initially reported, corrected as of 18 January 2023. Total number of payments made by Aberdeen City lower than initially reported, corrected as of 2 February 2023.</t>
  </si>
  <si>
    <t>Autumn Payment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</si>
</sst>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1"/>
      <color theme="1"/>
      <name val="Calibri"/>
      <family val="2"/>
      <scheme val="minor"/>
    </font>
    <font>
      <b/>
      <sz val="12"/>
      <color theme="1"/>
      <name val="Arial"/>
      <family val="2"/>
    </font>
    <font>
      <sz val="12"/>
      <color rgb="FF000000"/>
      <name val="Arial"/>
      <family val="2"/>
    </font>
    <font>
      <sz val="12"/>
      <color theme="1"/>
      <name val="Arial"/>
      <family val="2"/>
    </font>
    <font>
      <b/>
      <sz val="12"/>
      <color rgb="FF000000"/>
      <name val="Arial"/>
      <family val="2"/>
    </font>
    <font>
      <sz val="11"/>
      <name val="Calibri"/>
      <family val="2"/>
      <scheme val="minor"/>
    </font>
    <font>
      <b/>
      <sz val="16"/>
      <color theme="1"/>
      <name val="Arial"/>
      <family val="2"/>
    </font>
    <font>
      <sz val="10"/>
      <color rgb="FF000000"/>
      <name val="Arial"/>
      <family val="2"/>
    </font>
    <font>
      <sz val="10"/>
      <color theme="1"/>
      <name val="Arial"/>
      <family val="2"/>
    </font>
    <font>
      <b/>
      <sz val="11"/>
      <color theme="1"/>
      <name val="Arial"/>
      <family val="2"/>
    </font>
    <font>
      <sz val="11"/>
      <color rgb="FF000000"/>
      <name val="Calibri"/>
      <family val="2"/>
    </font>
    <font>
      <sz val="11"/>
      <color rgb="FF000000"/>
      <name val="Calibri"/>
      <family val="2"/>
      <scheme val="minor"/>
    </font>
    <font>
      <sz val="9"/>
      <color indexed="81"/>
      <name val="Tahoma"/>
      <family val="2"/>
    </font>
  </fonts>
  <fills count="11">
    <fill>
      <patternFill patternType="none"/>
    </fill>
    <fill>
      <patternFill patternType="gray125"/>
    </fill>
    <fill>
      <patternFill patternType="solid">
        <fgColor rgb="FFE2EFD9"/>
        <bgColor indexed="64"/>
      </patternFill>
    </fill>
    <fill>
      <patternFill patternType="solid">
        <fgColor rgb="FFFFC000"/>
        <bgColor indexed="64"/>
      </patternFill>
    </fill>
    <fill>
      <patternFill patternType="solid">
        <fgColor theme="4" tint="0.79998168889431442"/>
        <bgColor indexed="64"/>
      </patternFill>
    </fill>
    <fill>
      <patternFill patternType="solid">
        <fgColor rgb="FFE7E6E6"/>
        <bgColor indexed="64"/>
      </patternFill>
    </fill>
    <fill>
      <patternFill patternType="solid">
        <fgColor theme="7"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style="medium">
        <color indexed="64"/>
      </top>
      <bottom/>
      <diagonal/>
    </border>
    <border>
      <left style="thick">
        <color indexed="64"/>
      </left>
      <right style="medium">
        <color indexed="64"/>
      </right>
      <top style="thick">
        <color indexed="64"/>
      </top>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s>
  <cellStyleXfs count="1">
    <xf numFmtId="0" fontId="0" fillId="0" borderId="0"/>
  </cellStyleXfs>
  <cellXfs count="100">
    <xf numFmtId="0" fontId="0" fillId="0" borderId="0" xfId="0"/>
    <xf numFmtId="0" fontId="2" fillId="0" borderId="1" xfId="0" applyFont="1" applyFill="1" applyBorder="1" applyAlignment="1">
      <alignment vertical="center"/>
    </xf>
    <xf numFmtId="0" fontId="2" fillId="0" borderId="3" xfId="0" applyFont="1" applyBorder="1" applyAlignment="1">
      <alignment vertical="center"/>
    </xf>
    <xf numFmtId="0" fontId="2" fillId="0" borderId="3" xfId="0" applyFont="1" applyFill="1" applyBorder="1" applyAlignment="1">
      <alignment vertical="center"/>
    </xf>
    <xf numFmtId="0" fontId="4" fillId="5" borderId="3" xfId="0" applyFont="1" applyFill="1" applyBorder="1" applyAlignment="1">
      <alignment horizontal="right" vertical="center"/>
    </xf>
    <xf numFmtId="0" fontId="5" fillId="0" borderId="0" xfId="0" applyFont="1"/>
    <xf numFmtId="0" fontId="0" fillId="0" borderId="0" xfId="0" applyBorder="1"/>
    <xf numFmtId="3" fontId="2" fillId="8" borderId="10" xfId="0" applyNumberFormat="1" applyFont="1" applyFill="1" applyBorder="1" applyAlignment="1">
      <alignment horizontal="right" vertical="center" wrapText="1"/>
    </xf>
    <xf numFmtId="0" fontId="1" fillId="8" borderId="11" xfId="0" applyFont="1" applyFill="1" applyBorder="1" applyAlignment="1">
      <alignment vertical="center" wrapText="1"/>
    </xf>
    <xf numFmtId="0" fontId="1" fillId="8" borderId="15" xfId="0" applyFont="1" applyFill="1" applyBorder="1" applyAlignment="1">
      <alignment vertical="center" wrapText="1"/>
    </xf>
    <xf numFmtId="0" fontId="3" fillId="0" borderId="0" xfId="0" applyFont="1"/>
    <xf numFmtId="0" fontId="1" fillId="0" borderId="0" xfId="0" applyFont="1"/>
    <xf numFmtId="3" fontId="3" fillId="0" borderId="1" xfId="0" applyNumberFormat="1" applyFont="1" applyBorder="1"/>
    <xf numFmtId="164" fontId="3" fillId="0" borderId="1" xfId="0" applyNumberFormat="1" applyFont="1" applyBorder="1"/>
    <xf numFmtId="3" fontId="3" fillId="0" borderId="1" xfId="0" applyNumberFormat="1" applyFont="1" applyFill="1" applyBorder="1"/>
    <xf numFmtId="164" fontId="3" fillId="0" borderId="1" xfId="0" applyNumberFormat="1" applyFont="1" applyFill="1" applyBorder="1"/>
    <xf numFmtId="0" fontId="3" fillId="0" borderId="1" xfId="0" applyFont="1" applyBorder="1"/>
    <xf numFmtId="3" fontId="3" fillId="0" borderId="13" xfId="0" applyNumberFormat="1" applyFont="1" applyFill="1" applyBorder="1"/>
    <xf numFmtId="164" fontId="3" fillId="0" borderId="13" xfId="0" applyNumberFormat="1" applyFont="1" applyFill="1" applyBorder="1"/>
    <xf numFmtId="164" fontId="1" fillId="5" borderId="3" xfId="0" applyNumberFormat="1" applyFont="1" applyFill="1" applyBorder="1" applyAlignment="1">
      <alignment horizontal="right" vertical="center" wrapText="1"/>
    </xf>
    <xf numFmtId="3" fontId="1" fillId="5" borderId="3" xfId="0" applyNumberFormat="1" applyFont="1" applyFill="1" applyBorder="1" applyAlignment="1">
      <alignment horizontal="right" vertical="center" wrapText="1"/>
    </xf>
    <xf numFmtId="3" fontId="4" fillId="5" borderId="3" xfId="0" applyNumberFormat="1" applyFont="1" applyFill="1" applyBorder="1" applyAlignment="1">
      <alignment horizontal="right" vertical="center"/>
    </xf>
    <xf numFmtId="0" fontId="1" fillId="0" borderId="13" xfId="0" applyFont="1" applyFill="1" applyBorder="1" applyAlignment="1">
      <alignment horizontal="center" vertical="center" wrapText="1"/>
    </xf>
    <xf numFmtId="0" fontId="1" fillId="0" borderId="0" xfId="0" applyFont="1" applyFill="1" applyBorder="1"/>
    <xf numFmtId="0" fontId="1" fillId="0" borderId="14" xfId="0" applyFont="1" applyFill="1" applyBorder="1" applyAlignment="1">
      <alignment horizontal="center" vertical="center" wrapText="1"/>
    </xf>
    <xf numFmtId="3" fontId="2" fillId="0" borderId="13" xfId="0" applyNumberFormat="1" applyFont="1" applyFill="1" applyBorder="1" applyAlignment="1">
      <alignment vertical="center"/>
    </xf>
    <xf numFmtId="164" fontId="1" fillId="0" borderId="13" xfId="0" applyNumberFormat="1" applyFont="1" applyFill="1" applyBorder="1" applyAlignment="1">
      <alignment horizontal="right" vertical="center" wrapText="1"/>
    </xf>
    <xf numFmtId="0" fontId="0" fillId="0" borderId="0" xfId="0" applyFill="1" applyBorder="1"/>
    <xf numFmtId="0" fontId="1" fillId="3" borderId="12" xfId="0" applyFont="1" applyFill="1" applyBorder="1" applyAlignment="1">
      <alignment vertical="center" wrapText="1"/>
    </xf>
    <xf numFmtId="3" fontId="2" fillId="4" borderId="1" xfId="0" applyNumberFormat="1" applyFont="1" applyFill="1" applyBorder="1" applyAlignment="1">
      <alignment vertical="center"/>
    </xf>
    <xf numFmtId="164" fontId="2" fillId="4" borderId="1" xfId="0" applyNumberFormat="1" applyFont="1" applyFill="1" applyBorder="1" applyAlignment="1">
      <alignment vertical="center"/>
    </xf>
    <xf numFmtId="3" fontId="2" fillId="7" borderId="20" xfId="0" applyNumberFormat="1" applyFont="1" applyFill="1" applyBorder="1" applyAlignment="1">
      <alignment horizontal="right" vertical="center" wrapText="1"/>
    </xf>
    <xf numFmtId="164" fontId="3" fillId="7" borderId="21" xfId="0" applyNumberFormat="1" applyFont="1" applyFill="1" applyBorder="1"/>
    <xf numFmtId="3" fontId="3" fillId="7" borderId="21" xfId="0" applyNumberFormat="1" applyFont="1" applyFill="1" applyBorder="1"/>
    <xf numFmtId="164" fontId="3" fillId="7" borderId="22" xfId="0" applyNumberFormat="1" applyFont="1" applyFill="1" applyBorder="1"/>
    <xf numFmtId="0" fontId="7" fillId="0" borderId="0" xfId="0" applyFont="1" applyFill="1" applyBorder="1" applyAlignment="1">
      <alignment vertical="center"/>
    </xf>
    <xf numFmtId="0" fontId="8" fillId="0" borderId="0" xfId="0" applyFont="1"/>
    <xf numFmtId="0" fontId="1" fillId="4" borderId="3" xfId="0" applyFont="1" applyFill="1" applyBorder="1" applyAlignment="1">
      <alignment vertical="center" wrapText="1"/>
    </xf>
    <xf numFmtId="3" fontId="2" fillId="7" borderId="1" xfId="0" applyNumberFormat="1" applyFont="1" applyFill="1" applyBorder="1" applyAlignment="1">
      <alignment vertical="center"/>
    </xf>
    <xf numFmtId="164" fontId="2" fillId="7" borderId="1" xfId="0" applyNumberFormat="1" applyFont="1" applyFill="1" applyBorder="1" applyAlignment="1">
      <alignment vertical="center"/>
    </xf>
    <xf numFmtId="3" fontId="4" fillId="7" borderId="1" xfId="0" applyNumberFormat="1" applyFont="1" applyFill="1" applyBorder="1" applyAlignment="1">
      <alignment vertical="center"/>
    </xf>
    <xf numFmtId="164" fontId="4" fillId="7" borderId="1" xfId="0" applyNumberFormat="1" applyFont="1" applyFill="1" applyBorder="1" applyAlignment="1">
      <alignment vertical="center"/>
    </xf>
    <xf numFmtId="0" fontId="1" fillId="9" borderId="3" xfId="0" applyFont="1" applyFill="1" applyBorder="1" applyAlignment="1">
      <alignment vertical="center" wrapText="1"/>
    </xf>
    <xf numFmtId="3" fontId="2" fillId="9" borderId="1" xfId="0" applyNumberFormat="1" applyFont="1" applyFill="1" applyBorder="1" applyAlignment="1">
      <alignment vertical="center"/>
    </xf>
    <xf numFmtId="164" fontId="2" fillId="9" borderId="1" xfId="0" applyNumberFormat="1" applyFont="1" applyFill="1" applyBorder="1" applyAlignment="1">
      <alignment vertical="center"/>
    </xf>
    <xf numFmtId="0" fontId="1" fillId="7" borderId="3" xfId="0" applyFont="1" applyFill="1" applyBorder="1" applyAlignment="1">
      <alignment vertical="center" wrapText="1"/>
    </xf>
    <xf numFmtId="3" fontId="3" fillId="0" borderId="2" xfId="0" applyNumberFormat="1" applyFont="1" applyBorder="1"/>
    <xf numFmtId="3" fontId="3" fillId="10" borderId="4" xfId="0" applyNumberFormat="1" applyFont="1" applyFill="1" applyBorder="1"/>
    <xf numFmtId="3" fontId="3" fillId="0" borderId="4" xfId="0" applyNumberFormat="1" applyFont="1" applyBorder="1"/>
    <xf numFmtId="0" fontId="3" fillId="0" borderId="4" xfId="0" applyFont="1" applyBorder="1"/>
    <xf numFmtId="3" fontId="3" fillId="0" borderId="4" xfId="0" applyNumberFormat="1" applyFont="1" applyFill="1" applyBorder="1"/>
    <xf numFmtId="0" fontId="9" fillId="7" borderId="9" xfId="0" applyFont="1" applyFill="1" applyBorder="1" applyAlignment="1">
      <alignment vertical="center" wrapText="1"/>
    </xf>
    <xf numFmtId="3" fontId="2" fillId="8" borderId="24" xfId="0" applyNumberFormat="1" applyFont="1" applyFill="1" applyBorder="1" applyAlignment="1">
      <alignment horizontal="right" vertical="center" wrapText="1"/>
    </xf>
    <xf numFmtId="3" fontId="2" fillId="7" borderId="25" xfId="0" applyNumberFormat="1" applyFont="1" applyFill="1" applyBorder="1" applyAlignment="1">
      <alignment horizontal="right" vertical="center" wrapText="1"/>
    </xf>
    <xf numFmtId="164" fontId="3" fillId="7" borderId="26" xfId="0" applyNumberFormat="1" applyFont="1" applyFill="1" applyBorder="1"/>
    <xf numFmtId="3" fontId="3" fillId="7" borderId="26" xfId="0" applyNumberFormat="1" applyFont="1" applyFill="1" applyBorder="1"/>
    <xf numFmtId="164" fontId="3" fillId="7" borderId="27" xfId="0" applyNumberFormat="1" applyFont="1" applyFill="1" applyBorder="1"/>
    <xf numFmtId="3" fontId="1" fillId="8" borderId="1" xfId="0" applyNumberFormat="1" applyFont="1" applyFill="1" applyBorder="1" applyAlignment="1">
      <alignment horizontal="right" vertical="center" wrapText="1"/>
    </xf>
    <xf numFmtId="164" fontId="1" fillId="8" borderId="2" xfId="0" applyNumberFormat="1" applyFont="1" applyFill="1" applyBorder="1" applyAlignment="1">
      <alignment horizontal="right" vertical="center" wrapText="1"/>
    </xf>
    <xf numFmtId="1" fontId="1" fillId="5" borderId="2" xfId="0" applyNumberFormat="1" applyFont="1" applyFill="1" applyBorder="1" applyAlignment="1">
      <alignment horizontal="right" vertical="center" wrapText="1"/>
    </xf>
    <xf numFmtId="164" fontId="1" fillId="5" borderId="2" xfId="0" applyNumberFormat="1" applyFont="1" applyFill="1" applyBorder="1" applyAlignment="1">
      <alignment horizontal="right" vertical="center" wrapText="1"/>
    </xf>
    <xf numFmtId="0" fontId="1" fillId="2" borderId="12" xfId="0" applyFont="1" applyFill="1" applyBorder="1" applyAlignment="1">
      <alignment horizontal="center" vertical="center" wrapText="1"/>
    </xf>
    <xf numFmtId="0" fontId="3" fillId="0" borderId="2" xfId="0" applyFont="1" applyBorder="1"/>
    <xf numFmtId="3" fontId="1" fillId="5" borderId="4" xfId="0" applyNumberFormat="1" applyFont="1" applyFill="1" applyBorder="1" applyAlignment="1">
      <alignment horizontal="righ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3" fontId="3" fillId="0" borderId="9" xfId="0" applyNumberFormat="1" applyFont="1" applyFill="1" applyBorder="1"/>
    <xf numFmtId="164" fontId="3" fillId="0" borderId="2" xfId="0" applyNumberFormat="1" applyFont="1" applyBorder="1"/>
    <xf numFmtId="164" fontId="3" fillId="0" borderId="2" xfId="0" applyNumberFormat="1" applyFont="1" applyFill="1" applyBorder="1"/>
    <xf numFmtId="164" fontId="1" fillId="5" borderId="4" xfId="0" applyNumberFormat="1" applyFont="1" applyFill="1" applyBorder="1" applyAlignment="1">
      <alignment horizontal="right" vertical="center" wrapText="1"/>
    </xf>
    <xf numFmtId="0" fontId="1" fillId="6" borderId="0" xfId="0" applyFont="1" applyFill="1" applyBorder="1" applyAlignment="1">
      <alignment horizontal="center"/>
    </xf>
    <xf numFmtId="3" fontId="3" fillId="10" borderId="2" xfId="0" applyNumberFormat="1" applyFont="1" applyFill="1" applyBorder="1"/>
    <xf numFmtId="0" fontId="1" fillId="9" borderId="16" xfId="0" applyFont="1" applyFill="1" applyBorder="1" applyAlignment="1">
      <alignment horizontal="center"/>
    </xf>
    <xf numFmtId="0" fontId="1" fillId="9" borderId="2" xfId="0" applyFont="1" applyFill="1" applyBorder="1" applyAlignment="1">
      <alignment horizontal="center"/>
    </xf>
    <xf numFmtId="0" fontId="1" fillId="6" borderId="17" xfId="0" applyFont="1" applyFill="1" applyBorder="1" applyAlignment="1">
      <alignment horizontal="center"/>
    </xf>
    <xf numFmtId="0" fontId="1" fillId="6" borderId="5" xfId="0" applyFont="1" applyFill="1" applyBorder="1" applyAlignment="1">
      <alignment horizont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4" borderId="16" xfId="0" applyFont="1" applyFill="1" applyBorder="1" applyAlignment="1">
      <alignment horizontal="center"/>
    </xf>
    <xf numFmtId="0" fontId="1" fillId="4" borderId="2" xfId="0" applyFont="1" applyFill="1" applyBorder="1" applyAlignment="1">
      <alignment horizontal="center"/>
    </xf>
    <xf numFmtId="0" fontId="1" fillId="9" borderId="16"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0" borderId="0" xfId="0" applyFont="1" applyAlignment="1">
      <alignment horizontal="left"/>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
  <sheetViews>
    <sheetView tabSelected="1" topLeftCell="N1" zoomScaleNormal="100" workbookViewId="0">
      <pane ySplit="4" topLeftCell="A5" activePane="bottomLeft" state="frozen"/>
      <selection pane="bottomLeft" activeCell="W24" sqref="W24"/>
    </sheetView>
  </sheetViews>
  <sheetFormatPr defaultRowHeight="14.5" x14ac:dyDescent="0.35"/>
  <cols>
    <col min="1" max="1" width="23.26953125" customWidth="1"/>
    <col min="2" max="5" width="19" customWidth="1"/>
    <col min="6" max="6" width="19" bestFit="1" customWidth="1"/>
    <col min="7" max="7" width="16.26953125" bestFit="1" customWidth="1"/>
    <col min="8" max="8" width="7.54296875" style="27" customWidth="1"/>
    <col min="9" max="9" width="14.1796875" customWidth="1"/>
    <col min="10" max="10" width="14.1796875" bestFit="1" customWidth="1"/>
    <col min="11" max="11" width="14.1796875" customWidth="1"/>
    <col min="12" max="12" width="14.1796875" bestFit="1" customWidth="1"/>
    <col min="13" max="13" width="14.1796875" customWidth="1"/>
    <col min="14" max="14" width="14.1796875" bestFit="1" customWidth="1"/>
    <col min="15" max="15" width="14.1796875" customWidth="1"/>
    <col min="16" max="16" width="14.1796875" bestFit="1" customWidth="1"/>
    <col min="17" max="24" width="14.1796875" customWidth="1"/>
  </cols>
  <sheetData>
    <row r="1" spans="1:24" ht="16" thickBot="1" x14ac:dyDescent="0.4">
      <c r="A1" s="11" t="s">
        <v>48</v>
      </c>
      <c r="B1" s="11"/>
      <c r="C1" s="11"/>
      <c r="D1" s="11"/>
      <c r="E1" s="11"/>
      <c r="F1" s="11"/>
      <c r="G1" s="11"/>
      <c r="H1" s="23"/>
      <c r="J1" s="10"/>
    </row>
    <row r="2" spans="1:24" ht="15" customHeight="1" thickBot="1" x14ac:dyDescent="0.4">
      <c r="A2" s="76" t="s">
        <v>0</v>
      </c>
      <c r="B2" s="87" t="s">
        <v>53</v>
      </c>
      <c r="C2" s="88"/>
      <c r="D2" s="88"/>
      <c r="E2" s="88"/>
      <c r="F2" s="88"/>
      <c r="G2" s="89"/>
      <c r="H2" s="24"/>
      <c r="I2" s="74" t="s">
        <v>47</v>
      </c>
      <c r="J2" s="75"/>
      <c r="K2" s="75"/>
      <c r="L2" s="75"/>
      <c r="M2" s="75"/>
      <c r="N2" s="75"/>
      <c r="O2" s="75"/>
      <c r="P2" s="75"/>
      <c r="Q2" s="75"/>
      <c r="R2" s="75"/>
      <c r="S2" s="75"/>
      <c r="T2" s="75"/>
      <c r="U2" s="75"/>
      <c r="V2" s="75"/>
      <c r="W2" s="70"/>
      <c r="X2" s="70"/>
    </row>
    <row r="3" spans="1:24" ht="15" customHeight="1" thickBot="1" x14ac:dyDescent="0.4">
      <c r="A3" s="77"/>
      <c r="B3" s="85" t="s">
        <v>52</v>
      </c>
      <c r="C3" s="86"/>
      <c r="D3" s="83">
        <v>2021</v>
      </c>
      <c r="E3" s="84"/>
      <c r="F3" s="81">
        <v>2022</v>
      </c>
      <c r="G3" s="82"/>
      <c r="H3" s="22"/>
      <c r="I3" s="79" t="s">
        <v>49</v>
      </c>
      <c r="J3" s="80"/>
      <c r="K3" s="79" t="s">
        <v>46</v>
      </c>
      <c r="L3" s="80"/>
      <c r="M3" s="79" t="s">
        <v>55</v>
      </c>
      <c r="N3" s="80"/>
      <c r="O3" s="79" t="s">
        <v>54</v>
      </c>
      <c r="P3" s="80"/>
      <c r="Q3" s="72" t="s">
        <v>62</v>
      </c>
      <c r="R3" s="73"/>
      <c r="S3" s="72" t="s">
        <v>63</v>
      </c>
      <c r="T3" s="73"/>
      <c r="U3" s="72" t="s">
        <v>69</v>
      </c>
      <c r="V3" s="73"/>
      <c r="W3" s="72" t="s">
        <v>65</v>
      </c>
      <c r="X3" s="73"/>
    </row>
    <row r="4" spans="1:24" ht="30.75" customHeight="1" thickBot="1" x14ac:dyDescent="0.4">
      <c r="A4" s="78"/>
      <c r="B4" s="45" t="s">
        <v>35</v>
      </c>
      <c r="C4" s="45" t="s">
        <v>36</v>
      </c>
      <c r="D4" s="37" t="s">
        <v>35</v>
      </c>
      <c r="E4" s="37" t="s">
        <v>36</v>
      </c>
      <c r="F4" s="42" t="s">
        <v>35</v>
      </c>
      <c r="G4" s="42" t="s">
        <v>36</v>
      </c>
      <c r="H4" s="22"/>
      <c r="I4" s="28" t="s">
        <v>45</v>
      </c>
      <c r="J4" s="28" t="s">
        <v>44</v>
      </c>
      <c r="K4" s="28" t="s">
        <v>45</v>
      </c>
      <c r="L4" s="28" t="s">
        <v>44</v>
      </c>
      <c r="M4" s="28" t="s">
        <v>45</v>
      </c>
      <c r="N4" s="28" t="s">
        <v>44</v>
      </c>
      <c r="O4" s="28" t="s">
        <v>45</v>
      </c>
      <c r="P4" s="28" t="s">
        <v>44</v>
      </c>
      <c r="Q4" s="28" t="s">
        <v>45</v>
      </c>
      <c r="R4" s="28" t="s">
        <v>44</v>
      </c>
      <c r="S4" s="28" t="s">
        <v>45</v>
      </c>
      <c r="T4" s="28" t="s">
        <v>44</v>
      </c>
      <c r="U4" s="28" t="s">
        <v>45</v>
      </c>
      <c r="V4" s="28" t="s">
        <v>44</v>
      </c>
      <c r="W4" s="28" t="s">
        <v>45</v>
      </c>
      <c r="X4" s="28" t="s">
        <v>44</v>
      </c>
    </row>
    <row r="5" spans="1:24" ht="16" thickBot="1" x14ac:dyDescent="0.4">
      <c r="A5" s="1" t="s">
        <v>1</v>
      </c>
      <c r="B5" s="38">
        <f>D5+F5</f>
        <v>37164</v>
      </c>
      <c r="C5" s="39">
        <f>E5+G5</f>
        <v>5492880</v>
      </c>
      <c r="D5" s="29">
        <f>I5+K5+M5+O5</f>
        <v>18161</v>
      </c>
      <c r="E5" s="30">
        <f>J5+L5+N5+P5</f>
        <v>2359100</v>
      </c>
      <c r="F5" s="43">
        <f>Q5+S5+U5+W5</f>
        <v>19003</v>
      </c>
      <c r="G5" s="44">
        <f>R5+T5+V5+X5</f>
        <v>3133780</v>
      </c>
      <c r="H5" s="25"/>
      <c r="I5" s="12">
        <v>4931</v>
      </c>
      <c r="J5" s="13">
        <v>493100</v>
      </c>
      <c r="K5" s="12">
        <v>4180</v>
      </c>
      <c r="L5" s="13">
        <v>418000</v>
      </c>
      <c r="M5" s="12">
        <v>4466</v>
      </c>
      <c r="N5" s="13">
        <v>714560</v>
      </c>
      <c r="O5" s="12">
        <v>4584</v>
      </c>
      <c r="P5" s="13">
        <f>O5*160</f>
        <v>733440</v>
      </c>
      <c r="Q5" s="46">
        <v>4652</v>
      </c>
      <c r="R5" s="67">
        <f>Q5*130</f>
        <v>604760</v>
      </c>
      <c r="S5" s="46">
        <v>4729</v>
      </c>
      <c r="T5" s="67">
        <f>S5*130</f>
        <v>614770</v>
      </c>
      <c r="U5" s="12">
        <v>4519</v>
      </c>
      <c r="V5" s="46">
        <f t="shared" ref="V5:V36" si="0">U5*130</f>
        <v>587470</v>
      </c>
      <c r="W5" s="46">
        <v>5103</v>
      </c>
      <c r="X5" s="46">
        <f>W5*260</f>
        <v>1326780</v>
      </c>
    </row>
    <row r="6" spans="1:24" ht="16" thickBot="1" x14ac:dyDescent="0.4">
      <c r="A6" s="2" t="s">
        <v>2</v>
      </c>
      <c r="B6" s="38">
        <f t="shared" ref="B6:B37" si="1">D6+F6</f>
        <v>35534</v>
      </c>
      <c r="C6" s="39">
        <f t="shared" ref="C6:C37" si="2">E6+G6</f>
        <v>5246190</v>
      </c>
      <c r="D6" s="29">
        <f t="shared" ref="D6:D36" si="3">I6+K6+M6+O6</f>
        <v>17393</v>
      </c>
      <c r="E6" s="30">
        <f t="shared" ref="E6:E37" si="4">J6+L6+N6+P6</f>
        <v>2268800</v>
      </c>
      <c r="F6" s="43">
        <f t="shared" ref="F6:F36" si="5">Q6+S6+U6+W6</f>
        <v>18141</v>
      </c>
      <c r="G6" s="44">
        <f t="shared" ref="G6:G36" si="6">R6+T6+V6+X6</f>
        <v>2977390</v>
      </c>
      <c r="H6" s="25"/>
      <c r="I6" s="12">
        <v>4528</v>
      </c>
      <c r="J6" s="13">
        <v>452800</v>
      </c>
      <c r="K6" s="12">
        <v>4040</v>
      </c>
      <c r="L6" s="13">
        <v>404000</v>
      </c>
      <c r="M6" s="12">
        <v>4387</v>
      </c>
      <c r="N6" s="13">
        <f>M6*160</f>
        <v>701920</v>
      </c>
      <c r="O6" s="12">
        <v>4438</v>
      </c>
      <c r="P6" s="13">
        <f>O6*160</f>
        <v>710080</v>
      </c>
      <c r="Q6" s="47">
        <v>4290</v>
      </c>
      <c r="R6" s="67">
        <f t="shared" ref="R6:R36" si="7">Q6*130</f>
        <v>557700</v>
      </c>
      <c r="S6" s="46">
        <v>4347</v>
      </c>
      <c r="T6" s="67">
        <f t="shared" ref="T6:T36" si="8">S6*130</f>
        <v>565110</v>
      </c>
      <c r="U6" s="12">
        <v>4742</v>
      </c>
      <c r="V6" s="46">
        <f t="shared" si="0"/>
        <v>616460</v>
      </c>
      <c r="W6" s="46">
        <v>4762</v>
      </c>
      <c r="X6" s="46">
        <f t="shared" ref="X6:X36" si="9">W6*260</f>
        <v>1238120</v>
      </c>
    </row>
    <row r="7" spans="1:24" ht="16" thickBot="1" x14ac:dyDescent="0.4">
      <c r="A7" s="2" t="s">
        <v>3</v>
      </c>
      <c r="B7" s="38">
        <f t="shared" si="1"/>
        <v>21066</v>
      </c>
      <c r="C7" s="39">
        <f t="shared" si="2"/>
        <v>3072140</v>
      </c>
      <c r="D7" s="29">
        <f t="shared" si="3"/>
        <v>10686</v>
      </c>
      <c r="E7" s="30">
        <f t="shared" si="4"/>
        <v>1373820</v>
      </c>
      <c r="F7" s="43">
        <f t="shared" si="5"/>
        <v>10380</v>
      </c>
      <c r="G7" s="44">
        <f t="shared" si="6"/>
        <v>1698320</v>
      </c>
      <c r="H7" s="25"/>
      <c r="I7" s="12">
        <v>2970</v>
      </c>
      <c r="J7" s="13">
        <v>297000</v>
      </c>
      <c r="K7" s="12">
        <v>2629</v>
      </c>
      <c r="L7" s="13">
        <v>262900</v>
      </c>
      <c r="M7" s="12">
        <v>2499</v>
      </c>
      <c r="N7" s="13">
        <v>399840</v>
      </c>
      <c r="O7" s="12">
        <v>2588</v>
      </c>
      <c r="P7" s="13">
        <f>O7*160</f>
        <v>414080</v>
      </c>
      <c r="Q7" s="48">
        <v>2637</v>
      </c>
      <c r="R7" s="67">
        <f t="shared" si="7"/>
        <v>342810</v>
      </c>
      <c r="S7" s="46">
        <v>2574</v>
      </c>
      <c r="T7" s="67">
        <f t="shared" si="8"/>
        <v>334620</v>
      </c>
      <c r="U7" s="12">
        <v>2485</v>
      </c>
      <c r="V7" s="46">
        <f t="shared" si="0"/>
        <v>323050</v>
      </c>
      <c r="W7" s="46">
        <v>2684</v>
      </c>
      <c r="X7" s="46">
        <f t="shared" si="9"/>
        <v>697840</v>
      </c>
    </row>
    <row r="8" spans="1:24" ht="16" thickBot="1" x14ac:dyDescent="0.4">
      <c r="A8" s="2" t="s">
        <v>4</v>
      </c>
      <c r="B8" s="38">
        <f t="shared" si="1"/>
        <v>10915</v>
      </c>
      <c r="C8" s="39">
        <f t="shared" si="2"/>
        <v>1588760</v>
      </c>
      <c r="D8" s="29">
        <f t="shared" si="3"/>
        <v>5540</v>
      </c>
      <c r="E8" s="30">
        <f t="shared" si="4"/>
        <v>706580</v>
      </c>
      <c r="F8" s="43">
        <f t="shared" si="5"/>
        <v>5375</v>
      </c>
      <c r="G8" s="44">
        <f t="shared" si="6"/>
        <v>882180</v>
      </c>
      <c r="H8" s="25"/>
      <c r="I8" s="12">
        <v>1498</v>
      </c>
      <c r="J8" s="13">
        <v>149800</v>
      </c>
      <c r="K8" s="12">
        <v>1499</v>
      </c>
      <c r="L8" s="13">
        <v>149900</v>
      </c>
      <c r="M8" s="12">
        <v>1253</v>
      </c>
      <c r="N8" s="13">
        <v>200480</v>
      </c>
      <c r="O8" s="12">
        <v>1290</v>
      </c>
      <c r="P8" s="13">
        <f t="shared" ref="P8:P36" si="10">O8*160</f>
        <v>206400</v>
      </c>
      <c r="Q8" s="48">
        <v>1329</v>
      </c>
      <c r="R8" s="67">
        <f t="shared" si="7"/>
        <v>172770</v>
      </c>
      <c r="S8" s="46">
        <v>1316</v>
      </c>
      <c r="T8" s="67">
        <f t="shared" si="8"/>
        <v>171080</v>
      </c>
      <c r="U8" s="12">
        <v>1319</v>
      </c>
      <c r="V8" s="46">
        <f t="shared" si="0"/>
        <v>171470</v>
      </c>
      <c r="W8" s="46">
        <v>1411</v>
      </c>
      <c r="X8" s="46">
        <f t="shared" si="9"/>
        <v>366860</v>
      </c>
    </row>
    <row r="9" spans="1:24" ht="16" thickBot="1" x14ac:dyDescent="0.4">
      <c r="A9" s="2" t="s">
        <v>5</v>
      </c>
      <c r="B9" s="38">
        <f t="shared" si="1"/>
        <v>12332</v>
      </c>
      <c r="C9" s="39">
        <f t="shared" si="2"/>
        <v>1835850</v>
      </c>
      <c r="D9" s="29">
        <f t="shared" si="3"/>
        <v>5642</v>
      </c>
      <c r="E9" s="30">
        <f t="shared" si="4"/>
        <v>743720</v>
      </c>
      <c r="F9" s="43">
        <f t="shared" si="5"/>
        <v>6690</v>
      </c>
      <c r="G9" s="44">
        <f t="shared" si="6"/>
        <v>1092130</v>
      </c>
      <c r="H9" s="25"/>
      <c r="I9" s="12">
        <v>1654</v>
      </c>
      <c r="J9" s="13">
        <v>165400</v>
      </c>
      <c r="K9" s="12">
        <v>996</v>
      </c>
      <c r="L9" s="13">
        <v>99600</v>
      </c>
      <c r="M9" s="12">
        <v>1465</v>
      </c>
      <c r="N9" s="13">
        <v>234400</v>
      </c>
      <c r="O9" s="12">
        <v>1527</v>
      </c>
      <c r="P9" s="13">
        <f t="shared" si="10"/>
        <v>244320</v>
      </c>
      <c r="Q9" s="48">
        <v>1570</v>
      </c>
      <c r="R9" s="67">
        <f t="shared" si="7"/>
        <v>204100</v>
      </c>
      <c r="S9" s="46">
        <v>1596</v>
      </c>
      <c r="T9" s="67">
        <f t="shared" si="8"/>
        <v>207480</v>
      </c>
      <c r="U9" s="12">
        <v>1813</v>
      </c>
      <c r="V9" s="46">
        <f t="shared" si="0"/>
        <v>235690</v>
      </c>
      <c r="W9" s="46">
        <v>1711</v>
      </c>
      <c r="X9" s="46">
        <f t="shared" si="9"/>
        <v>444860</v>
      </c>
    </row>
    <row r="10" spans="1:24" ht="16" thickBot="1" x14ac:dyDescent="0.4">
      <c r="A10" s="2" t="s">
        <v>6</v>
      </c>
      <c r="B10" s="38">
        <f t="shared" si="1"/>
        <v>30833</v>
      </c>
      <c r="C10" s="39">
        <f t="shared" si="2"/>
        <v>4476530</v>
      </c>
      <c r="D10" s="29">
        <f t="shared" si="3"/>
        <v>15730</v>
      </c>
      <c r="E10" s="30">
        <f t="shared" si="4"/>
        <v>2026420</v>
      </c>
      <c r="F10" s="43">
        <f t="shared" si="5"/>
        <v>15103</v>
      </c>
      <c r="G10" s="44">
        <f t="shared" si="6"/>
        <v>2450110</v>
      </c>
      <c r="H10" s="25"/>
      <c r="I10" s="12">
        <v>4246</v>
      </c>
      <c r="J10" s="13">
        <v>424600</v>
      </c>
      <c r="K10" s="12">
        <v>3927</v>
      </c>
      <c r="L10" s="13">
        <v>392700</v>
      </c>
      <c r="M10" s="12">
        <v>3748</v>
      </c>
      <c r="N10" s="13">
        <v>599680</v>
      </c>
      <c r="O10" s="12">
        <v>3809</v>
      </c>
      <c r="P10" s="13">
        <f t="shared" si="10"/>
        <v>609440</v>
      </c>
      <c r="Q10" s="48">
        <v>3828</v>
      </c>
      <c r="R10" s="67">
        <f t="shared" si="7"/>
        <v>497640</v>
      </c>
      <c r="S10" s="46">
        <v>3928</v>
      </c>
      <c r="T10" s="67">
        <f t="shared" si="8"/>
        <v>510640</v>
      </c>
      <c r="U10" s="12">
        <v>3603</v>
      </c>
      <c r="V10" s="46">
        <f t="shared" si="0"/>
        <v>468390</v>
      </c>
      <c r="W10" s="46">
        <v>3744</v>
      </c>
      <c r="X10" s="46">
        <f t="shared" si="9"/>
        <v>973440</v>
      </c>
    </row>
    <row r="11" spans="1:24" ht="16" thickBot="1" x14ac:dyDescent="0.4">
      <c r="A11" s="2" t="s">
        <v>7</v>
      </c>
      <c r="B11" s="38">
        <f t="shared" si="1"/>
        <v>43317</v>
      </c>
      <c r="C11" s="39">
        <f t="shared" si="2"/>
        <v>6289340</v>
      </c>
      <c r="D11" s="29">
        <f t="shared" si="3"/>
        <v>22369</v>
      </c>
      <c r="E11" s="30">
        <f t="shared" si="4"/>
        <v>2863840</v>
      </c>
      <c r="F11" s="43">
        <f t="shared" si="5"/>
        <v>20948</v>
      </c>
      <c r="G11" s="44">
        <f t="shared" si="6"/>
        <v>3425500</v>
      </c>
      <c r="H11" s="25"/>
      <c r="I11" s="12">
        <v>6569</v>
      </c>
      <c r="J11" s="13">
        <v>656900</v>
      </c>
      <c r="K11" s="12">
        <v>5351</v>
      </c>
      <c r="L11" s="13">
        <v>535100</v>
      </c>
      <c r="M11" s="12">
        <v>5239</v>
      </c>
      <c r="N11" s="13">
        <v>838240</v>
      </c>
      <c r="O11" s="12">
        <v>5210</v>
      </c>
      <c r="P11" s="13">
        <f t="shared" si="10"/>
        <v>833600</v>
      </c>
      <c r="Q11" s="48">
        <v>5109</v>
      </c>
      <c r="R11" s="67">
        <f t="shared" si="7"/>
        <v>664170</v>
      </c>
      <c r="S11" s="46">
        <v>5119</v>
      </c>
      <c r="T11" s="67">
        <f t="shared" si="8"/>
        <v>665470</v>
      </c>
      <c r="U11" s="12">
        <v>5318</v>
      </c>
      <c r="V11" s="46">
        <f t="shared" si="0"/>
        <v>691340</v>
      </c>
      <c r="W11" s="46">
        <v>5402</v>
      </c>
      <c r="X11" s="46">
        <f t="shared" si="9"/>
        <v>1404520</v>
      </c>
    </row>
    <row r="12" spans="1:24" ht="16" thickBot="1" x14ac:dyDescent="0.4">
      <c r="A12" s="3" t="s">
        <v>8</v>
      </c>
      <c r="B12" s="38">
        <f t="shared" si="1"/>
        <v>31459</v>
      </c>
      <c r="C12" s="39">
        <f t="shared" si="2"/>
        <v>4572080</v>
      </c>
      <c r="D12" s="29">
        <f t="shared" si="3"/>
        <v>15985</v>
      </c>
      <c r="E12" s="30">
        <f t="shared" si="4"/>
        <v>2046700</v>
      </c>
      <c r="F12" s="43">
        <f t="shared" si="5"/>
        <v>15474</v>
      </c>
      <c r="G12" s="44">
        <f t="shared" si="6"/>
        <v>2525380</v>
      </c>
      <c r="H12" s="25"/>
      <c r="I12" s="12">
        <v>4586</v>
      </c>
      <c r="J12" s="13">
        <v>458600</v>
      </c>
      <c r="K12" s="12">
        <v>3929</v>
      </c>
      <c r="L12" s="13">
        <v>392900</v>
      </c>
      <c r="M12" s="12">
        <v>3657</v>
      </c>
      <c r="N12" s="13">
        <v>585120</v>
      </c>
      <c r="O12" s="12">
        <v>3813</v>
      </c>
      <c r="P12" s="13">
        <f t="shared" si="10"/>
        <v>610080</v>
      </c>
      <c r="Q12" s="48">
        <v>3911</v>
      </c>
      <c r="R12" s="67">
        <f t="shared" si="7"/>
        <v>508430</v>
      </c>
      <c r="S12" s="46">
        <v>3828</v>
      </c>
      <c r="T12" s="67">
        <f t="shared" si="8"/>
        <v>497640</v>
      </c>
      <c r="U12" s="12">
        <v>3783</v>
      </c>
      <c r="V12" s="46">
        <f t="shared" si="0"/>
        <v>491790</v>
      </c>
      <c r="W12" s="71">
        <v>3952</v>
      </c>
      <c r="X12" s="46">
        <f t="shared" si="9"/>
        <v>1027520</v>
      </c>
    </row>
    <row r="13" spans="1:24" ht="16" thickBot="1" x14ac:dyDescent="0.4">
      <c r="A13" s="2" t="s">
        <v>9</v>
      </c>
      <c r="B13" s="38">
        <f t="shared" si="1"/>
        <v>19629</v>
      </c>
      <c r="C13" s="39">
        <f t="shared" si="2"/>
        <v>2841500</v>
      </c>
      <c r="D13" s="29">
        <f t="shared" si="3"/>
        <v>9997</v>
      </c>
      <c r="E13" s="30">
        <f t="shared" si="4"/>
        <v>1273180</v>
      </c>
      <c r="F13" s="43">
        <f t="shared" si="5"/>
        <v>9632</v>
      </c>
      <c r="G13" s="44">
        <f t="shared" si="6"/>
        <v>1568320</v>
      </c>
      <c r="H13" s="25"/>
      <c r="I13" s="12">
        <v>2690</v>
      </c>
      <c r="J13" s="13">
        <v>260900</v>
      </c>
      <c r="K13" s="12">
        <v>2614</v>
      </c>
      <c r="L13" s="13">
        <v>261400</v>
      </c>
      <c r="M13" s="12">
        <v>2361</v>
      </c>
      <c r="N13" s="13">
        <v>377760</v>
      </c>
      <c r="O13" s="12">
        <v>2332</v>
      </c>
      <c r="P13" s="13">
        <f t="shared" si="10"/>
        <v>373120</v>
      </c>
      <c r="Q13" s="48">
        <v>2401</v>
      </c>
      <c r="R13" s="67">
        <f t="shared" si="7"/>
        <v>312130</v>
      </c>
      <c r="S13" s="46">
        <v>2442</v>
      </c>
      <c r="T13" s="67">
        <f t="shared" si="8"/>
        <v>317460</v>
      </c>
      <c r="U13" s="12">
        <v>2357</v>
      </c>
      <c r="V13" s="46">
        <f t="shared" si="0"/>
        <v>306410</v>
      </c>
      <c r="W13" s="46">
        <v>2432</v>
      </c>
      <c r="X13" s="46">
        <f t="shared" si="9"/>
        <v>632320</v>
      </c>
    </row>
    <row r="14" spans="1:24" ht="16" thickBot="1" x14ac:dyDescent="0.4">
      <c r="A14" s="2" t="s">
        <v>10</v>
      </c>
      <c r="B14" s="38">
        <f t="shared" si="1"/>
        <v>16518</v>
      </c>
      <c r="C14" s="39">
        <f t="shared" si="2"/>
        <v>2416590</v>
      </c>
      <c r="D14" s="29">
        <f t="shared" si="3"/>
        <v>8267</v>
      </c>
      <c r="E14" s="30">
        <f t="shared" si="4"/>
        <v>1067840</v>
      </c>
      <c r="F14" s="43">
        <f t="shared" si="5"/>
        <v>8251</v>
      </c>
      <c r="G14" s="44">
        <f t="shared" si="6"/>
        <v>1348750</v>
      </c>
      <c r="H14" s="25"/>
      <c r="I14" s="12">
        <v>2236</v>
      </c>
      <c r="J14" s="13">
        <v>223600</v>
      </c>
      <c r="K14" s="12">
        <v>2012</v>
      </c>
      <c r="L14" s="13">
        <v>201200</v>
      </c>
      <c r="M14" s="12">
        <v>2003</v>
      </c>
      <c r="N14" s="13">
        <v>320480</v>
      </c>
      <c r="O14" s="12">
        <v>2016</v>
      </c>
      <c r="P14" s="13">
        <f t="shared" si="10"/>
        <v>322560</v>
      </c>
      <c r="Q14" s="48">
        <v>1991</v>
      </c>
      <c r="R14" s="67">
        <f t="shared" si="7"/>
        <v>258830</v>
      </c>
      <c r="S14" s="46">
        <v>2062</v>
      </c>
      <c r="T14" s="67">
        <f t="shared" si="8"/>
        <v>268060</v>
      </c>
      <c r="U14" s="12">
        <v>2074</v>
      </c>
      <c r="V14" s="46">
        <f t="shared" si="0"/>
        <v>269620</v>
      </c>
      <c r="W14" s="46">
        <v>2124</v>
      </c>
      <c r="X14" s="46">
        <f t="shared" si="9"/>
        <v>552240</v>
      </c>
    </row>
    <row r="15" spans="1:24" ht="16" thickBot="1" x14ac:dyDescent="0.4">
      <c r="A15" s="3" t="s">
        <v>11</v>
      </c>
      <c r="B15" s="38">
        <f t="shared" si="1"/>
        <v>13232</v>
      </c>
      <c r="C15" s="39">
        <f t="shared" si="2"/>
        <v>1911020</v>
      </c>
      <c r="D15" s="29">
        <f t="shared" si="3"/>
        <v>7014</v>
      </c>
      <c r="E15" s="30">
        <f t="shared" si="4"/>
        <v>906120</v>
      </c>
      <c r="F15" s="43">
        <f t="shared" si="5"/>
        <v>6218</v>
      </c>
      <c r="G15" s="44">
        <f t="shared" si="6"/>
        <v>1004900</v>
      </c>
      <c r="H15" s="25"/>
      <c r="I15" s="12">
        <v>1844</v>
      </c>
      <c r="J15" s="13">
        <v>184400</v>
      </c>
      <c r="K15" s="12">
        <v>1758</v>
      </c>
      <c r="L15" s="13">
        <v>175800</v>
      </c>
      <c r="M15" s="12">
        <v>1737</v>
      </c>
      <c r="N15" s="13">
        <v>277920</v>
      </c>
      <c r="O15" s="12">
        <v>1675</v>
      </c>
      <c r="P15" s="13">
        <f t="shared" si="10"/>
        <v>268000</v>
      </c>
      <c r="Q15" s="48">
        <v>1706</v>
      </c>
      <c r="R15" s="67">
        <f t="shared" si="7"/>
        <v>221780</v>
      </c>
      <c r="S15" s="46">
        <v>1615</v>
      </c>
      <c r="T15" s="67">
        <f t="shared" si="8"/>
        <v>209950</v>
      </c>
      <c r="U15" s="12">
        <v>1385</v>
      </c>
      <c r="V15" s="46">
        <f t="shared" si="0"/>
        <v>180050</v>
      </c>
      <c r="W15" s="46">
        <v>1512</v>
      </c>
      <c r="X15" s="46">
        <f t="shared" si="9"/>
        <v>393120</v>
      </c>
    </row>
    <row r="16" spans="1:24" ht="16" thickBot="1" x14ac:dyDescent="0.4">
      <c r="A16" s="3" t="s">
        <v>12</v>
      </c>
      <c r="B16" s="38">
        <f t="shared" si="1"/>
        <v>66301</v>
      </c>
      <c r="C16" s="39">
        <f t="shared" si="2"/>
        <v>9743000</v>
      </c>
      <c r="D16" s="29">
        <f t="shared" si="3"/>
        <v>32209</v>
      </c>
      <c r="E16" s="30">
        <f t="shared" si="4"/>
        <v>4178740</v>
      </c>
      <c r="F16" s="43">
        <f t="shared" si="5"/>
        <v>34092</v>
      </c>
      <c r="G16" s="44">
        <f t="shared" si="6"/>
        <v>5564260</v>
      </c>
      <c r="H16" s="25"/>
      <c r="I16" s="12">
        <v>8099</v>
      </c>
      <c r="J16" s="13">
        <v>809900</v>
      </c>
      <c r="K16" s="12">
        <v>8146</v>
      </c>
      <c r="L16" s="13">
        <v>814600</v>
      </c>
      <c r="M16" s="12">
        <v>7857</v>
      </c>
      <c r="N16" s="13">
        <v>1257120</v>
      </c>
      <c r="O16" s="12">
        <v>8107</v>
      </c>
      <c r="P16" s="13">
        <f t="shared" si="10"/>
        <v>1297120</v>
      </c>
      <c r="Q16" s="48">
        <v>8391</v>
      </c>
      <c r="R16" s="67">
        <f t="shared" si="7"/>
        <v>1090830</v>
      </c>
      <c r="S16" s="46">
        <v>8640</v>
      </c>
      <c r="T16" s="67">
        <f t="shared" si="8"/>
        <v>1123200</v>
      </c>
      <c r="U16" s="12">
        <v>8351</v>
      </c>
      <c r="V16" s="46">
        <f t="shared" si="0"/>
        <v>1085630</v>
      </c>
      <c r="W16" s="46">
        <v>8710</v>
      </c>
      <c r="X16" s="46">
        <f t="shared" si="9"/>
        <v>2264600</v>
      </c>
    </row>
    <row r="17" spans="1:24" ht="16" thickBot="1" x14ac:dyDescent="0.4">
      <c r="A17" s="2" t="s">
        <v>13</v>
      </c>
      <c r="B17" s="38">
        <f t="shared" si="1"/>
        <v>2067</v>
      </c>
      <c r="C17" s="39">
        <f t="shared" si="2"/>
        <v>296460</v>
      </c>
      <c r="D17" s="29">
        <f t="shared" si="3"/>
        <v>1002</v>
      </c>
      <c r="E17" s="30">
        <f t="shared" si="4"/>
        <v>124080</v>
      </c>
      <c r="F17" s="43">
        <f t="shared" si="5"/>
        <v>1065</v>
      </c>
      <c r="G17" s="44">
        <f t="shared" si="6"/>
        <v>172380</v>
      </c>
      <c r="H17" s="25"/>
      <c r="I17" s="16">
        <v>307</v>
      </c>
      <c r="J17" s="13">
        <v>30700</v>
      </c>
      <c r="K17" s="16">
        <v>297</v>
      </c>
      <c r="L17" s="13">
        <v>29700</v>
      </c>
      <c r="M17" s="12">
        <v>151</v>
      </c>
      <c r="N17" s="13">
        <v>24160</v>
      </c>
      <c r="O17" s="12">
        <v>247</v>
      </c>
      <c r="P17" s="13">
        <f t="shared" si="10"/>
        <v>39520</v>
      </c>
      <c r="Q17" s="49">
        <v>247</v>
      </c>
      <c r="R17" s="67">
        <f t="shared" si="7"/>
        <v>32110</v>
      </c>
      <c r="S17" s="62">
        <v>317</v>
      </c>
      <c r="T17" s="67">
        <f t="shared" si="8"/>
        <v>41210</v>
      </c>
      <c r="U17" s="12">
        <v>240</v>
      </c>
      <c r="V17" s="46">
        <f t="shared" si="0"/>
        <v>31200</v>
      </c>
      <c r="W17" s="46">
        <v>261</v>
      </c>
      <c r="X17" s="46">
        <f t="shared" si="9"/>
        <v>67860</v>
      </c>
    </row>
    <row r="18" spans="1:24" ht="16" thickBot="1" x14ac:dyDescent="0.4">
      <c r="A18" s="2" t="s">
        <v>14</v>
      </c>
      <c r="B18" s="38">
        <f t="shared" si="1"/>
        <v>38496</v>
      </c>
      <c r="C18" s="39">
        <f t="shared" si="2"/>
        <v>5543810</v>
      </c>
      <c r="D18" s="29">
        <f t="shared" si="3"/>
        <v>19913</v>
      </c>
      <c r="E18" s="30">
        <f t="shared" si="4"/>
        <v>2522480</v>
      </c>
      <c r="F18" s="43">
        <f t="shared" si="5"/>
        <v>18583</v>
      </c>
      <c r="G18" s="44">
        <f t="shared" si="6"/>
        <v>3021330</v>
      </c>
      <c r="H18" s="25"/>
      <c r="I18" s="12">
        <v>6357</v>
      </c>
      <c r="J18" s="13">
        <v>635700</v>
      </c>
      <c r="K18" s="12">
        <v>4703</v>
      </c>
      <c r="L18" s="13">
        <v>470300</v>
      </c>
      <c r="M18" s="12">
        <v>4368</v>
      </c>
      <c r="N18" s="13">
        <v>698880</v>
      </c>
      <c r="O18" s="12">
        <v>4485</v>
      </c>
      <c r="P18" s="13">
        <f t="shared" si="10"/>
        <v>717600</v>
      </c>
      <c r="Q18" s="48">
        <v>4699</v>
      </c>
      <c r="R18" s="67">
        <f t="shared" si="7"/>
        <v>610870</v>
      </c>
      <c r="S18" s="46">
        <v>4730</v>
      </c>
      <c r="T18" s="67">
        <f t="shared" si="8"/>
        <v>614900</v>
      </c>
      <c r="U18" s="12">
        <v>4496</v>
      </c>
      <c r="V18" s="46">
        <f t="shared" si="0"/>
        <v>584480</v>
      </c>
      <c r="W18" s="46">
        <v>4658</v>
      </c>
      <c r="X18" s="46">
        <f t="shared" si="9"/>
        <v>1211080</v>
      </c>
    </row>
    <row r="19" spans="1:24" ht="16" thickBot="1" x14ac:dyDescent="0.4">
      <c r="A19" s="3" t="s">
        <v>15</v>
      </c>
      <c r="B19" s="38">
        <f t="shared" si="1"/>
        <v>91071</v>
      </c>
      <c r="C19" s="39">
        <f t="shared" si="2"/>
        <v>13213100</v>
      </c>
      <c r="D19" s="29">
        <f t="shared" si="3"/>
        <v>46256</v>
      </c>
      <c r="E19" s="30">
        <f t="shared" si="4"/>
        <v>5957540</v>
      </c>
      <c r="F19" s="43">
        <f t="shared" si="5"/>
        <v>44815</v>
      </c>
      <c r="G19" s="44">
        <f t="shared" si="6"/>
        <v>7255560</v>
      </c>
      <c r="H19" s="25"/>
      <c r="I19" s="12">
        <v>12456</v>
      </c>
      <c r="J19" s="13">
        <v>1245600</v>
      </c>
      <c r="K19" s="12">
        <v>11601</v>
      </c>
      <c r="L19" s="13">
        <v>1160100</v>
      </c>
      <c r="M19" s="12">
        <v>10933</v>
      </c>
      <c r="N19" s="13">
        <v>1749280</v>
      </c>
      <c r="O19" s="12">
        <v>11266</v>
      </c>
      <c r="P19" s="13">
        <f t="shared" si="10"/>
        <v>1802560</v>
      </c>
      <c r="Q19" s="48">
        <v>11571</v>
      </c>
      <c r="R19" s="67">
        <f t="shared" si="7"/>
        <v>1504230</v>
      </c>
      <c r="S19" s="46">
        <v>11760</v>
      </c>
      <c r="T19" s="67">
        <f t="shared" si="8"/>
        <v>1528800</v>
      </c>
      <c r="U19" s="12">
        <v>10487</v>
      </c>
      <c r="V19" s="46">
        <f t="shared" si="0"/>
        <v>1363310</v>
      </c>
      <c r="W19" s="46">
        <v>10997</v>
      </c>
      <c r="X19" s="46">
        <f t="shared" si="9"/>
        <v>2859220</v>
      </c>
    </row>
    <row r="20" spans="1:24" ht="16" thickBot="1" x14ac:dyDescent="0.4">
      <c r="A20" s="2" t="s">
        <v>16</v>
      </c>
      <c r="B20" s="38">
        <f t="shared" si="1"/>
        <v>218936</v>
      </c>
      <c r="C20" s="39">
        <f t="shared" si="2"/>
        <v>31639620</v>
      </c>
      <c r="D20" s="29">
        <f t="shared" si="3"/>
        <v>116312</v>
      </c>
      <c r="E20" s="30">
        <f t="shared" si="4"/>
        <v>15053960</v>
      </c>
      <c r="F20" s="43">
        <f t="shared" si="5"/>
        <v>102624</v>
      </c>
      <c r="G20" s="44">
        <f t="shared" si="6"/>
        <v>16585660</v>
      </c>
      <c r="H20" s="25"/>
      <c r="I20" s="12">
        <v>30455</v>
      </c>
      <c r="J20" s="13">
        <v>3045500</v>
      </c>
      <c r="K20" s="12">
        <v>28811</v>
      </c>
      <c r="L20" s="13">
        <v>2881100</v>
      </c>
      <c r="M20" s="12">
        <v>28113</v>
      </c>
      <c r="N20" s="13">
        <v>4498080</v>
      </c>
      <c r="O20" s="12">
        <v>28933</v>
      </c>
      <c r="P20" s="13">
        <f t="shared" si="10"/>
        <v>4629280</v>
      </c>
      <c r="Q20" s="48">
        <v>27559</v>
      </c>
      <c r="R20" s="67">
        <f t="shared" si="7"/>
        <v>3582670</v>
      </c>
      <c r="S20" s="46">
        <v>26091</v>
      </c>
      <c r="T20" s="67">
        <f t="shared" si="8"/>
        <v>3391830</v>
      </c>
      <c r="U20" s="12">
        <v>24016</v>
      </c>
      <c r="V20" s="46">
        <f t="shared" si="0"/>
        <v>3122080</v>
      </c>
      <c r="W20" s="46">
        <v>24958</v>
      </c>
      <c r="X20" s="46">
        <f t="shared" si="9"/>
        <v>6489080</v>
      </c>
    </row>
    <row r="21" spans="1:24" ht="16" thickBot="1" x14ac:dyDescent="0.4">
      <c r="A21" s="2" t="s">
        <v>17</v>
      </c>
      <c r="B21" s="38">
        <f t="shared" si="1"/>
        <v>37056</v>
      </c>
      <c r="C21" s="39">
        <f t="shared" si="2"/>
        <v>5338990</v>
      </c>
      <c r="D21" s="29">
        <f t="shared" si="3"/>
        <v>19564</v>
      </c>
      <c r="E21" s="30">
        <f t="shared" si="4"/>
        <v>2524360</v>
      </c>
      <c r="F21" s="43">
        <f t="shared" si="5"/>
        <v>17492</v>
      </c>
      <c r="G21" s="44">
        <f t="shared" si="6"/>
        <v>2814630</v>
      </c>
      <c r="H21" s="25"/>
      <c r="I21" s="12">
        <v>5267</v>
      </c>
      <c r="J21" s="13">
        <v>526700</v>
      </c>
      <c r="K21" s="12">
        <v>4831</v>
      </c>
      <c r="L21" s="13">
        <v>483100</v>
      </c>
      <c r="M21" s="12">
        <v>4735</v>
      </c>
      <c r="N21" s="13">
        <v>757600</v>
      </c>
      <c r="O21" s="12">
        <v>4731</v>
      </c>
      <c r="P21" s="13">
        <f t="shared" si="10"/>
        <v>756960</v>
      </c>
      <c r="Q21" s="48">
        <v>4766</v>
      </c>
      <c r="R21" s="67">
        <f t="shared" si="7"/>
        <v>619580</v>
      </c>
      <c r="S21" s="46">
        <v>4749</v>
      </c>
      <c r="T21" s="67">
        <f t="shared" si="8"/>
        <v>617370</v>
      </c>
      <c r="U21" s="12">
        <v>3818</v>
      </c>
      <c r="V21" s="46">
        <f t="shared" si="0"/>
        <v>496340</v>
      </c>
      <c r="W21" s="46">
        <v>4159</v>
      </c>
      <c r="X21" s="46">
        <f t="shared" si="9"/>
        <v>1081340</v>
      </c>
    </row>
    <row r="22" spans="1:24" ht="16" thickBot="1" x14ac:dyDescent="0.4">
      <c r="A22" s="2" t="s">
        <v>18</v>
      </c>
      <c r="B22" s="38">
        <f t="shared" si="1"/>
        <v>19960</v>
      </c>
      <c r="C22" s="39">
        <f t="shared" si="2"/>
        <v>2894040</v>
      </c>
      <c r="D22" s="29">
        <f t="shared" si="3"/>
        <v>10222</v>
      </c>
      <c r="E22" s="30">
        <f t="shared" si="4"/>
        <v>1310380</v>
      </c>
      <c r="F22" s="43">
        <f t="shared" si="5"/>
        <v>9738</v>
      </c>
      <c r="G22" s="44">
        <f t="shared" si="6"/>
        <v>1583660</v>
      </c>
      <c r="H22" s="25"/>
      <c r="I22" s="12">
        <v>2879</v>
      </c>
      <c r="J22" s="13">
        <v>287900</v>
      </c>
      <c r="K22" s="12">
        <v>2540</v>
      </c>
      <c r="L22" s="13">
        <v>254000</v>
      </c>
      <c r="M22" s="12">
        <v>2375</v>
      </c>
      <c r="N22" s="13">
        <v>380000</v>
      </c>
      <c r="O22" s="12">
        <v>2428</v>
      </c>
      <c r="P22" s="13">
        <f t="shared" si="10"/>
        <v>388480</v>
      </c>
      <c r="Q22" s="48">
        <v>2447</v>
      </c>
      <c r="R22" s="67">
        <f t="shared" si="7"/>
        <v>318110</v>
      </c>
      <c r="S22" s="46">
        <v>2464</v>
      </c>
      <c r="T22" s="67">
        <f t="shared" si="8"/>
        <v>320320</v>
      </c>
      <c r="U22" s="12">
        <v>2383</v>
      </c>
      <c r="V22" s="46">
        <f t="shared" si="0"/>
        <v>309790</v>
      </c>
      <c r="W22" s="46">
        <v>2444</v>
      </c>
      <c r="X22" s="46">
        <f t="shared" si="9"/>
        <v>635440</v>
      </c>
    </row>
    <row r="23" spans="1:24" ht="16" thickBot="1" x14ac:dyDescent="0.4">
      <c r="A23" s="3" t="s">
        <v>19</v>
      </c>
      <c r="B23" s="38">
        <f t="shared" si="1"/>
        <v>17359</v>
      </c>
      <c r="C23" s="39">
        <f t="shared" si="2"/>
        <v>2530280</v>
      </c>
      <c r="D23" s="29">
        <f t="shared" si="3"/>
        <v>8677</v>
      </c>
      <c r="E23" s="30">
        <f t="shared" si="4"/>
        <v>1114060</v>
      </c>
      <c r="F23" s="43">
        <f t="shared" si="5"/>
        <v>8682</v>
      </c>
      <c r="G23" s="44">
        <f t="shared" si="6"/>
        <v>1416220</v>
      </c>
      <c r="H23" s="25"/>
      <c r="I23" s="12">
        <v>2459</v>
      </c>
      <c r="J23" s="13">
        <v>245900</v>
      </c>
      <c r="K23" s="12">
        <v>2112</v>
      </c>
      <c r="L23" s="13">
        <v>211200</v>
      </c>
      <c r="M23" s="12">
        <v>2017</v>
      </c>
      <c r="N23" s="13">
        <v>322720</v>
      </c>
      <c r="O23" s="12">
        <v>2089</v>
      </c>
      <c r="P23" s="13">
        <f t="shared" si="10"/>
        <v>334240</v>
      </c>
      <c r="Q23" s="48">
        <v>2181</v>
      </c>
      <c r="R23" s="67">
        <f t="shared" si="7"/>
        <v>283530</v>
      </c>
      <c r="S23" s="46">
        <v>2181</v>
      </c>
      <c r="T23" s="67">
        <f t="shared" si="8"/>
        <v>283530</v>
      </c>
      <c r="U23" s="12">
        <v>2108</v>
      </c>
      <c r="V23" s="46">
        <f t="shared" si="0"/>
        <v>274040</v>
      </c>
      <c r="W23" s="46">
        <v>2212</v>
      </c>
      <c r="X23" s="46">
        <f t="shared" si="9"/>
        <v>575120</v>
      </c>
    </row>
    <row r="24" spans="1:24" ht="16" thickBot="1" x14ac:dyDescent="0.4">
      <c r="A24" s="3" t="s">
        <v>20</v>
      </c>
      <c r="B24" s="38">
        <f t="shared" si="1"/>
        <v>11908</v>
      </c>
      <c r="C24" s="39">
        <f t="shared" si="2"/>
        <v>1718200</v>
      </c>
      <c r="D24" s="29">
        <f t="shared" si="3"/>
        <v>6312</v>
      </c>
      <c r="E24" s="30">
        <f t="shared" si="4"/>
        <v>808980</v>
      </c>
      <c r="F24" s="43">
        <f t="shared" si="5"/>
        <v>5596</v>
      </c>
      <c r="G24" s="44">
        <f t="shared" si="6"/>
        <v>909220</v>
      </c>
      <c r="H24" s="25"/>
      <c r="I24" s="12">
        <v>1766</v>
      </c>
      <c r="J24" s="13">
        <v>176600</v>
      </c>
      <c r="K24" s="12">
        <v>1583</v>
      </c>
      <c r="L24" s="13">
        <v>158300</v>
      </c>
      <c r="M24" s="12">
        <v>1496</v>
      </c>
      <c r="N24" s="13">
        <v>239360</v>
      </c>
      <c r="O24" s="12">
        <v>1467</v>
      </c>
      <c r="P24" s="13">
        <f t="shared" si="10"/>
        <v>234720</v>
      </c>
      <c r="Q24" s="50">
        <v>1383</v>
      </c>
      <c r="R24" s="68">
        <f t="shared" si="7"/>
        <v>179790</v>
      </c>
      <c r="S24" s="46">
        <v>1390</v>
      </c>
      <c r="T24" s="67">
        <f t="shared" si="8"/>
        <v>180700</v>
      </c>
      <c r="U24" s="12">
        <v>1425</v>
      </c>
      <c r="V24" s="46">
        <f t="shared" si="0"/>
        <v>185250</v>
      </c>
      <c r="W24" s="46">
        <v>1398</v>
      </c>
      <c r="X24" s="46">
        <f t="shared" si="9"/>
        <v>363480</v>
      </c>
    </row>
    <row r="25" spans="1:24" ht="16" thickBot="1" x14ac:dyDescent="0.4">
      <c r="A25" s="2" t="s">
        <v>21</v>
      </c>
      <c r="B25" s="38">
        <f t="shared" si="1"/>
        <v>39428</v>
      </c>
      <c r="C25" s="39">
        <f t="shared" si="2"/>
        <v>5721240</v>
      </c>
      <c r="D25" s="29">
        <f t="shared" si="3"/>
        <v>19992</v>
      </c>
      <c r="E25" s="30">
        <f t="shared" si="4"/>
        <v>2560680</v>
      </c>
      <c r="F25" s="43">
        <f t="shared" si="5"/>
        <v>19436</v>
      </c>
      <c r="G25" s="44">
        <f t="shared" si="6"/>
        <v>3160560</v>
      </c>
      <c r="H25" s="25"/>
      <c r="I25" s="16">
        <v>5653</v>
      </c>
      <c r="J25" s="13">
        <v>565300</v>
      </c>
      <c r="K25" s="16">
        <v>4981</v>
      </c>
      <c r="L25" s="13">
        <v>498100</v>
      </c>
      <c r="M25" s="12">
        <v>4543</v>
      </c>
      <c r="N25" s="13">
        <v>726880</v>
      </c>
      <c r="O25" s="12">
        <v>4815</v>
      </c>
      <c r="P25" s="13">
        <f t="shared" si="10"/>
        <v>770400</v>
      </c>
      <c r="Q25" s="49">
        <v>4902</v>
      </c>
      <c r="R25" s="67">
        <f t="shared" si="7"/>
        <v>637260</v>
      </c>
      <c r="S25" s="62">
        <v>5070</v>
      </c>
      <c r="T25" s="67">
        <f t="shared" si="8"/>
        <v>659100</v>
      </c>
      <c r="U25" s="12">
        <v>4588</v>
      </c>
      <c r="V25" s="46">
        <f t="shared" si="0"/>
        <v>596440</v>
      </c>
      <c r="W25" s="46">
        <v>4876</v>
      </c>
      <c r="X25" s="46">
        <f t="shared" si="9"/>
        <v>1267760</v>
      </c>
    </row>
    <row r="26" spans="1:24" ht="16" thickBot="1" x14ac:dyDescent="0.4">
      <c r="A26" s="2" t="s">
        <v>22</v>
      </c>
      <c r="B26" s="38">
        <f t="shared" si="1"/>
        <v>87122</v>
      </c>
      <c r="C26" s="39">
        <f t="shared" si="2"/>
        <v>12608350</v>
      </c>
      <c r="D26" s="29">
        <f t="shared" si="3"/>
        <v>44864</v>
      </c>
      <c r="E26" s="30">
        <f t="shared" si="4"/>
        <v>5768660</v>
      </c>
      <c r="F26" s="43">
        <f t="shared" si="5"/>
        <v>42258</v>
      </c>
      <c r="G26" s="44">
        <f t="shared" si="6"/>
        <v>6839690</v>
      </c>
      <c r="H26" s="25"/>
      <c r="I26" s="12">
        <v>12138</v>
      </c>
      <c r="J26" s="13">
        <v>1213800</v>
      </c>
      <c r="K26" s="12">
        <v>11355</v>
      </c>
      <c r="L26" s="13">
        <v>1135500</v>
      </c>
      <c r="M26" s="12">
        <v>10552</v>
      </c>
      <c r="N26" s="13">
        <v>1688320</v>
      </c>
      <c r="O26" s="12">
        <v>10819</v>
      </c>
      <c r="P26" s="13">
        <f t="shared" si="10"/>
        <v>1731040</v>
      </c>
      <c r="Q26" s="48">
        <v>11012</v>
      </c>
      <c r="R26" s="67">
        <f t="shared" si="7"/>
        <v>1431560</v>
      </c>
      <c r="S26" s="46">
        <v>11173</v>
      </c>
      <c r="T26" s="67">
        <f t="shared" si="8"/>
        <v>1452490</v>
      </c>
      <c r="U26" s="12">
        <v>9718</v>
      </c>
      <c r="V26" s="46">
        <f t="shared" si="0"/>
        <v>1263340</v>
      </c>
      <c r="W26" s="46">
        <v>10355</v>
      </c>
      <c r="X26" s="46">
        <f t="shared" si="9"/>
        <v>2692300</v>
      </c>
    </row>
    <row r="27" spans="1:24" ht="16" thickBot="1" x14ac:dyDescent="0.4">
      <c r="A27" s="2" t="s">
        <v>23</v>
      </c>
      <c r="B27" s="38">
        <f t="shared" si="1"/>
        <v>2086</v>
      </c>
      <c r="C27" s="39">
        <f t="shared" si="2"/>
        <v>304700</v>
      </c>
      <c r="D27" s="29">
        <f t="shared" si="3"/>
        <v>1051</v>
      </c>
      <c r="E27" s="30">
        <f t="shared" si="4"/>
        <v>134920</v>
      </c>
      <c r="F27" s="43">
        <f t="shared" si="5"/>
        <v>1035</v>
      </c>
      <c r="G27" s="44">
        <f t="shared" si="6"/>
        <v>169780</v>
      </c>
      <c r="H27" s="25"/>
      <c r="I27" s="16">
        <v>286</v>
      </c>
      <c r="J27" s="13">
        <v>28600</v>
      </c>
      <c r="K27" s="16">
        <v>268</v>
      </c>
      <c r="L27" s="13">
        <v>26800</v>
      </c>
      <c r="M27" s="12">
        <v>232</v>
      </c>
      <c r="N27" s="13">
        <v>37120</v>
      </c>
      <c r="O27" s="12">
        <v>265</v>
      </c>
      <c r="P27" s="13">
        <f t="shared" si="10"/>
        <v>42400</v>
      </c>
      <c r="Q27" s="49">
        <v>270</v>
      </c>
      <c r="R27" s="67">
        <f t="shared" si="7"/>
        <v>35100</v>
      </c>
      <c r="S27" s="62">
        <v>255</v>
      </c>
      <c r="T27" s="67">
        <f t="shared" si="8"/>
        <v>33150</v>
      </c>
      <c r="U27" s="12">
        <v>239</v>
      </c>
      <c r="V27" s="46">
        <f t="shared" si="0"/>
        <v>31070</v>
      </c>
      <c r="W27" s="46">
        <v>271</v>
      </c>
      <c r="X27" s="46">
        <f t="shared" si="9"/>
        <v>70460</v>
      </c>
    </row>
    <row r="28" spans="1:24" ht="16" thickBot="1" x14ac:dyDescent="0.4">
      <c r="A28" s="2" t="s">
        <v>24</v>
      </c>
      <c r="B28" s="38">
        <f t="shared" si="1"/>
        <v>17538</v>
      </c>
      <c r="C28" s="39">
        <f t="shared" si="2"/>
        <v>2559800</v>
      </c>
      <c r="D28" s="29">
        <f t="shared" si="3"/>
        <v>8741</v>
      </c>
      <c r="E28" s="30">
        <f t="shared" si="4"/>
        <v>1115240</v>
      </c>
      <c r="F28" s="43">
        <f t="shared" si="5"/>
        <v>8797</v>
      </c>
      <c r="G28" s="44">
        <f t="shared" si="6"/>
        <v>1444560</v>
      </c>
      <c r="H28" s="25"/>
      <c r="I28" s="12">
        <v>2466</v>
      </c>
      <c r="J28" s="13">
        <v>246600</v>
      </c>
      <c r="K28" s="12">
        <v>2256</v>
      </c>
      <c r="L28" s="13">
        <v>225600</v>
      </c>
      <c r="M28" s="12">
        <v>1946</v>
      </c>
      <c r="N28" s="13">
        <v>311360</v>
      </c>
      <c r="O28" s="12">
        <v>2073</v>
      </c>
      <c r="P28" s="13">
        <f t="shared" si="10"/>
        <v>331680</v>
      </c>
      <c r="Q28" s="48">
        <v>2129</v>
      </c>
      <c r="R28" s="67">
        <f t="shared" si="7"/>
        <v>276770</v>
      </c>
      <c r="S28" s="46">
        <v>2177</v>
      </c>
      <c r="T28" s="67">
        <f t="shared" si="8"/>
        <v>283010</v>
      </c>
      <c r="U28" s="12">
        <v>2176</v>
      </c>
      <c r="V28" s="46">
        <f t="shared" si="0"/>
        <v>282880</v>
      </c>
      <c r="W28" s="46">
        <v>2315</v>
      </c>
      <c r="X28" s="46">
        <f t="shared" si="9"/>
        <v>601900</v>
      </c>
    </row>
    <row r="29" spans="1:24" ht="16" thickBot="1" x14ac:dyDescent="0.4">
      <c r="A29" s="3" t="s">
        <v>25</v>
      </c>
      <c r="B29" s="38">
        <f t="shared" si="1"/>
        <v>36900</v>
      </c>
      <c r="C29" s="39">
        <f t="shared" si="2"/>
        <v>5333420</v>
      </c>
      <c r="D29" s="29">
        <f t="shared" si="3"/>
        <v>19056</v>
      </c>
      <c r="E29" s="30">
        <f t="shared" si="4"/>
        <v>2422200</v>
      </c>
      <c r="F29" s="43">
        <f t="shared" si="5"/>
        <v>17844</v>
      </c>
      <c r="G29" s="44">
        <f t="shared" si="6"/>
        <v>2911220</v>
      </c>
      <c r="H29" s="25"/>
      <c r="I29" s="12">
        <v>5423</v>
      </c>
      <c r="J29" s="13">
        <v>542300</v>
      </c>
      <c r="K29" s="12">
        <v>5023</v>
      </c>
      <c r="L29" s="13">
        <v>502300</v>
      </c>
      <c r="M29" s="12">
        <v>4078</v>
      </c>
      <c r="N29" s="13">
        <v>652480</v>
      </c>
      <c r="O29" s="12">
        <v>4532</v>
      </c>
      <c r="P29" s="13">
        <f t="shared" si="10"/>
        <v>725120</v>
      </c>
      <c r="Q29" s="48">
        <v>4532</v>
      </c>
      <c r="R29" s="67">
        <f t="shared" si="7"/>
        <v>589160</v>
      </c>
      <c r="S29" s="46">
        <v>4480</v>
      </c>
      <c r="T29" s="67">
        <f t="shared" si="8"/>
        <v>582400</v>
      </c>
      <c r="U29" s="12">
        <v>4282</v>
      </c>
      <c r="V29" s="46">
        <f t="shared" si="0"/>
        <v>556660</v>
      </c>
      <c r="W29" s="46">
        <v>4550</v>
      </c>
      <c r="X29" s="46">
        <f t="shared" si="9"/>
        <v>1183000</v>
      </c>
    </row>
    <row r="30" spans="1:24" ht="16" thickBot="1" x14ac:dyDescent="0.4">
      <c r="A30" s="3" t="s">
        <v>26</v>
      </c>
      <c r="B30" s="38">
        <f t="shared" si="1"/>
        <v>18091</v>
      </c>
      <c r="C30" s="39">
        <f t="shared" si="2"/>
        <v>2617790</v>
      </c>
      <c r="D30" s="29">
        <f t="shared" si="3"/>
        <v>9244</v>
      </c>
      <c r="E30" s="30">
        <f t="shared" si="4"/>
        <v>1184020</v>
      </c>
      <c r="F30" s="43">
        <f t="shared" si="5"/>
        <v>8847</v>
      </c>
      <c r="G30" s="44">
        <f t="shared" si="6"/>
        <v>1433770</v>
      </c>
      <c r="H30" s="25"/>
      <c r="I30" s="12">
        <v>2563</v>
      </c>
      <c r="J30" s="13">
        <v>256300</v>
      </c>
      <c r="K30" s="12">
        <v>2354</v>
      </c>
      <c r="L30" s="13">
        <v>235400</v>
      </c>
      <c r="M30" s="12">
        <v>2124</v>
      </c>
      <c r="N30" s="13">
        <v>339840</v>
      </c>
      <c r="O30" s="12">
        <v>2203</v>
      </c>
      <c r="P30" s="13">
        <f t="shared" si="10"/>
        <v>352480</v>
      </c>
      <c r="Q30" s="48">
        <v>2288</v>
      </c>
      <c r="R30" s="67">
        <f t="shared" si="7"/>
        <v>297440</v>
      </c>
      <c r="S30" s="46">
        <v>2324</v>
      </c>
      <c r="T30" s="67">
        <f t="shared" si="8"/>
        <v>302120</v>
      </c>
      <c r="U30" s="12">
        <v>2053</v>
      </c>
      <c r="V30" s="46">
        <f t="shared" si="0"/>
        <v>266890</v>
      </c>
      <c r="W30" s="46">
        <v>2182</v>
      </c>
      <c r="X30" s="46">
        <f t="shared" si="9"/>
        <v>567320</v>
      </c>
    </row>
    <row r="31" spans="1:24" ht="16" thickBot="1" x14ac:dyDescent="0.4">
      <c r="A31" s="2" t="s">
        <v>27</v>
      </c>
      <c r="B31" s="38">
        <f t="shared" si="1"/>
        <v>2414</v>
      </c>
      <c r="C31" s="39">
        <f t="shared" si="2"/>
        <v>352710</v>
      </c>
      <c r="D31" s="29">
        <f t="shared" si="3"/>
        <v>1225</v>
      </c>
      <c r="E31" s="30">
        <f t="shared" si="4"/>
        <v>157060</v>
      </c>
      <c r="F31" s="43">
        <f t="shared" si="5"/>
        <v>1189</v>
      </c>
      <c r="G31" s="44">
        <f t="shared" si="6"/>
        <v>195650</v>
      </c>
      <c r="H31" s="25"/>
      <c r="I31" s="16">
        <v>364</v>
      </c>
      <c r="J31" s="13">
        <v>36400</v>
      </c>
      <c r="K31" s="16">
        <v>285</v>
      </c>
      <c r="L31" s="13">
        <v>28500</v>
      </c>
      <c r="M31" s="12">
        <v>285</v>
      </c>
      <c r="N31" s="13">
        <v>45600</v>
      </c>
      <c r="O31" s="12">
        <v>291</v>
      </c>
      <c r="P31" s="13">
        <f t="shared" si="10"/>
        <v>46560</v>
      </c>
      <c r="Q31" s="49">
        <v>294</v>
      </c>
      <c r="R31" s="67">
        <f t="shared" si="7"/>
        <v>38220</v>
      </c>
      <c r="S31" s="62">
        <v>281</v>
      </c>
      <c r="T31" s="67">
        <f t="shared" si="8"/>
        <v>36530</v>
      </c>
      <c r="U31" s="12">
        <v>298</v>
      </c>
      <c r="V31" s="46">
        <f t="shared" si="0"/>
        <v>38740</v>
      </c>
      <c r="W31" s="46">
        <v>316</v>
      </c>
      <c r="X31" s="46">
        <f t="shared" si="9"/>
        <v>82160</v>
      </c>
    </row>
    <row r="32" spans="1:24" ht="16" thickBot="1" x14ac:dyDescent="0.4">
      <c r="A32" s="2" t="s">
        <v>28</v>
      </c>
      <c r="B32" s="38">
        <f t="shared" si="1"/>
        <v>23377</v>
      </c>
      <c r="C32" s="39">
        <f t="shared" si="2"/>
        <v>3390390</v>
      </c>
      <c r="D32" s="29">
        <f t="shared" si="3"/>
        <v>11997</v>
      </c>
      <c r="E32" s="30">
        <f t="shared" si="4"/>
        <v>1532040</v>
      </c>
      <c r="F32" s="43">
        <f t="shared" si="5"/>
        <v>11380</v>
      </c>
      <c r="G32" s="44">
        <f t="shared" si="6"/>
        <v>1858350</v>
      </c>
      <c r="H32" s="25"/>
      <c r="I32" s="12">
        <v>3435</v>
      </c>
      <c r="J32" s="13">
        <v>343500</v>
      </c>
      <c r="K32" s="12">
        <v>3023</v>
      </c>
      <c r="L32" s="13">
        <v>302300</v>
      </c>
      <c r="M32" s="12">
        <v>2750</v>
      </c>
      <c r="N32" s="13">
        <v>440000</v>
      </c>
      <c r="O32" s="12">
        <v>2789</v>
      </c>
      <c r="P32" s="13">
        <f t="shared" si="10"/>
        <v>446240</v>
      </c>
      <c r="Q32" s="48">
        <v>2820</v>
      </c>
      <c r="R32" s="67">
        <f t="shared" si="7"/>
        <v>366600</v>
      </c>
      <c r="S32" s="46">
        <v>2844</v>
      </c>
      <c r="T32" s="67">
        <f t="shared" si="8"/>
        <v>369720</v>
      </c>
      <c r="U32" s="12">
        <v>2801</v>
      </c>
      <c r="V32" s="46">
        <f t="shared" si="0"/>
        <v>364130</v>
      </c>
      <c r="W32" s="46">
        <v>2915</v>
      </c>
      <c r="X32" s="46">
        <f t="shared" si="9"/>
        <v>757900</v>
      </c>
    </row>
    <row r="33" spans="1:24" ht="16" thickBot="1" x14ac:dyDescent="0.4">
      <c r="A33" s="3" t="s">
        <v>29</v>
      </c>
      <c r="B33" s="38">
        <f t="shared" si="1"/>
        <v>77601</v>
      </c>
      <c r="C33" s="39">
        <f t="shared" si="2"/>
        <v>11244290</v>
      </c>
      <c r="D33" s="29">
        <f t="shared" si="3"/>
        <v>39458</v>
      </c>
      <c r="E33" s="30">
        <f t="shared" si="4"/>
        <v>5067860</v>
      </c>
      <c r="F33" s="43">
        <f t="shared" si="5"/>
        <v>38143</v>
      </c>
      <c r="G33" s="44">
        <f t="shared" si="6"/>
        <v>6176430</v>
      </c>
      <c r="H33" s="25"/>
      <c r="I33" s="12">
        <v>10910</v>
      </c>
      <c r="J33" s="13">
        <v>1091000</v>
      </c>
      <c r="K33" s="12">
        <v>9847</v>
      </c>
      <c r="L33" s="13">
        <v>984700</v>
      </c>
      <c r="M33" s="12">
        <v>9246</v>
      </c>
      <c r="N33" s="13">
        <v>1479360</v>
      </c>
      <c r="O33" s="12">
        <v>9455</v>
      </c>
      <c r="P33" s="13">
        <f t="shared" si="10"/>
        <v>1512800</v>
      </c>
      <c r="Q33" s="47">
        <v>9688</v>
      </c>
      <c r="R33" s="67">
        <f t="shared" si="7"/>
        <v>1259440</v>
      </c>
      <c r="S33" s="46">
        <v>9975</v>
      </c>
      <c r="T33" s="67">
        <f t="shared" si="8"/>
        <v>1296750</v>
      </c>
      <c r="U33" s="12">
        <v>9112</v>
      </c>
      <c r="V33" s="46">
        <f t="shared" si="0"/>
        <v>1184560</v>
      </c>
      <c r="W33" s="46">
        <v>9368</v>
      </c>
      <c r="X33" s="46">
        <f t="shared" si="9"/>
        <v>2435680</v>
      </c>
    </row>
    <row r="34" spans="1:24" ht="16" thickBot="1" x14ac:dyDescent="0.4">
      <c r="A34" s="3" t="s">
        <v>30</v>
      </c>
      <c r="B34" s="38">
        <f t="shared" si="1"/>
        <v>12962</v>
      </c>
      <c r="C34" s="39">
        <f t="shared" si="2"/>
        <v>1905380</v>
      </c>
      <c r="D34" s="29">
        <f t="shared" si="3"/>
        <v>6426</v>
      </c>
      <c r="E34" s="30">
        <f t="shared" si="4"/>
        <v>831060</v>
      </c>
      <c r="F34" s="43">
        <f t="shared" si="5"/>
        <v>6536</v>
      </c>
      <c r="G34" s="44">
        <f t="shared" si="6"/>
        <v>1074320</v>
      </c>
      <c r="H34" s="25"/>
      <c r="I34" s="12">
        <v>1634</v>
      </c>
      <c r="J34" s="13">
        <v>163400</v>
      </c>
      <c r="K34" s="12">
        <v>1651</v>
      </c>
      <c r="L34" s="13">
        <v>165100</v>
      </c>
      <c r="M34" s="12">
        <v>1549</v>
      </c>
      <c r="N34" s="13">
        <v>247840</v>
      </c>
      <c r="O34" s="12">
        <v>1592</v>
      </c>
      <c r="P34" s="13">
        <f t="shared" si="10"/>
        <v>254720</v>
      </c>
      <c r="Q34" s="48">
        <v>1572</v>
      </c>
      <c r="R34" s="67">
        <f t="shared" si="7"/>
        <v>204360</v>
      </c>
      <c r="S34" s="46">
        <v>1559</v>
      </c>
      <c r="T34" s="67">
        <f t="shared" si="8"/>
        <v>202670</v>
      </c>
      <c r="U34" s="12">
        <v>1677</v>
      </c>
      <c r="V34" s="46">
        <f t="shared" si="0"/>
        <v>218010</v>
      </c>
      <c r="W34" s="46">
        <v>1728</v>
      </c>
      <c r="X34" s="46">
        <f t="shared" si="9"/>
        <v>449280</v>
      </c>
    </row>
    <row r="35" spans="1:24" ht="16" thickBot="1" x14ac:dyDescent="0.4">
      <c r="A35" s="3" t="s">
        <v>31</v>
      </c>
      <c r="B35" s="38">
        <f t="shared" si="1"/>
        <v>27614</v>
      </c>
      <c r="C35" s="39">
        <f t="shared" si="2"/>
        <v>4049620</v>
      </c>
      <c r="D35" s="29">
        <f t="shared" si="3"/>
        <v>13583</v>
      </c>
      <c r="E35" s="30">
        <f t="shared" si="4"/>
        <v>1739780</v>
      </c>
      <c r="F35" s="43">
        <f t="shared" si="5"/>
        <v>14031</v>
      </c>
      <c r="G35" s="44">
        <f t="shared" si="6"/>
        <v>2309840</v>
      </c>
      <c r="H35" s="25"/>
      <c r="I35" s="12">
        <v>3869</v>
      </c>
      <c r="J35" s="13">
        <v>386900</v>
      </c>
      <c r="K35" s="17">
        <v>3356</v>
      </c>
      <c r="L35" s="18">
        <v>335600</v>
      </c>
      <c r="M35" s="14">
        <v>3180</v>
      </c>
      <c r="N35" s="15">
        <v>508800</v>
      </c>
      <c r="O35" s="14">
        <v>3178</v>
      </c>
      <c r="P35" s="13">
        <f t="shared" si="10"/>
        <v>508480</v>
      </c>
      <c r="Q35" s="14">
        <v>3375</v>
      </c>
      <c r="R35" s="67">
        <f t="shared" si="7"/>
        <v>438750</v>
      </c>
      <c r="S35" s="66">
        <v>3295</v>
      </c>
      <c r="T35" s="67">
        <f t="shared" si="8"/>
        <v>428350</v>
      </c>
      <c r="U35" s="12">
        <v>3624</v>
      </c>
      <c r="V35" s="46">
        <f t="shared" si="0"/>
        <v>471120</v>
      </c>
      <c r="W35" s="46">
        <v>3737</v>
      </c>
      <c r="X35" s="46">
        <f t="shared" si="9"/>
        <v>971620</v>
      </c>
    </row>
    <row r="36" spans="1:24" ht="16" thickBot="1" x14ac:dyDescent="0.4">
      <c r="A36" s="3" t="s">
        <v>32</v>
      </c>
      <c r="B36" s="38">
        <f t="shared" si="1"/>
        <v>45468</v>
      </c>
      <c r="C36" s="39">
        <f t="shared" si="2"/>
        <v>6550320</v>
      </c>
      <c r="D36" s="29">
        <f t="shared" si="3"/>
        <v>23528</v>
      </c>
      <c r="E36" s="30">
        <f t="shared" si="4"/>
        <v>2976620</v>
      </c>
      <c r="F36" s="43">
        <f t="shared" si="5"/>
        <v>21940</v>
      </c>
      <c r="G36" s="44">
        <f t="shared" si="6"/>
        <v>3573700</v>
      </c>
      <c r="H36" s="25"/>
      <c r="I36" s="12">
        <v>6831</v>
      </c>
      <c r="J36" s="13">
        <v>683100</v>
      </c>
      <c r="K36" s="12">
        <v>6300</v>
      </c>
      <c r="L36" s="13">
        <v>630000</v>
      </c>
      <c r="M36" s="12">
        <v>5050</v>
      </c>
      <c r="N36" s="13">
        <v>808000</v>
      </c>
      <c r="O36" s="12">
        <v>5347</v>
      </c>
      <c r="P36" s="13">
        <f t="shared" si="10"/>
        <v>855520</v>
      </c>
      <c r="Q36" s="48">
        <v>5486</v>
      </c>
      <c r="R36" s="67">
        <f t="shared" si="7"/>
        <v>713180</v>
      </c>
      <c r="S36" s="46">
        <v>5590</v>
      </c>
      <c r="T36" s="67">
        <f t="shared" si="8"/>
        <v>726700</v>
      </c>
      <c r="U36" s="12">
        <v>5314</v>
      </c>
      <c r="V36" s="46">
        <f t="shared" si="0"/>
        <v>690820</v>
      </c>
      <c r="W36" s="46">
        <v>5550</v>
      </c>
      <c r="X36" s="46">
        <f t="shared" si="9"/>
        <v>1443000</v>
      </c>
    </row>
    <row r="37" spans="1:24" ht="16" thickBot="1" x14ac:dyDescent="0.4">
      <c r="A37" s="4" t="s">
        <v>33</v>
      </c>
      <c r="B37" s="40">
        <f t="shared" si="1"/>
        <v>1165754</v>
      </c>
      <c r="C37" s="41">
        <f t="shared" si="2"/>
        <v>169298390</v>
      </c>
      <c r="D37" s="21">
        <f>I37+K37+M37+O37</f>
        <v>596416</v>
      </c>
      <c r="E37" s="21">
        <f t="shared" si="4"/>
        <v>76720840</v>
      </c>
      <c r="F37" s="40">
        <f>Q37+S37+U37+W37</f>
        <v>569338</v>
      </c>
      <c r="G37" s="41">
        <f>R37+T37+V37+X37</f>
        <v>92577550</v>
      </c>
      <c r="H37" s="26"/>
      <c r="I37" s="20">
        <f>SUM(I5:I36)</f>
        <v>163369</v>
      </c>
      <c r="J37" s="19">
        <f>SUM(J5:J36)</f>
        <v>16328800</v>
      </c>
      <c r="K37" s="20">
        <f>SUM(K5:K36)</f>
        <v>148258</v>
      </c>
      <c r="L37" s="19">
        <f>SUM(L5:L36)</f>
        <v>14825800</v>
      </c>
      <c r="M37" s="20">
        <f t="shared" ref="M37:P37" si="11">SUM(M5:M36)</f>
        <v>140395</v>
      </c>
      <c r="N37" s="19">
        <f t="shared" si="11"/>
        <v>22463200</v>
      </c>
      <c r="O37" s="20">
        <f t="shared" si="11"/>
        <v>144394</v>
      </c>
      <c r="P37" s="19">
        <f t="shared" si="11"/>
        <v>23103040</v>
      </c>
      <c r="Q37" s="20">
        <f t="shared" ref="Q37:R37" si="12">SUM(Q5:Q36)</f>
        <v>145036</v>
      </c>
      <c r="R37" s="19">
        <f t="shared" si="12"/>
        <v>18854680</v>
      </c>
      <c r="S37" s="20">
        <f t="shared" ref="S37:X37" si="13">SUM(S5:S36)</f>
        <v>144901</v>
      </c>
      <c r="T37" s="19">
        <f t="shared" si="13"/>
        <v>18837130</v>
      </c>
      <c r="U37" s="63">
        <f t="shared" si="13"/>
        <v>136604</v>
      </c>
      <c r="V37" s="69">
        <f t="shared" si="13"/>
        <v>17758520</v>
      </c>
      <c r="W37" s="63">
        <f t="shared" si="13"/>
        <v>142797</v>
      </c>
      <c r="X37" s="69">
        <f t="shared" si="13"/>
        <v>37127220</v>
      </c>
    </row>
    <row r="39" spans="1:24" x14ac:dyDescent="0.35">
      <c r="A39" s="35" t="s">
        <v>51</v>
      </c>
    </row>
    <row r="40" spans="1:24" x14ac:dyDescent="0.35">
      <c r="A40" s="35" t="s">
        <v>50</v>
      </c>
    </row>
    <row r="41" spans="1:24" x14ac:dyDescent="0.35">
      <c r="A41" s="36" t="s">
        <v>66</v>
      </c>
    </row>
    <row r="42" spans="1:24" x14ac:dyDescent="0.35">
      <c r="A42" s="36" t="s">
        <v>68</v>
      </c>
    </row>
    <row r="43" spans="1:24" x14ac:dyDescent="0.35">
      <c r="A43" s="36" t="s">
        <v>64</v>
      </c>
    </row>
    <row r="44" spans="1:24" x14ac:dyDescent="0.35">
      <c r="A44" s="36" t="s">
        <v>67</v>
      </c>
    </row>
  </sheetData>
  <mergeCells count="14">
    <mergeCell ref="W3:X3"/>
    <mergeCell ref="U3:V3"/>
    <mergeCell ref="I2:V2"/>
    <mergeCell ref="A2:A4"/>
    <mergeCell ref="I3:J3"/>
    <mergeCell ref="Q3:R3"/>
    <mergeCell ref="F3:G3"/>
    <mergeCell ref="D3:E3"/>
    <mergeCell ref="B3:C3"/>
    <mergeCell ref="B2:G2"/>
    <mergeCell ref="K3:L3"/>
    <mergeCell ref="M3:N3"/>
    <mergeCell ref="O3:P3"/>
    <mergeCell ref="S3:T3"/>
  </mergeCells>
  <pageMargins left="0.7" right="0.7" top="0.75" bottom="0.75" header="0.3" footer="0.3"/>
  <pageSetup paperSize="9"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0"/>
  <sheetViews>
    <sheetView workbookViewId="0">
      <pane ySplit="4" topLeftCell="A20" activePane="bottomLeft" state="frozen"/>
      <selection pane="bottomLeft" activeCell="A42" sqref="A42"/>
    </sheetView>
  </sheetViews>
  <sheetFormatPr defaultRowHeight="14.5" x14ac:dyDescent="0.35"/>
  <cols>
    <col min="1" max="1" width="22.54296875" bestFit="1" customWidth="1"/>
    <col min="2" max="2" width="14.81640625" style="6" customWidth="1"/>
    <col min="3" max="3" width="15.1796875" style="6" customWidth="1"/>
    <col min="4" max="4" width="11.26953125" style="6" customWidth="1"/>
    <col min="5" max="5" width="14.1796875" bestFit="1" customWidth="1"/>
    <col min="6" max="15" width="14" customWidth="1"/>
    <col min="16" max="16" width="3.81640625" customWidth="1"/>
    <col min="17" max="17" width="4" customWidth="1"/>
  </cols>
  <sheetData>
    <row r="1" spans="1:15" ht="16" thickBot="1" x14ac:dyDescent="0.4">
      <c r="A1" s="90" t="s">
        <v>56</v>
      </c>
      <c r="B1" s="90"/>
      <c r="C1" s="90"/>
      <c r="D1" s="90"/>
      <c r="E1" s="90"/>
      <c r="F1" s="90"/>
      <c r="G1" s="90"/>
      <c r="H1" s="90"/>
      <c r="I1" s="90"/>
      <c r="J1" s="90"/>
      <c r="K1" s="90"/>
      <c r="L1" s="90"/>
      <c r="M1" s="90"/>
      <c r="N1" s="90"/>
      <c r="O1" s="90"/>
    </row>
    <row r="2" spans="1:15" ht="20.149999999999999" customHeight="1" thickTop="1" thickBot="1" x14ac:dyDescent="0.4">
      <c r="A2" s="76" t="s">
        <v>0</v>
      </c>
      <c r="B2" s="93" t="s">
        <v>42</v>
      </c>
      <c r="C2" s="94"/>
      <c r="D2" s="98" t="s">
        <v>41</v>
      </c>
      <c r="E2" s="98"/>
      <c r="F2" s="98"/>
      <c r="G2" s="98"/>
      <c r="H2" s="98"/>
      <c r="I2" s="98"/>
      <c r="J2" s="98"/>
      <c r="K2" s="98"/>
      <c r="L2" s="98"/>
      <c r="M2" s="98"/>
      <c r="N2" s="98"/>
      <c r="O2" s="99"/>
    </row>
    <row r="3" spans="1:15" ht="34.5" customHeight="1" thickTop="1" thickBot="1" x14ac:dyDescent="0.4">
      <c r="A3" s="77"/>
      <c r="B3" s="95"/>
      <c r="C3" s="96"/>
      <c r="D3" s="91" t="s">
        <v>34</v>
      </c>
      <c r="E3" s="92"/>
      <c r="F3" s="97" t="s">
        <v>37</v>
      </c>
      <c r="G3" s="92"/>
      <c r="H3" s="97" t="s">
        <v>38</v>
      </c>
      <c r="I3" s="92"/>
      <c r="J3" s="97" t="s">
        <v>43</v>
      </c>
      <c r="K3" s="92"/>
      <c r="L3" s="97" t="s">
        <v>39</v>
      </c>
      <c r="M3" s="92"/>
      <c r="N3" s="97" t="s">
        <v>40</v>
      </c>
      <c r="O3" s="92"/>
    </row>
    <row r="4" spans="1:15" ht="47" thickBot="1" x14ac:dyDescent="0.4">
      <c r="A4" s="78"/>
      <c r="B4" s="8" t="s">
        <v>35</v>
      </c>
      <c r="C4" s="9" t="s">
        <v>36</v>
      </c>
      <c r="D4" s="51" t="s">
        <v>35</v>
      </c>
      <c r="E4" s="51" t="s">
        <v>36</v>
      </c>
      <c r="F4" s="51" t="s">
        <v>35</v>
      </c>
      <c r="G4" s="51" t="s">
        <v>36</v>
      </c>
      <c r="H4" s="51" t="s">
        <v>35</v>
      </c>
      <c r="I4" s="51" t="s">
        <v>36</v>
      </c>
      <c r="J4" s="51" t="s">
        <v>35</v>
      </c>
      <c r="K4" s="51" t="s">
        <v>36</v>
      </c>
      <c r="L4" s="51" t="s">
        <v>35</v>
      </c>
      <c r="M4" s="51" t="s">
        <v>36</v>
      </c>
      <c r="N4" s="51" t="s">
        <v>35</v>
      </c>
      <c r="O4" s="51" t="s">
        <v>36</v>
      </c>
    </row>
    <row r="5" spans="1:15" ht="16.5" thickTop="1" thickBot="1" x14ac:dyDescent="0.4">
      <c r="A5" s="1" t="s">
        <v>1</v>
      </c>
      <c r="B5" s="7">
        <f>D5+F5+H5+J5+L5+N5</f>
        <v>17752</v>
      </c>
      <c r="C5" s="7">
        <f>E5+G5+I5+K5+M5+O5</f>
        <v>2307760</v>
      </c>
      <c r="D5" s="31">
        <v>15636</v>
      </c>
      <c r="E5" s="32">
        <f t="shared" ref="E5:E36" si="0">D5*130</f>
        <v>2032680</v>
      </c>
      <c r="F5" s="33">
        <v>68</v>
      </c>
      <c r="G5" s="32">
        <f>F5*130</f>
        <v>8840</v>
      </c>
      <c r="H5" s="33">
        <v>140</v>
      </c>
      <c r="I5" s="32">
        <f t="shared" ref="I5:I36" si="1">H5*130</f>
        <v>18200</v>
      </c>
      <c r="J5" s="33">
        <v>1622</v>
      </c>
      <c r="K5" s="32">
        <f t="shared" ref="K5:K24" si="2">J5*130</f>
        <v>210860</v>
      </c>
      <c r="L5" s="33">
        <v>28</v>
      </c>
      <c r="M5" s="32">
        <f>L5*130</f>
        <v>3640</v>
      </c>
      <c r="N5" s="33">
        <v>258</v>
      </c>
      <c r="O5" s="34">
        <f>N5*130</f>
        <v>33540</v>
      </c>
    </row>
    <row r="6" spans="1:15" ht="16.5" thickTop="1" thickBot="1" x14ac:dyDescent="0.4">
      <c r="A6" s="2" t="s">
        <v>2</v>
      </c>
      <c r="B6" s="7">
        <f t="shared" ref="B6:B36" si="3">D6+F6+H6+J6+L6+N6</f>
        <v>13359</v>
      </c>
      <c r="C6" s="7">
        <f t="shared" ref="C6:C36" si="4">E6+G6+I6+K6+M6+O6</f>
        <v>1736670</v>
      </c>
      <c r="D6" s="31">
        <v>12694</v>
      </c>
      <c r="E6" s="32">
        <f t="shared" si="0"/>
        <v>1650220</v>
      </c>
      <c r="F6" s="33">
        <v>28</v>
      </c>
      <c r="G6" s="32">
        <f t="shared" ref="G6:G36" si="5">F6*130</f>
        <v>3640</v>
      </c>
      <c r="H6" s="33">
        <v>52</v>
      </c>
      <c r="I6" s="32">
        <f t="shared" si="1"/>
        <v>6760</v>
      </c>
      <c r="J6" s="33">
        <v>459</v>
      </c>
      <c r="K6" s="32">
        <f t="shared" si="2"/>
        <v>59670</v>
      </c>
      <c r="L6" s="33">
        <v>20</v>
      </c>
      <c r="M6" s="32">
        <f t="shared" ref="M6:M36" si="6">L6*130</f>
        <v>2600</v>
      </c>
      <c r="N6" s="33">
        <v>106</v>
      </c>
      <c r="O6" s="34">
        <f t="shared" ref="O6:O36" si="7">N6*130</f>
        <v>13780</v>
      </c>
    </row>
    <row r="7" spans="1:15" ht="16.5" thickTop="1" thickBot="1" x14ac:dyDescent="0.4">
      <c r="A7" s="2" t="s">
        <v>3</v>
      </c>
      <c r="B7" s="7">
        <f t="shared" si="3"/>
        <v>9385</v>
      </c>
      <c r="C7" s="7">
        <f t="shared" si="4"/>
        <v>1220050</v>
      </c>
      <c r="D7" s="31">
        <v>8863</v>
      </c>
      <c r="E7" s="32">
        <f t="shared" si="0"/>
        <v>1152190</v>
      </c>
      <c r="F7" s="33">
        <v>17</v>
      </c>
      <c r="G7" s="32">
        <f t="shared" si="5"/>
        <v>2210</v>
      </c>
      <c r="H7" s="33">
        <v>72</v>
      </c>
      <c r="I7" s="32">
        <f t="shared" si="1"/>
        <v>9360</v>
      </c>
      <c r="J7" s="33">
        <v>353</v>
      </c>
      <c r="K7" s="32">
        <f t="shared" si="2"/>
        <v>45890</v>
      </c>
      <c r="L7" s="33">
        <v>10</v>
      </c>
      <c r="M7" s="32">
        <f t="shared" si="6"/>
        <v>1300</v>
      </c>
      <c r="N7" s="33">
        <v>70</v>
      </c>
      <c r="O7" s="34">
        <f t="shared" si="7"/>
        <v>9100</v>
      </c>
    </row>
    <row r="8" spans="1:15" ht="16.5" thickTop="1" thickBot="1" x14ac:dyDescent="0.4">
      <c r="A8" s="2" t="s">
        <v>4</v>
      </c>
      <c r="B8" s="7">
        <f t="shared" si="3"/>
        <v>7588</v>
      </c>
      <c r="C8" s="7">
        <f t="shared" si="4"/>
        <v>986440</v>
      </c>
      <c r="D8" s="31">
        <v>6932</v>
      </c>
      <c r="E8" s="32">
        <f t="shared" si="0"/>
        <v>901160</v>
      </c>
      <c r="F8" s="33">
        <v>6</v>
      </c>
      <c r="G8" s="32">
        <f t="shared" si="5"/>
        <v>780</v>
      </c>
      <c r="H8" s="33">
        <v>31</v>
      </c>
      <c r="I8" s="32">
        <f t="shared" si="1"/>
        <v>4030</v>
      </c>
      <c r="J8" s="33">
        <v>503</v>
      </c>
      <c r="K8" s="32">
        <f t="shared" si="2"/>
        <v>65390</v>
      </c>
      <c r="L8" s="33">
        <v>53</v>
      </c>
      <c r="M8" s="32">
        <f t="shared" si="6"/>
        <v>6890</v>
      </c>
      <c r="N8" s="33">
        <v>63</v>
      </c>
      <c r="O8" s="34">
        <f t="shared" si="7"/>
        <v>8190</v>
      </c>
    </row>
    <row r="9" spans="1:15" ht="16.5" thickTop="1" thickBot="1" x14ac:dyDescent="0.4">
      <c r="A9" s="2" t="s">
        <v>5</v>
      </c>
      <c r="B9" s="7">
        <f t="shared" si="3"/>
        <v>5770</v>
      </c>
      <c r="C9" s="7">
        <f t="shared" si="4"/>
        <v>750100</v>
      </c>
      <c r="D9" s="31">
        <v>5459</v>
      </c>
      <c r="E9" s="32">
        <f t="shared" si="0"/>
        <v>709670</v>
      </c>
      <c r="F9" s="33">
        <v>6</v>
      </c>
      <c r="G9" s="32">
        <f t="shared" si="5"/>
        <v>780</v>
      </c>
      <c r="H9" s="33">
        <v>24</v>
      </c>
      <c r="I9" s="32">
        <f t="shared" si="1"/>
        <v>3120</v>
      </c>
      <c r="J9" s="33">
        <v>220</v>
      </c>
      <c r="K9" s="32">
        <f t="shared" si="2"/>
        <v>28600</v>
      </c>
      <c r="L9" s="33">
        <v>14</v>
      </c>
      <c r="M9" s="32">
        <f t="shared" si="6"/>
        <v>1820</v>
      </c>
      <c r="N9" s="33">
        <v>47</v>
      </c>
      <c r="O9" s="34">
        <f t="shared" si="7"/>
        <v>6110</v>
      </c>
    </row>
    <row r="10" spans="1:15" ht="16.5" thickTop="1" thickBot="1" x14ac:dyDescent="0.4">
      <c r="A10" s="2" t="s">
        <v>6</v>
      </c>
      <c r="B10" s="7">
        <f t="shared" si="3"/>
        <v>14680</v>
      </c>
      <c r="C10" s="7">
        <f t="shared" si="4"/>
        <v>1908400</v>
      </c>
      <c r="D10" s="31">
        <v>13594</v>
      </c>
      <c r="E10" s="32">
        <f t="shared" si="0"/>
        <v>1767220</v>
      </c>
      <c r="F10" s="33">
        <v>25</v>
      </c>
      <c r="G10" s="32">
        <f t="shared" si="5"/>
        <v>3250</v>
      </c>
      <c r="H10" s="33">
        <v>74</v>
      </c>
      <c r="I10" s="32">
        <f t="shared" si="1"/>
        <v>9620</v>
      </c>
      <c r="J10" s="33">
        <v>761</v>
      </c>
      <c r="K10" s="32">
        <f t="shared" si="2"/>
        <v>98930</v>
      </c>
      <c r="L10" s="33">
        <v>178</v>
      </c>
      <c r="M10" s="32">
        <f t="shared" si="6"/>
        <v>23140</v>
      </c>
      <c r="N10" s="33">
        <v>48</v>
      </c>
      <c r="O10" s="34">
        <f t="shared" si="7"/>
        <v>6240</v>
      </c>
    </row>
    <row r="11" spans="1:15" ht="16.5" thickTop="1" thickBot="1" x14ac:dyDescent="0.4">
      <c r="A11" s="2" t="s">
        <v>7</v>
      </c>
      <c r="B11" s="7">
        <f t="shared" si="3"/>
        <v>19609</v>
      </c>
      <c r="C11" s="7">
        <f t="shared" si="4"/>
        <v>2549170</v>
      </c>
      <c r="D11" s="31">
        <v>18013</v>
      </c>
      <c r="E11" s="32">
        <f t="shared" si="0"/>
        <v>2341690</v>
      </c>
      <c r="F11" s="33">
        <v>33</v>
      </c>
      <c r="G11" s="32">
        <f t="shared" si="5"/>
        <v>4290</v>
      </c>
      <c r="H11" s="33">
        <v>146</v>
      </c>
      <c r="I11" s="32">
        <f t="shared" si="1"/>
        <v>18980</v>
      </c>
      <c r="J11" s="33">
        <v>1046</v>
      </c>
      <c r="K11" s="32">
        <f t="shared" si="2"/>
        <v>135980</v>
      </c>
      <c r="L11" s="33">
        <v>10</v>
      </c>
      <c r="M11" s="32">
        <f t="shared" si="6"/>
        <v>1300</v>
      </c>
      <c r="N11" s="33">
        <v>361</v>
      </c>
      <c r="O11" s="34">
        <f t="shared" si="7"/>
        <v>46930</v>
      </c>
    </row>
    <row r="12" spans="1:15" ht="16.5" thickTop="1" thickBot="1" x14ac:dyDescent="0.4">
      <c r="A12" s="3" t="s">
        <v>8</v>
      </c>
      <c r="B12" s="7">
        <f t="shared" si="3"/>
        <v>13883</v>
      </c>
      <c r="C12" s="7">
        <f t="shared" si="4"/>
        <v>1804790</v>
      </c>
      <c r="D12" s="31">
        <v>13275</v>
      </c>
      <c r="E12" s="32">
        <f t="shared" si="0"/>
        <v>1725750</v>
      </c>
      <c r="F12" s="33">
        <v>12</v>
      </c>
      <c r="G12" s="32">
        <f t="shared" si="5"/>
        <v>1560</v>
      </c>
      <c r="H12" s="33">
        <v>49</v>
      </c>
      <c r="I12" s="32">
        <f t="shared" si="1"/>
        <v>6370</v>
      </c>
      <c r="J12" s="33">
        <v>431</v>
      </c>
      <c r="K12" s="32">
        <f t="shared" si="2"/>
        <v>56030</v>
      </c>
      <c r="L12" s="33">
        <v>68</v>
      </c>
      <c r="M12" s="32">
        <f t="shared" si="6"/>
        <v>8840</v>
      </c>
      <c r="N12" s="33">
        <v>48</v>
      </c>
      <c r="O12" s="34">
        <f t="shared" si="7"/>
        <v>6240</v>
      </c>
    </row>
    <row r="13" spans="1:15" ht="16.5" thickTop="1" thickBot="1" x14ac:dyDescent="0.4">
      <c r="A13" s="2" t="s">
        <v>9</v>
      </c>
      <c r="B13" s="7">
        <f t="shared" si="3"/>
        <v>6070</v>
      </c>
      <c r="C13" s="7">
        <f t="shared" si="4"/>
        <v>789100</v>
      </c>
      <c r="D13" s="31">
        <v>5685</v>
      </c>
      <c r="E13" s="32">
        <f t="shared" si="0"/>
        <v>739050</v>
      </c>
      <c r="F13" s="33">
        <v>2</v>
      </c>
      <c r="G13" s="32">
        <f t="shared" si="5"/>
        <v>260</v>
      </c>
      <c r="H13" s="33">
        <v>10</v>
      </c>
      <c r="I13" s="32">
        <f t="shared" si="1"/>
        <v>1300</v>
      </c>
      <c r="J13" s="33">
        <v>335</v>
      </c>
      <c r="K13" s="32">
        <f t="shared" si="2"/>
        <v>43550</v>
      </c>
      <c r="L13" s="33">
        <v>4</v>
      </c>
      <c r="M13" s="32">
        <f t="shared" si="6"/>
        <v>520</v>
      </c>
      <c r="N13" s="33">
        <v>34</v>
      </c>
      <c r="O13" s="34">
        <f t="shared" si="7"/>
        <v>4420</v>
      </c>
    </row>
    <row r="14" spans="1:15" ht="16.5" thickTop="1" thickBot="1" x14ac:dyDescent="0.4">
      <c r="A14" s="2" t="s">
        <v>10</v>
      </c>
      <c r="B14" s="7">
        <f t="shared" si="3"/>
        <v>7305</v>
      </c>
      <c r="C14" s="7">
        <f t="shared" si="4"/>
        <v>949650</v>
      </c>
      <c r="D14" s="31">
        <v>6840</v>
      </c>
      <c r="E14" s="32">
        <f t="shared" si="0"/>
        <v>889200</v>
      </c>
      <c r="F14" s="33">
        <v>1</v>
      </c>
      <c r="G14" s="32">
        <f t="shared" si="5"/>
        <v>130</v>
      </c>
      <c r="H14" s="33">
        <v>40</v>
      </c>
      <c r="I14" s="32">
        <f t="shared" si="1"/>
        <v>5200</v>
      </c>
      <c r="J14" s="33">
        <v>419</v>
      </c>
      <c r="K14" s="32">
        <f t="shared" si="2"/>
        <v>54470</v>
      </c>
      <c r="L14" s="33">
        <v>5</v>
      </c>
      <c r="M14" s="32">
        <f t="shared" si="6"/>
        <v>650</v>
      </c>
      <c r="N14" s="33">
        <v>0</v>
      </c>
      <c r="O14" s="34">
        <f t="shared" si="7"/>
        <v>0</v>
      </c>
    </row>
    <row r="15" spans="1:15" ht="16.5" thickTop="1" thickBot="1" x14ac:dyDescent="0.4">
      <c r="A15" s="3" t="s">
        <v>11</v>
      </c>
      <c r="B15" s="7">
        <f t="shared" si="3"/>
        <v>5447</v>
      </c>
      <c r="C15" s="7">
        <f t="shared" si="4"/>
        <v>708110</v>
      </c>
      <c r="D15" s="31">
        <v>4828</v>
      </c>
      <c r="E15" s="32">
        <f t="shared" si="0"/>
        <v>627640</v>
      </c>
      <c r="F15" s="33">
        <v>3</v>
      </c>
      <c r="G15" s="32">
        <f t="shared" si="5"/>
        <v>390</v>
      </c>
      <c r="H15" s="33">
        <v>13</v>
      </c>
      <c r="I15" s="32">
        <f t="shared" si="1"/>
        <v>1690</v>
      </c>
      <c r="J15" s="33">
        <v>498</v>
      </c>
      <c r="K15" s="32">
        <f t="shared" si="2"/>
        <v>64740</v>
      </c>
      <c r="L15" s="33">
        <v>51</v>
      </c>
      <c r="M15" s="32">
        <f t="shared" si="6"/>
        <v>6630</v>
      </c>
      <c r="N15" s="33">
        <v>54</v>
      </c>
      <c r="O15" s="34">
        <f t="shared" si="7"/>
        <v>7020</v>
      </c>
    </row>
    <row r="16" spans="1:15" ht="16.5" thickTop="1" thickBot="1" x14ac:dyDescent="0.4">
      <c r="A16" s="3" t="s">
        <v>12</v>
      </c>
      <c r="B16" s="7">
        <f t="shared" si="3"/>
        <v>39977</v>
      </c>
      <c r="C16" s="7">
        <f t="shared" si="4"/>
        <v>5197010</v>
      </c>
      <c r="D16" s="31">
        <v>34251</v>
      </c>
      <c r="E16" s="32">
        <f t="shared" si="0"/>
        <v>4452630</v>
      </c>
      <c r="F16" s="33">
        <v>24</v>
      </c>
      <c r="G16" s="32">
        <f t="shared" si="5"/>
        <v>3120</v>
      </c>
      <c r="H16" s="33">
        <v>247</v>
      </c>
      <c r="I16" s="32">
        <f t="shared" si="1"/>
        <v>32110</v>
      </c>
      <c r="J16" s="33">
        <v>2549</v>
      </c>
      <c r="K16" s="32">
        <f t="shared" si="2"/>
        <v>331370</v>
      </c>
      <c r="L16" s="33">
        <v>34</v>
      </c>
      <c r="M16" s="32">
        <f t="shared" si="6"/>
        <v>4420</v>
      </c>
      <c r="N16" s="33">
        <v>2872</v>
      </c>
      <c r="O16" s="34">
        <f t="shared" si="7"/>
        <v>373360</v>
      </c>
    </row>
    <row r="17" spans="1:15" ht="16.5" thickTop="1" thickBot="1" x14ac:dyDescent="0.4">
      <c r="A17" s="2" t="s">
        <v>13</v>
      </c>
      <c r="B17" s="7">
        <f t="shared" si="3"/>
        <v>2257</v>
      </c>
      <c r="C17" s="7">
        <f t="shared" si="4"/>
        <v>293410</v>
      </c>
      <c r="D17" s="31">
        <v>2098</v>
      </c>
      <c r="E17" s="32">
        <f t="shared" si="0"/>
        <v>272740</v>
      </c>
      <c r="F17" s="33">
        <v>1</v>
      </c>
      <c r="G17" s="32">
        <f t="shared" si="5"/>
        <v>130</v>
      </c>
      <c r="H17" s="33">
        <v>7</v>
      </c>
      <c r="I17" s="32">
        <f t="shared" si="1"/>
        <v>910</v>
      </c>
      <c r="J17" s="33">
        <v>84</v>
      </c>
      <c r="K17" s="32">
        <f t="shared" si="2"/>
        <v>10920</v>
      </c>
      <c r="L17" s="33">
        <v>26</v>
      </c>
      <c r="M17" s="32">
        <f t="shared" si="6"/>
        <v>3380</v>
      </c>
      <c r="N17" s="33">
        <v>41</v>
      </c>
      <c r="O17" s="34">
        <f t="shared" si="7"/>
        <v>5330</v>
      </c>
    </row>
    <row r="18" spans="1:15" ht="16.5" thickTop="1" thickBot="1" x14ac:dyDescent="0.4">
      <c r="A18" s="2" t="s">
        <v>14</v>
      </c>
      <c r="B18" s="7">
        <f t="shared" si="3"/>
        <v>14390</v>
      </c>
      <c r="C18" s="7">
        <f t="shared" si="4"/>
        <v>1870700</v>
      </c>
      <c r="D18" s="31">
        <v>13473</v>
      </c>
      <c r="E18" s="32">
        <f t="shared" si="0"/>
        <v>1751490</v>
      </c>
      <c r="F18" s="33">
        <v>17</v>
      </c>
      <c r="G18" s="32">
        <f t="shared" si="5"/>
        <v>2210</v>
      </c>
      <c r="H18" s="33">
        <v>113</v>
      </c>
      <c r="I18" s="32">
        <f t="shared" si="1"/>
        <v>14690</v>
      </c>
      <c r="J18" s="33">
        <v>633</v>
      </c>
      <c r="K18" s="32">
        <f t="shared" si="2"/>
        <v>82290</v>
      </c>
      <c r="L18" s="33">
        <v>66</v>
      </c>
      <c r="M18" s="32">
        <f t="shared" si="6"/>
        <v>8580</v>
      </c>
      <c r="N18" s="33">
        <v>88</v>
      </c>
      <c r="O18" s="34">
        <f t="shared" si="7"/>
        <v>11440</v>
      </c>
    </row>
    <row r="19" spans="1:15" ht="16.5" thickTop="1" thickBot="1" x14ac:dyDescent="0.4">
      <c r="A19" s="3" t="s">
        <v>15</v>
      </c>
      <c r="B19" s="7">
        <f t="shared" si="3"/>
        <v>34274</v>
      </c>
      <c r="C19" s="7">
        <f t="shared" si="4"/>
        <v>4455620</v>
      </c>
      <c r="D19" s="31">
        <v>32524</v>
      </c>
      <c r="E19" s="32">
        <f t="shared" si="0"/>
        <v>4228120</v>
      </c>
      <c r="F19" s="33">
        <v>36</v>
      </c>
      <c r="G19" s="32">
        <f t="shared" si="5"/>
        <v>4680</v>
      </c>
      <c r="H19" s="33">
        <v>135</v>
      </c>
      <c r="I19" s="32">
        <f t="shared" si="1"/>
        <v>17550</v>
      </c>
      <c r="J19" s="33">
        <v>1156</v>
      </c>
      <c r="K19" s="32">
        <f t="shared" si="2"/>
        <v>150280</v>
      </c>
      <c r="L19" s="33">
        <v>308</v>
      </c>
      <c r="M19" s="32">
        <f t="shared" si="6"/>
        <v>40040</v>
      </c>
      <c r="N19" s="33">
        <v>115</v>
      </c>
      <c r="O19" s="34">
        <f t="shared" si="7"/>
        <v>14950</v>
      </c>
    </row>
    <row r="20" spans="1:15" ht="16.5" thickTop="1" thickBot="1" x14ac:dyDescent="0.4">
      <c r="A20" s="2" t="s">
        <v>16</v>
      </c>
      <c r="B20" s="7">
        <f t="shared" si="3"/>
        <v>97870</v>
      </c>
      <c r="C20" s="7">
        <f t="shared" si="4"/>
        <v>12723100</v>
      </c>
      <c r="D20" s="31">
        <v>93334</v>
      </c>
      <c r="E20" s="32">
        <f t="shared" si="0"/>
        <v>12133420</v>
      </c>
      <c r="F20" s="33">
        <v>19</v>
      </c>
      <c r="G20" s="32">
        <f t="shared" si="5"/>
        <v>2470</v>
      </c>
      <c r="H20" s="33">
        <v>164</v>
      </c>
      <c r="I20" s="32">
        <f t="shared" si="1"/>
        <v>21320</v>
      </c>
      <c r="J20" s="33">
        <v>3834</v>
      </c>
      <c r="K20" s="32">
        <f t="shared" si="2"/>
        <v>498420</v>
      </c>
      <c r="L20" s="33">
        <v>41</v>
      </c>
      <c r="M20" s="32">
        <f t="shared" si="6"/>
        <v>5330</v>
      </c>
      <c r="N20" s="33">
        <v>478</v>
      </c>
      <c r="O20" s="34">
        <f t="shared" si="7"/>
        <v>62140</v>
      </c>
    </row>
    <row r="21" spans="1:15" ht="16.5" thickTop="1" thickBot="1" x14ac:dyDescent="0.4">
      <c r="A21" s="2" t="s">
        <v>17</v>
      </c>
      <c r="B21" s="7">
        <f t="shared" si="3"/>
        <v>19561</v>
      </c>
      <c r="C21" s="7">
        <f t="shared" si="4"/>
        <v>2542930</v>
      </c>
      <c r="D21" s="31">
        <v>17768</v>
      </c>
      <c r="E21" s="32">
        <f t="shared" si="0"/>
        <v>2309840</v>
      </c>
      <c r="F21" s="33">
        <v>21</v>
      </c>
      <c r="G21" s="32">
        <f t="shared" si="5"/>
        <v>2730</v>
      </c>
      <c r="H21" s="33">
        <v>90</v>
      </c>
      <c r="I21" s="32">
        <f t="shared" si="1"/>
        <v>11700</v>
      </c>
      <c r="J21" s="33">
        <v>1099</v>
      </c>
      <c r="K21" s="32">
        <f t="shared" si="2"/>
        <v>142870</v>
      </c>
      <c r="L21" s="33">
        <v>19</v>
      </c>
      <c r="M21" s="32">
        <f t="shared" si="6"/>
        <v>2470</v>
      </c>
      <c r="N21" s="33">
        <v>564</v>
      </c>
      <c r="O21" s="34">
        <f t="shared" si="7"/>
        <v>73320</v>
      </c>
    </row>
    <row r="22" spans="1:15" ht="16.5" thickTop="1" thickBot="1" x14ac:dyDescent="0.4">
      <c r="A22" s="2" t="s">
        <v>18</v>
      </c>
      <c r="B22" s="7">
        <f t="shared" si="3"/>
        <v>9759</v>
      </c>
      <c r="C22" s="7">
        <f t="shared" si="4"/>
        <v>1268670</v>
      </c>
      <c r="D22" s="31">
        <v>9146</v>
      </c>
      <c r="E22" s="32">
        <f t="shared" si="0"/>
        <v>1188980</v>
      </c>
      <c r="F22" s="33">
        <v>1</v>
      </c>
      <c r="G22" s="32">
        <f t="shared" si="5"/>
        <v>130</v>
      </c>
      <c r="H22" s="33">
        <v>50</v>
      </c>
      <c r="I22" s="32">
        <f t="shared" si="1"/>
        <v>6500</v>
      </c>
      <c r="J22" s="33">
        <v>494</v>
      </c>
      <c r="K22" s="32">
        <f t="shared" si="2"/>
        <v>64220</v>
      </c>
      <c r="L22" s="33">
        <v>68</v>
      </c>
      <c r="M22" s="32">
        <f t="shared" si="6"/>
        <v>8840</v>
      </c>
      <c r="N22" s="33">
        <v>0</v>
      </c>
      <c r="O22" s="34">
        <f t="shared" si="7"/>
        <v>0</v>
      </c>
    </row>
    <row r="23" spans="1:15" ht="16.5" thickTop="1" thickBot="1" x14ac:dyDescent="0.4">
      <c r="A23" s="3" t="s">
        <v>19</v>
      </c>
      <c r="B23" s="7">
        <f t="shared" si="3"/>
        <v>6884</v>
      </c>
      <c r="C23" s="7">
        <f t="shared" si="4"/>
        <v>894920</v>
      </c>
      <c r="D23" s="31">
        <v>6253</v>
      </c>
      <c r="E23" s="32">
        <f t="shared" si="0"/>
        <v>812890</v>
      </c>
      <c r="F23" s="33">
        <v>2</v>
      </c>
      <c r="G23" s="32">
        <f t="shared" si="5"/>
        <v>260</v>
      </c>
      <c r="H23" s="33">
        <v>25</v>
      </c>
      <c r="I23" s="32">
        <f t="shared" si="1"/>
        <v>3250</v>
      </c>
      <c r="J23" s="33">
        <v>394</v>
      </c>
      <c r="K23" s="32">
        <f t="shared" si="2"/>
        <v>51220</v>
      </c>
      <c r="L23" s="33">
        <v>1</v>
      </c>
      <c r="M23" s="32">
        <f t="shared" si="6"/>
        <v>130</v>
      </c>
      <c r="N23" s="33">
        <v>209</v>
      </c>
      <c r="O23" s="34">
        <f t="shared" si="7"/>
        <v>27170</v>
      </c>
    </row>
    <row r="24" spans="1:15" ht="16.5" thickTop="1" thickBot="1" x14ac:dyDescent="0.4">
      <c r="A24" s="3" t="s">
        <v>20</v>
      </c>
      <c r="B24" s="7">
        <f>D24+F24+H24+J24+L24+N24</f>
        <v>6103</v>
      </c>
      <c r="C24" s="7">
        <f>E24+G24+I24+K24+M24+O24</f>
        <v>793390</v>
      </c>
      <c r="D24" s="31">
        <v>5777</v>
      </c>
      <c r="E24" s="32">
        <f t="shared" si="0"/>
        <v>751010</v>
      </c>
      <c r="F24" s="33">
        <v>4</v>
      </c>
      <c r="G24" s="32">
        <f t="shared" si="5"/>
        <v>520</v>
      </c>
      <c r="H24" s="33">
        <v>53</v>
      </c>
      <c r="I24" s="32">
        <f t="shared" si="1"/>
        <v>6890</v>
      </c>
      <c r="J24" s="33">
        <v>245</v>
      </c>
      <c r="K24" s="32">
        <f t="shared" si="2"/>
        <v>31850</v>
      </c>
      <c r="L24" s="33">
        <v>5</v>
      </c>
      <c r="M24" s="32">
        <f t="shared" si="6"/>
        <v>650</v>
      </c>
      <c r="N24" s="33">
        <v>19</v>
      </c>
      <c r="O24" s="34">
        <f t="shared" si="7"/>
        <v>2470</v>
      </c>
    </row>
    <row r="25" spans="1:15" ht="16.5" thickTop="1" thickBot="1" x14ac:dyDescent="0.4">
      <c r="A25" s="2" t="s">
        <v>21</v>
      </c>
      <c r="B25" s="7">
        <f t="shared" si="3"/>
        <v>17746</v>
      </c>
      <c r="C25" s="7">
        <f t="shared" si="4"/>
        <v>2306980</v>
      </c>
      <c r="D25" s="31">
        <v>17130</v>
      </c>
      <c r="E25" s="32">
        <f t="shared" si="0"/>
        <v>2226900</v>
      </c>
      <c r="F25" s="33">
        <v>3</v>
      </c>
      <c r="G25" s="32">
        <f t="shared" si="5"/>
        <v>390</v>
      </c>
      <c r="H25" s="33">
        <v>48</v>
      </c>
      <c r="I25" s="32">
        <f t="shared" si="1"/>
        <v>6240</v>
      </c>
      <c r="J25" s="33">
        <v>510</v>
      </c>
      <c r="K25" s="32">
        <f t="shared" ref="K25:K36" si="8">J25*130</f>
        <v>66300</v>
      </c>
      <c r="L25" s="33">
        <v>36</v>
      </c>
      <c r="M25" s="32">
        <f t="shared" si="6"/>
        <v>4680</v>
      </c>
      <c r="N25" s="33">
        <v>19</v>
      </c>
      <c r="O25" s="34">
        <f t="shared" si="7"/>
        <v>2470</v>
      </c>
    </row>
    <row r="26" spans="1:15" ht="16.5" thickTop="1" thickBot="1" x14ac:dyDescent="0.4">
      <c r="A26" s="2" t="s">
        <v>57</v>
      </c>
      <c r="B26" s="7">
        <f t="shared" si="3"/>
        <v>39177</v>
      </c>
      <c r="C26" s="7">
        <f t="shared" si="4"/>
        <v>5093010</v>
      </c>
      <c r="D26" s="31">
        <v>37158</v>
      </c>
      <c r="E26" s="32">
        <f t="shared" si="0"/>
        <v>4830540</v>
      </c>
      <c r="F26" s="33">
        <v>25</v>
      </c>
      <c r="G26" s="32">
        <f t="shared" si="5"/>
        <v>3250</v>
      </c>
      <c r="H26" s="33">
        <v>70</v>
      </c>
      <c r="I26" s="32">
        <f t="shared" si="1"/>
        <v>9100</v>
      </c>
      <c r="J26" s="33">
        <v>1211</v>
      </c>
      <c r="K26" s="32">
        <f>J26*130</f>
        <v>157430</v>
      </c>
      <c r="L26" s="33">
        <v>114</v>
      </c>
      <c r="M26" s="32">
        <f t="shared" si="6"/>
        <v>14820</v>
      </c>
      <c r="N26" s="33">
        <v>599</v>
      </c>
      <c r="O26" s="34">
        <f t="shared" si="7"/>
        <v>77870</v>
      </c>
    </row>
    <row r="27" spans="1:15" ht="16.5" thickTop="1" thickBot="1" x14ac:dyDescent="0.4">
      <c r="A27" s="2" t="s">
        <v>23</v>
      </c>
      <c r="B27" s="7">
        <f t="shared" si="3"/>
        <v>1375</v>
      </c>
      <c r="C27" s="7">
        <f t="shared" si="4"/>
        <v>178750</v>
      </c>
      <c r="D27" s="31">
        <v>1284</v>
      </c>
      <c r="E27" s="32">
        <f t="shared" si="0"/>
        <v>166920</v>
      </c>
      <c r="F27" s="33">
        <v>5</v>
      </c>
      <c r="G27" s="32">
        <f t="shared" si="5"/>
        <v>650</v>
      </c>
      <c r="H27" s="33">
        <v>4</v>
      </c>
      <c r="I27" s="32">
        <f t="shared" si="1"/>
        <v>520</v>
      </c>
      <c r="J27" s="33">
        <v>80</v>
      </c>
      <c r="K27" s="32">
        <f t="shared" si="8"/>
        <v>10400</v>
      </c>
      <c r="L27" s="33">
        <v>0</v>
      </c>
      <c r="M27" s="32">
        <f t="shared" si="6"/>
        <v>0</v>
      </c>
      <c r="N27" s="33">
        <v>2</v>
      </c>
      <c r="O27" s="34">
        <f t="shared" si="7"/>
        <v>260</v>
      </c>
    </row>
    <row r="28" spans="1:15" ht="16.5" thickTop="1" thickBot="1" x14ac:dyDescent="0.4">
      <c r="A28" s="2" t="s">
        <v>24</v>
      </c>
      <c r="B28" s="7">
        <f t="shared" si="3"/>
        <v>9668</v>
      </c>
      <c r="C28" s="7">
        <f t="shared" si="4"/>
        <v>1256840</v>
      </c>
      <c r="D28" s="31">
        <v>8896</v>
      </c>
      <c r="E28" s="32">
        <f t="shared" si="0"/>
        <v>1156480</v>
      </c>
      <c r="F28" s="33">
        <v>12</v>
      </c>
      <c r="G28" s="32">
        <f t="shared" si="5"/>
        <v>1560</v>
      </c>
      <c r="H28" s="33">
        <v>47</v>
      </c>
      <c r="I28" s="32">
        <f t="shared" si="1"/>
        <v>6110</v>
      </c>
      <c r="J28" s="33">
        <v>656</v>
      </c>
      <c r="K28" s="32">
        <f t="shared" si="8"/>
        <v>85280</v>
      </c>
      <c r="L28" s="33">
        <v>16</v>
      </c>
      <c r="M28" s="32">
        <f t="shared" si="6"/>
        <v>2080</v>
      </c>
      <c r="N28" s="33">
        <v>41</v>
      </c>
      <c r="O28" s="34">
        <f t="shared" si="7"/>
        <v>5330</v>
      </c>
    </row>
    <row r="29" spans="1:15" ht="16.5" thickTop="1" thickBot="1" x14ac:dyDescent="0.4">
      <c r="A29" s="3" t="s">
        <v>25</v>
      </c>
      <c r="B29" s="7">
        <f t="shared" si="3"/>
        <v>20455</v>
      </c>
      <c r="C29" s="7">
        <f t="shared" si="4"/>
        <v>2659150</v>
      </c>
      <c r="D29" s="31">
        <v>19013</v>
      </c>
      <c r="E29" s="32">
        <f t="shared" si="0"/>
        <v>2471690</v>
      </c>
      <c r="F29" s="33">
        <v>10</v>
      </c>
      <c r="G29" s="32">
        <f t="shared" si="5"/>
        <v>1300</v>
      </c>
      <c r="H29" s="33">
        <v>90</v>
      </c>
      <c r="I29" s="32">
        <f t="shared" si="1"/>
        <v>11700</v>
      </c>
      <c r="J29" s="33">
        <v>1165</v>
      </c>
      <c r="K29" s="32">
        <f t="shared" si="8"/>
        <v>151450</v>
      </c>
      <c r="L29" s="33">
        <v>171</v>
      </c>
      <c r="M29" s="32">
        <f t="shared" si="6"/>
        <v>22230</v>
      </c>
      <c r="N29" s="33">
        <v>6</v>
      </c>
      <c r="O29" s="34">
        <f t="shared" si="7"/>
        <v>780</v>
      </c>
    </row>
    <row r="30" spans="1:15" ht="16.5" thickTop="1" thickBot="1" x14ac:dyDescent="0.4">
      <c r="A30" s="3" t="s">
        <v>26</v>
      </c>
      <c r="B30" s="7">
        <f t="shared" si="3"/>
        <v>9219</v>
      </c>
      <c r="C30" s="7">
        <f t="shared" si="4"/>
        <v>1198470</v>
      </c>
      <c r="D30" s="31">
        <v>8487</v>
      </c>
      <c r="E30" s="32">
        <f t="shared" si="0"/>
        <v>1103310</v>
      </c>
      <c r="F30" s="33">
        <v>33</v>
      </c>
      <c r="G30" s="32">
        <f t="shared" si="5"/>
        <v>4290</v>
      </c>
      <c r="H30" s="33">
        <v>50</v>
      </c>
      <c r="I30" s="32">
        <f t="shared" si="1"/>
        <v>6500</v>
      </c>
      <c r="J30" s="33">
        <v>616</v>
      </c>
      <c r="K30" s="32">
        <f t="shared" si="8"/>
        <v>80080</v>
      </c>
      <c r="L30" s="33">
        <v>14</v>
      </c>
      <c r="M30" s="32">
        <f t="shared" si="6"/>
        <v>1820</v>
      </c>
      <c r="N30" s="33">
        <v>19</v>
      </c>
      <c r="O30" s="34">
        <f t="shared" si="7"/>
        <v>2470</v>
      </c>
    </row>
    <row r="31" spans="1:15" ht="16.5" thickTop="1" thickBot="1" x14ac:dyDescent="0.4">
      <c r="A31" s="2" t="s">
        <v>27</v>
      </c>
      <c r="B31" s="7">
        <f t="shared" si="3"/>
        <v>1265</v>
      </c>
      <c r="C31" s="7">
        <f t="shared" si="4"/>
        <v>164450</v>
      </c>
      <c r="D31" s="31">
        <v>1129</v>
      </c>
      <c r="E31" s="32">
        <f t="shared" si="0"/>
        <v>146770</v>
      </c>
      <c r="F31" s="33">
        <v>2</v>
      </c>
      <c r="G31" s="32">
        <f t="shared" si="5"/>
        <v>260</v>
      </c>
      <c r="H31" s="33">
        <v>23</v>
      </c>
      <c r="I31" s="32">
        <f t="shared" si="1"/>
        <v>2990</v>
      </c>
      <c r="J31" s="33">
        <v>111</v>
      </c>
      <c r="K31" s="32">
        <f t="shared" si="8"/>
        <v>14430</v>
      </c>
      <c r="L31" s="33">
        <v>0</v>
      </c>
      <c r="M31" s="32">
        <f t="shared" si="6"/>
        <v>0</v>
      </c>
      <c r="N31" s="33">
        <v>0</v>
      </c>
      <c r="O31" s="34">
        <f t="shared" si="7"/>
        <v>0</v>
      </c>
    </row>
    <row r="32" spans="1:15" ht="16.5" thickTop="1" thickBot="1" x14ac:dyDescent="0.4">
      <c r="A32" s="2" t="s">
        <v>28</v>
      </c>
      <c r="B32" s="7">
        <f t="shared" si="3"/>
        <v>11402</v>
      </c>
      <c r="C32" s="7">
        <f t="shared" si="4"/>
        <v>1482260</v>
      </c>
      <c r="D32" s="31">
        <v>10661</v>
      </c>
      <c r="E32" s="32">
        <f t="shared" si="0"/>
        <v>1385930</v>
      </c>
      <c r="F32" s="33">
        <v>22</v>
      </c>
      <c r="G32" s="32">
        <f t="shared" si="5"/>
        <v>2860</v>
      </c>
      <c r="H32" s="33">
        <v>54</v>
      </c>
      <c r="I32" s="32">
        <f t="shared" si="1"/>
        <v>7020</v>
      </c>
      <c r="J32" s="33">
        <v>462</v>
      </c>
      <c r="K32" s="32">
        <f t="shared" si="8"/>
        <v>60060</v>
      </c>
      <c r="L32" s="33">
        <v>171</v>
      </c>
      <c r="M32" s="32">
        <f t="shared" si="6"/>
        <v>22230</v>
      </c>
      <c r="N32" s="33">
        <v>32</v>
      </c>
      <c r="O32" s="34">
        <f t="shared" si="7"/>
        <v>4160</v>
      </c>
    </row>
    <row r="33" spans="1:15" ht="16.5" thickTop="1" thickBot="1" x14ac:dyDescent="0.4">
      <c r="A33" s="3" t="s">
        <v>29</v>
      </c>
      <c r="B33" s="7">
        <f t="shared" si="3"/>
        <v>34179</v>
      </c>
      <c r="C33" s="7">
        <f t="shared" si="4"/>
        <v>4443270</v>
      </c>
      <c r="D33" s="31">
        <v>32572</v>
      </c>
      <c r="E33" s="32">
        <f t="shared" si="0"/>
        <v>4234360</v>
      </c>
      <c r="F33" s="33">
        <v>0</v>
      </c>
      <c r="G33" s="32">
        <f t="shared" si="5"/>
        <v>0</v>
      </c>
      <c r="H33" s="33">
        <v>100</v>
      </c>
      <c r="I33" s="32">
        <f t="shared" si="1"/>
        <v>13000</v>
      </c>
      <c r="J33" s="33">
        <v>1081</v>
      </c>
      <c r="K33" s="32">
        <f t="shared" si="8"/>
        <v>140530</v>
      </c>
      <c r="L33" s="33">
        <v>236</v>
      </c>
      <c r="M33" s="32">
        <f t="shared" si="6"/>
        <v>30680</v>
      </c>
      <c r="N33" s="33">
        <v>190</v>
      </c>
      <c r="O33" s="34">
        <f t="shared" si="7"/>
        <v>24700</v>
      </c>
    </row>
    <row r="34" spans="1:15" ht="16.5" thickTop="1" thickBot="1" x14ac:dyDescent="0.4">
      <c r="A34" s="3" t="s">
        <v>30</v>
      </c>
      <c r="B34" s="7">
        <f t="shared" si="3"/>
        <v>6506</v>
      </c>
      <c r="C34" s="7">
        <f t="shared" si="4"/>
        <v>845780</v>
      </c>
      <c r="D34" s="31">
        <v>5715</v>
      </c>
      <c r="E34" s="32">
        <f t="shared" si="0"/>
        <v>742950</v>
      </c>
      <c r="F34" s="33">
        <v>3</v>
      </c>
      <c r="G34" s="32">
        <f t="shared" si="5"/>
        <v>390</v>
      </c>
      <c r="H34" s="33">
        <v>40</v>
      </c>
      <c r="I34" s="32">
        <f t="shared" si="1"/>
        <v>5200</v>
      </c>
      <c r="J34" s="33">
        <v>396</v>
      </c>
      <c r="K34" s="32">
        <f t="shared" si="8"/>
        <v>51480</v>
      </c>
      <c r="L34" s="33">
        <v>34</v>
      </c>
      <c r="M34" s="32">
        <f t="shared" si="6"/>
        <v>4420</v>
      </c>
      <c r="N34" s="33">
        <v>318</v>
      </c>
      <c r="O34" s="34">
        <f t="shared" si="7"/>
        <v>41340</v>
      </c>
    </row>
    <row r="35" spans="1:15" ht="16.5" thickTop="1" thickBot="1" x14ac:dyDescent="0.4">
      <c r="A35" s="3" t="s">
        <v>31</v>
      </c>
      <c r="B35" s="7">
        <f t="shared" si="3"/>
        <v>11554</v>
      </c>
      <c r="C35" s="7">
        <f t="shared" si="4"/>
        <v>1502020</v>
      </c>
      <c r="D35" s="31">
        <v>11090</v>
      </c>
      <c r="E35" s="32">
        <f t="shared" si="0"/>
        <v>1441700</v>
      </c>
      <c r="F35" s="33">
        <v>4</v>
      </c>
      <c r="G35" s="32">
        <f t="shared" si="5"/>
        <v>520</v>
      </c>
      <c r="H35" s="33">
        <v>48</v>
      </c>
      <c r="I35" s="32">
        <f t="shared" si="1"/>
        <v>6240</v>
      </c>
      <c r="J35" s="33">
        <v>302</v>
      </c>
      <c r="K35" s="32">
        <f t="shared" si="8"/>
        <v>39260</v>
      </c>
      <c r="L35" s="33">
        <v>48</v>
      </c>
      <c r="M35" s="32">
        <f t="shared" si="6"/>
        <v>6240</v>
      </c>
      <c r="N35" s="33">
        <v>62</v>
      </c>
      <c r="O35" s="34">
        <f t="shared" si="7"/>
        <v>8060</v>
      </c>
    </row>
    <row r="36" spans="1:15" ht="16.5" thickTop="1" thickBot="1" x14ac:dyDescent="0.4">
      <c r="A36" s="3" t="s">
        <v>32</v>
      </c>
      <c r="B36" s="52">
        <f t="shared" si="3"/>
        <v>16279</v>
      </c>
      <c r="C36" s="52">
        <f t="shared" si="4"/>
        <v>2116270</v>
      </c>
      <c r="D36" s="53">
        <v>15360</v>
      </c>
      <c r="E36" s="54">
        <f t="shared" si="0"/>
        <v>1996800</v>
      </c>
      <c r="F36" s="55">
        <v>13</v>
      </c>
      <c r="G36" s="54">
        <f t="shared" si="5"/>
        <v>1690</v>
      </c>
      <c r="H36" s="55">
        <v>94</v>
      </c>
      <c r="I36" s="54">
        <f t="shared" si="1"/>
        <v>12220</v>
      </c>
      <c r="J36" s="55">
        <v>740</v>
      </c>
      <c r="K36" s="54">
        <f t="shared" si="8"/>
        <v>96200</v>
      </c>
      <c r="L36" s="55">
        <v>3</v>
      </c>
      <c r="M36" s="54">
        <f t="shared" si="6"/>
        <v>390</v>
      </c>
      <c r="N36" s="55">
        <v>69</v>
      </c>
      <c r="O36" s="56">
        <f t="shared" si="7"/>
        <v>8970</v>
      </c>
    </row>
    <row r="37" spans="1:15" ht="16" thickBot="1" x14ac:dyDescent="0.4">
      <c r="A37" s="4" t="s">
        <v>33</v>
      </c>
      <c r="B37" s="57">
        <f>SUM(B5:B36)</f>
        <v>530748</v>
      </c>
      <c r="C37" s="58">
        <f>SUM(C5:C36)</f>
        <v>68997240</v>
      </c>
      <c r="D37" s="59">
        <f t="shared" ref="D37:O37" si="9">SUM(D5:D36)</f>
        <v>494938</v>
      </c>
      <c r="E37" s="60">
        <f>SUM(E5:E36)</f>
        <v>64341940</v>
      </c>
      <c r="F37" s="59">
        <f t="shared" si="9"/>
        <v>458</v>
      </c>
      <c r="G37" s="60">
        <f>SUM(G5:G36)</f>
        <v>59540</v>
      </c>
      <c r="H37" s="59">
        <f t="shared" si="9"/>
        <v>2203</v>
      </c>
      <c r="I37" s="60">
        <f>SUM(I5:I36)</f>
        <v>286390</v>
      </c>
      <c r="J37" s="59">
        <f t="shared" si="9"/>
        <v>24465</v>
      </c>
      <c r="K37" s="60">
        <f t="shared" si="9"/>
        <v>3180450</v>
      </c>
      <c r="L37" s="59">
        <f t="shared" si="9"/>
        <v>1852</v>
      </c>
      <c r="M37" s="60">
        <f t="shared" si="9"/>
        <v>240760</v>
      </c>
      <c r="N37" s="59">
        <f t="shared" si="9"/>
        <v>6832</v>
      </c>
      <c r="O37" s="60">
        <f t="shared" si="9"/>
        <v>888160</v>
      </c>
    </row>
    <row r="39" spans="1:15" x14ac:dyDescent="0.35">
      <c r="A39" s="64" t="s">
        <v>58</v>
      </c>
    </row>
    <row r="40" spans="1:15" x14ac:dyDescent="0.35">
      <c r="A40" s="5" t="s">
        <v>59</v>
      </c>
    </row>
  </sheetData>
  <mergeCells count="10">
    <mergeCell ref="A1:O1"/>
    <mergeCell ref="A2:A4"/>
    <mergeCell ref="D3:E3"/>
    <mergeCell ref="B2:C3"/>
    <mergeCell ref="L3:M3"/>
    <mergeCell ref="N3:O3"/>
    <mergeCell ref="D2:O2"/>
    <mergeCell ref="F3:G3"/>
    <mergeCell ref="H3:I3"/>
    <mergeCell ref="J3:K3"/>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7"/>
  <sheetViews>
    <sheetView workbookViewId="0">
      <selection activeCell="H26" sqref="H26"/>
    </sheetView>
  </sheetViews>
  <sheetFormatPr defaultRowHeight="14.5" x14ac:dyDescent="0.35"/>
  <cols>
    <col min="1" max="1" width="22.54296875" bestFit="1" customWidth="1"/>
    <col min="2" max="2" width="13.453125" customWidth="1"/>
    <col min="3" max="3" width="14.1796875" bestFit="1" customWidth="1"/>
  </cols>
  <sheetData>
    <row r="1" spans="1:15" ht="16" thickBot="1" x14ac:dyDescent="0.4">
      <c r="A1" s="90" t="s">
        <v>60</v>
      </c>
      <c r="B1" s="90"/>
      <c r="C1" s="90"/>
      <c r="D1" s="90"/>
      <c r="E1" s="90"/>
      <c r="F1" s="90"/>
      <c r="G1" s="90"/>
      <c r="H1" s="90"/>
      <c r="I1" s="90"/>
      <c r="J1" s="90"/>
      <c r="K1" s="90"/>
      <c r="L1" s="90"/>
      <c r="M1" s="90"/>
      <c r="N1" s="90"/>
      <c r="O1" s="90"/>
    </row>
    <row r="2" spans="1:15" ht="31.5" thickBot="1" x14ac:dyDescent="0.4">
      <c r="A2" s="61" t="s">
        <v>0</v>
      </c>
      <c r="B2" s="28" t="s">
        <v>45</v>
      </c>
      <c r="C2" s="28" t="s">
        <v>44</v>
      </c>
    </row>
    <row r="3" spans="1:15" ht="16" thickBot="1" x14ac:dyDescent="0.4">
      <c r="A3" s="1" t="s">
        <v>1</v>
      </c>
      <c r="B3" s="46">
        <v>3946</v>
      </c>
      <c r="C3" s="13">
        <v>394600</v>
      </c>
    </row>
    <row r="4" spans="1:15" ht="16" thickBot="1" x14ac:dyDescent="0.4">
      <c r="A4" s="2" t="s">
        <v>2</v>
      </c>
      <c r="B4" s="46">
        <v>3761</v>
      </c>
      <c r="C4" s="13">
        <v>376100</v>
      </c>
    </row>
    <row r="5" spans="1:15" ht="16" thickBot="1" x14ac:dyDescent="0.4">
      <c r="A5" s="2" t="s">
        <v>3</v>
      </c>
      <c r="B5" s="46">
        <v>2506</v>
      </c>
      <c r="C5" s="13">
        <v>250600</v>
      </c>
    </row>
    <row r="6" spans="1:15" ht="16" thickBot="1" x14ac:dyDescent="0.4">
      <c r="A6" s="2" t="s">
        <v>4</v>
      </c>
      <c r="B6" s="46">
        <v>1393</v>
      </c>
      <c r="C6" s="13">
        <v>139300</v>
      </c>
    </row>
    <row r="7" spans="1:15" ht="16" thickBot="1" x14ac:dyDescent="0.4">
      <c r="A7" s="2" t="s">
        <v>5</v>
      </c>
      <c r="B7" s="46">
        <v>1620</v>
      </c>
      <c r="C7" s="13">
        <v>162000</v>
      </c>
    </row>
    <row r="8" spans="1:15" ht="16" thickBot="1" x14ac:dyDescent="0.4">
      <c r="A8" s="2" t="s">
        <v>6</v>
      </c>
      <c r="B8" s="46">
        <v>3578</v>
      </c>
      <c r="C8" s="13">
        <v>357800</v>
      </c>
    </row>
    <row r="9" spans="1:15" ht="16" thickBot="1" x14ac:dyDescent="0.4">
      <c r="A9" s="2" t="s">
        <v>7</v>
      </c>
      <c r="B9" s="46">
        <v>5422</v>
      </c>
      <c r="C9" s="13">
        <v>542200</v>
      </c>
    </row>
    <row r="10" spans="1:15" ht="16" thickBot="1" x14ac:dyDescent="0.4">
      <c r="A10" s="3" t="s">
        <v>8</v>
      </c>
      <c r="B10" s="46">
        <v>3799</v>
      </c>
      <c r="C10" s="13">
        <v>379900</v>
      </c>
    </row>
    <row r="11" spans="1:15" ht="16" thickBot="1" x14ac:dyDescent="0.4">
      <c r="A11" s="2" t="s">
        <v>9</v>
      </c>
      <c r="B11" s="46">
        <v>2577</v>
      </c>
      <c r="C11" s="13">
        <v>257700</v>
      </c>
    </row>
    <row r="12" spans="1:15" ht="16" thickBot="1" x14ac:dyDescent="0.4">
      <c r="A12" s="2" t="s">
        <v>10</v>
      </c>
      <c r="B12" s="46">
        <v>1962</v>
      </c>
      <c r="C12" s="13">
        <v>196200</v>
      </c>
    </row>
    <row r="13" spans="1:15" ht="16" thickBot="1" x14ac:dyDescent="0.4">
      <c r="A13" s="3" t="s">
        <v>11</v>
      </c>
      <c r="B13" s="46">
        <v>1578</v>
      </c>
      <c r="C13" s="13">
        <v>157800</v>
      </c>
    </row>
    <row r="14" spans="1:15" ht="16" thickBot="1" x14ac:dyDescent="0.4">
      <c r="A14" s="3" t="s">
        <v>12</v>
      </c>
      <c r="B14" s="46">
        <v>7727</v>
      </c>
      <c r="C14" s="13">
        <v>772700</v>
      </c>
    </row>
    <row r="15" spans="1:15" ht="16" thickBot="1" x14ac:dyDescent="0.4">
      <c r="A15" s="2" t="s">
        <v>13</v>
      </c>
      <c r="B15" s="62">
        <v>283</v>
      </c>
      <c r="C15" s="13">
        <v>28300</v>
      </c>
    </row>
    <row r="16" spans="1:15" ht="16" thickBot="1" x14ac:dyDescent="0.4">
      <c r="A16" s="2" t="s">
        <v>14</v>
      </c>
      <c r="B16" s="46">
        <v>4580</v>
      </c>
      <c r="C16" s="13">
        <v>458000</v>
      </c>
    </row>
    <row r="17" spans="1:3" ht="16" thickBot="1" x14ac:dyDescent="0.4">
      <c r="A17" s="3" t="s">
        <v>15</v>
      </c>
      <c r="B17" s="46">
        <v>11047</v>
      </c>
      <c r="C17" s="13">
        <v>1104700</v>
      </c>
    </row>
    <row r="18" spans="1:3" ht="16" thickBot="1" x14ac:dyDescent="0.4">
      <c r="A18" s="2" t="s">
        <v>16</v>
      </c>
      <c r="B18" s="46">
        <v>28907</v>
      </c>
      <c r="C18" s="13">
        <v>2890700</v>
      </c>
    </row>
    <row r="19" spans="1:3" ht="16" thickBot="1" x14ac:dyDescent="0.4">
      <c r="A19" s="2" t="s">
        <v>17</v>
      </c>
      <c r="B19" s="46">
        <v>4499</v>
      </c>
      <c r="C19" s="13">
        <v>449900</v>
      </c>
    </row>
    <row r="20" spans="1:3" ht="16" thickBot="1" x14ac:dyDescent="0.4">
      <c r="A20" s="2" t="s">
        <v>18</v>
      </c>
      <c r="B20" s="46">
        <v>2549</v>
      </c>
      <c r="C20" s="13">
        <v>254900</v>
      </c>
    </row>
    <row r="21" spans="1:3" ht="16" thickBot="1" x14ac:dyDescent="0.4">
      <c r="A21" s="3" t="s">
        <v>19</v>
      </c>
      <c r="B21" s="46">
        <v>2014</v>
      </c>
      <c r="C21" s="13">
        <v>201400</v>
      </c>
    </row>
    <row r="22" spans="1:3" ht="16" thickBot="1" x14ac:dyDescent="0.4">
      <c r="A22" s="3" t="s">
        <v>20</v>
      </c>
      <c r="B22" s="46">
        <v>1590</v>
      </c>
      <c r="C22" s="13">
        <v>159000</v>
      </c>
    </row>
    <row r="23" spans="1:3" ht="16" thickBot="1" x14ac:dyDescent="0.4">
      <c r="A23" s="2" t="s">
        <v>21</v>
      </c>
      <c r="B23" s="62">
        <v>4849</v>
      </c>
      <c r="C23" s="13">
        <v>484900</v>
      </c>
    </row>
    <row r="24" spans="1:3" ht="16" thickBot="1" x14ac:dyDescent="0.4">
      <c r="A24" s="2" t="s">
        <v>22</v>
      </c>
      <c r="B24" s="46">
        <v>10370</v>
      </c>
      <c r="C24" s="13">
        <v>1037000</v>
      </c>
    </row>
    <row r="25" spans="1:3" ht="16" thickBot="1" x14ac:dyDescent="0.4">
      <c r="A25" s="2" t="s">
        <v>23</v>
      </c>
      <c r="B25" s="62">
        <v>291</v>
      </c>
      <c r="C25" s="13">
        <v>29100</v>
      </c>
    </row>
    <row r="26" spans="1:3" ht="16" thickBot="1" x14ac:dyDescent="0.4">
      <c r="A26" s="2" t="s">
        <v>24</v>
      </c>
      <c r="B26" s="46">
        <v>2142</v>
      </c>
      <c r="C26" s="13">
        <v>214200</v>
      </c>
    </row>
    <row r="27" spans="1:3" ht="16" thickBot="1" x14ac:dyDescent="0.4">
      <c r="A27" s="3" t="s">
        <v>25</v>
      </c>
      <c r="B27" s="46">
        <v>4809</v>
      </c>
      <c r="C27" s="13">
        <v>480900</v>
      </c>
    </row>
    <row r="28" spans="1:3" ht="16" thickBot="1" x14ac:dyDescent="0.4">
      <c r="A28" s="3" t="s">
        <v>26</v>
      </c>
      <c r="B28" s="46">
        <v>2227</v>
      </c>
      <c r="C28" s="13">
        <v>222700</v>
      </c>
    </row>
    <row r="29" spans="1:3" ht="16" thickBot="1" x14ac:dyDescent="0.4">
      <c r="A29" s="2" t="s">
        <v>27</v>
      </c>
      <c r="B29" s="62">
        <v>297</v>
      </c>
      <c r="C29" s="13">
        <v>29700</v>
      </c>
    </row>
    <row r="30" spans="1:3" ht="16" thickBot="1" x14ac:dyDescent="0.4">
      <c r="A30" s="2" t="s">
        <v>28</v>
      </c>
      <c r="B30" s="46">
        <v>2872</v>
      </c>
      <c r="C30" s="13">
        <v>287200</v>
      </c>
    </row>
    <row r="31" spans="1:3" ht="16" thickBot="1" x14ac:dyDescent="0.4">
      <c r="A31" s="3" t="s">
        <v>29</v>
      </c>
      <c r="B31" s="46">
        <v>9944</v>
      </c>
      <c r="C31" s="13">
        <v>994400</v>
      </c>
    </row>
    <row r="32" spans="1:3" ht="16" thickBot="1" x14ac:dyDescent="0.4">
      <c r="A32" s="3" t="s">
        <v>30</v>
      </c>
      <c r="B32" s="46">
        <v>1592</v>
      </c>
      <c r="C32" s="13">
        <v>159200</v>
      </c>
    </row>
    <row r="33" spans="1:3" ht="16" thickBot="1" x14ac:dyDescent="0.4">
      <c r="A33" s="3" t="s">
        <v>31</v>
      </c>
      <c r="B33" s="46">
        <v>3353</v>
      </c>
      <c r="C33" s="13">
        <v>335300</v>
      </c>
    </row>
    <row r="34" spans="1:3" ht="16" thickBot="1" x14ac:dyDescent="0.4">
      <c r="A34" s="3" t="s">
        <v>32</v>
      </c>
      <c r="B34" s="46">
        <v>6082</v>
      </c>
      <c r="C34" s="13">
        <v>608200</v>
      </c>
    </row>
    <row r="35" spans="1:3" ht="16" thickBot="1" x14ac:dyDescent="0.4">
      <c r="A35" s="4" t="s">
        <v>33</v>
      </c>
      <c r="B35" s="63">
        <f>SUM(B3:B34)</f>
        <v>144166</v>
      </c>
      <c r="C35" s="19">
        <f>SUM(C3:C34)</f>
        <v>14416600</v>
      </c>
    </row>
    <row r="37" spans="1:3" x14ac:dyDescent="0.35">
      <c r="A37" s="65" t="s">
        <v>61</v>
      </c>
    </row>
  </sheetData>
  <mergeCells count="1">
    <mergeCell ref="A1:O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A42381262</value>
    </field>
    <field name="Objective-Title">
      <value order="0">Publication info - SCP BP LIPP - Feb 2023</value>
    </field>
    <field name="Objective-Description">
      <value order="0"/>
    </field>
    <field name="Objective-CreationStamp">
      <value order="0">2023-02-02T14:03:08Z</value>
    </field>
    <field name="Objective-IsApproved">
      <value order="0">false</value>
    </field>
    <field name="Objective-IsPublished">
      <value order="0">true</value>
    </field>
    <field name="Objective-DatePublished">
      <value order="0">2023-02-15T09:36:05Z</value>
    </field>
    <field name="Objective-ModificationStamp">
      <value order="0">2023-02-15T09:36:05Z</value>
    </field>
    <field name="Objective-Owner">
      <value order="0">MacLennan, Graeme G (u203381)</value>
    </field>
    <field name="Objective-Path">
      <value order="0">Objective Global Folder:SG File Plan:People, communities and living:Social Justice:Tackling Poverty:Advice and Policy: Social Justice:Child Poverty: Scottish Child Payment Bridging Payments: 2021-2026</value>
    </field>
    <field name="Objective-Parent">
      <value order="0">Child Poverty: Scottish Child Payment Bridging Payments: 2021-2026</value>
    </field>
    <field name="Objective-State">
      <value order="0">Published</value>
    </field>
    <field name="Objective-VersionId">
      <value order="0">vA63316321</value>
    </field>
    <field name="Objective-Version">
      <value order="0">6.0</value>
    </field>
    <field name="Objective-VersionNumber">
      <value order="0">6</value>
    </field>
    <field name="Objective-VersionComment">
      <value order="0"/>
    </field>
    <field name="Objective-FileNumber">
      <value order="0">POL/37007</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SCP Bridging Payments</vt:lpstr>
      <vt:lpstr>Low Income Pandemic Payments</vt:lpstr>
      <vt:lpstr>COVID Winter Hardship Payment</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u441194</dc:creator>
  <cp:lastModifiedBy>u206486</cp:lastModifiedBy>
  <dcterms:created xsi:type="dcterms:W3CDTF">2021-11-22T15:17:05Z</dcterms:created>
  <dcterms:modified xsi:type="dcterms:W3CDTF">2023-02-28T15:45:07Z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A42381262</vt:lpwstr>
  </property>
  <property fmtid="{D5CDD505-2E9C-101B-9397-08002B2CF9AE}" pid="4" name="Objective-Title">
    <vt:lpwstr>Publication info - SCP BP LIPP - Feb 2023</vt:lpwstr>
  </property>
  <property fmtid="{D5CDD505-2E9C-101B-9397-08002B2CF9AE}" pid="5" name="Objective-Description">
    <vt:lpwstr/>
  </property>
  <property fmtid="{D5CDD505-2E9C-101B-9397-08002B2CF9AE}" pid="6" name="Objective-CreationStamp">
    <vt:filetime>2023-02-02T14:03:08Z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2023-02-15T09:36:05Z</vt:filetime>
  </property>
  <property fmtid="{D5CDD505-2E9C-101B-9397-08002B2CF9AE}" pid="10" name="Objective-ModificationStamp">
    <vt:filetime>2023-02-15T09:36:05Z</vt:filetime>
  </property>
  <property fmtid="{D5CDD505-2E9C-101B-9397-08002B2CF9AE}" pid="11" name="Objective-Owner">
    <vt:lpwstr>MacLennan, Graeme G (u203381)</vt:lpwstr>
  </property>
  <property fmtid="{D5CDD505-2E9C-101B-9397-08002B2CF9AE}" pid="12" name="Objective-Path">
    <vt:lpwstr>Objective Global Folder:SG File Plan:People, communities and living:Social Justice:Tackling Poverty:Advice and Policy: Social Justice:Child Poverty: Scottish Child Payment Bridging Payments: 2021-2026</vt:lpwstr>
  </property>
  <property fmtid="{D5CDD505-2E9C-101B-9397-08002B2CF9AE}" pid="13" name="Objective-Parent">
    <vt:lpwstr>Child Poverty: Scottish Child Payment Bridging Payments: 2021-2026</vt:lpwstr>
  </property>
  <property fmtid="{D5CDD505-2E9C-101B-9397-08002B2CF9AE}" pid="14" name="Objective-State">
    <vt:lpwstr>Published</vt:lpwstr>
  </property>
  <property fmtid="{D5CDD505-2E9C-101B-9397-08002B2CF9AE}" pid="15" name="Objective-VersionId">
    <vt:lpwstr>vA63316321</vt:lpwstr>
  </property>
  <property fmtid="{D5CDD505-2E9C-101B-9397-08002B2CF9AE}" pid="16" name="Objective-Version">
    <vt:lpwstr>6.0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POL/37007</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