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G:\FCSD\Linked Spreadsheets\ASD Statistics\LFRs 2020-21\Return Workbooks\Publish Standard\Workbooks Updated 05 March 2024\"/>
    </mc:Choice>
  </mc:AlternateContent>
  <xr:revisionPtr revIDLastSave="0" documentId="8_{3D528C7B-E5C5-48A7-95B6-7133D92F3B89}" xr6:coauthVersionLast="47" xr6:coauthVersionMax="47" xr10:uidLastSave="{00000000-0000-0000-0000-000000000000}"/>
  <bookViews>
    <workbookView xWindow="57480" yWindow="-120" windowWidth="29040" windowHeight="17640" tabRatio="850" xr2:uid="{00000000-000D-0000-FFFF-FFFF00000000}"/>
  </bookViews>
  <sheets>
    <sheet name="Notes" sheetId="16" r:id="rId1"/>
    <sheet name="Definitions" sheetId="17" r:id="rId2"/>
    <sheet name="Scotland" sheetId="15" r:id="rId3"/>
    <sheet name="Aberdeen CC Transport Fund" sheetId="2" r:id="rId4"/>
    <sheet name="Dumfries &amp; Galloway PF" sheetId="3" r:id="rId5"/>
    <sheet name="Falkirk PF" sheetId="4" r:id="rId6"/>
    <sheet name="Fife PF" sheetId="5" r:id="rId7"/>
    <sheet name="Highland PF" sheetId="6" r:id="rId8"/>
    <sheet name="Lothian PF" sheetId="7" r:id="rId9"/>
    <sheet name="North East Scotland PF" sheetId="8" r:id="rId10"/>
    <sheet name="Orkney Island PF" sheetId="9" r:id="rId11"/>
    <sheet name="Scottish Borders PF" sheetId="10" r:id="rId12"/>
    <sheet name="Scottish Homes PF" sheetId="11" r:id="rId13"/>
    <sheet name="Shetland Islands PF" sheetId="12" r:id="rId14"/>
    <sheet name="Strathclyde PF" sheetId="13" r:id="rId15"/>
    <sheet name="Tayside PF" sheetId="14"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0" i="14" l="1"/>
  <c r="D92" i="14" s="1"/>
  <c r="C90" i="14"/>
  <c r="C92" i="14" s="1"/>
  <c r="F79" i="14"/>
  <c r="F77" i="14"/>
  <c r="E76" i="14"/>
  <c r="D76" i="14"/>
  <c r="C76" i="14"/>
  <c r="F75" i="14"/>
  <c r="F74" i="14"/>
  <c r="E73" i="14"/>
  <c r="D73" i="14"/>
  <c r="C73" i="14"/>
  <c r="F72" i="14"/>
  <c r="F71" i="14"/>
  <c r="D64" i="14"/>
  <c r="C64" i="14"/>
  <c r="C56" i="14"/>
  <c r="C15" i="14" s="1"/>
  <c r="F48" i="14"/>
  <c r="C12" i="14" s="1"/>
  <c r="F35" i="14"/>
  <c r="F32" i="14"/>
  <c r="E27" i="14"/>
  <c r="D27" i="14"/>
  <c r="C27" i="14"/>
  <c r="F26" i="14"/>
  <c r="F25" i="14"/>
  <c r="C78" i="14" l="1"/>
  <c r="F27" i="14"/>
  <c r="C10" i="14" s="1"/>
  <c r="E78" i="14"/>
  <c r="F76" i="14"/>
  <c r="C14" i="14"/>
  <c r="D78" i="14"/>
  <c r="F73" i="14"/>
  <c r="F37" i="14"/>
  <c r="C11" i="14" s="1"/>
  <c r="D90" i="13"/>
  <c r="D92" i="13" s="1"/>
  <c r="C90" i="13"/>
  <c r="C92" i="13" s="1"/>
  <c r="F79" i="13"/>
  <c r="F77" i="13"/>
  <c r="E76" i="13"/>
  <c r="D76" i="13"/>
  <c r="C76" i="13"/>
  <c r="F75" i="13"/>
  <c r="F74" i="13"/>
  <c r="E73" i="13"/>
  <c r="D73" i="13"/>
  <c r="C73" i="13"/>
  <c r="F72" i="13"/>
  <c r="F71" i="13"/>
  <c r="D64" i="13"/>
  <c r="C14" i="13" s="1"/>
  <c r="C64" i="13"/>
  <c r="C56" i="13"/>
  <c r="C15" i="13" s="1"/>
  <c r="F48" i="13"/>
  <c r="C12" i="13" s="1"/>
  <c r="F35" i="13"/>
  <c r="F32" i="13"/>
  <c r="E27" i="13"/>
  <c r="D27" i="13"/>
  <c r="C27" i="13"/>
  <c r="F26" i="13"/>
  <c r="F25" i="13"/>
  <c r="F78" i="14" l="1"/>
  <c r="C13" i="14"/>
  <c r="C17" i="14" s="1"/>
  <c r="C18" i="14" s="1"/>
  <c r="E78" i="13"/>
  <c r="D78" i="13"/>
  <c r="F27" i="13"/>
  <c r="C10" i="13" s="1"/>
  <c r="C78" i="13"/>
  <c r="F76" i="13"/>
  <c r="F37" i="13"/>
  <c r="C11" i="13" s="1"/>
  <c r="F73" i="13"/>
  <c r="D90" i="12"/>
  <c r="D92" i="12" s="1"/>
  <c r="C90" i="12"/>
  <c r="C92" i="12" s="1"/>
  <c r="F79" i="12"/>
  <c r="F77" i="12"/>
  <c r="E76" i="12"/>
  <c r="D76" i="12"/>
  <c r="C76" i="12"/>
  <c r="F75" i="12"/>
  <c r="F74" i="12"/>
  <c r="E73" i="12"/>
  <c r="D73" i="12"/>
  <c r="C73" i="12"/>
  <c r="F72" i="12"/>
  <c r="F71" i="12"/>
  <c r="D64" i="12"/>
  <c r="C64" i="12"/>
  <c r="C56" i="12"/>
  <c r="C15" i="12" s="1"/>
  <c r="F48" i="12"/>
  <c r="C12" i="12" s="1"/>
  <c r="F35" i="12"/>
  <c r="F32" i="12"/>
  <c r="E27" i="12"/>
  <c r="D27" i="12"/>
  <c r="C27" i="12"/>
  <c r="F26" i="12"/>
  <c r="F25" i="12"/>
  <c r="F78" i="13" l="1"/>
  <c r="C13" i="13"/>
  <c r="C17" i="13" s="1"/>
  <c r="C18" i="13" s="1"/>
  <c r="C78" i="12"/>
  <c r="F76" i="12"/>
  <c r="E78" i="12"/>
  <c r="F27" i="12"/>
  <c r="C10" i="12" s="1"/>
  <c r="C14" i="12"/>
  <c r="D78" i="12"/>
  <c r="F73" i="12"/>
  <c r="F37" i="12"/>
  <c r="C11" i="12" s="1"/>
  <c r="D90" i="11"/>
  <c r="D92" i="11" s="1"/>
  <c r="C90" i="11"/>
  <c r="C92" i="11" s="1"/>
  <c r="F79" i="11"/>
  <c r="F77" i="11"/>
  <c r="E76" i="11"/>
  <c r="D76" i="11"/>
  <c r="C76" i="11"/>
  <c r="F75" i="11"/>
  <c r="F74" i="11"/>
  <c r="E73" i="11"/>
  <c r="D73" i="11"/>
  <c r="C73" i="11"/>
  <c r="F72" i="11"/>
  <c r="F71" i="11"/>
  <c r="D64" i="11"/>
  <c r="C14" i="11" s="1"/>
  <c r="C64" i="11"/>
  <c r="C56" i="11"/>
  <c r="C15" i="11" s="1"/>
  <c r="F48" i="11"/>
  <c r="C12" i="11" s="1"/>
  <c r="F35" i="11"/>
  <c r="F32" i="11"/>
  <c r="E27" i="11"/>
  <c r="D27" i="11"/>
  <c r="C27" i="11"/>
  <c r="F26" i="11"/>
  <c r="F25" i="11"/>
  <c r="D78" i="11" l="1"/>
  <c r="F78" i="12"/>
  <c r="C78" i="11"/>
  <c r="F27" i="11"/>
  <c r="C10" i="11" s="1"/>
  <c r="C13" i="12"/>
  <c r="C17" i="12" s="1"/>
  <c r="C18" i="12" s="1"/>
  <c r="F76" i="11"/>
  <c r="F37" i="11"/>
  <c r="C11" i="11" s="1"/>
  <c r="F73" i="11"/>
  <c r="E78" i="11"/>
  <c r="D90" i="10"/>
  <c r="D92" i="10" s="1"/>
  <c r="C90" i="10"/>
  <c r="C92" i="10" s="1"/>
  <c r="F79" i="10"/>
  <c r="F77" i="10"/>
  <c r="E76" i="10"/>
  <c r="D76" i="10"/>
  <c r="C76" i="10"/>
  <c r="F75" i="10"/>
  <c r="F74" i="10"/>
  <c r="E73" i="10"/>
  <c r="D73" i="10"/>
  <c r="C73" i="10"/>
  <c r="F72" i="10"/>
  <c r="F71" i="10"/>
  <c r="D64" i="10"/>
  <c r="C14" i="10" s="1"/>
  <c r="C64" i="10"/>
  <c r="C56" i="10"/>
  <c r="C15" i="10" s="1"/>
  <c r="F48" i="10"/>
  <c r="C12" i="10" s="1"/>
  <c r="F35" i="10"/>
  <c r="F32" i="10"/>
  <c r="E27" i="10"/>
  <c r="D27" i="10"/>
  <c r="C27" i="10"/>
  <c r="F26" i="10"/>
  <c r="F25" i="10"/>
  <c r="C13" i="11" l="1"/>
  <c r="C17" i="11" s="1"/>
  <c r="C18" i="11" s="1"/>
  <c r="F78" i="11"/>
  <c r="E78" i="10"/>
  <c r="D78" i="10"/>
  <c r="F37" i="10"/>
  <c r="C11" i="10" s="1"/>
  <c r="F27" i="10"/>
  <c r="C10" i="10" s="1"/>
  <c r="C78" i="10"/>
  <c r="F76" i="10"/>
  <c r="F73" i="10"/>
  <c r="D90" i="9"/>
  <c r="D92" i="9" s="1"/>
  <c r="C90" i="9"/>
  <c r="C92" i="9" s="1"/>
  <c r="F79" i="9"/>
  <c r="F77" i="9"/>
  <c r="E76" i="9"/>
  <c r="D76" i="9"/>
  <c r="C76" i="9"/>
  <c r="F75" i="9"/>
  <c r="F74" i="9"/>
  <c r="E73" i="9"/>
  <c r="D73" i="9"/>
  <c r="C73" i="9"/>
  <c r="F72" i="9"/>
  <c r="F71" i="9"/>
  <c r="D64" i="9"/>
  <c r="C64" i="9"/>
  <c r="C56" i="9"/>
  <c r="C15" i="9" s="1"/>
  <c r="F48" i="9"/>
  <c r="C12" i="9" s="1"/>
  <c r="F35" i="9"/>
  <c r="F32" i="9"/>
  <c r="E27" i="9"/>
  <c r="D27" i="9"/>
  <c r="C27" i="9"/>
  <c r="F26" i="9"/>
  <c r="F25" i="9"/>
  <c r="C78" i="9" l="1"/>
  <c r="C14" i="9"/>
  <c r="F78" i="10"/>
  <c r="C13" i="10"/>
  <c r="C17" i="10" s="1"/>
  <c r="C18" i="10" s="1"/>
  <c r="F73" i="9"/>
  <c r="F27" i="9"/>
  <c r="C10" i="9" s="1"/>
  <c r="F76" i="9"/>
  <c r="E78" i="9"/>
  <c r="D78" i="9"/>
  <c r="F37" i="9"/>
  <c r="C11" i="9" s="1"/>
  <c r="D90" i="8"/>
  <c r="D92" i="8" s="1"/>
  <c r="C90" i="8"/>
  <c r="C92" i="8" s="1"/>
  <c r="F79" i="8"/>
  <c r="F77" i="8"/>
  <c r="E76" i="8"/>
  <c r="D76" i="8"/>
  <c r="C76" i="8"/>
  <c r="F75" i="8"/>
  <c r="F74" i="8"/>
  <c r="E73" i="8"/>
  <c r="D73" i="8"/>
  <c r="C73" i="8"/>
  <c r="F72" i="8"/>
  <c r="F71" i="8"/>
  <c r="D64" i="8"/>
  <c r="C14" i="8" s="1"/>
  <c r="C64" i="8"/>
  <c r="C56" i="8"/>
  <c r="C15" i="8" s="1"/>
  <c r="F48" i="8"/>
  <c r="C12" i="8" s="1"/>
  <c r="F35" i="8"/>
  <c r="F32" i="8"/>
  <c r="E27" i="8"/>
  <c r="D27" i="8"/>
  <c r="C27" i="8"/>
  <c r="F26" i="8"/>
  <c r="F25" i="8"/>
  <c r="C78" i="8" l="1"/>
  <c r="F73" i="8"/>
  <c r="F27" i="8"/>
  <c r="C10" i="8" s="1"/>
  <c r="D78" i="8"/>
  <c r="C13" i="9"/>
  <c r="C17" i="9" s="1"/>
  <c r="C18" i="9" s="1"/>
  <c r="F37" i="8"/>
  <c r="C11" i="8" s="1"/>
  <c r="E78" i="8"/>
  <c r="F78" i="9"/>
  <c r="F76" i="8"/>
  <c r="D90" i="7"/>
  <c r="D92" i="7" s="1"/>
  <c r="C90" i="7"/>
  <c r="C92" i="7" s="1"/>
  <c r="F79" i="7"/>
  <c r="F77" i="7"/>
  <c r="E76" i="7"/>
  <c r="D76" i="7"/>
  <c r="C76" i="7"/>
  <c r="F75" i="7"/>
  <c r="F74" i="7"/>
  <c r="E73" i="7"/>
  <c r="D73" i="7"/>
  <c r="C73" i="7"/>
  <c r="F72" i="7"/>
  <c r="F71" i="7"/>
  <c r="D64" i="7"/>
  <c r="C64" i="7"/>
  <c r="C56" i="7"/>
  <c r="C15" i="7" s="1"/>
  <c r="F48" i="7"/>
  <c r="C12" i="7" s="1"/>
  <c r="F35" i="7"/>
  <c r="F32" i="7"/>
  <c r="E27" i="7"/>
  <c r="D27" i="7"/>
  <c r="C27" i="7"/>
  <c r="F26" i="7"/>
  <c r="F25" i="7"/>
  <c r="C78" i="7" l="1"/>
  <c r="E78" i="7"/>
  <c r="C14" i="7"/>
  <c r="F37" i="7"/>
  <c r="C11" i="7" s="1"/>
  <c r="F78" i="8"/>
  <c r="C13" i="8"/>
  <c r="C17" i="8" s="1"/>
  <c r="C18" i="8" s="1"/>
  <c r="F76" i="7"/>
  <c r="F27" i="7"/>
  <c r="C10" i="7" s="1"/>
  <c r="D78" i="7"/>
  <c r="F73" i="7"/>
  <c r="D90" i="6"/>
  <c r="D92" i="6" s="1"/>
  <c r="C90" i="6"/>
  <c r="C92" i="6" s="1"/>
  <c r="F79" i="6"/>
  <c r="F77" i="6"/>
  <c r="E76" i="6"/>
  <c r="D76" i="6"/>
  <c r="C76" i="6"/>
  <c r="F75" i="6"/>
  <c r="F74" i="6"/>
  <c r="E73" i="6"/>
  <c r="D73" i="6"/>
  <c r="C73" i="6"/>
  <c r="F72" i="6"/>
  <c r="F71" i="6"/>
  <c r="D64" i="6"/>
  <c r="C14" i="6" s="1"/>
  <c r="C64" i="6"/>
  <c r="C56" i="6"/>
  <c r="C15" i="6" s="1"/>
  <c r="F48" i="6"/>
  <c r="C12" i="6" s="1"/>
  <c r="F35" i="6"/>
  <c r="F32" i="6"/>
  <c r="E27" i="6"/>
  <c r="D27" i="6"/>
  <c r="C27" i="6"/>
  <c r="F26" i="6"/>
  <c r="F25" i="6"/>
  <c r="F78" i="7" l="1"/>
  <c r="E78" i="6"/>
  <c r="C13" i="7"/>
  <c r="C17" i="7" s="1"/>
  <c r="C18" i="7" s="1"/>
  <c r="F37" i="6"/>
  <c r="C11" i="6" s="1"/>
  <c r="F76" i="6"/>
  <c r="F27" i="6"/>
  <c r="C10" i="6" s="1"/>
  <c r="C78" i="6"/>
  <c r="D78" i="6"/>
  <c r="F73" i="6"/>
  <c r="D90" i="5"/>
  <c r="D92" i="5" s="1"/>
  <c r="C90" i="5"/>
  <c r="C92" i="5" s="1"/>
  <c r="F79" i="5"/>
  <c r="F77" i="5"/>
  <c r="E76" i="5"/>
  <c r="D76" i="5"/>
  <c r="C76" i="5"/>
  <c r="F75" i="5"/>
  <c r="F74" i="5"/>
  <c r="E73" i="5"/>
  <c r="D73" i="5"/>
  <c r="C73" i="5"/>
  <c r="F72" i="5"/>
  <c r="F71" i="5"/>
  <c r="D64" i="5"/>
  <c r="C64" i="5"/>
  <c r="C56" i="5"/>
  <c r="C15" i="5" s="1"/>
  <c r="F48" i="5"/>
  <c r="C12" i="5" s="1"/>
  <c r="F35" i="5"/>
  <c r="F32" i="5"/>
  <c r="E27" i="5"/>
  <c r="D27" i="5"/>
  <c r="C27" i="5"/>
  <c r="F26" i="5"/>
  <c r="F25" i="5"/>
  <c r="F37" i="5" l="1"/>
  <c r="C11" i="5" s="1"/>
  <c r="E78" i="5"/>
  <c r="C78" i="5"/>
  <c r="C14" i="5"/>
  <c r="C13" i="6"/>
  <c r="C17" i="6" s="1"/>
  <c r="C18" i="6" s="1"/>
  <c r="F27" i="5"/>
  <c r="C10" i="5" s="1"/>
  <c r="C13" i="5" s="1"/>
  <c r="F76" i="5"/>
  <c r="F78" i="6"/>
  <c r="D78" i="5"/>
  <c r="F73" i="5"/>
  <c r="D90" i="4"/>
  <c r="D92" i="4" s="1"/>
  <c r="C90" i="4"/>
  <c r="C92" i="4" s="1"/>
  <c r="F79" i="4"/>
  <c r="F77" i="4"/>
  <c r="E76" i="4"/>
  <c r="D76" i="4"/>
  <c r="C76" i="4"/>
  <c r="F75" i="4"/>
  <c r="F74" i="4"/>
  <c r="E73" i="4"/>
  <c r="D73" i="4"/>
  <c r="C73" i="4"/>
  <c r="F72" i="4"/>
  <c r="F71" i="4"/>
  <c r="D64" i="4"/>
  <c r="C64" i="4"/>
  <c r="C56" i="4"/>
  <c r="C15" i="4" s="1"/>
  <c r="F48" i="4"/>
  <c r="C12" i="4" s="1"/>
  <c r="F35" i="4"/>
  <c r="F32" i="4"/>
  <c r="E27" i="4"/>
  <c r="D27" i="4"/>
  <c r="C27" i="4"/>
  <c r="F26" i="4"/>
  <c r="F25" i="4"/>
  <c r="E78" i="4" l="1"/>
  <c r="C17" i="5"/>
  <c r="C18" i="5" s="1"/>
  <c r="F78" i="5"/>
  <c r="C14" i="4"/>
  <c r="C78" i="4"/>
  <c r="F76" i="4"/>
  <c r="F37" i="4"/>
  <c r="C11" i="4" s="1"/>
  <c r="F27" i="4"/>
  <c r="C10" i="4" s="1"/>
  <c r="D78" i="4"/>
  <c r="F73" i="4"/>
  <c r="D90" i="3"/>
  <c r="D92" i="3" s="1"/>
  <c r="C90" i="3"/>
  <c r="C92" i="3" s="1"/>
  <c r="F79" i="3"/>
  <c r="F77" i="3"/>
  <c r="E76" i="3"/>
  <c r="D76" i="3"/>
  <c r="C76" i="3"/>
  <c r="F75" i="3"/>
  <c r="F74" i="3"/>
  <c r="E73" i="3"/>
  <c r="D73" i="3"/>
  <c r="C73" i="3"/>
  <c r="F72" i="3"/>
  <c r="F71" i="3"/>
  <c r="D64" i="3"/>
  <c r="C14" i="3" s="1"/>
  <c r="C64" i="3"/>
  <c r="C56" i="3"/>
  <c r="C15" i="3" s="1"/>
  <c r="F48" i="3"/>
  <c r="C12" i="3" s="1"/>
  <c r="F35" i="3"/>
  <c r="F32" i="3"/>
  <c r="E27" i="3"/>
  <c r="D27" i="3"/>
  <c r="C27" i="3"/>
  <c r="F26" i="3"/>
  <c r="F25" i="3"/>
  <c r="D91" i="15"/>
  <c r="C91" i="15"/>
  <c r="D89" i="15"/>
  <c r="C89" i="15"/>
  <c r="D88" i="15"/>
  <c r="C88" i="15"/>
  <c r="D87" i="15"/>
  <c r="C87" i="15"/>
  <c r="F82" i="15"/>
  <c r="F81" i="15"/>
  <c r="E79" i="15"/>
  <c r="D79" i="15"/>
  <c r="C79" i="15"/>
  <c r="E77" i="15"/>
  <c r="D77" i="15"/>
  <c r="C77" i="15"/>
  <c r="E75" i="15"/>
  <c r="D75" i="15"/>
  <c r="C75" i="15"/>
  <c r="E74" i="15"/>
  <c r="D74" i="15"/>
  <c r="C74" i="15"/>
  <c r="E72" i="15"/>
  <c r="D72" i="15"/>
  <c r="C72" i="15"/>
  <c r="E71" i="15"/>
  <c r="D71" i="15"/>
  <c r="C71" i="15"/>
  <c r="D63" i="15"/>
  <c r="C63" i="15"/>
  <c r="D62" i="15"/>
  <c r="C62" i="15"/>
  <c r="D61" i="15"/>
  <c r="C61" i="15"/>
  <c r="C55" i="15"/>
  <c r="C54" i="15"/>
  <c r="C53" i="15"/>
  <c r="C52" i="15"/>
  <c r="F47" i="15"/>
  <c r="F46" i="15"/>
  <c r="F45" i="15"/>
  <c r="F44" i="15"/>
  <c r="F43" i="15"/>
  <c r="F40" i="15"/>
  <c r="F39" i="15"/>
  <c r="F36" i="15"/>
  <c r="F34" i="15"/>
  <c r="F33" i="15"/>
  <c r="F31" i="15"/>
  <c r="F30" i="15"/>
  <c r="E26" i="15"/>
  <c r="D26" i="15"/>
  <c r="C26" i="15"/>
  <c r="E25" i="15"/>
  <c r="D25" i="15"/>
  <c r="C25" i="15"/>
  <c r="C16" i="15"/>
  <c r="C9" i="15"/>
  <c r="F35" i="15" l="1"/>
  <c r="E73" i="15"/>
  <c r="C13" i="4"/>
  <c r="C17" i="4" s="1"/>
  <c r="C18" i="4" s="1"/>
  <c r="F78" i="4"/>
  <c r="F32" i="15"/>
  <c r="E78" i="3"/>
  <c r="F26" i="15"/>
  <c r="D76" i="15"/>
  <c r="F79" i="15"/>
  <c r="F76" i="3"/>
  <c r="F37" i="3"/>
  <c r="C11" i="3" s="1"/>
  <c r="D78" i="3"/>
  <c r="E76" i="15"/>
  <c r="E78" i="15" s="1"/>
  <c r="F48" i="15"/>
  <c r="C12" i="15" s="1"/>
  <c r="D73" i="15"/>
  <c r="F75" i="15"/>
  <c r="F27" i="3"/>
  <c r="C10" i="3" s="1"/>
  <c r="C78" i="3"/>
  <c r="F72" i="15"/>
  <c r="E27" i="15"/>
  <c r="C56" i="15"/>
  <c r="C15" i="15" s="1"/>
  <c r="C76" i="15"/>
  <c r="F74" i="15"/>
  <c r="F71" i="15"/>
  <c r="C73" i="15"/>
  <c r="C64" i="15"/>
  <c r="D64" i="15"/>
  <c r="C27" i="15"/>
  <c r="F25" i="15"/>
  <c r="F77" i="15"/>
  <c r="C90" i="15"/>
  <c r="C92" i="15" s="1"/>
  <c r="F73" i="3"/>
  <c r="D27" i="15"/>
  <c r="D90" i="15"/>
  <c r="D92" i="15" s="1"/>
  <c r="D90" i="2"/>
  <c r="D92" i="2" s="1"/>
  <c r="C90" i="2"/>
  <c r="C92" i="2" s="1"/>
  <c r="F79" i="2"/>
  <c r="F77" i="2"/>
  <c r="E76" i="2"/>
  <c r="D76" i="2"/>
  <c r="C76" i="2"/>
  <c r="F75" i="2"/>
  <c r="F74" i="2"/>
  <c r="E73" i="2"/>
  <c r="D73" i="2"/>
  <c r="C73" i="2"/>
  <c r="F72" i="2"/>
  <c r="F71" i="2"/>
  <c r="D64" i="2"/>
  <c r="C64" i="2"/>
  <c r="C56" i="2"/>
  <c r="C15" i="2" s="1"/>
  <c r="F48" i="2"/>
  <c r="C12" i="2" s="1"/>
  <c r="F35" i="2"/>
  <c r="F32" i="2"/>
  <c r="E27" i="2"/>
  <c r="D27" i="2"/>
  <c r="C27" i="2"/>
  <c r="F26" i="2"/>
  <c r="F25" i="2"/>
  <c r="F76" i="15" l="1"/>
  <c r="F37" i="15"/>
  <c r="C11" i="15" s="1"/>
  <c r="F27" i="15"/>
  <c r="C10" i="15" s="1"/>
  <c r="F27" i="2"/>
  <c r="C10" i="2" s="1"/>
  <c r="D78" i="15"/>
  <c r="C13" i="3"/>
  <c r="C17" i="3" s="1"/>
  <c r="C18" i="3" s="1"/>
  <c r="F78" i="3"/>
  <c r="F76" i="2"/>
  <c r="C14" i="2"/>
  <c r="C78" i="2"/>
  <c r="E78" i="2"/>
  <c r="D78" i="2"/>
  <c r="C78" i="15"/>
  <c r="F73" i="15"/>
  <c r="F73" i="2"/>
  <c r="C14" i="15"/>
  <c r="F37" i="2"/>
  <c r="C11" i="2" s="1"/>
  <c r="C13" i="2" s="1"/>
  <c r="C13" i="15" l="1"/>
  <c r="C17" i="15" s="1"/>
  <c r="C18" i="15" s="1"/>
  <c r="C17" i="2"/>
  <c r="C18" i="2" s="1"/>
  <c r="F78" i="15"/>
  <c r="F78" i="2"/>
</calcChain>
</file>

<file path=xl/sharedStrings.xml><?xml version="1.0" encoding="utf-8"?>
<sst xmlns="http://schemas.openxmlformats.org/spreadsheetml/2006/main" count="1245" uniqueCount="144">
  <si>
    <t>LFR 24: Pension Fund</t>
  </si>
  <si>
    <t>Please enter expenditure as a positive number and income as a negative number throughout.</t>
  </si>
  <si>
    <t>1. Fund account</t>
  </si>
  <si>
    <t>£ thousands</t>
  </si>
  <si>
    <t>Opening net assets of the fund at 1 April</t>
  </si>
  <si>
    <t>Contributions receivable</t>
  </si>
  <si>
    <t>Benefits payable</t>
  </si>
  <si>
    <t>Payments to and on account of leavers</t>
  </si>
  <si>
    <t>Net additions / withdrawals from dealings with members</t>
  </si>
  <si>
    <t>Management expenses</t>
  </si>
  <si>
    <t>Net return on investments</t>
  </si>
  <si>
    <t>Revaluation of insurance buy-in contract</t>
  </si>
  <si>
    <t>Net increase / decrease in the fund in year</t>
  </si>
  <si>
    <t>Closing net assets of the fund at 31 March</t>
  </si>
  <si>
    <t>2. Scheme Administration</t>
  </si>
  <si>
    <t>Scheduled bodies</t>
  </si>
  <si>
    <t>Admitted
Bodies</t>
  </si>
  <si>
    <t>Total</t>
  </si>
  <si>
    <t>Administering Authority</t>
  </si>
  <si>
    <t>Other</t>
  </si>
  <si>
    <t>Contributions Receivable</t>
  </si>
  <si>
    <t>Employees</t>
  </si>
  <si>
    <t>Employers</t>
  </si>
  <si>
    <t>Total contributions receivable</t>
  </si>
  <si>
    <t>Benefits Payable</t>
  </si>
  <si>
    <t>Pensions - Retired</t>
  </si>
  <si>
    <t>Total pensions</t>
  </si>
  <si>
    <t>Lump sums on retirement</t>
  </si>
  <si>
    <t>Lump sums on death</t>
  </si>
  <si>
    <t>Total lump sums</t>
  </si>
  <si>
    <t>Other benefits</t>
  </si>
  <si>
    <t>Total benefits payable</t>
  </si>
  <si>
    <t>Element of 'Total Pensions' relating to payments under the Pensions (Increase) Act</t>
  </si>
  <si>
    <t>Element of 'Total Pensions' relating to payments made overseas</t>
  </si>
  <si>
    <t>Payments relating to leavers and transfers</t>
  </si>
  <si>
    <t>Refunds to members leaving service</t>
  </si>
  <si>
    <t>Contributions equivalent premiums</t>
  </si>
  <si>
    <t>Transfers in (-)</t>
  </si>
  <si>
    <r>
      <t xml:space="preserve">Transfers </t>
    </r>
    <r>
      <rPr>
        <b/>
        <sz val="10"/>
        <rFont val="Arial"/>
        <family val="2"/>
      </rPr>
      <t xml:space="preserve">out </t>
    </r>
    <r>
      <rPr>
        <sz val="10"/>
        <rFont val="Arial"/>
        <family val="2"/>
      </rPr>
      <t>(+)</t>
    </r>
  </si>
  <si>
    <t>Other - please provide an explanation in the box at Row 94</t>
  </si>
  <si>
    <t>Total payments relating to leavers and transfers</t>
  </si>
  <si>
    <t>3. Investments</t>
  </si>
  <si>
    <t>Investment Income</t>
  </si>
  <si>
    <t>Increase (-) / decrease (+) in market value of investments</t>
  </si>
  <si>
    <t>Taxes</t>
  </si>
  <si>
    <t>Total net return on investments</t>
  </si>
  <si>
    <t>4. Management Expenses</t>
  </si>
  <si>
    <t>Number of 
FTE Staff 
at 31 March</t>
  </si>
  <si>
    <t>Expenditure,
£ thousands</t>
  </si>
  <si>
    <t>Administration costs</t>
  </si>
  <si>
    <t>Investment management expenses</t>
  </si>
  <si>
    <t>Oversight and governance costs</t>
  </si>
  <si>
    <t>Total fund administration and management costs</t>
  </si>
  <si>
    <t xml:space="preserve">5. Membership details at 31 March </t>
  </si>
  <si>
    <t>Active members - Full time</t>
  </si>
  <si>
    <t>Active members - Part time</t>
  </si>
  <si>
    <t>Total Active Members</t>
  </si>
  <si>
    <t>Pensioners - Retired</t>
  </si>
  <si>
    <t>Pensioners - Dependents</t>
  </si>
  <si>
    <t>Total Pensioners</t>
  </si>
  <si>
    <t>Number of deferred members</t>
  </si>
  <si>
    <t>Total members</t>
  </si>
  <si>
    <t>Number of employees who have opted out</t>
  </si>
  <si>
    <t>Number of scheduled bodies</t>
  </si>
  <si>
    <t>Number of admission bodies</t>
  </si>
  <si>
    <t>6. Retirements in year</t>
  </si>
  <si>
    <t>Pensions,
£ thousands</t>
  </si>
  <si>
    <t>Number of
Retirements</t>
  </si>
  <si>
    <t>Early retirement</t>
  </si>
  <si>
    <t>Ill-health retirement</t>
  </si>
  <si>
    <t>Early payment of deferred benefits</t>
  </si>
  <si>
    <t>Total early or ill-health related retirements</t>
  </si>
  <si>
    <t>Normal retirements</t>
  </si>
  <si>
    <t>Total Retirements in year</t>
  </si>
  <si>
    <t>2020-21</t>
  </si>
  <si>
    <t>Aberdeen CC Transport Fund</t>
  </si>
  <si>
    <t>Dumfries &amp; Galloway PF</t>
  </si>
  <si>
    <t>Falkirk PF</t>
  </si>
  <si>
    <t>Fife PF</t>
  </si>
  <si>
    <t>Highland PF</t>
  </si>
  <si>
    <t>Lothian PF</t>
  </si>
  <si>
    <t>North East Scotland PF</t>
  </si>
  <si>
    <t>Orkney Island PF</t>
  </si>
  <si>
    <t>Scottish Borders PF</t>
  </si>
  <si>
    <t>Scottish Homes PF</t>
  </si>
  <si>
    <t>Shetland Islands PF</t>
  </si>
  <si>
    <t>Strathclyde PF</t>
  </si>
  <si>
    <t>Tayside PF</t>
  </si>
  <si>
    <t>Scotland</t>
  </si>
  <si>
    <t>Pensions - Dependents</t>
  </si>
  <si>
    <t>2020-21 Local Financial Returns (LFRs): Source Workbooks</t>
  </si>
  <si>
    <t>Last updated on 5 March 2024</t>
  </si>
  <si>
    <t>Background</t>
  </si>
  <si>
    <t>The LFRs are a series of detailed returns that collect final, audited expenditure and income figures for all councils, Valuation Joint Boards (VJBs), Regional Transport</t>
  </si>
  <si>
    <t>Partnerships (RTPs) and the Tay Road Bridge Joint Board on an annual basis. The figures collected in the LFRs are published as part of the Scottish Local Government</t>
  </si>
  <si>
    <t>Finance Statistics (SLGFS) publication.</t>
  </si>
  <si>
    <t>This workbook contains a 'Scotland' tab which provides summary figures at Scotland level and a tab for each local authority pension fund.</t>
  </si>
  <si>
    <r>
      <rPr>
        <b/>
        <sz val="12"/>
        <rFont val="Arial"/>
        <family val="2"/>
      </rPr>
      <t xml:space="preserve">This file contains the data collected in LFR 24: </t>
    </r>
    <r>
      <rPr>
        <sz val="12"/>
        <rFont val="Arial"/>
        <family val="2"/>
      </rPr>
      <t>figures on local authorities' pension funds.</t>
    </r>
  </si>
  <si>
    <t>A copy of the latest blank LFR and guidance for completion are available on the Scottish Government website.</t>
  </si>
  <si>
    <t>Full commentary on the key 2020-21 figures is available in the SLGFS 2020-21 publication.</t>
  </si>
  <si>
    <t>Data Interpretation</t>
  </si>
  <si>
    <t>Please note the following information when using data provided in this file:</t>
  </si>
  <si>
    <t>•   Figures reflect expenditure and income incurred from 1 April 2020 to 31 March 2021.</t>
  </si>
  <si>
    <t>•   Expenditure is presented as positive figures; income is presented as negative figures.</t>
  </si>
  <si>
    <t>•   All figures are presented in cash terms.</t>
  </si>
  <si>
    <t>Local authorities are asked to complete the LFRs in line with the guidance provided to ensure returns are completed on a consistent basis to allow for a reasonable degree of</t>
  </si>
  <si>
    <t>comparability. However, there is the potential for inconsistent reporting between local authorities for lower level figures where local accounting practices may vary. Changes in</t>
  </si>
  <si>
    <t>accounting standards between financial years may also impact on the categorisation of expenditure which can lead to discontinuities in the data.</t>
  </si>
  <si>
    <t>A copy of the 2020-21 LFR guidance document provided to local authorities has been made available alongside the 2020-21 source LFR workbooks for reference.</t>
  </si>
  <si>
    <t>Please note that the line capturing 'Number of employees who have opted out' (Row 79) was new for the 2020-21 LFR 24. Falkirk PF and Fife PF were unable to provide this data</t>
  </si>
  <si>
    <t>for the 2020-21 LFR, and so these cells show as zeroes. Further, figures for Strathclyde PF only reflect those who opted out prior to joining as data on those who opted out after</t>
  </si>
  <si>
    <t>joining was not available.</t>
  </si>
  <si>
    <t>Comparability to Prior Years</t>
  </si>
  <si>
    <t>The LFR 24 was reviewed ahead of the 2020-21 LFRs to better align the return to local government pension accounts and improve how the data was presented within the SLGFS</t>
  </si>
  <si>
    <t>publication. Other key changes included collecting data per Pension Fund (previously collected per local authority who administered Pension Funds); and requiring income to be</t>
  </si>
  <si>
    <t>recorded as negative values in line with all other LFRs.</t>
  </si>
  <si>
    <t xml:space="preserve">Whilst the overall data captured in the LFR 24 is largely the same as in prior years, these changes to the return mean not all values are directly comparable. If you require any </t>
  </si>
  <si>
    <t>LFR 24 data over time, beyond that published within the SLGFS, please contact the mailbox noted below.</t>
  </si>
  <si>
    <t>Validation and Revisions</t>
  </si>
  <si>
    <t>The LFR data is thoroughly validated prior to publication, with local authorities required to respond to any queries raised by this exercise. However, due to the volume of data</t>
  </si>
  <si>
    <t>collected in the LFRs, it is not feasible to check every figure in each return and so minor errors may be identified within the source data post-publication.</t>
  </si>
  <si>
    <t>Where revisions are required to the source data post-publication, the relevant source workbook on the Scottish Government website will be updated and a note of the revisions</t>
  </si>
  <si>
    <r>
      <t xml:space="preserve">made provided here. Please note that the 2020-21 SLGFS publication and associated summary excel files will </t>
    </r>
    <r>
      <rPr>
        <b/>
        <sz val="12"/>
        <color theme="1"/>
        <rFont val="Arial"/>
        <family val="2"/>
      </rPr>
      <t>only</t>
    </r>
    <r>
      <rPr>
        <sz val="12"/>
        <color theme="1"/>
        <rFont val="Arial"/>
        <family val="2"/>
      </rPr>
      <t xml:space="preserve"> be updated following publication to reflect revisions which</t>
    </r>
  </si>
  <si>
    <r>
      <t xml:space="preserve">have a </t>
    </r>
    <r>
      <rPr>
        <b/>
        <sz val="12"/>
        <color theme="1"/>
        <rFont val="Arial"/>
        <family val="2"/>
      </rPr>
      <t>significant</t>
    </r>
    <r>
      <rPr>
        <sz val="12"/>
        <color theme="1"/>
        <rFont val="Arial"/>
        <family val="2"/>
      </rPr>
      <t xml:space="preserve"> impact on the key Scotland level figures or commentary provided.</t>
    </r>
  </si>
  <si>
    <t xml:space="preserve">•   As part of SLGFS 2021-22, a number of authorities revised their 2020-21 returns. </t>
  </si>
  <si>
    <t>•   These were Angus, Inverclyde, Glasgow City, Renfrewshire, Shetland Islands Pension Fund and Scottish Homes Pension Fund.</t>
  </si>
  <si>
    <t xml:space="preserve">•   5 March 2024: As part of SLGFS 2022-23, Sheltand Islands revised LFR 23 for 2020-21. </t>
  </si>
  <si>
    <t>Enquiries</t>
  </si>
  <si>
    <t>For enquiries about this data, please email lgfstats@gov.scot.</t>
  </si>
  <si>
    <t>2020-21 Local Financial Returns (LFRs)</t>
  </si>
  <si>
    <t>Key Definitions</t>
  </si>
  <si>
    <r>
      <rPr>
        <b/>
        <sz val="12"/>
        <color rgb="FF2C486E"/>
        <rFont val="Arial"/>
        <family val="2"/>
      </rPr>
      <t>Cash terms:</t>
    </r>
    <r>
      <rPr>
        <b/>
        <sz val="12"/>
        <color rgb="FF0070C0"/>
        <rFont val="Arial"/>
        <family val="2"/>
      </rPr>
      <t xml:space="preserve"> </t>
    </r>
    <r>
      <rPr>
        <sz val="12"/>
        <rFont val="Arial"/>
        <family val="2"/>
      </rPr>
      <t>Figures presented in cash terms have not been adjusted for inflation.</t>
    </r>
  </si>
  <si>
    <r>
      <rPr>
        <b/>
        <sz val="12"/>
        <color rgb="FF2C486E"/>
        <rFont val="Arial"/>
        <family val="2"/>
      </rPr>
      <t>Pension Fund:</t>
    </r>
    <r>
      <rPr>
        <b/>
        <sz val="12"/>
        <color rgb="FF0070C0"/>
        <rFont val="Arial"/>
        <family val="2"/>
      </rPr>
      <t xml:space="preserve"> </t>
    </r>
    <r>
      <rPr>
        <sz val="12"/>
        <rFont val="Arial"/>
        <family val="2"/>
      </rPr>
      <t>Used for expenditure on pensions, lump sums and management costs; and income from employer and employee contributions. Expenditure and income figures</t>
    </r>
  </si>
  <si>
    <t>should not be used to gauge the health of a pension fund, as the ratio of expenditure to income will depend on a number of factors, including age of the fund and whether it is open</t>
  </si>
  <si>
    <t>or closed to new members. The relative financial health of the pension scheme is gauged through the three-yearly actuarial valuations carried out on each of the funds.</t>
  </si>
  <si>
    <r>
      <rPr>
        <b/>
        <sz val="12"/>
        <color rgb="FF2C486E"/>
        <rFont val="Arial"/>
        <family val="2"/>
      </rPr>
      <t>Contributions Receivable:</t>
    </r>
    <r>
      <rPr>
        <b/>
        <sz val="12"/>
        <color rgb="FF0070C0"/>
        <rFont val="Arial"/>
        <family val="2"/>
      </rPr>
      <t xml:space="preserve"> </t>
    </r>
    <r>
      <rPr>
        <sz val="12"/>
        <rFont val="Arial"/>
        <family val="2"/>
      </rPr>
      <t>Represents payments for pensionable service accrued during the year which will be paid out as part of an overall pension at a future date.</t>
    </r>
  </si>
  <si>
    <t>Contributions from employees are fixed at a set percentage of pay, depending on level of salary. Contribution rates from employers are variable and are reviewed on a triennial</t>
  </si>
  <si>
    <t>basis, with actuaries determining the contribution rates for the following three years.</t>
  </si>
  <si>
    <r>
      <rPr>
        <b/>
        <sz val="12"/>
        <color rgb="FF2C486E"/>
        <rFont val="Arial"/>
        <family val="2"/>
      </rPr>
      <t>Benefits Payable:</t>
    </r>
    <r>
      <rPr>
        <b/>
        <sz val="12"/>
        <color rgb="FF0070C0"/>
        <rFont val="Arial"/>
        <family val="2"/>
      </rPr>
      <t xml:space="preserve"> </t>
    </r>
    <r>
      <rPr>
        <sz val="12"/>
        <rFont val="Arial"/>
        <family val="2"/>
      </rPr>
      <t>Includes pension payments to retirees or dependents and lump sum payments made to members on retirement or upon death or injury.</t>
    </r>
  </si>
  <si>
    <r>
      <rPr>
        <b/>
        <sz val="12"/>
        <color rgb="FF2C486E"/>
        <rFont val="Arial"/>
        <family val="2"/>
      </rPr>
      <t>Net Return on Investments:</t>
    </r>
    <r>
      <rPr>
        <b/>
        <sz val="12"/>
        <color rgb="FF0070C0"/>
        <rFont val="Arial"/>
        <family val="2"/>
      </rPr>
      <t xml:space="preserve"> </t>
    </r>
    <r>
      <rPr>
        <sz val="12"/>
        <rFont val="Arial"/>
        <family val="2"/>
      </rPr>
      <t>Pension funds invest in financial markets and other assets and so a pension fund's net return on investment reflects income and expenditure</t>
    </r>
  </si>
  <si>
    <t>incurred directly relating to the investment, as well as any changes in the market value of the investment in year. These investments are generally managed separately to the</t>
  </si>
  <si>
    <t>administration of contributions and benefits of the scheme.</t>
  </si>
  <si>
    <t>Further information on what local authorities record against specific lines can be found in the LFR guidance document which has been made available alongside the 2020-21</t>
  </si>
  <si>
    <t>source LFR workbooks for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</si>
</sst>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4">
    <font>
      <sz val="11"/>
      <color theme="1"/>
      <name val="Calibri"/>
      <family val="2"/>
      <scheme val="minor"/>
    </font>
    <font>
      <sz val="10"/>
      <name val="Geneva"/>
    </font>
    <font>
      <b/>
      <sz val="14"/>
      <name val="Arial"/>
      <family val="2"/>
    </font>
    <font>
      <u/>
      <sz val="10"/>
      <color rgb="FF0000DA"/>
      <name val="Arial"/>
      <family val="2"/>
    </font>
    <font>
      <u/>
      <sz val="12"/>
      <color rgb="FF0000DA"/>
      <name val="Arial"/>
      <family val="2"/>
    </font>
    <font>
      <sz val="10"/>
      <name val="Arial"/>
      <family val="2"/>
    </font>
    <font>
      <b/>
      <sz val="12"/>
      <name val="Arial"/>
      <family val="2"/>
    </font>
    <font>
      <sz val="12"/>
      <name val="Arial"/>
      <family val="2"/>
    </font>
    <font>
      <sz val="10"/>
      <name val="Arial"/>
      <family val="2"/>
    </font>
    <font>
      <b/>
      <sz val="10"/>
      <color theme="1"/>
      <name val="Arial"/>
      <family val="2"/>
    </font>
    <font>
      <sz val="10"/>
      <color theme="1"/>
      <name val="Arial"/>
      <family val="2"/>
    </font>
    <font>
      <b/>
      <sz val="8"/>
      <color theme="1"/>
      <name val="Arial"/>
      <family val="2"/>
    </font>
    <font>
      <sz val="11"/>
      <color theme="1"/>
      <name val="Arial"/>
      <family val="2"/>
    </font>
    <font>
      <b/>
      <sz val="10"/>
      <name val="Arial"/>
      <family val="2"/>
    </font>
    <font>
      <b/>
      <sz val="10"/>
      <color theme="0"/>
      <name val="Arial"/>
      <family val="2"/>
    </font>
    <font>
      <sz val="11"/>
      <name val="Arial"/>
      <family val="2"/>
    </font>
    <font>
      <i/>
      <sz val="10"/>
      <name val="Arial"/>
      <family val="2"/>
    </font>
    <font>
      <b/>
      <sz val="11"/>
      <name val="Arial"/>
      <family val="2"/>
    </font>
    <font>
      <sz val="10"/>
      <color rgb="FF000000"/>
      <name val="Arial"/>
      <family val="2"/>
    </font>
    <font>
      <b/>
      <sz val="12"/>
      <color rgb="FF000000"/>
      <name val="Arial"/>
      <family val="2"/>
    </font>
    <font>
      <b/>
      <sz val="10"/>
      <color rgb="FF000000"/>
      <name val="Arial"/>
      <family val="2"/>
    </font>
    <font>
      <b/>
      <sz val="20"/>
      <color rgb="FF2C486E"/>
      <name val="Arial"/>
      <family val="2"/>
    </font>
    <font>
      <sz val="12"/>
      <color theme="1"/>
      <name val="Arial"/>
      <family val="2"/>
    </font>
    <font>
      <b/>
      <sz val="18"/>
      <color rgb="FF2C486E"/>
      <name val="Arial"/>
      <family val="2"/>
    </font>
    <font>
      <sz val="14"/>
      <name val="Arial"/>
      <family val="2"/>
    </font>
    <font>
      <sz val="11"/>
      <color rgb="FF1F497D"/>
      <name val="Calibri"/>
      <family val="2"/>
      <scheme val="minor"/>
    </font>
    <font>
      <b/>
      <sz val="14"/>
      <color rgb="FF2C486E"/>
      <name val="Arial"/>
      <family val="2"/>
    </font>
    <font>
      <u/>
      <sz val="12"/>
      <color indexed="12"/>
      <name val="Arial"/>
      <family val="2"/>
    </font>
    <font>
      <sz val="12"/>
      <color rgb="FFFF0000"/>
      <name val="Arial"/>
      <family val="2"/>
    </font>
    <font>
      <b/>
      <sz val="12"/>
      <color theme="1"/>
      <name val="Arial"/>
      <family val="2"/>
    </font>
    <font>
      <b/>
      <sz val="12"/>
      <color rgb="FF0070C0"/>
      <name val="Arial"/>
      <family val="2"/>
    </font>
    <font>
      <b/>
      <sz val="12"/>
      <color rgb="FF2C486E"/>
      <name val="Arial"/>
      <family val="2"/>
    </font>
    <font>
      <sz val="14"/>
      <color theme="1"/>
      <name val="Arial"/>
      <family val="2"/>
    </font>
    <font>
      <u/>
      <sz val="12"/>
      <color rgb="FF0000FF"/>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9D9D9"/>
        <bgColor indexed="64"/>
      </patternFill>
    </fill>
    <fill>
      <patternFill patternType="solid">
        <fgColor rgb="FF8DB4E2"/>
        <bgColor indexed="64"/>
      </patternFill>
    </fill>
    <fill>
      <patternFill patternType="solid">
        <fgColor rgb="FF1F497D"/>
        <bgColor indexed="64"/>
      </patternFill>
    </fill>
    <fill>
      <patternFill patternType="solid">
        <fgColor indexed="65"/>
        <bgColor indexed="64"/>
      </patternFill>
    </fill>
    <fill>
      <patternFill patternType="solid">
        <fgColor rgb="FF777777"/>
        <bgColor indexed="64"/>
      </patternFill>
    </fill>
    <fill>
      <patternFill patternType="solid">
        <fgColor rgb="FFFFFFFF"/>
        <bgColor indexed="64"/>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0" fontId="5" fillId="0" borderId="0"/>
    <xf numFmtId="0" fontId="8" fillId="0" borderId="0"/>
    <xf numFmtId="0" fontId="27" fillId="0" borderId="0" applyNumberFormat="0" applyFill="0" applyBorder="0" applyAlignment="0" applyProtection="0">
      <alignment vertical="top"/>
      <protection locked="0"/>
    </xf>
  </cellStyleXfs>
  <cellXfs count="94">
    <xf numFmtId="0" fontId="0" fillId="0" borderId="0" xfId="0"/>
    <xf numFmtId="0" fontId="2" fillId="2" borderId="0" xfId="1" applyFont="1" applyFill="1" applyAlignment="1">
      <alignment vertical="center" wrapText="1"/>
    </xf>
    <xf numFmtId="0" fontId="5" fillId="2" borderId="0" xfId="1" applyFont="1" applyFill="1" applyAlignment="1">
      <alignment vertical="center" wrapText="1"/>
    </xf>
    <xf numFmtId="0" fontId="6" fillId="2" borderId="0" xfId="2" applyFont="1" applyFill="1" applyAlignment="1" applyProtection="1">
      <alignment vertical="center" wrapText="1"/>
    </xf>
    <xf numFmtId="3" fontId="7" fillId="3" borderId="0" xfId="1" applyNumberFormat="1" applyFont="1" applyFill="1" applyAlignment="1">
      <alignment vertical="center" wrapText="1"/>
    </xf>
    <xf numFmtId="0" fontId="7" fillId="2" borderId="0" xfId="1" applyFont="1" applyFill="1" applyAlignment="1">
      <alignment horizontal="right" vertical="center"/>
    </xf>
    <xf numFmtId="0" fontId="7" fillId="3" borderId="0" xfId="1" applyFont="1" applyFill="1" applyAlignment="1" applyProtection="1">
      <alignment horizontal="center" vertical="center" wrapText="1"/>
      <protection locked="0"/>
    </xf>
    <xf numFmtId="0" fontId="2" fillId="2" borderId="0" xfId="1" applyFont="1" applyFill="1" applyAlignment="1">
      <alignment horizontal="left" vertical="center" wrapText="1"/>
    </xf>
    <xf numFmtId="0" fontId="5" fillId="0" borderId="0" xfId="3" applyAlignment="1">
      <alignment vertical="center"/>
    </xf>
    <xf numFmtId="0" fontId="9" fillId="3" borderId="0" xfId="4" applyFont="1" applyFill="1" applyAlignment="1">
      <alignment vertical="center"/>
    </xf>
    <xf numFmtId="0" fontId="10" fillId="3" borderId="0" xfId="4" applyFont="1" applyFill="1" applyAlignment="1">
      <alignment vertical="center" wrapText="1"/>
    </xf>
    <xf numFmtId="0" fontId="10" fillId="3" borderId="0" xfId="4" applyFont="1" applyFill="1" applyAlignment="1">
      <alignment horizontal="center" vertical="center" wrapText="1"/>
    </xf>
    <xf numFmtId="0" fontId="11" fillId="3" borderId="0" xfId="4" applyFont="1" applyFill="1" applyAlignment="1">
      <alignment vertical="center" wrapText="1"/>
    </xf>
    <xf numFmtId="0" fontId="12" fillId="3" borderId="0" xfId="4" applyFont="1" applyFill="1" applyAlignment="1">
      <alignment vertical="center"/>
    </xf>
    <xf numFmtId="0" fontId="6" fillId="0" borderId="0" xfId="3" applyFont="1" applyAlignment="1">
      <alignment horizontal="left" vertical="center"/>
    </xf>
    <xf numFmtId="0" fontId="6" fillId="0" borderId="0" xfId="3" applyFont="1" applyAlignment="1">
      <alignment vertical="center"/>
    </xf>
    <xf numFmtId="0" fontId="13" fillId="2" borderId="0" xfId="1" applyFont="1" applyFill="1" applyAlignment="1">
      <alignment horizontal="right" vertical="center"/>
    </xf>
    <xf numFmtId="0" fontId="13" fillId="0" borderId="0" xfId="3" applyFont="1" applyAlignment="1">
      <alignment vertical="center"/>
    </xf>
    <xf numFmtId="3" fontId="13" fillId="3" borderId="1" xfId="1" applyNumberFormat="1" applyFont="1" applyFill="1" applyBorder="1" applyAlignment="1" applyProtection="1">
      <alignment horizontal="right" vertical="center"/>
      <protection locked="0"/>
    </xf>
    <xf numFmtId="164" fontId="5" fillId="4" borderId="1" xfId="1" applyNumberFormat="1" applyFont="1" applyFill="1" applyBorder="1" applyAlignment="1">
      <alignment vertical="center"/>
    </xf>
    <xf numFmtId="3" fontId="5" fillId="4" borderId="1" xfId="1" applyNumberFormat="1" applyFont="1" applyFill="1" applyBorder="1" applyAlignment="1">
      <alignment horizontal="right" vertical="center"/>
    </xf>
    <xf numFmtId="164" fontId="5" fillId="4" borderId="1" xfId="1" applyNumberFormat="1" applyFont="1" applyFill="1" applyBorder="1" applyAlignment="1">
      <alignment horizontal="left" vertical="center"/>
    </xf>
    <xf numFmtId="164" fontId="13" fillId="5" borderId="1" xfId="1" quotePrefix="1" applyNumberFormat="1" applyFont="1" applyFill="1" applyBorder="1" applyAlignment="1">
      <alignment horizontal="left" vertical="center" wrapText="1"/>
    </xf>
    <xf numFmtId="164" fontId="13" fillId="5" borderId="1" xfId="1" quotePrefix="1" applyNumberFormat="1" applyFont="1" applyFill="1" applyBorder="1" applyAlignment="1">
      <alignment horizontal="right" vertical="center" wrapText="1"/>
    </xf>
    <xf numFmtId="164" fontId="5" fillId="4" borderId="1" xfId="1" quotePrefix="1" applyNumberFormat="1" applyFont="1" applyFill="1" applyBorder="1" applyAlignment="1">
      <alignment horizontal="left" vertical="center" wrapText="1"/>
    </xf>
    <xf numFmtId="164" fontId="5" fillId="4" borderId="1" xfId="1" quotePrefix="1" applyNumberFormat="1" applyFont="1" applyFill="1" applyBorder="1" applyAlignment="1">
      <alignment horizontal="left" vertical="center"/>
    </xf>
    <xf numFmtId="3" fontId="5" fillId="3" borderId="1" xfId="1" applyNumberFormat="1" applyFont="1" applyFill="1" applyBorder="1" applyAlignment="1" applyProtection="1">
      <alignment vertical="center"/>
      <protection locked="0"/>
    </xf>
    <xf numFmtId="3" fontId="14" fillId="6" borderId="1" xfId="1" applyNumberFormat="1" applyFont="1" applyFill="1" applyBorder="1" applyAlignment="1">
      <alignment vertical="center"/>
    </xf>
    <xf numFmtId="3" fontId="14" fillId="6" borderId="1" xfId="1" applyNumberFormat="1" applyFont="1" applyFill="1" applyBorder="1" applyAlignment="1">
      <alignment horizontal="right" vertical="center"/>
    </xf>
    <xf numFmtId="0" fontId="5" fillId="0" borderId="0" xfId="3" applyAlignment="1">
      <alignment horizontal="left" vertical="center"/>
    </xf>
    <xf numFmtId="164" fontId="13" fillId="3" borderId="0" xfId="1" quotePrefix="1" applyNumberFormat="1" applyFont="1" applyFill="1" applyAlignment="1">
      <alignment vertical="center" wrapText="1"/>
    </xf>
    <xf numFmtId="0" fontId="13" fillId="2" borderId="1" xfId="1" applyFont="1" applyFill="1" applyBorder="1" applyAlignment="1">
      <alignment horizontal="center" vertical="center" wrapText="1"/>
    </xf>
    <xf numFmtId="0" fontId="13" fillId="2" borderId="0" xfId="1" applyFont="1" applyFill="1" applyAlignment="1">
      <alignment horizontal="left" vertical="center"/>
    </xf>
    <xf numFmtId="0" fontId="15" fillId="2" borderId="0" xfId="1" applyFont="1" applyFill="1" applyAlignment="1">
      <alignment vertical="center" wrapText="1"/>
    </xf>
    <xf numFmtId="164" fontId="5" fillId="7" borderId="1" xfId="1" applyNumberFormat="1" applyFont="1" applyFill="1" applyBorder="1" applyAlignment="1">
      <alignment vertical="center"/>
    </xf>
    <xf numFmtId="3" fontId="5" fillId="3" borderId="1" xfId="1" applyNumberFormat="1" applyFont="1" applyFill="1" applyBorder="1" applyAlignment="1" applyProtection="1">
      <alignment vertical="center" wrapText="1"/>
      <protection locked="0"/>
    </xf>
    <xf numFmtId="164" fontId="5" fillId="7" borderId="1" xfId="1" quotePrefix="1" applyNumberFormat="1" applyFont="1" applyFill="1" applyBorder="1" applyAlignment="1">
      <alignment horizontal="left" vertical="center"/>
    </xf>
    <xf numFmtId="3" fontId="5" fillId="8" borderId="1" xfId="1" applyNumberFormat="1" applyFont="1" applyFill="1" applyBorder="1" applyAlignment="1">
      <alignment vertical="center" wrapText="1"/>
    </xf>
    <xf numFmtId="3" fontId="13" fillId="8" borderId="1" xfId="1" applyNumberFormat="1" applyFont="1" applyFill="1" applyBorder="1" applyAlignment="1">
      <alignment vertical="center"/>
    </xf>
    <xf numFmtId="3" fontId="13" fillId="5" borderId="1" xfId="1" applyNumberFormat="1" applyFont="1" applyFill="1" applyBorder="1" applyAlignment="1">
      <alignment vertical="center"/>
    </xf>
    <xf numFmtId="164" fontId="5" fillId="7" borderId="1" xfId="1" applyNumberFormat="1" applyFont="1" applyFill="1" applyBorder="1" applyAlignment="1">
      <alignment horizontal="left" vertical="center"/>
    </xf>
    <xf numFmtId="164" fontId="5" fillId="0" borderId="1" xfId="1" quotePrefix="1" applyNumberFormat="1" applyFont="1" applyBorder="1" applyAlignment="1">
      <alignment horizontal="left" vertical="center" wrapText="1"/>
    </xf>
    <xf numFmtId="3" fontId="5" fillId="8" borderId="1" xfId="1" applyNumberFormat="1" applyFont="1" applyFill="1" applyBorder="1" applyAlignment="1">
      <alignment vertical="center"/>
    </xf>
    <xf numFmtId="3" fontId="14" fillId="8" borderId="1" xfId="1" applyNumberFormat="1" applyFont="1" applyFill="1" applyBorder="1" applyAlignment="1">
      <alignment vertical="center"/>
    </xf>
    <xf numFmtId="0" fontId="16" fillId="0" borderId="0" xfId="3" applyFont="1" applyAlignment="1">
      <alignment vertical="center"/>
    </xf>
    <xf numFmtId="3" fontId="10" fillId="8" borderId="1" xfId="4" applyNumberFormat="1" applyFont="1" applyFill="1" applyBorder="1" applyAlignment="1">
      <alignment vertical="center"/>
    </xf>
    <xf numFmtId="164" fontId="5" fillId="0" borderId="1" xfId="1" applyNumberFormat="1" applyFont="1" applyBorder="1" applyAlignment="1">
      <alignment horizontal="left" vertical="center"/>
    </xf>
    <xf numFmtId="164" fontId="5" fillId="0" borderId="1" xfId="1" quotePrefix="1" applyNumberFormat="1" applyFont="1" applyBorder="1" applyAlignment="1">
      <alignment horizontal="left" vertical="center"/>
    </xf>
    <xf numFmtId="0" fontId="17" fillId="2" borderId="0" xfId="1" applyFont="1" applyFill="1" applyAlignment="1">
      <alignment horizontal="left" vertical="center" wrapText="1"/>
    </xf>
    <xf numFmtId="164" fontId="13" fillId="0" borderId="0" xfId="1" applyNumberFormat="1" applyFont="1" applyAlignment="1">
      <alignment vertical="center"/>
    </xf>
    <xf numFmtId="164" fontId="13" fillId="7" borderId="1" xfId="1" applyNumberFormat="1" applyFont="1" applyFill="1" applyBorder="1" applyAlignment="1">
      <alignment horizontal="center" vertical="center" wrapText="1"/>
    </xf>
    <xf numFmtId="3" fontId="5" fillId="0" borderId="1" xfId="1" applyNumberFormat="1" applyFont="1" applyBorder="1" applyAlignment="1" applyProtection="1">
      <alignment vertical="center" wrapText="1"/>
      <protection locked="0"/>
    </xf>
    <xf numFmtId="164" fontId="14" fillId="6" borderId="1" xfId="1" applyNumberFormat="1" applyFont="1" applyFill="1" applyBorder="1" applyAlignment="1">
      <alignment vertical="center"/>
    </xf>
    <xf numFmtId="164" fontId="5" fillId="7" borderId="1" xfId="1" quotePrefix="1" applyNumberFormat="1" applyFont="1" applyFill="1" applyBorder="1" applyAlignment="1">
      <alignment horizontal="left" vertical="center" wrapText="1"/>
    </xf>
    <xf numFmtId="164" fontId="13" fillId="0" borderId="0" xfId="1" quotePrefix="1" applyNumberFormat="1" applyFont="1" applyAlignment="1">
      <alignment vertical="center" wrapText="1"/>
    </xf>
    <xf numFmtId="164" fontId="13" fillId="5" borderId="1" xfId="1" applyNumberFormat="1" applyFont="1" applyFill="1" applyBorder="1" applyAlignment="1">
      <alignment vertical="center"/>
    </xf>
    <xf numFmtId="0" fontId="4" fillId="2" borderId="0" xfId="2" applyFont="1" applyFill="1" applyAlignment="1" applyProtection="1">
      <alignment horizontal="center" vertical="center"/>
    </xf>
    <xf numFmtId="164" fontId="10" fillId="0" borderId="1" xfId="1" applyNumberFormat="1" applyFont="1" applyBorder="1" applyAlignment="1">
      <alignment vertical="center"/>
    </xf>
    <xf numFmtId="164" fontId="10" fillId="7" borderId="1" xfId="1" applyNumberFormat="1" applyFont="1" applyFill="1" applyBorder="1" applyAlignment="1">
      <alignment vertical="center"/>
    </xf>
    <xf numFmtId="164" fontId="10" fillId="7" borderId="1" xfId="1" quotePrefix="1" applyNumberFormat="1" applyFont="1" applyFill="1" applyBorder="1" applyAlignment="1">
      <alignment horizontal="left" vertical="center"/>
    </xf>
    <xf numFmtId="164" fontId="10" fillId="7" borderId="1" xfId="1" applyNumberFormat="1" applyFont="1" applyFill="1" applyBorder="1" applyAlignment="1">
      <alignment horizontal="left" vertical="center"/>
    </xf>
    <xf numFmtId="164" fontId="10" fillId="7" borderId="1" xfId="1" quotePrefix="1" applyNumberFormat="1" applyFont="1" applyFill="1" applyBorder="1" applyAlignment="1">
      <alignment horizontal="left" vertical="center" wrapText="1"/>
    </xf>
    <xf numFmtId="0" fontId="7" fillId="3" borderId="0" xfId="1" applyFont="1" applyFill="1" applyAlignment="1">
      <alignment horizontal="right" vertical="center" wrapText="1"/>
    </xf>
    <xf numFmtId="0" fontId="0" fillId="9" borderId="0" xfId="0" applyFill="1"/>
    <xf numFmtId="164" fontId="18" fillId="0" borderId="1" xfId="2" quotePrefix="1" applyNumberFormat="1" applyFont="1" applyFill="1" applyBorder="1" applyAlignment="1" applyProtection="1">
      <alignment horizontal="left" vertical="center"/>
    </xf>
    <xf numFmtId="164" fontId="18" fillId="7" borderId="1" xfId="2" applyNumberFormat="1" applyFont="1" applyFill="1" applyBorder="1" applyAlignment="1" applyProtection="1">
      <alignment vertical="center"/>
    </xf>
    <xf numFmtId="164" fontId="18" fillId="7" borderId="1" xfId="2" quotePrefix="1" applyNumberFormat="1" applyFont="1" applyFill="1" applyBorder="1" applyAlignment="1" applyProtection="1">
      <alignment vertical="center"/>
    </xf>
    <xf numFmtId="0" fontId="18" fillId="2" borderId="1" xfId="2" applyFont="1" applyFill="1" applyBorder="1" applyAlignment="1" applyProtection="1">
      <alignment vertical="center"/>
    </xf>
    <xf numFmtId="0" fontId="19" fillId="0" borderId="0" xfId="2" applyFont="1" applyAlignment="1" applyProtection="1">
      <alignment horizontal="left" vertical="center"/>
    </xf>
    <xf numFmtId="164" fontId="18" fillId="7" borderId="1" xfId="2" quotePrefix="1" applyNumberFormat="1" applyFont="1" applyFill="1" applyBorder="1" applyAlignment="1" applyProtection="1">
      <alignment horizontal="left" vertical="center"/>
    </xf>
    <xf numFmtId="164" fontId="18" fillId="0" borderId="1" xfId="2" applyNumberFormat="1" applyFont="1" applyFill="1" applyBorder="1" applyAlignment="1" applyProtection="1">
      <alignment horizontal="left" vertical="center"/>
    </xf>
    <xf numFmtId="0" fontId="20" fillId="2" borderId="1" xfId="2" applyFont="1" applyFill="1" applyBorder="1" applyAlignment="1" applyProtection="1">
      <alignment horizontal="center" vertical="center" wrapText="1"/>
    </xf>
    <xf numFmtId="164" fontId="18" fillId="3" borderId="1" xfId="2" quotePrefix="1" applyNumberFormat="1" applyFont="1" applyFill="1" applyBorder="1" applyAlignment="1" applyProtection="1">
      <alignment horizontal="left" vertical="center"/>
    </xf>
    <xf numFmtId="0" fontId="21" fillId="3" borderId="0" xfId="0" applyFont="1" applyFill="1" applyAlignment="1">
      <alignment vertical="center"/>
    </xf>
    <xf numFmtId="0" fontId="22" fillId="3" borderId="0" xfId="0" applyFont="1" applyFill="1" applyAlignment="1">
      <alignment vertical="center"/>
    </xf>
    <xf numFmtId="0" fontId="23" fillId="3" borderId="0" xfId="0" applyFont="1" applyFill="1" applyAlignment="1">
      <alignment vertical="center"/>
    </xf>
    <xf numFmtId="0" fontId="24" fillId="3" borderId="0" xfId="0" applyFont="1" applyFill="1" applyAlignment="1">
      <alignment vertical="center"/>
    </xf>
    <xf numFmtId="0" fontId="25" fillId="3" borderId="0" xfId="0" applyFont="1" applyFill="1" applyAlignment="1">
      <alignment vertical="center"/>
    </xf>
    <xf numFmtId="0" fontId="26" fillId="3" borderId="0" xfId="0" applyFont="1" applyFill="1" applyAlignment="1">
      <alignment vertical="center"/>
    </xf>
    <xf numFmtId="0" fontId="7" fillId="3" borderId="0" xfId="0" applyFont="1" applyFill="1" applyAlignment="1">
      <alignment vertical="center"/>
    </xf>
    <xf numFmtId="0" fontId="27" fillId="3" borderId="0" xfId="5" applyFill="1" applyBorder="1" applyAlignment="1" applyProtection="1">
      <alignment vertical="center"/>
    </xf>
    <xf numFmtId="0" fontId="22" fillId="3" borderId="0" xfId="0" quotePrefix="1" applyFont="1" applyFill="1" applyAlignment="1">
      <alignment horizontal="left" vertical="center" indent="1"/>
    </xf>
    <xf numFmtId="0" fontId="7" fillId="3" borderId="0" xfId="0" quotePrefix="1" applyFont="1" applyFill="1" applyAlignment="1">
      <alignment horizontal="left" vertical="center" indent="1"/>
    </xf>
    <xf numFmtId="0" fontId="28" fillId="3" borderId="0" xfId="0" applyFont="1" applyFill="1" applyAlignment="1">
      <alignment vertical="center"/>
    </xf>
    <xf numFmtId="0" fontId="27" fillId="3" borderId="0" xfId="5" applyFill="1" applyAlignment="1" applyProtection="1">
      <alignment vertical="center"/>
    </xf>
    <xf numFmtId="0" fontId="0" fillId="3" borderId="0" xfId="0" applyFill="1"/>
    <xf numFmtId="0" fontId="30" fillId="3" borderId="0" xfId="0" applyFont="1" applyFill="1" applyAlignment="1">
      <alignment vertical="center"/>
    </xf>
    <xf numFmtId="0" fontId="32" fillId="3" borderId="0" xfId="0" applyFont="1" applyFill="1" applyAlignment="1">
      <alignment vertical="center"/>
    </xf>
    <xf numFmtId="0" fontId="33" fillId="3" borderId="0" xfId="2" applyFont="1" applyFill="1" applyAlignment="1" applyProtection="1">
      <alignment vertical="center"/>
    </xf>
    <xf numFmtId="0" fontId="13" fillId="2" borderId="1" xfId="1" applyFont="1" applyFill="1" applyBorder="1" applyAlignment="1">
      <alignment horizontal="center" vertical="center" wrapText="1"/>
    </xf>
    <xf numFmtId="0" fontId="8" fillId="0" borderId="1" xfId="4" applyBorder="1" applyAlignment="1">
      <alignment horizontal="center" vertical="center" wrapText="1"/>
    </xf>
    <xf numFmtId="0" fontId="13" fillId="2" borderId="1" xfId="1" quotePrefix="1" applyFont="1" applyFill="1" applyBorder="1" applyAlignment="1">
      <alignment horizontal="center" vertical="center" wrapText="1"/>
    </xf>
    <xf numFmtId="0" fontId="5" fillId="0" borderId="1" xfId="4" applyFont="1" applyBorder="1" applyAlignment="1">
      <alignment horizontal="center" vertical="center" wrapText="1"/>
    </xf>
    <xf numFmtId="0" fontId="14" fillId="6" borderId="1" xfId="1" applyFont="1" applyFill="1" applyBorder="1" applyAlignment="1">
      <alignment horizontal="center" vertical="center"/>
    </xf>
  </cellXfs>
  <cellStyles count="6">
    <cellStyle name="Hyperlink" xfId="2" builtinId="8"/>
    <cellStyle name="Hyperlink 2" xfId="5" xr:uid="{5F3BC7C4-C1AD-4052-B09F-5D3107C17207}"/>
    <cellStyle name="Normal" xfId="0" builtinId="0"/>
    <cellStyle name="Normal 2" xfId="3" xr:uid="{00000000-0005-0000-0000-000002000000}"/>
    <cellStyle name="Normal 3" xfId="4" xr:uid="{00000000-0005-0000-0000-000003000000}"/>
    <cellStyle name="Normal_A336642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fstats@gov.scot?subject=LFR%202020-21%20-%20Source%20Workbooks" TargetMode="External"/><Relationship Id="rId2" Type="http://schemas.openxmlformats.org/officeDocument/2006/relationships/hyperlink" Target="https://www.gov.scot/publications/local-financial-return/" TargetMode="External"/><Relationship Id="rId1" Type="http://schemas.openxmlformats.org/officeDocument/2006/relationships/hyperlink" Target="https://www.gov.scot/collections/local-government-finance-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hyperlink" Target="http://www.gov.scot/publications/local-financial-retur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C60CE-A93D-4C3A-BE43-B6D343429146}">
  <sheetPr>
    <tabColor rgb="FF183C5C"/>
  </sheetPr>
  <dimension ref="A1:A55"/>
  <sheetViews>
    <sheetView tabSelected="1" zoomScaleNormal="100" workbookViewId="0"/>
  </sheetViews>
  <sheetFormatPr defaultColWidth="9.1796875" defaultRowHeight="15.5"/>
  <cols>
    <col min="1" max="1" width="175.7265625" style="74" customWidth="1"/>
    <col min="2" max="16384" width="9.1796875" style="74"/>
  </cols>
  <sheetData>
    <row r="1" spans="1:1" ht="28" customHeight="1">
      <c r="A1" s="73" t="s">
        <v>90</v>
      </c>
    </row>
    <row r="2" spans="1:1" ht="24" customHeight="1">
      <c r="A2" s="75" t="s">
        <v>0</v>
      </c>
    </row>
    <row r="3" spans="1:1" ht="17.5">
      <c r="A3" s="76" t="s">
        <v>91</v>
      </c>
    </row>
    <row r="4" spans="1:1" ht="16" customHeight="1">
      <c r="A4" s="77"/>
    </row>
    <row r="5" spans="1:1" ht="20.149999999999999" customHeight="1">
      <c r="A5" s="78" t="s">
        <v>92</v>
      </c>
    </row>
    <row r="6" spans="1:1" ht="18" customHeight="1">
      <c r="A6" s="74" t="s">
        <v>93</v>
      </c>
    </row>
    <row r="7" spans="1:1" ht="18" customHeight="1">
      <c r="A7" s="74" t="s">
        <v>94</v>
      </c>
    </row>
    <row r="8" spans="1:1" ht="18" customHeight="1">
      <c r="A8" s="74" t="s">
        <v>95</v>
      </c>
    </row>
    <row r="9" spans="1:1" ht="10" customHeight="1"/>
    <row r="10" spans="1:1" ht="18" customHeight="1">
      <c r="A10" s="79" t="s">
        <v>96</v>
      </c>
    </row>
    <row r="11" spans="1:1" ht="10" customHeight="1"/>
    <row r="12" spans="1:1" ht="18" customHeight="1">
      <c r="A12" s="79" t="s">
        <v>97</v>
      </c>
    </row>
    <row r="13" spans="1:1" ht="10" customHeight="1"/>
    <row r="14" spans="1:1" ht="18" customHeight="1">
      <c r="A14" s="80" t="s">
        <v>98</v>
      </c>
    </row>
    <row r="15" spans="1:1" ht="10" customHeight="1"/>
    <row r="16" spans="1:1" ht="18" customHeight="1">
      <c r="A16" s="80" t="s">
        <v>99</v>
      </c>
    </row>
    <row r="17" spans="1:1" ht="18" customHeight="1">
      <c r="A17" s="77"/>
    </row>
    <row r="18" spans="1:1" ht="20.149999999999999" customHeight="1">
      <c r="A18" s="78" t="s">
        <v>100</v>
      </c>
    </row>
    <row r="19" spans="1:1" ht="18" customHeight="1">
      <c r="A19" s="74" t="s">
        <v>101</v>
      </c>
    </row>
    <row r="20" spans="1:1" ht="20.149999999999999" customHeight="1">
      <c r="A20" s="81" t="s">
        <v>102</v>
      </c>
    </row>
    <row r="21" spans="1:1" ht="20.149999999999999" customHeight="1">
      <c r="A21" s="82" t="s">
        <v>103</v>
      </c>
    </row>
    <row r="22" spans="1:1" ht="20.149999999999999" customHeight="1">
      <c r="A22" s="82" t="s">
        <v>104</v>
      </c>
    </row>
    <row r="23" spans="1:1" ht="10" customHeight="1"/>
    <row r="24" spans="1:1" ht="18" customHeight="1">
      <c r="A24" s="74" t="s">
        <v>105</v>
      </c>
    </row>
    <row r="25" spans="1:1" ht="18" customHeight="1">
      <c r="A25" s="74" t="s">
        <v>106</v>
      </c>
    </row>
    <row r="26" spans="1:1" ht="18" customHeight="1">
      <c r="A26" s="74" t="s">
        <v>107</v>
      </c>
    </row>
    <row r="27" spans="1:1" ht="10" customHeight="1"/>
    <row r="28" spans="1:1" ht="18" customHeight="1">
      <c r="A28" s="74" t="s">
        <v>108</v>
      </c>
    </row>
    <row r="29" spans="1:1" ht="10" customHeight="1"/>
    <row r="30" spans="1:1" ht="18" customHeight="1">
      <c r="A30" s="74" t="s">
        <v>109</v>
      </c>
    </row>
    <row r="31" spans="1:1" ht="18" customHeight="1">
      <c r="A31" s="74" t="s">
        <v>110</v>
      </c>
    </row>
    <row r="32" spans="1:1" ht="18" customHeight="1">
      <c r="A32" s="74" t="s">
        <v>111</v>
      </c>
    </row>
    <row r="33" spans="1:1" ht="18" customHeight="1">
      <c r="A33" s="77"/>
    </row>
    <row r="34" spans="1:1" ht="20.149999999999999" customHeight="1">
      <c r="A34" s="78" t="s">
        <v>112</v>
      </c>
    </row>
    <row r="35" spans="1:1" s="83" customFormat="1" ht="18" customHeight="1">
      <c r="A35" s="79" t="s">
        <v>113</v>
      </c>
    </row>
    <row r="36" spans="1:1" s="83" customFormat="1" ht="18" customHeight="1">
      <c r="A36" s="79" t="s">
        <v>114</v>
      </c>
    </row>
    <row r="37" spans="1:1" s="83" customFormat="1" ht="18" customHeight="1">
      <c r="A37" s="79" t="s">
        <v>115</v>
      </c>
    </row>
    <row r="38" spans="1:1" ht="10" customHeight="1"/>
    <row r="39" spans="1:1" s="83" customFormat="1" ht="18" customHeight="1">
      <c r="A39" s="79" t="s">
        <v>116</v>
      </c>
    </row>
    <row r="40" spans="1:1" s="83" customFormat="1" ht="18" customHeight="1">
      <c r="A40" s="79" t="s">
        <v>117</v>
      </c>
    </row>
    <row r="41" spans="1:1" ht="18" customHeight="1">
      <c r="A41" s="77"/>
    </row>
    <row r="42" spans="1:1" ht="20.149999999999999" customHeight="1">
      <c r="A42" s="78" t="s">
        <v>118</v>
      </c>
    </row>
    <row r="43" spans="1:1" ht="18" customHeight="1">
      <c r="A43" s="74" t="s">
        <v>119</v>
      </c>
    </row>
    <row r="44" spans="1:1" ht="18" customHeight="1">
      <c r="A44" s="74" t="s">
        <v>120</v>
      </c>
    </row>
    <row r="45" spans="1:1" ht="10" customHeight="1"/>
    <row r="46" spans="1:1" ht="18" customHeight="1">
      <c r="A46" s="74" t="s">
        <v>121</v>
      </c>
    </row>
    <row r="47" spans="1:1" ht="18" customHeight="1">
      <c r="A47" s="74" t="s">
        <v>122</v>
      </c>
    </row>
    <row r="48" spans="1:1" ht="18" customHeight="1">
      <c r="A48" s="74" t="s">
        <v>123</v>
      </c>
    </row>
    <row r="49" spans="1:1" s="82" customFormat="1" ht="20.149999999999999" customHeight="1">
      <c r="A49" s="82" t="s">
        <v>124</v>
      </c>
    </row>
    <row r="50" spans="1:1" s="82" customFormat="1" ht="20.149999999999999" customHeight="1">
      <c r="A50" s="82" t="s">
        <v>125</v>
      </c>
    </row>
    <row r="51" spans="1:1" s="82" customFormat="1" ht="20.149999999999999" customHeight="1">
      <c r="A51" s="82" t="s">
        <v>126</v>
      </c>
    </row>
    <row r="52" spans="1:1" ht="18" customHeight="1">
      <c r="A52" s="77"/>
    </row>
    <row r="53" spans="1:1" ht="20.149999999999999" customHeight="1">
      <c r="A53" s="78" t="s">
        <v>127</v>
      </c>
    </row>
    <row r="54" spans="1:1" ht="18" customHeight="1">
      <c r="A54" s="84" t="s">
        <v>128</v>
      </c>
    </row>
    <row r="55" spans="1:1" ht="14.25" customHeight="1"/>
  </sheetData>
  <hyperlinks>
    <hyperlink ref="A16" r:id="rId1" location="scottishlocalgovernmentfinancialstatistics" xr:uid="{CBE1D5F6-487D-47B1-B983-F2C66D3D3601}"/>
    <hyperlink ref="A14" r:id="rId2" display="A copy of the latest blank LFR and guidance for completion are available on the 'Local Government Finance Statistics: Information for data suppliers' section of the Scottish Government website." xr:uid="{A8CE5C7B-3168-4D4C-905A-420DA4559E09}"/>
    <hyperlink ref="A54" r:id="rId3" xr:uid="{5B35DFEB-F874-4432-B834-88933C46082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81</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-4366542</v>
      </c>
    </row>
    <row r="10" spans="2:8" ht="16" customHeight="1">
      <c r="B10" s="19" t="s">
        <v>5</v>
      </c>
      <c r="C10" s="20">
        <f>F27</f>
        <v>-142119</v>
      </c>
    </row>
    <row r="11" spans="2:8" ht="16" customHeight="1">
      <c r="B11" s="21" t="s">
        <v>6</v>
      </c>
      <c r="C11" s="20">
        <f>F37</f>
        <v>157001</v>
      </c>
    </row>
    <row r="12" spans="2:8" ht="16" customHeight="1">
      <c r="B12" s="21" t="s">
        <v>7</v>
      </c>
      <c r="C12" s="20">
        <f>F48</f>
        <v>9830</v>
      </c>
    </row>
    <row r="13" spans="2:8" ht="16" customHeight="1">
      <c r="B13" s="22" t="s">
        <v>8</v>
      </c>
      <c r="C13" s="23">
        <f>C10+C11+C12</f>
        <v>24712</v>
      </c>
    </row>
    <row r="14" spans="2:8" ht="16" customHeight="1">
      <c r="B14" s="24" t="s">
        <v>9</v>
      </c>
      <c r="C14" s="20">
        <f>D64</f>
        <v>26769</v>
      </c>
    </row>
    <row r="15" spans="2:8" ht="16" customHeight="1">
      <c r="B15" s="25" t="s">
        <v>10</v>
      </c>
      <c r="C15" s="20">
        <f>C56</f>
        <v>-1462128</v>
      </c>
    </row>
    <row r="16" spans="2:8" ht="16" customHeight="1">
      <c r="B16" s="72" t="s">
        <v>11</v>
      </c>
      <c r="C16" s="26">
        <v>0</v>
      </c>
    </row>
    <row r="17" spans="2:6" ht="16" customHeight="1">
      <c r="B17" s="22" t="s">
        <v>12</v>
      </c>
      <c r="C17" s="23">
        <f>C13+C14+C15+C16</f>
        <v>-1410647</v>
      </c>
    </row>
    <row r="18" spans="2:6" ht="16" customHeight="1">
      <c r="B18" s="27" t="s">
        <v>13</v>
      </c>
      <c r="C18" s="28">
        <f>C9+C17</f>
        <v>-5777189</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-8707</v>
      </c>
      <c r="D25" s="35">
        <v>-19923</v>
      </c>
      <c r="E25" s="35">
        <v>-3417</v>
      </c>
      <c r="F25" s="27">
        <f>C25+D25+E25</f>
        <v>-32047</v>
      </c>
    </row>
    <row r="26" spans="2:6" ht="16" customHeight="1">
      <c r="B26" s="36" t="s">
        <v>22</v>
      </c>
      <c r="C26" s="35">
        <v>-31514</v>
      </c>
      <c r="D26" s="35">
        <v>-67758</v>
      </c>
      <c r="E26" s="35">
        <v>-10800</v>
      </c>
      <c r="F26" s="27">
        <f>C26+D26+E26</f>
        <v>-110072</v>
      </c>
    </row>
    <row r="27" spans="2:6" ht="16" customHeight="1">
      <c r="B27" s="27" t="s">
        <v>23</v>
      </c>
      <c r="C27" s="27">
        <f>C25+C26</f>
        <v>-40221</v>
      </c>
      <c r="D27" s="27">
        <f t="shared" ref="D27:F27" si="0">D25+D26</f>
        <v>-87681</v>
      </c>
      <c r="E27" s="27">
        <f t="shared" si="0"/>
        <v>-14217</v>
      </c>
      <c r="F27" s="27">
        <f t="shared" si="0"/>
        <v>-142119</v>
      </c>
    </row>
    <row r="28" spans="2:6" ht="12" customHeight="1">
      <c r="B28" s="8"/>
    </row>
    <row r="29" spans="2:6" ht="16" customHeight="1">
      <c r="B29" s="32" t="s">
        <v>24</v>
      </c>
      <c r="C29" s="33"/>
      <c r="D29" s="33"/>
      <c r="E29" s="33"/>
      <c r="F29" s="16"/>
    </row>
    <row r="30" spans="2:6" ht="16" customHeight="1">
      <c r="B30" s="65" t="s">
        <v>25</v>
      </c>
      <c r="C30" s="37"/>
      <c r="D30" s="37"/>
      <c r="E30" s="37"/>
      <c r="F30" s="26">
        <v>119631</v>
      </c>
    </row>
    <row r="31" spans="2:6" ht="16" customHeight="1">
      <c r="B31" s="66" t="s">
        <v>89</v>
      </c>
      <c r="C31" s="37"/>
      <c r="D31" s="37"/>
      <c r="E31" s="37"/>
      <c r="F31" s="26">
        <v>9547</v>
      </c>
    </row>
    <row r="32" spans="2:6" ht="16" customHeight="1">
      <c r="B32" s="22" t="s">
        <v>26</v>
      </c>
      <c r="C32" s="38"/>
      <c r="D32" s="38"/>
      <c r="E32" s="38"/>
      <c r="F32" s="39">
        <f>$F$30+$F$31</f>
        <v>129178</v>
      </c>
    </row>
    <row r="33" spans="2:8" ht="16" customHeight="1">
      <c r="B33" s="40" t="s">
        <v>27</v>
      </c>
      <c r="C33" s="37"/>
      <c r="D33" s="37"/>
      <c r="E33" s="37"/>
      <c r="F33" s="26">
        <v>22545</v>
      </c>
    </row>
    <row r="34" spans="2:8" ht="16" customHeight="1">
      <c r="B34" s="59" t="s">
        <v>28</v>
      </c>
      <c r="C34" s="37"/>
      <c r="D34" s="37"/>
      <c r="E34" s="37"/>
      <c r="F34" s="26">
        <v>5278</v>
      </c>
    </row>
    <row r="35" spans="2:8" ht="16" customHeight="1">
      <c r="B35" s="22" t="s">
        <v>29</v>
      </c>
      <c r="C35" s="38"/>
      <c r="D35" s="38"/>
      <c r="E35" s="38"/>
      <c r="F35" s="39">
        <f>$F$33+$F$34</f>
        <v>27823</v>
      </c>
    </row>
    <row r="36" spans="2:8" ht="16" customHeight="1">
      <c r="B36" s="41" t="s">
        <v>30</v>
      </c>
      <c r="C36" s="42"/>
      <c r="D36" s="42"/>
      <c r="E36" s="42"/>
      <c r="F36" s="26">
        <v>0</v>
      </c>
    </row>
    <row r="37" spans="2:8" ht="16" customHeight="1">
      <c r="B37" s="27" t="s">
        <v>31</v>
      </c>
      <c r="C37" s="43"/>
      <c r="D37" s="43"/>
      <c r="E37" s="43"/>
      <c r="F37" s="27">
        <f>F32+F35+F36</f>
        <v>157001</v>
      </c>
    </row>
    <row r="38" spans="2:8" ht="12" customHeight="1">
      <c r="B38" s="44"/>
    </row>
    <row r="39" spans="2:8" ht="16" customHeight="1">
      <c r="B39" s="65" t="s">
        <v>32</v>
      </c>
      <c r="C39" s="38"/>
      <c r="D39" s="38"/>
      <c r="E39" s="38"/>
      <c r="F39" s="26">
        <v>28329</v>
      </c>
      <c r="H39" s="63"/>
    </row>
    <row r="40" spans="2:8" ht="16" customHeight="1">
      <c r="B40" s="67" t="s">
        <v>33</v>
      </c>
      <c r="C40" s="42"/>
      <c r="D40" s="42"/>
      <c r="E40" s="42"/>
      <c r="F40" s="26">
        <v>351</v>
      </c>
      <c r="H40" s="63"/>
    </row>
    <row r="41" spans="2:8" ht="12" customHeight="1"/>
    <row r="42" spans="2:8" ht="16" customHeight="1">
      <c r="B42" s="32" t="s">
        <v>34</v>
      </c>
      <c r="C42" s="16"/>
      <c r="E42" s="33"/>
      <c r="F42" s="33"/>
    </row>
    <row r="43" spans="2:8" ht="16" customHeight="1">
      <c r="B43" s="57" t="s">
        <v>35</v>
      </c>
      <c r="C43" s="45"/>
      <c r="D43" s="45"/>
      <c r="E43" s="45"/>
      <c r="F43" s="26">
        <v>341</v>
      </c>
    </row>
    <row r="44" spans="2:8" ht="16" customHeight="1">
      <c r="B44" s="46" t="s">
        <v>36</v>
      </c>
      <c r="C44" s="45"/>
      <c r="D44" s="45"/>
      <c r="E44" s="45"/>
      <c r="F44" s="26">
        <v>-13</v>
      </c>
    </row>
    <row r="45" spans="2:8" ht="16" customHeight="1">
      <c r="B45" s="64" t="s">
        <v>37</v>
      </c>
      <c r="C45" s="45"/>
      <c r="D45" s="45"/>
      <c r="E45" s="45"/>
      <c r="F45" s="26">
        <v>-1369</v>
      </c>
    </row>
    <row r="46" spans="2:8" ht="16" customHeight="1">
      <c r="B46" s="47" t="s">
        <v>38</v>
      </c>
      <c r="C46" s="45"/>
      <c r="D46" s="45"/>
      <c r="E46" s="45"/>
      <c r="F46" s="26">
        <v>10875</v>
      </c>
    </row>
    <row r="47" spans="2:8" ht="16" customHeight="1">
      <c r="B47" s="47" t="s">
        <v>39</v>
      </c>
      <c r="C47" s="45"/>
      <c r="D47" s="45"/>
      <c r="E47" s="45"/>
      <c r="F47" s="26">
        <v>-4</v>
      </c>
    </row>
    <row r="48" spans="2:8" ht="16" customHeight="1">
      <c r="B48" s="27" t="s">
        <v>40</v>
      </c>
      <c r="C48" s="45"/>
      <c r="D48" s="45"/>
      <c r="E48" s="45"/>
      <c r="F48" s="27">
        <f t="shared" ref="F48" si="1">SUM(F43:F47)</f>
        <v>9830</v>
      </c>
    </row>
    <row r="49" spans="2:5" ht="16" customHeight="1"/>
    <row r="50" spans="2:5" ht="18" customHeight="1">
      <c r="B50" s="14" t="s">
        <v>41</v>
      </c>
    </row>
    <row r="51" spans="2:5" ht="14.25" customHeight="1">
      <c r="B51" s="8"/>
      <c r="C51" s="16" t="s">
        <v>3</v>
      </c>
      <c r="E51" s="17"/>
    </row>
    <row r="52" spans="2:5" ht="16" customHeight="1">
      <c r="B52" s="57" t="s">
        <v>42</v>
      </c>
      <c r="C52" s="26">
        <v>-59548</v>
      </c>
    </row>
    <row r="53" spans="2:5" ht="16" customHeight="1">
      <c r="B53" s="70" t="s">
        <v>43</v>
      </c>
      <c r="C53" s="26">
        <v>-1402715</v>
      </c>
    </row>
    <row r="54" spans="2:5" ht="16" customHeight="1">
      <c r="B54" s="64" t="s">
        <v>44</v>
      </c>
      <c r="C54" s="26">
        <v>135</v>
      </c>
    </row>
    <row r="55" spans="2:5" ht="16" customHeight="1">
      <c r="B55" s="64" t="s">
        <v>39</v>
      </c>
      <c r="C55" s="26">
        <v>0</v>
      </c>
    </row>
    <row r="56" spans="2:5" ht="16" customHeight="1">
      <c r="B56" s="27" t="s">
        <v>45</v>
      </c>
      <c r="C56" s="27">
        <f>SUM(C52:C55)</f>
        <v>-1462128</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29</v>
      </c>
      <c r="D61" s="35">
        <v>2236</v>
      </c>
    </row>
    <row r="62" spans="2:5" ht="16" customHeight="1">
      <c r="B62" s="34" t="s">
        <v>50</v>
      </c>
      <c r="C62" s="51">
        <v>2</v>
      </c>
      <c r="D62" s="35">
        <v>23820</v>
      </c>
    </row>
    <row r="63" spans="2:5" ht="16" customHeight="1">
      <c r="B63" s="34" t="s">
        <v>51</v>
      </c>
      <c r="C63" s="51">
        <v>2</v>
      </c>
      <c r="D63" s="35">
        <v>713</v>
      </c>
    </row>
    <row r="64" spans="2:5" ht="16" customHeight="1">
      <c r="B64" s="52" t="s">
        <v>52</v>
      </c>
      <c r="C64" s="28">
        <f>SUM(C61:C63)</f>
        <v>33</v>
      </c>
      <c r="D64" s="28">
        <f>SUM(D61:D63)</f>
        <v>26769</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2808</v>
      </c>
      <c r="D71" s="51">
        <v>3585</v>
      </c>
      <c r="E71" s="51">
        <v>778</v>
      </c>
      <c r="F71" s="27">
        <f t="shared" ref="F71:F79" si="2">SUM(C71:E71)</f>
        <v>7171</v>
      </c>
    </row>
    <row r="72" spans="2:6" ht="16" customHeight="1">
      <c r="B72" s="60" t="s">
        <v>55</v>
      </c>
      <c r="C72" s="51">
        <v>3348</v>
      </c>
      <c r="D72" s="51">
        <v>14090</v>
      </c>
      <c r="E72" s="51">
        <v>1706</v>
      </c>
      <c r="F72" s="27">
        <f t="shared" si="2"/>
        <v>19144</v>
      </c>
    </row>
    <row r="73" spans="2:6" ht="16" customHeight="1">
      <c r="B73" s="22" t="s">
        <v>56</v>
      </c>
      <c r="C73" s="39">
        <f>C71+C72</f>
        <v>6156</v>
      </c>
      <c r="D73" s="39">
        <f>D71+D72</f>
        <v>17675</v>
      </c>
      <c r="E73" s="39">
        <f>E71+E72</f>
        <v>2484</v>
      </c>
      <c r="F73" s="27">
        <f t="shared" si="2"/>
        <v>26315</v>
      </c>
    </row>
    <row r="74" spans="2:6" ht="16" customHeight="1">
      <c r="B74" s="61" t="s">
        <v>57</v>
      </c>
      <c r="C74" s="51">
        <v>5517</v>
      </c>
      <c r="D74" s="51">
        <v>11968</v>
      </c>
      <c r="E74" s="51">
        <v>2102</v>
      </c>
      <c r="F74" s="27">
        <f t="shared" si="2"/>
        <v>19587</v>
      </c>
    </row>
    <row r="75" spans="2:6" ht="16" customHeight="1">
      <c r="B75" s="60" t="s">
        <v>58</v>
      </c>
      <c r="C75" s="51">
        <v>830</v>
      </c>
      <c r="D75" s="51">
        <v>2026</v>
      </c>
      <c r="E75" s="51">
        <v>249</v>
      </c>
      <c r="F75" s="27">
        <f t="shared" si="2"/>
        <v>3105</v>
      </c>
    </row>
    <row r="76" spans="2:6" ht="16" customHeight="1">
      <c r="B76" s="22" t="s">
        <v>59</v>
      </c>
      <c r="C76" s="39">
        <f>C74+C75</f>
        <v>6347</v>
      </c>
      <c r="D76" s="39">
        <f>D74+D75</f>
        <v>13994</v>
      </c>
      <c r="E76" s="39">
        <f>E74+E75</f>
        <v>2351</v>
      </c>
      <c r="F76" s="27">
        <f t="shared" si="2"/>
        <v>22692</v>
      </c>
    </row>
    <row r="77" spans="2:6" ht="16" customHeight="1">
      <c r="B77" s="36" t="s">
        <v>60</v>
      </c>
      <c r="C77" s="51">
        <v>5100</v>
      </c>
      <c r="D77" s="51">
        <v>12051</v>
      </c>
      <c r="E77" s="51">
        <v>3217</v>
      </c>
      <c r="F77" s="27">
        <f t="shared" si="2"/>
        <v>20368</v>
      </c>
    </row>
    <row r="78" spans="2:6" ht="16" customHeight="1">
      <c r="B78" s="27" t="s">
        <v>61</v>
      </c>
      <c r="C78" s="27">
        <f>C73+C76+C77</f>
        <v>17603</v>
      </c>
      <c r="D78" s="27">
        <f>D73+D76+D77</f>
        <v>43720</v>
      </c>
      <c r="E78" s="27">
        <f>E73+E76+E77</f>
        <v>8052</v>
      </c>
      <c r="F78" s="27">
        <f t="shared" si="2"/>
        <v>69375</v>
      </c>
    </row>
    <row r="79" spans="2:6" ht="16" customHeight="1">
      <c r="B79" s="69" t="s">
        <v>62</v>
      </c>
      <c r="C79" s="51">
        <v>40</v>
      </c>
      <c r="D79" s="51">
        <v>96</v>
      </c>
      <c r="E79" s="51">
        <v>39</v>
      </c>
      <c r="F79" s="27">
        <f t="shared" si="2"/>
        <v>175</v>
      </c>
    </row>
    <row r="80" spans="2:6" ht="12" customHeight="1">
      <c r="B80" s="44"/>
    </row>
    <row r="81" spans="2:6" ht="16" customHeight="1">
      <c r="B81" s="53" t="s">
        <v>63</v>
      </c>
      <c r="C81" s="45"/>
      <c r="D81" s="45"/>
      <c r="E81" s="45"/>
      <c r="F81" s="51">
        <v>10</v>
      </c>
    </row>
    <row r="82" spans="2:6" ht="16" customHeight="1">
      <c r="B82" s="53" t="s">
        <v>64</v>
      </c>
      <c r="C82" s="45"/>
      <c r="D82" s="45"/>
      <c r="E82" s="45"/>
      <c r="F82" s="51">
        <v>38</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980</v>
      </c>
      <c r="D87" s="51">
        <v>111</v>
      </c>
    </row>
    <row r="88" spans="2:6" ht="15.75" customHeight="1">
      <c r="B88" s="34" t="s">
        <v>69</v>
      </c>
      <c r="C88" s="35">
        <v>502</v>
      </c>
      <c r="D88" s="51">
        <v>74</v>
      </c>
    </row>
    <row r="89" spans="2:6" ht="15.75" customHeight="1">
      <c r="B89" s="34" t="s">
        <v>70</v>
      </c>
      <c r="C89" s="35">
        <v>600</v>
      </c>
      <c r="D89" s="51">
        <v>170</v>
      </c>
    </row>
    <row r="90" spans="2:6" ht="15.75" customHeight="1">
      <c r="B90" s="55" t="s">
        <v>71</v>
      </c>
      <c r="C90" s="39">
        <f>SUM(C87:C89)</f>
        <v>2082</v>
      </c>
      <c r="D90" s="39">
        <f>SUM(D87:D89)</f>
        <v>355</v>
      </c>
    </row>
    <row r="91" spans="2:6" ht="15.75" customHeight="1">
      <c r="B91" s="34" t="s">
        <v>72</v>
      </c>
      <c r="C91" s="35">
        <v>2478</v>
      </c>
      <c r="D91" s="51">
        <v>459</v>
      </c>
    </row>
    <row r="92" spans="2:6" ht="15.75" customHeight="1">
      <c r="B92" s="52" t="s">
        <v>73</v>
      </c>
      <c r="C92" s="27">
        <f>C90+C91</f>
        <v>4560</v>
      </c>
      <c r="D92" s="27">
        <f>D90+D91</f>
        <v>814</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8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8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8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8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800-000004000000}">
      <formula1>0</formula1>
    </dataValidation>
  </dataValidation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82</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-376584</v>
      </c>
    </row>
    <row r="10" spans="2:8" ht="16" customHeight="1">
      <c r="B10" s="19" t="s">
        <v>5</v>
      </c>
      <c r="C10" s="20">
        <f>F27</f>
        <v>-10557</v>
      </c>
    </row>
    <row r="11" spans="2:8" ht="16" customHeight="1">
      <c r="B11" s="21" t="s">
        <v>6</v>
      </c>
      <c r="C11" s="20">
        <f>F37</f>
        <v>8553</v>
      </c>
    </row>
    <row r="12" spans="2:8" ht="16" customHeight="1">
      <c r="B12" s="21" t="s">
        <v>7</v>
      </c>
      <c r="C12" s="20">
        <f>F48</f>
        <v>1524</v>
      </c>
    </row>
    <row r="13" spans="2:8" ht="16" customHeight="1">
      <c r="B13" s="22" t="s">
        <v>8</v>
      </c>
      <c r="C13" s="23">
        <f>C10+C11+C12</f>
        <v>-480</v>
      </c>
    </row>
    <row r="14" spans="2:8" ht="16" customHeight="1">
      <c r="B14" s="24" t="s">
        <v>9</v>
      </c>
      <c r="C14" s="20">
        <f>D64</f>
        <v>2327</v>
      </c>
    </row>
    <row r="15" spans="2:8" ht="16" customHeight="1">
      <c r="B15" s="25" t="s">
        <v>10</v>
      </c>
      <c r="C15" s="20">
        <f>C56</f>
        <v>-146111</v>
      </c>
    </row>
    <row r="16" spans="2:8" ht="16" customHeight="1">
      <c r="B16" s="72" t="s">
        <v>11</v>
      </c>
      <c r="C16" s="26">
        <v>0</v>
      </c>
    </row>
    <row r="17" spans="2:6" ht="16" customHeight="1">
      <c r="B17" s="22" t="s">
        <v>12</v>
      </c>
      <c r="C17" s="23">
        <f>C13+C14+C15+C16</f>
        <v>-144264</v>
      </c>
    </row>
    <row r="18" spans="2:6" ht="16" customHeight="1">
      <c r="B18" s="27" t="s">
        <v>13</v>
      </c>
      <c r="C18" s="28">
        <f>C9+C17</f>
        <v>-520848</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-2500</v>
      </c>
      <c r="D25" s="35">
        <v>0</v>
      </c>
      <c r="E25" s="35">
        <v>-291</v>
      </c>
      <c r="F25" s="27">
        <f>C25+D25+E25</f>
        <v>-2791</v>
      </c>
    </row>
    <row r="26" spans="2:6" ht="16" customHeight="1">
      <c r="B26" s="36" t="s">
        <v>22</v>
      </c>
      <c r="C26" s="35">
        <v>-6906</v>
      </c>
      <c r="D26" s="35">
        <v>-97</v>
      </c>
      <c r="E26" s="35">
        <v>-763</v>
      </c>
      <c r="F26" s="27">
        <f>C26+D26+E26</f>
        <v>-7766</v>
      </c>
    </row>
    <row r="27" spans="2:6" ht="16" customHeight="1">
      <c r="B27" s="27" t="s">
        <v>23</v>
      </c>
      <c r="C27" s="27">
        <f>C25+C26</f>
        <v>-9406</v>
      </c>
      <c r="D27" s="27">
        <f t="shared" ref="D27:F27" si="0">D25+D26</f>
        <v>-97</v>
      </c>
      <c r="E27" s="27">
        <f t="shared" si="0"/>
        <v>-1054</v>
      </c>
      <c r="F27" s="27">
        <f t="shared" si="0"/>
        <v>-10557</v>
      </c>
    </row>
    <row r="28" spans="2:6" ht="12" customHeight="1">
      <c r="B28" s="8"/>
    </row>
    <row r="29" spans="2:6" ht="16" customHeight="1">
      <c r="B29" s="32" t="s">
        <v>24</v>
      </c>
      <c r="C29" s="33"/>
      <c r="D29" s="33"/>
      <c r="E29" s="33"/>
      <c r="F29" s="16"/>
    </row>
    <row r="30" spans="2:6" ht="16" customHeight="1">
      <c r="B30" s="65" t="s">
        <v>25</v>
      </c>
      <c r="C30" s="37"/>
      <c r="D30" s="37"/>
      <c r="E30" s="37"/>
      <c r="F30" s="26">
        <v>6278</v>
      </c>
    </row>
    <row r="31" spans="2:6" ht="16" customHeight="1">
      <c r="B31" s="66" t="s">
        <v>89</v>
      </c>
      <c r="C31" s="37"/>
      <c r="D31" s="37"/>
      <c r="E31" s="37"/>
      <c r="F31" s="26">
        <v>495</v>
      </c>
    </row>
    <row r="32" spans="2:6" ht="16" customHeight="1">
      <c r="B32" s="22" t="s">
        <v>26</v>
      </c>
      <c r="C32" s="38"/>
      <c r="D32" s="38"/>
      <c r="E32" s="38"/>
      <c r="F32" s="39">
        <f>$F$30+$F$31</f>
        <v>6773</v>
      </c>
    </row>
    <row r="33" spans="2:8" ht="16" customHeight="1">
      <c r="B33" s="40" t="s">
        <v>27</v>
      </c>
      <c r="C33" s="37"/>
      <c r="D33" s="37"/>
      <c r="E33" s="37"/>
      <c r="F33" s="26">
        <v>1468</v>
      </c>
    </row>
    <row r="34" spans="2:8" ht="16" customHeight="1">
      <c r="B34" s="59" t="s">
        <v>28</v>
      </c>
      <c r="C34" s="37"/>
      <c r="D34" s="37"/>
      <c r="E34" s="37"/>
      <c r="F34" s="26">
        <v>312</v>
      </c>
    </row>
    <row r="35" spans="2:8" ht="16" customHeight="1">
      <c r="B35" s="22" t="s">
        <v>29</v>
      </c>
      <c r="C35" s="38"/>
      <c r="D35" s="38"/>
      <c r="E35" s="38"/>
      <c r="F35" s="39">
        <f>$F$33+$F$34</f>
        <v>1780</v>
      </c>
    </row>
    <row r="36" spans="2:8" ht="16" customHeight="1">
      <c r="B36" s="41" t="s">
        <v>30</v>
      </c>
      <c r="C36" s="42"/>
      <c r="D36" s="42"/>
      <c r="E36" s="42"/>
      <c r="F36" s="26">
        <v>0</v>
      </c>
    </row>
    <row r="37" spans="2:8" ht="16" customHeight="1">
      <c r="B37" s="27" t="s">
        <v>31</v>
      </c>
      <c r="C37" s="43"/>
      <c r="D37" s="43"/>
      <c r="E37" s="43"/>
      <c r="F37" s="27">
        <f>F32+F35+F36</f>
        <v>8553</v>
      </c>
    </row>
    <row r="38" spans="2:8" ht="12" customHeight="1">
      <c r="B38" s="44"/>
    </row>
    <row r="39" spans="2:8" ht="16" customHeight="1">
      <c r="B39" s="65" t="s">
        <v>32</v>
      </c>
      <c r="C39" s="38"/>
      <c r="D39" s="38"/>
      <c r="E39" s="38"/>
      <c r="F39" s="26">
        <v>0</v>
      </c>
      <c r="H39" s="63"/>
    </row>
    <row r="40" spans="2:8" ht="16" customHeight="1">
      <c r="B40" s="67" t="s">
        <v>33</v>
      </c>
      <c r="C40" s="42"/>
      <c r="D40" s="42"/>
      <c r="E40" s="42"/>
      <c r="F40" s="26">
        <v>19</v>
      </c>
      <c r="H40" s="63"/>
    </row>
    <row r="41" spans="2:8" ht="12" customHeight="1"/>
    <row r="42" spans="2:8" ht="16" customHeight="1">
      <c r="B42" s="32" t="s">
        <v>34</v>
      </c>
      <c r="C42" s="16"/>
      <c r="E42" s="33"/>
      <c r="F42" s="33"/>
    </row>
    <row r="43" spans="2:8" ht="16" customHeight="1">
      <c r="B43" s="57" t="s">
        <v>35</v>
      </c>
      <c r="C43" s="45"/>
      <c r="D43" s="45"/>
      <c r="E43" s="45"/>
      <c r="F43" s="26">
        <v>10</v>
      </c>
    </row>
    <row r="44" spans="2:8" ht="16" customHeight="1">
      <c r="B44" s="46" t="s">
        <v>36</v>
      </c>
      <c r="C44" s="45"/>
      <c r="D44" s="45"/>
      <c r="E44" s="45"/>
      <c r="F44" s="26">
        <v>0</v>
      </c>
    </row>
    <row r="45" spans="2:8" ht="16" customHeight="1">
      <c r="B45" s="64" t="s">
        <v>37</v>
      </c>
      <c r="C45" s="45"/>
      <c r="D45" s="45"/>
      <c r="E45" s="45"/>
      <c r="F45" s="26">
        <v>-623</v>
      </c>
    </row>
    <row r="46" spans="2:8" ht="16" customHeight="1">
      <c r="B46" s="47" t="s">
        <v>38</v>
      </c>
      <c r="C46" s="45"/>
      <c r="D46" s="45"/>
      <c r="E46" s="45"/>
      <c r="F46" s="26">
        <v>2137</v>
      </c>
    </row>
    <row r="47" spans="2:8" ht="16" customHeight="1">
      <c r="B47" s="47" t="s">
        <v>39</v>
      </c>
      <c r="C47" s="45"/>
      <c r="D47" s="45"/>
      <c r="E47" s="45"/>
      <c r="F47" s="26">
        <v>0</v>
      </c>
    </row>
    <row r="48" spans="2:8" ht="16" customHeight="1">
      <c r="B48" s="27" t="s">
        <v>40</v>
      </c>
      <c r="C48" s="45"/>
      <c r="D48" s="45"/>
      <c r="E48" s="45"/>
      <c r="F48" s="27">
        <f t="shared" ref="F48" si="1">SUM(F43:F47)</f>
        <v>1524</v>
      </c>
    </row>
    <row r="49" spans="2:5" ht="16" customHeight="1"/>
    <row r="50" spans="2:5" ht="18" customHeight="1">
      <c r="B50" s="14" t="s">
        <v>41</v>
      </c>
    </row>
    <row r="51" spans="2:5" ht="14.25" customHeight="1">
      <c r="B51" s="8"/>
      <c r="C51" s="16" t="s">
        <v>3</v>
      </c>
      <c r="E51" s="17"/>
    </row>
    <row r="52" spans="2:5" ht="16" customHeight="1">
      <c r="B52" s="57" t="s">
        <v>42</v>
      </c>
      <c r="C52" s="26">
        <v>-5847</v>
      </c>
    </row>
    <row r="53" spans="2:5" ht="16" customHeight="1">
      <c r="B53" s="70" t="s">
        <v>43</v>
      </c>
      <c r="C53" s="26">
        <v>-140222</v>
      </c>
    </row>
    <row r="54" spans="2:5" ht="16" customHeight="1">
      <c r="B54" s="64" t="s">
        <v>44</v>
      </c>
      <c r="C54" s="26">
        <v>-42</v>
      </c>
    </row>
    <row r="55" spans="2:5" ht="16" customHeight="1">
      <c r="B55" s="64" t="s">
        <v>39</v>
      </c>
      <c r="C55" s="26">
        <v>0</v>
      </c>
    </row>
    <row r="56" spans="2:5" ht="16" customHeight="1">
      <c r="B56" s="27" t="s">
        <v>45</v>
      </c>
      <c r="C56" s="27">
        <f>SUM(C52:C55)</f>
        <v>-146111</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4</v>
      </c>
      <c r="D61" s="35">
        <v>317</v>
      </c>
    </row>
    <row r="62" spans="2:5" ht="16" customHeight="1">
      <c r="B62" s="34" t="s">
        <v>50</v>
      </c>
      <c r="C62" s="51">
        <v>0</v>
      </c>
      <c r="D62" s="35">
        <v>1905</v>
      </c>
    </row>
    <row r="63" spans="2:5" ht="16" customHeight="1">
      <c r="B63" s="34" t="s">
        <v>51</v>
      </c>
      <c r="C63" s="51">
        <v>0</v>
      </c>
      <c r="D63" s="35">
        <v>105</v>
      </c>
    </row>
    <row r="64" spans="2:5" ht="16" customHeight="1">
      <c r="B64" s="52" t="s">
        <v>52</v>
      </c>
      <c r="C64" s="28">
        <f>SUM(C61:C63)</f>
        <v>4</v>
      </c>
      <c r="D64" s="28">
        <f>SUM(D61:D63)</f>
        <v>2327</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669</v>
      </c>
      <c r="D71" s="51">
        <v>0</v>
      </c>
      <c r="E71" s="51">
        <v>125</v>
      </c>
      <c r="F71" s="27">
        <f t="shared" ref="F71:F79" si="2">SUM(C71:E71)</f>
        <v>794</v>
      </c>
    </row>
    <row r="72" spans="2:6" ht="16" customHeight="1">
      <c r="B72" s="60" t="s">
        <v>55</v>
      </c>
      <c r="C72" s="51">
        <v>1248</v>
      </c>
      <c r="D72" s="51">
        <v>0</v>
      </c>
      <c r="E72" s="51">
        <v>29</v>
      </c>
      <c r="F72" s="27">
        <f t="shared" si="2"/>
        <v>1277</v>
      </c>
    </row>
    <row r="73" spans="2:6" ht="16" customHeight="1">
      <c r="B73" s="22" t="s">
        <v>56</v>
      </c>
      <c r="C73" s="39">
        <f>C71+C72</f>
        <v>1917</v>
      </c>
      <c r="D73" s="39">
        <f>D71+D72</f>
        <v>0</v>
      </c>
      <c r="E73" s="39">
        <f>E71+E72</f>
        <v>154</v>
      </c>
      <c r="F73" s="27">
        <f t="shared" si="2"/>
        <v>2071</v>
      </c>
    </row>
    <row r="74" spans="2:6" ht="16" customHeight="1">
      <c r="B74" s="61" t="s">
        <v>57</v>
      </c>
      <c r="C74" s="51">
        <v>911</v>
      </c>
      <c r="D74" s="51">
        <v>0</v>
      </c>
      <c r="E74" s="51">
        <v>45</v>
      </c>
      <c r="F74" s="27">
        <f t="shared" si="2"/>
        <v>956</v>
      </c>
    </row>
    <row r="75" spans="2:6" ht="16" customHeight="1">
      <c r="B75" s="60" t="s">
        <v>58</v>
      </c>
      <c r="C75" s="51">
        <v>144</v>
      </c>
      <c r="D75" s="51">
        <v>0</v>
      </c>
      <c r="E75" s="51">
        <v>3</v>
      </c>
      <c r="F75" s="27">
        <f t="shared" si="2"/>
        <v>147</v>
      </c>
    </row>
    <row r="76" spans="2:6" ht="16" customHeight="1">
      <c r="B76" s="22" t="s">
        <v>59</v>
      </c>
      <c r="C76" s="39">
        <f>C74+C75</f>
        <v>1055</v>
      </c>
      <c r="D76" s="39">
        <f>D74+D75</f>
        <v>0</v>
      </c>
      <c r="E76" s="39">
        <f>E74+E75</f>
        <v>48</v>
      </c>
      <c r="F76" s="27">
        <f t="shared" si="2"/>
        <v>1103</v>
      </c>
    </row>
    <row r="77" spans="2:6" ht="16" customHeight="1">
      <c r="B77" s="36" t="s">
        <v>60</v>
      </c>
      <c r="C77" s="51">
        <v>907</v>
      </c>
      <c r="D77" s="51">
        <v>0</v>
      </c>
      <c r="E77" s="51">
        <v>86</v>
      </c>
      <c r="F77" s="27">
        <f t="shared" si="2"/>
        <v>993</v>
      </c>
    </row>
    <row r="78" spans="2:6" ht="16" customHeight="1">
      <c r="B78" s="27" t="s">
        <v>61</v>
      </c>
      <c r="C78" s="27">
        <f>C73+C76+C77</f>
        <v>3879</v>
      </c>
      <c r="D78" s="27">
        <f>D73+D76+D77</f>
        <v>0</v>
      </c>
      <c r="E78" s="27">
        <f>E73+E76+E77</f>
        <v>288</v>
      </c>
      <c r="F78" s="27">
        <f t="shared" si="2"/>
        <v>4167</v>
      </c>
    </row>
    <row r="79" spans="2:6" ht="16" customHeight="1">
      <c r="B79" s="69" t="s">
        <v>62</v>
      </c>
      <c r="C79" s="51">
        <v>14</v>
      </c>
      <c r="D79" s="51">
        <v>0</v>
      </c>
      <c r="E79" s="51">
        <v>0</v>
      </c>
      <c r="F79" s="27">
        <f t="shared" si="2"/>
        <v>14</v>
      </c>
    </row>
    <row r="80" spans="2:6" ht="12" customHeight="1">
      <c r="B80" s="44"/>
    </row>
    <row r="81" spans="2:6" ht="16" customHeight="1">
      <c r="B81" s="53" t="s">
        <v>63</v>
      </c>
      <c r="C81" s="45"/>
      <c r="D81" s="45"/>
      <c r="E81" s="45"/>
      <c r="F81" s="51">
        <v>1</v>
      </c>
    </row>
    <row r="82" spans="2:6" ht="16" customHeight="1">
      <c r="B82" s="53" t="s">
        <v>64</v>
      </c>
      <c r="C82" s="45"/>
      <c r="D82" s="45"/>
      <c r="E82" s="45"/>
      <c r="F82" s="51">
        <v>4</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409</v>
      </c>
      <c r="D87" s="51">
        <v>17</v>
      </c>
    </row>
    <row r="88" spans="2:6" ht="15.75" customHeight="1">
      <c r="B88" s="34" t="s">
        <v>69</v>
      </c>
      <c r="C88" s="35">
        <v>261</v>
      </c>
      <c r="D88" s="51">
        <v>13</v>
      </c>
    </row>
    <row r="89" spans="2:6" ht="15.75" customHeight="1">
      <c r="B89" s="34" t="s">
        <v>70</v>
      </c>
      <c r="C89" s="35">
        <v>157</v>
      </c>
      <c r="D89" s="51">
        <v>7</v>
      </c>
    </row>
    <row r="90" spans="2:6" ht="15.75" customHeight="1">
      <c r="B90" s="55" t="s">
        <v>71</v>
      </c>
      <c r="C90" s="39">
        <f>SUM(C87:C89)</f>
        <v>827</v>
      </c>
      <c r="D90" s="39">
        <f>SUM(D87:D89)</f>
        <v>37</v>
      </c>
    </row>
    <row r="91" spans="2:6" ht="15.75" customHeight="1">
      <c r="B91" s="34" t="s">
        <v>72</v>
      </c>
      <c r="C91" s="35">
        <v>642</v>
      </c>
      <c r="D91" s="51">
        <v>42</v>
      </c>
    </row>
    <row r="92" spans="2:6" ht="15.75" customHeight="1">
      <c r="B92" s="52" t="s">
        <v>73</v>
      </c>
      <c r="C92" s="27">
        <f>C90+C91</f>
        <v>1469</v>
      </c>
      <c r="D92" s="27">
        <f>D90+D91</f>
        <v>79</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9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9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9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9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900-000004000000}">
      <formula1>0</formula1>
    </dataValidation>
  </dataValidation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83</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-712858</v>
      </c>
    </row>
    <row r="10" spans="2:8" ht="16" customHeight="1">
      <c r="B10" s="19" t="s">
        <v>5</v>
      </c>
      <c r="C10" s="20">
        <f>F27</f>
        <v>-20666</v>
      </c>
    </row>
    <row r="11" spans="2:8" ht="16" customHeight="1">
      <c r="B11" s="21" t="s">
        <v>6</v>
      </c>
      <c r="C11" s="20">
        <f>F37</f>
        <v>25157</v>
      </c>
    </row>
    <row r="12" spans="2:8" ht="16" customHeight="1">
      <c r="B12" s="21" t="s">
        <v>7</v>
      </c>
      <c r="C12" s="20">
        <f>F48</f>
        <v>2078</v>
      </c>
    </row>
    <row r="13" spans="2:8" ht="16" customHeight="1">
      <c r="B13" s="22" t="s">
        <v>8</v>
      </c>
      <c r="C13" s="23">
        <f>C10+C11+C12</f>
        <v>6569</v>
      </c>
    </row>
    <row r="14" spans="2:8" ht="16" customHeight="1">
      <c r="B14" s="24" t="s">
        <v>9</v>
      </c>
      <c r="C14" s="20">
        <f>D64</f>
        <v>5979</v>
      </c>
    </row>
    <row r="15" spans="2:8" ht="16" customHeight="1">
      <c r="B15" s="25" t="s">
        <v>10</v>
      </c>
      <c r="C15" s="20">
        <f>C56</f>
        <v>-159384</v>
      </c>
    </row>
    <row r="16" spans="2:8" ht="16" customHeight="1">
      <c r="B16" s="72" t="s">
        <v>11</v>
      </c>
      <c r="C16" s="26">
        <v>0</v>
      </c>
    </row>
    <row r="17" spans="2:6" ht="16" customHeight="1">
      <c r="B17" s="22" t="s">
        <v>12</v>
      </c>
      <c r="C17" s="23">
        <f>C13+C14+C15+C16</f>
        <v>-146836</v>
      </c>
    </row>
    <row r="18" spans="2:6" ht="16" customHeight="1">
      <c r="B18" s="27" t="s">
        <v>13</v>
      </c>
      <c r="C18" s="28">
        <f>C9+C17</f>
        <v>-859694</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-4427</v>
      </c>
      <c r="D25" s="35">
        <v>-234</v>
      </c>
      <c r="E25" s="35">
        <v>-505</v>
      </c>
      <c r="F25" s="27">
        <f>C25+D25+E25</f>
        <v>-5166</v>
      </c>
    </row>
    <row r="26" spans="2:6" ht="16" customHeight="1">
      <c r="B26" s="36" t="s">
        <v>22</v>
      </c>
      <c r="C26" s="35">
        <v>-13312</v>
      </c>
      <c r="D26" s="35">
        <v>-689</v>
      </c>
      <c r="E26" s="35">
        <v>-1499</v>
      </c>
      <c r="F26" s="27">
        <f>C26+D26+E26</f>
        <v>-15500</v>
      </c>
    </row>
    <row r="27" spans="2:6" ht="16" customHeight="1">
      <c r="B27" s="27" t="s">
        <v>23</v>
      </c>
      <c r="C27" s="27">
        <f>C25+C26</f>
        <v>-17739</v>
      </c>
      <c r="D27" s="27">
        <f t="shared" ref="D27:F27" si="0">D25+D26</f>
        <v>-923</v>
      </c>
      <c r="E27" s="27">
        <f t="shared" si="0"/>
        <v>-2004</v>
      </c>
      <c r="F27" s="27">
        <f t="shared" si="0"/>
        <v>-20666</v>
      </c>
    </row>
    <row r="28" spans="2:6" ht="12" customHeight="1">
      <c r="B28" s="8"/>
    </row>
    <row r="29" spans="2:6" ht="16" customHeight="1">
      <c r="B29" s="32" t="s">
        <v>24</v>
      </c>
      <c r="C29" s="33"/>
      <c r="D29" s="33"/>
      <c r="E29" s="33"/>
      <c r="F29" s="16"/>
    </row>
    <row r="30" spans="2:6" ht="16" customHeight="1">
      <c r="B30" s="65" t="s">
        <v>25</v>
      </c>
      <c r="C30" s="37"/>
      <c r="D30" s="37"/>
      <c r="E30" s="37"/>
      <c r="F30" s="26">
        <v>18104</v>
      </c>
    </row>
    <row r="31" spans="2:6" ht="16" customHeight="1">
      <c r="B31" s="66" t="s">
        <v>89</v>
      </c>
      <c r="C31" s="37"/>
      <c r="D31" s="37"/>
      <c r="E31" s="37"/>
      <c r="F31" s="26">
        <v>1650</v>
      </c>
    </row>
    <row r="32" spans="2:6" ht="16" customHeight="1">
      <c r="B32" s="22" t="s">
        <v>26</v>
      </c>
      <c r="C32" s="38"/>
      <c r="D32" s="38"/>
      <c r="E32" s="38"/>
      <c r="F32" s="39">
        <f>$F$30+$F$31</f>
        <v>19754</v>
      </c>
    </row>
    <row r="33" spans="2:8" ht="16" customHeight="1">
      <c r="B33" s="40" t="s">
        <v>27</v>
      </c>
      <c r="C33" s="37"/>
      <c r="D33" s="37"/>
      <c r="E33" s="37"/>
      <c r="F33" s="26">
        <v>4727</v>
      </c>
    </row>
    <row r="34" spans="2:8" ht="16" customHeight="1">
      <c r="B34" s="59" t="s">
        <v>28</v>
      </c>
      <c r="C34" s="37"/>
      <c r="D34" s="37"/>
      <c r="E34" s="37"/>
      <c r="F34" s="26">
        <v>676</v>
      </c>
    </row>
    <row r="35" spans="2:8" ht="16" customHeight="1">
      <c r="B35" s="22" t="s">
        <v>29</v>
      </c>
      <c r="C35" s="38"/>
      <c r="D35" s="38"/>
      <c r="E35" s="38"/>
      <c r="F35" s="39">
        <f>$F$33+$F$34</f>
        <v>5403</v>
      </c>
    </row>
    <row r="36" spans="2:8" ht="16" customHeight="1">
      <c r="B36" s="41" t="s">
        <v>30</v>
      </c>
      <c r="C36" s="42"/>
      <c r="D36" s="42"/>
      <c r="E36" s="42"/>
      <c r="F36" s="26">
        <v>0</v>
      </c>
    </row>
    <row r="37" spans="2:8" ht="16" customHeight="1">
      <c r="B37" s="27" t="s">
        <v>31</v>
      </c>
      <c r="C37" s="43"/>
      <c r="D37" s="43"/>
      <c r="E37" s="43"/>
      <c r="F37" s="27">
        <f>F32+F35+F36</f>
        <v>25157</v>
      </c>
    </row>
    <row r="38" spans="2:8" ht="12" customHeight="1">
      <c r="B38" s="44"/>
    </row>
    <row r="39" spans="2:8" ht="16" customHeight="1">
      <c r="B39" s="65" t="s">
        <v>32</v>
      </c>
      <c r="C39" s="38"/>
      <c r="D39" s="38"/>
      <c r="E39" s="38"/>
      <c r="F39" s="26">
        <v>299</v>
      </c>
      <c r="H39" s="63"/>
    </row>
    <row r="40" spans="2:8" ht="16" customHeight="1">
      <c r="B40" s="67" t="s">
        <v>33</v>
      </c>
      <c r="C40" s="42"/>
      <c r="D40" s="42"/>
      <c r="E40" s="42"/>
      <c r="F40" s="26">
        <v>85</v>
      </c>
      <c r="H40" s="63"/>
    </row>
    <row r="41" spans="2:8" ht="12" customHeight="1"/>
    <row r="42" spans="2:8" ht="16" customHeight="1">
      <c r="B42" s="32" t="s">
        <v>34</v>
      </c>
      <c r="C42" s="16"/>
      <c r="E42" s="33"/>
      <c r="F42" s="33"/>
    </row>
    <row r="43" spans="2:8" ht="16" customHeight="1">
      <c r="B43" s="57" t="s">
        <v>35</v>
      </c>
      <c r="C43" s="45"/>
      <c r="D43" s="45"/>
      <c r="E43" s="45"/>
      <c r="F43" s="26">
        <v>49</v>
      </c>
    </row>
    <row r="44" spans="2:8" ht="16" customHeight="1">
      <c r="B44" s="46" t="s">
        <v>36</v>
      </c>
      <c r="C44" s="45"/>
      <c r="D44" s="45"/>
      <c r="E44" s="45"/>
      <c r="F44" s="26">
        <v>0</v>
      </c>
    </row>
    <row r="45" spans="2:8" ht="16" customHeight="1">
      <c r="B45" s="64" t="s">
        <v>37</v>
      </c>
      <c r="C45" s="45"/>
      <c r="D45" s="45"/>
      <c r="E45" s="45"/>
      <c r="F45" s="26">
        <v>-1061</v>
      </c>
    </row>
    <row r="46" spans="2:8" ht="16" customHeight="1">
      <c r="B46" s="47" t="s">
        <v>38</v>
      </c>
      <c r="C46" s="45"/>
      <c r="D46" s="45"/>
      <c r="E46" s="45"/>
      <c r="F46" s="26">
        <v>3090</v>
      </c>
    </row>
    <row r="47" spans="2:8" ht="16" customHeight="1">
      <c r="B47" s="47" t="s">
        <v>39</v>
      </c>
      <c r="C47" s="45"/>
      <c r="D47" s="45"/>
      <c r="E47" s="45"/>
      <c r="F47" s="26">
        <v>0</v>
      </c>
    </row>
    <row r="48" spans="2:8" ht="16" customHeight="1">
      <c r="B48" s="27" t="s">
        <v>40</v>
      </c>
      <c r="C48" s="45"/>
      <c r="D48" s="45"/>
      <c r="E48" s="45"/>
      <c r="F48" s="27">
        <f t="shared" ref="F48" si="1">SUM(F43:F47)</f>
        <v>2078</v>
      </c>
    </row>
    <row r="49" spans="2:5" ht="16" customHeight="1"/>
    <row r="50" spans="2:5" ht="18" customHeight="1">
      <c r="B50" s="14" t="s">
        <v>41</v>
      </c>
    </row>
    <row r="51" spans="2:5" ht="14.25" customHeight="1">
      <c r="B51" s="8"/>
      <c r="C51" s="16" t="s">
        <v>3</v>
      </c>
      <c r="E51" s="17"/>
    </row>
    <row r="52" spans="2:5" ht="16" customHeight="1">
      <c r="B52" s="57" t="s">
        <v>42</v>
      </c>
      <c r="C52" s="26">
        <v>-12749</v>
      </c>
    </row>
    <row r="53" spans="2:5" ht="16" customHeight="1">
      <c r="B53" s="70" t="s">
        <v>43</v>
      </c>
      <c r="C53" s="26">
        <v>-146680</v>
      </c>
    </row>
    <row r="54" spans="2:5" ht="16" customHeight="1">
      <c r="B54" s="64" t="s">
        <v>44</v>
      </c>
      <c r="C54" s="26">
        <v>45</v>
      </c>
    </row>
    <row r="55" spans="2:5" ht="16" customHeight="1">
      <c r="B55" s="64" t="s">
        <v>39</v>
      </c>
      <c r="C55" s="26">
        <v>0</v>
      </c>
    </row>
    <row r="56" spans="2:5" ht="16" customHeight="1">
      <c r="B56" s="27" t="s">
        <v>45</v>
      </c>
      <c r="C56" s="27">
        <f>SUM(C52:C55)</f>
        <v>-159384</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4</v>
      </c>
      <c r="D61" s="35">
        <v>352</v>
      </c>
    </row>
    <row r="62" spans="2:5" ht="16" customHeight="1">
      <c r="B62" s="34" t="s">
        <v>50</v>
      </c>
      <c r="C62" s="51">
        <v>1</v>
      </c>
      <c r="D62" s="35">
        <v>5310</v>
      </c>
    </row>
    <row r="63" spans="2:5" ht="16" customHeight="1">
      <c r="B63" s="34" t="s">
        <v>51</v>
      </c>
      <c r="C63" s="51">
        <v>0</v>
      </c>
      <c r="D63" s="35">
        <v>317</v>
      </c>
    </row>
    <row r="64" spans="2:5" ht="16" customHeight="1">
      <c r="B64" s="52" t="s">
        <v>52</v>
      </c>
      <c r="C64" s="28">
        <f>SUM(C61:C63)</f>
        <v>5</v>
      </c>
      <c r="D64" s="28">
        <f>SUM(D61:D63)</f>
        <v>5979</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1520</v>
      </c>
      <c r="D71" s="51">
        <v>76</v>
      </c>
      <c r="E71" s="51">
        <v>222</v>
      </c>
      <c r="F71" s="27">
        <f t="shared" ref="F71:F79" si="2">SUM(C71:E71)</f>
        <v>1818</v>
      </c>
    </row>
    <row r="72" spans="2:6" ht="16" customHeight="1">
      <c r="B72" s="60" t="s">
        <v>55</v>
      </c>
      <c r="C72" s="51">
        <v>2618</v>
      </c>
      <c r="D72" s="51">
        <v>119</v>
      </c>
      <c r="E72" s="51">
        <v>92</v>
      </c>
      <c r="F72" s="27">
        <f t="shared" si="2"/>
        <v>2829</v>
      </c>
    </row>
    <row r="73" spans="2:6" ht="16" customHeight="1">
      <c r="B73" s="22" t="s">
        <v>56</v>
      </c>
      <c r="C73" s="39">
        <f>C71+C72</f>
        <v>4138</v>
      </c>
      <c r="D73" s="39">
        <f>D71+D72</f>
        <v>195</v>
      </c>
      <c r="E73" s="39">
        <f>E71+E72</f>
        <v>314</v>
      </c>
      <c r="F73" s="27">
        <f t="shared" si="2"/>
        <v>4647</v>
      </c>
    </row>
    <row r="74" spans="2:6" ht="16" customHeight="1">
      <c r="B74" s="61" t="s">
        <v>57</v>
      </c>
      <c r="C74" s="51">
        <v>3106</v>
      </c>
      <c r="D74" s="51">
        <v>84</v>
      </c>
      <c r="E74" s="51">
        <v>314</v>
      </c>
      <c r="F74" s="27">
        <f t="shared" si="2"/>
        <v>3504</v>
      </c>
    </row>
    <row r="75" spans="2:6" ht="16" customHeight="1">
      <c r="B75" s="60" t="s">
        <v>58</v>
      </c>
      <c r="C75" s="51">
        <v>499</v>
      </c>
      <c r="D75" s="51">
        <v>8</v>
      </c>
      <c r="E75" s="51">
        <v>29</v>
      </c>
      <c r="F75" s="27">
        <f t="shared" si="2"/>
        <v>536</v>
      </c>
    </row>
    <row r="76" spans="2:6" ht="16" customHeight="1">
      <c r="B76" s="22" t="s">
        <v>59</v>
      </c>
      <c r="C76" s="39">
        <f>C74+C75</f>
        <v>3605</v>
      </c>
      <c r="D76" s="39">
        <f>D74+D75</f>
        <v>92</v>
      </c>
      <c r="E76" s="39">
        <f>E74+E75</f>
        <v>343</v>
      </c>
      <c r="F76" s="27">
        <f t="shared" si="2"/>
        <v>4040</v>
      </c>
    </row>
    <row r="77" spans="2:6" ht="16" customHeight="1">
      <c r="B77" s="36" t="s">
        <v>60</v>
      </c>
      <c r="C77" s="51">
        <v>2542</v>
      </c>
      <c r="D77" s="51">
        <v>77</v>
      </c>
      <c r="E77" s="51">
        <v>358</v>
      </c>
      <c r="F77" s="27">
        <f t="shared" si="2"/>
        <v>2977</v>
      </c>
    </row>
    <row r="78" spans="2:6" ht="16" customHeight="1">
      <c r="B78" s="27" t="s">
        <v>61</v>
      </c>
      <c r="C78" s="27">
        <f>C73+C76+C77</f>
        <v>10285</v>
      </c>
      <c r="D78" s="27">
        <f>D73+D76+D77</f>
        <v>364</v>
      </c>
      <c r="E78" s="27">
        <f>E73+E76+E77</f>
        <v>1015</v>
      </c>
      <c r="F78" s="27">
        <f t="shared" si="2"/>
        <v>11664</v>
      </c>
    </row>
    <row r="79" spans="2:6" ht="16" customHeight="1">
      <c r="B79" s="69" t="s">
        <v>62</v>
      </c>
      <c r="C79" s="51">
        <v>27</v>
      </c>
      <c r="D79" s="51">
        <v>0</v>
      </c>
      <c r="E79" s="51">
        <v>0</v>
      </c>
      <c r="F79" s="27">
        <f t="shared" si="2"/>
        <v>27</v>
      </c>
    </row>
    <row r="80" spans="2:6" ht="12" customHeight="1">
      <c r="B80" s="44"/>
    </row>
    <row r="81" spans="2:6" ht="16" customHeight="1">
      <c r="B81" s="53" t="s">
        <v>63</v>
      </c>
      <c r="C81" s="45"/>
      <c r="D81" s="45"/>
      <c r="E81" s="45"/>
      <c r="F81" s="51">
        <v>2</v>
      </c>
    </row>
    <row r="82" spans="2:6" ht="16" customHeight="1">
      <c r="B82" s="53" t="s">
        <v>64</v>
      </c>
      <c r="C82" s="45"/>
      <c r="D82" s="45"/>
      <c r="E82" s="45"/>
      <c r="F82" s="51">
        <v>16</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514</v>
      </c>
      <c r="D87" s="51">
        <v>87</v>
      </c>
    </row>
    <row r="88" spans="2:6" ht="15.75" customHeight="1">
      <c r="B88" s="34" t="s">
        <v>69</v>
      </c>
      <c r="C88" s="35">
        <v>116</v>
      </c>
      <c r="D88" s="51">
        <v>13</v>
      </c>
    </row>
    <row r="89" spans="2:6" ht="15.75" customHeight="1">
      <c r="B89" s="34" t="s">
        <v>70</v>
      </c>
      <c r="C89" s="35">
        <v>0</v>
      </c>
      <c r="D89" s="51">
        <v>0</v>
      </c>
    </row>
    <row r="90" spans="2:6" ht="15.75" customHeight="1">
      <c r="B90" s="55" t="s">
        <v>71</v>
      </c>
      <c r="C90" s="39">
        <f>SUM(C87:C89)</f>
        <v>630</v>
      </c>
      <c r="D90" s="39">
        <f>SUM(D87:D89)</f>
        <v>100</v>
      </c>
    </row>
    <row r="91" spans="2:6" ht="15.75" customHeight="1">
      <c r="B91" s="34" t="s">
        <v>72</v>
      </c>
      <c r="C91" s="35">
        <v>125</v>
      </c>
      <c r="D91" s="51">
        <v>36</v>
      </c>
    </row>
    <row r="92" spans="2:6" ht="15.75" customHeight="1">
      <c r="B92" s="52" t="s">
        <v>73</v>
      </c>
      <c r="C92" s="27">
        <f>C90+C91</f>
        <v>755</v>
      </c>
      <c r="D92" s="27">
        <f>D90+D91</f>
        <v>136</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A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A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A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A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A00-000004000000}">
      <formula1>0</formula1>
    </dataValidation>
  </dataValidation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84</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-166070</v>
      </c>
    </row>
    <row r="10" spans="2:8" ht="16" customHeight="1">
      <c r="B10" s="19" t="s">
        <v>5</v>
      </c>
      <c r="C10" s="20">
        <f>F27</f>
        <v>0</v>
      </c>
    </row>
    <row r="11" spans="2:8" ht="16" customHeight="1">
      <c r="B11" s="21" t="s">
        <v>6</v>
      </c>
      <c r="C11" s="20">
        <f>F37</f>
        <v>7353</v>
      </c>
    </row>
    <row r="12" spans="2:8" ht="16" customHeight="1">
      <c r="B12" s="21" t="s">
        <v>7</v>
      </c>
      <c r="C12" s="20">
        <f>F48</f>
        <v>0</v>
      </c>
    </row>
    <row r="13" spans="2:8" ht="16" customHeight="1">
      <c r="B13" s="22" t="s">
        <v>8</v>
      </c>
      <c r="C13" s="23">
        <f>C10+C11+C12</f>
        <v>7353</v>
      </c>
    </row>
    <row r="14" spans="2:8" ht="16" customHeight="1">
      <c r="B14" s="24" t="s">
        <v>9</v>
      </c>
      <c r="C14" s="20">
        <f>D64</f>
        <v>106</v>
      </c>
    </row>
    <row r="15" spans="2:8" ht="16" customHeight="1">
      <c r="B15" s="25" t="s">
        <v>10</v>
      </c>
      <c r="C15" s="20">
        <f>C56</f>
        <v>1069</v>
      </c>
    </row>
    <row r="16" spans="2:8" ht="16" customHeight="1">
      <c r="B16" s="72" t="s">
        <v>11</v>
      </c>
      <c r="C16" s="26">
        <v>0</v>
      </c>
    </row>
    <row r="17" spans="2:6" ht="16" customHeight="1">
      <c r="B17" s="22" t="s">
        <v>12</v>
      </c>
      <c r="C17" s="23">
        <f>C13+C14+C15+C16</f>
        <v>8528</v>
      </c>
    </row>
    <row r="18" spans="2:6" ht="16" customHeight="1">
      <c r="B18" s="27" t="s">
        <v>13</v>
      </c>
      <c r="C18" s="28">
        <f>C9+C17</f>
        <v>-157542</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0</v>
      </c>
      <c r="D25" s="35">
        <v>0</v>
      </c>
      <c r="E25" s="35">
        <v>0</v>
      </c>
      <c r="F25" s="27">
        <f>C25+D25+E25</f>
        <v>0</v>
      </c>
    </row>
    <row r="26" spans="2:6" ht="16" customHeight="1">
      <c r="B26" s="36" t="s">
        <v>22</v>
      </c>
      <c r="C26" s="35">
        <v>0</v>
      </c>
      <c r="D26" s="35">
        <v>0</v>
      </c>
      <c r="E26" s="35">
        <v>0</v>
      </c>
      <c r="F26" s="27">
        <f>C26+D26+E26</f>
        <v>0</v>
      </c>
    </row>
    <row r="27" spans="2:6" ht="16" customHeight="1">
      <c r="B27" s="27" t="s">
        <v>23</v>
      </c>
      <c r="C27" s="27">
        <f>C25+C26</f>
        <v>0</v>
      </c>
      <c r="D27" s="27">
        <f t="shared" ref="D27:F27" si="0">D25+D26</f>
        <v>0</v>
      </c>
      <c r="E27" s="27">
        <f t="shared" si="0"/>
        <v>0</v>
      </c>
      <c r="F27" s="27">
        <f t="shared" si="0"/>
        <v>0</v>
      </c>
    </row>
    <row r="28" spans="2:6" ht="12" customHeight="1">
      <c r="B28" s="8"/>
    </row>
    <row r="29" spans="2:6" ht="16" customHeight="1">
      <c r="B29" s="32" t="s">
        <v>24</v>
      </c>
      <c r="C29" s="33"/>
      <c r="D29" s="33"/>
      <c r="E29" s="33"/>
      <c r="F29" s="16"/>
    </row>
    <row r="30" spans="2:6" ht="16" customHeight="1">
      <c r="B30" s="65" t="s">
        <v>25</v>
      </c>
      <c r="C30" s="37"/>
      <c r="D30" s="37"/>
      <c r="E30" s="37"/>
      <c r="F30" s="26">
        <v>5811</v>
      </c>
    </row>
    <row r="31" spans="2:6" ht="16" customHeight="1">
      <c r="B31" s="66" t="s">
        <v>89</v>
      </c>
      <c r="C31" s="37"/>
      <c r="D31" s="37"/>
      <c r="E31" s="37"/>
      <c r="F31" s="26">
        <v>808</v>
      </c>
    </row>
    <row r="32" spans="2:6" ht="16" customHeight="1">
      <c r="B32" s="22" t="s">
        <v>26</v>
      </c>
      <c r="C32" s="38"/>
      <c r="D32" s="38"/>
      <c r="E32" s="38"/>
      <c r="F32" s="39">
        <f>$F$30+$F$31</f>
        <v>6619</v>
      </c>
    </row>
    <row r="33" spans="2:8" ht="16" customHeight="1">
      <c r="B33" s="40" t="s">
        <v>27</v>
      </c>
      <c r="C33" s="37"/>
      <c r="D33" s="37"/>
      <c r="E33" s="37"/>
      <c r="F33" s="26">
        <v>727</v>
      </c>
    </row>
    <row r="34" spans="2:8" ht="16" customHeight="1">
      <c r="B34" s="59" t="s">
        <v>28</v>
      </c>
      <c r="C34" s="37"/>
      <c r="D34" s="37"/>
      <c r="E34" s="37"/>
      <c r="F34" s="26">
        <v>7</v>
      </c>
    </row>
    <row r="35" spans="2:8" ht="16" customHeight="1">
      <c r="B35" s="22" t="s">
        <v>29</v>
      </c>
      <c r="C35" s="38"/>
      <c r="D35" s="38"/>
      <c r="E35" s="38"/>
      <c r="F35" s="39">
        <f>$F$33+$F$34</f>
        <v>734</v>
      </c>
    </row>
    <row r="36" spans="2:8" ht="16" customHeight="1">
      <c r="B36" s="41" t="s">
        <v>30</v>
      </c>
      <c r="C36" s="42"/>
      <c r="D36" s="42"/>
      <c r="E36" s="42"/>
      <c r="F36" s="26">
        <v>0</v>
      </c>
    </row>
    <row r="37" spans="2:8" ht="16" customHeight="1">
      <c r="B37" s="27" t="s">
        <v>31</v>
      </c>
      <c r="C37" s="43"/>
      <c r="D37" s="43"/>
      <c r="E37" s="43"/>
      <c r="F37" s="27">
        <f>F32+F35+F36</f>
        <v>7353</v>
      </c>
    </row>
    <row r="38" spans="2:8" ht="12" customHeight="1">
      <c r="B38" s="44"/>
    </row>
    <row r="39" spans="2:8" ht="16" customHeight="1">
      <c r="B39" s="65" t="s">
        <v>32</v>
      </c>
      <c r="C39" s="38"/>
      <c r="D39" s="38"/>
      <c r="E39" s="38"/>
      <c r="F39" s="26">
        <v>2934</v>
      </c>
      <c r="H39" s="63"/>
    </row>
    <row r="40" spans="2:8" ht="16" customHeight="1">
      <c r="B40" s="67" t="s">
        <v>33</v>
      </c>
      <c r="C40" s="42"/>
      <c r="D40" s="42"/>
      <c r="E40" s="42"/>
      <c r="F40" s="26">
        <v>0</v>
      </c>
      <c r="H40" s="63"/>
    </row>
    <row r="41" spans="2:8" ht="12" customHeight="1"/>
    <row r="42" spans="2:8" ht="16" customHeight="1">
      <c r="B42" s="32" t="s">
        <v>34</v>
      </c>
      <c r="C42" s="16"/>
      <c r="E42" s="33"/>
      <c r="F42" s="33"/>
    </row>
    <row r="43" spans="2:8" ht="16" customHeight="1">
      <c r="B43" s="57" t="s">
        <v>35</v>
      </c>
      <c r="C43" s="45"/>
      <c r="D43" s="45"/>
      <c r="E43" s="45"/>
      <c r="F43" s="26">
        <v>0</v>
      </c>
    </row>
    <row r="44" spans="2:8" ht="16" customHeight="1">
      <c r="B44" s="46" t="s">
        <v>36</v>
      </c>
      <c r="C44" s="45"/>
      <c r="D44" s="45"/>
      <c r="E44" s="45"/>
      <c r="F44" s="26">
        <v>0</v>
      </c>
    </row>
    <row r="45" spans="2:8" ht="16" customHeight="1">
      <c r="B45" s="64" t="s">
        <v>37</v>
      </c>
      <c r="C45" s="45"/>
      <c r="D45" s="45"/>
      <c r="E45" s="45"/>
      <c r="F45" s="26">
        <v>0</v>
      </c>
    </row>
    <row r="46" spans="2:8" ht="16" customHeight="1">
      <c r="B46" s="47" t="s">
        <v>38</v>
      </c>
      <c r="C46" s="45"/>
      <c r="D46" s="45"/>
      <c r="E46" s="45"/>
      <c r="F46" s="26">
        <v>0</v>
      </c>
    </row>
    <row r="47" spans="2:8" ht="16" customHeight="1">
      <c r="B47" s="47" t="s">
        <v>39</v>
      </c>
      <c r="C47" s="45"/>
      <c r="D47" s="45"/>
      <c r="E47" s="45"/>
      <c r="F47" s="26">
        <v>0</v>
      </c>
    </row>
    <row r="48" spans="2:8" ht="16" customHeight="1">
      <c r="B48" s="27" t="s">
        <v>40</v>
      </c>
      <c r="C48" s="45"/>
      <c r="D48" s="45"/>
      <c r="E48" s="45"/>
      <c r="F48" s="27">
        <f t="shared" ref="F48" si="1">SUM(F43:F47)</f>
        <v>0</v>
      </c>
    </row>
    <row r="49" spans="2:5" ht="16" customHeight="1"/>
    <row r="50" spans="2:5" ht="18" customHeight="1">
      <c r="B50" s="14" t="s">
        <v>41</v>
      </c>
    </row>
    <row r="51" spans="2:5" ht="14.25" customHeight="1">
      <c r="B51" s="8"/>
      <c r="C51" s="16" t="s">
        <v>3</v>
      </c>
      <c r="E51" s="17"/>
    </row>
    <row r="52" spans="2:5" ht="16" customHeight="1">
      <c r="B52" s="57" t="s">
        <v>42</v>
      </c>
      <c r="C52" s="26">
        <v>-2028</v>
      </c>
    </row>
    <row r="53" spans="2:5" ht="16" customHeight="1">
      <c r="B53" s="70" t="s">
        <v>43</v>
      </c>
      <c r="C53" s="26">
        <v>3097</v>
      </c>
    </row>
    <row r="54" spans="2:5" ht="16" customHeight="1">
      <c r="B54" s="64" t="s">
        <v>44</v>
      </c>
      <c r="C54" s="26">
        <v>0</v>
      </c>
    </row>
    <row r="55" spans="2:5" ht="16" customHeight="1">
      <c r="B55" s="64" t="s">
        <v>39</v>
      </c>
      <c r="C55" s="26">
        <v>0</v>
      </c>
    </row>
    <row r="56" spans="2:5" ht="16" customHeight="1">
      <c r="B56" s="27" t="s">
        <v>45</v>
      </c>
      <c r="C56" s="27">
        <f>SUM(C52:C55)</f>
        <v>1069</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0.6739025000000004</v>
      </c>
      <c r="D61" s="35">
        <v>-17</v>
      </c>
    </row>
    <row r="62" spans="2:5" ht="16" customHeight="1">
      <c r="B62" s="34" t="s">
        <v>50</v>
      </c>
      <c r="C62" s="51">
        <v>0.46536666666666682</v>
      </c>
      <c r="D62" s="35">
        <v>60</v>
      </c>
    </row>
    <row r="63" spans="2:5" ht="16" customHeight="1">
      <c r="B63" s="34" t="s">
        <v>51</v>
      </c>
      <c r="C63" s="51">
        <v>0.2331097222222222</v>
      </c>
      <c r="D63" s="35">
        <v>63</v>
      </c>
    </row>
    <row r="64" spans="2:5" ht="16" customHeight="1">
      <c r="B64" s="52" t="s">
        <v>52</v>
      </c>
      <c r="C64" s="28">
        <f>SUM(C61:C63)</f>
        <v>1.3723788888888895</v>
      </c>
      <c r="D64" s="28">
        <f>SUM(D61:D63)</f>
        <v>106</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0</v>
      </c>
      <c r="D71" s="51">
        <v>0</v>
      </c>
      <c r="E71" s="51">
        <v>0</v>
      </c>
      <c r="F71" s="27">
        <f t="shared" ref="F71:F79" si="2">SUM(C71:E71)</f>
        <v>0</v>
      </c>
    </row>
    <row r="72" spans="2:6" ht="16" customHeight="1">
      <c r="B72" s="60" t="s">
        <v>55</v>
      </c>
      <c r="C72" s="51">
        <v>0</v>
      </c>
      <c r="D72" s="51">
        <v>0</v>
      </c>
      <c r="E72" s="51">
        <v>0</v>
      </c>
      <c r="F72" s="27">
        <f t="shared" si="2"/>
        <v>0</v>
      </c>
    </row>
    <row r="73" spans="2:6" ht="16" customHeight="1">
      <c r="B73" s="22" t="s">
        <v>56</v>
      </c>
      <c r="C73" s="39">
        <f>C71+C72</f>
        <v>0</v>
      </c>
      <c r="D73" s="39">
        <f>D71+D72</f>
        <v>0</v>
      </c>
      <c r="E73" s="39">
        <f>E71+E72</f>
        <v>0</v>
      </c>
      <c r="F73" s="27">
        <f t="shared" si="2"/>
        <v>0</v>
      </c>
    </row>
    <row r="74" spans="2:6" ht="16" customHeight="1">
      <c r="B74" s="61" t="s">
        <v>57</v>
      </c>
      <c r="C74" s="51">
        <v>0</v>
      </c>
      <c r="D74" s="51">
        <v>893</v>
      </c>
      <c r="E74" s="51">
        <v>4</v>
      </c>
      <c r="F74" s="27">
        <f t="shared" si="2"/>
        <v>897</v>
      </c>
    </row>
    <row r="75" spans="2:6" ht="16" customHeight="1">
      <c r="B75" s="60" t="s">
        <v>58</v>
      </c>
      <c r="C75" s="51">
        <v>0</v>
      </c>
      <c r="D75" s="51">
        <v>252</v>
      </c>
      <c r="E75" s="51">
        <v>1</v>
      </c>
      <c r="F75" s="27">
        <f t="shared" si="2"/>
        <v>253</v>
      </c>
    </row>
    <row r="76" spans="2:6" ht="16" customHeight="1">
      <c r="B76" s="22" t="s">
        <v>59</v>
      </c>
      <c r="C76" s="39">
        <f>C74+C75</f>
        <v>0</v>
      </c>
      <c r="D76" s="39">
        <f>D74+D75</f>
        <v>1145</v>
      </c>
      <c r="E76" s="39">
        <f>E74+E75</f>
        <v>5</v>
      </c>
      <c r="F76" s="27">
        <f t="shared" si="2"/>
        <v>1150</v>
      </c>
    </row>
    <row r="77" spans="2:6" ht="16" customHeight="1">
      <c r="B77" s="36" t="s">
        <v>60</v>
      </c>
      <c r="C77" s="51">
        <v>0</v>
      </c>
      <c r="D77" s="51">
        <v>317</v>
      </c>
      <c r="E77" s="51">
        <v>11</v>
      </c>
      <c r="F77" s="27">
        <f t="shared" si="2"/>
        <v>328</v>
      </c>
    </row>
    <row r="78" spans="2:6" ht="16" customHeight="1">
      <c r="B78" s="27" t="s">
        <v>61</v>
      </c>
      <c r="C78" s="27">
        <f>C73+C76+C77</f>
        <v>0</v>
      </c>
      <c r="D78" s="27">
        <f>D73+D76+D77</f>
        <v>1462</v>
      </c>
      <c r="E78" s="27">
        <f>E73+E76+E77</f>
        <v>16</v>
      </c>
      <c r="F78" s="27">
        <f t="shared" si="2"/>
        <v>1478</v>
      </c>
    </row>
    <row r="79" spans="2:6" ht="16" customHeight="1">
      <c r="B79" s="69" t="s">
        <v>62</v>
      </c>
      <c r="C79" s="51">
        <v>0</v>
      </c>
      <c r="D79" s="51">
        <v>0</v>
      </c>
      <c r="E79" s="51">
        <v>0</v>
      </c>
      <c r="F79" s="27">
        <f t="shared" si="2"/>
        <v>0</v>
      </c>
    </row>
    <row r="80" spans="2:6" ht="12" customHeight="1">
      <c r="B80" s="44"/>
    </row>
    <row r="81" spans="2:6" ht="16" customHeight="1">
      <c r="B81" s="53" t="s">
        <v>63</v>
      </c>
      <c r="C81" s="45"/>
      <c r="D81" s="45"/>
      <c r="E81" s="45"/>
      <c r="F81" s="51">
        <v>1</v>
      </c>
    </row>
    <row r="82" spans="2:6" ht="16" customHeight="1">
      <c r="B82" s="53" t="s">
        <v>64</v>
      </c>
      <c r="C82" s="45"/>
      <c r="D82" s="45"/>
      <c r="E82" s="45"/>
      <c r="F82" s="51">
        <v>1</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0</v>
      </c>
      <c r="D87" s="51">
        <v>0</v>
      </c>
    </row>
    <row r="88" spans="2:6" ht="15.75" customHeight="1">
      <c r="B88" s="34" t="s">
        <v>69</v>
      </c>
      <c r="C88" s="35">
        <v>0</v>
      </c>
      <c r="D88" s="51">
        <v>0</v>
      </c>
    </row>
    <row r="89" spans="2:6" ht="15.75" customHeight="1">
      <c r="B89" s="34" t="s">
        <v>70</v>
      </c>
      <c r="C89" s="35">
        <v>240</v>
      </c>
      <c r="D89" s="51">
        <v>37</v>
      </c>
    </row>
    <row r="90" spans="2:6" ht="15.75" customHeight="1">
      <c r="B90" s="55" t="s">
        <v>71</v>
      </c>
      <c r="C90" s="39">
        <f>SUM(C87:C89)</f>
        <v>240</v>
      </c>
      <c r="D90" s="39">
        <f>SUM(D87:D89)</f>
        <v>37</v>
      </c>
    </row>
    <row r="91" spans="2:6" ht="15.75" customHeight="1">
      <c r="B91" s="34" t="s">
        <v>72</v>
      </c>
      <c r="C91" s="35">
        <v>0</v>
      </c>
      <c r="D91" s="51">
        <v>0</v>
      </c>
    </row>
    <row r="92" spans="2:6" ht="15.75" customHeight="1">
      <c r="B92" s="52" t="s">
        <v>73</v>
      </c>
      <c r="C92" s="27">
        <f>C90+C91</f>
        <v>240</v>
      </c>
      <c r="D92" s="27">
        <f>D90+D91</f>
        <v>37</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B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B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B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B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B00-000004000000}">
      <formula1>0</formula1>
    </dataValidation>
  </dataValidation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85</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-460700</v>
      </c>
    </row>
    <row r="10" spans="2:8" ht="16" customHeight="1">
      <c r="B10" s="19" t="s">
        <v>5</v>
      </c>
      <c r="C10" s="20">
        <f>F27</f>
        <v>-19507</v>
      </c>
    </row>
    <row r="11" spans="2:8" ht="16" customHeight="1">
      <c r="B11" s="21" t="s">
        <v>6</v>
      </c>
      <c r="C11" s="20">
        <f>F37</f>
        <v>16347</v>
      </c>
    </row>
    <row r="12" spans="2:8" ht="16" customHeight="1">
      <c r="B12" s="21" t="s">
        <v>7</v>
      </c>
      <c r="C12" s="20">
        <f>F48</f>
        <v>-953</v>
      </c>
    </row>
    <row r="13" spans="2:8" ht="16" customHeight="1">
      <c r="B13" s="22" t="s">
        <v>8</v>
      </c>
      <c r="C13" s="23">
        <f>C10+C11+C12</f>
        <v>-4113</v>
      </c>
    </row>
    <row r="14" spans="2:8" ht="16" customHeight="1">
      <c r="B14" s="24" t="s">
        <v>9</v>
      </c>
      <c r="C14" s="20">
        <f>D64</f>
        <v>2100</v>
      </c>
    </row>
    <row r="15" spans="2:8" ht="16" customHeight="1">
      <c r="B15" s="25" t="s">
        <v>10</v>
      </c>
      <c r="C15" s="20">
        <f>C56</f>
        <v>-127238</v>
      </c>
    </row>
    <row r="16" spans="2:8" ht="16" customHeight="1">
      <c r="B16" s="72" t="s">
        <v>11</v>
      </c>
      <c r="C16" s="26">
        <v>0</v>
      </c>
    </row>
    <row r="17" spans="2:6" ht="16" customHeight="1">
      <c r="B17" s="22" t="s">
        <v>12</v>
      </c>
      <c r="C17" s="23">
        <f>C13+C14+C15+C16</f>
        <v>-129251</v>
      </c>
    </row>
    <row r="18" spans="2:6" ht="16" customHeight="1">
      <c r="B18" s="27" t="s">
        <v>13</v>
      </c>
      <c r="C18" s="28">
        <f>C9+C17</f>
        <v>-589951</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-3943</v>
      </c>
      <c r="D25" s="35">
        <v>-26</v>
      </c>
      <c r="E25" s="35">
        <v>-518</v>
      </c>
      <c r="F25" s="27">
        <f>C25+D25+E25</f>
        <v>-4487</v>
      </c>
    </row>
    <row r="26" spans="2:6" ht="16" customHeight="1">
      <c r="B26" s="36" t="s">
        <v>22</v>
      </c>
      <c r="C26" s="35">
        <v>-13250</v>
      </c>
      <c r="D26" s="35">
        <v>-97</v>
      </c>
      <c r="E26" s="35">
        <v>-1673</v>
      </c>
      <c r="F26" s="27">
        <f>C26+D26+E26</f>
        <v>-15020</v>
      </c>
    </row>
    <row r="27" spans="2:6" ht="16" customHeight="1">
      <c r="B27" s="27" t="s">
        <v>23</v>
      </c>
      <c r="C27" s="27">
        <f>C25+C26</f>
        <v>-17193</v>
      </c>
      <c r="D27" s="27">
        <f t="shared" ref="D27:F27" si="0">D25+D26</f>
        <v>-123</v>
      </c>
      <c r="E27" s="27">
        <f t="shared" si="0"/>
        <v>-2191</v>
      </c>
      <c r="F27" s="27">
        <f t="shared" si="0"/>
        <v>-19507</v>
      </c>
    </row>
    <row r="28" spans="2:6" ht="12" customHeight="1">
      <c r="B28" s="8"/>
    </row>
    <row r="29" spans="2:6" ht="16" customHeight="1">
      <c r="B29" s="32" t="s">
        <v>24</v>
      </c>
      <c r="C29" s="33"/>
      <c r="D29" s="33"/>
      <c r="E29" s="33"/>
      <c r="F29" s="16"/>
    </row>
    <row r="30" spans="2:6" ht="16" customHeight="1">
      <c r="B30" s="65" t="s">
        <v>25</v>
      </c>
      <c r="C30" s="37"/>
      <c r="D30" s="37"/>
      <c r="E30" s="37"/>
      <c r="F30" s="26">
        <v>11300</v>
      </c>
    </row>
    <row r="31" spans="2:6" ht="16" customHeight="1">
      <c r="B31" s="66" t="s">
        <v>89</v>
      </c>
      <c r="C31" s="37"/>
      <c r="D31" s="37"/>
      <c r="E31" s="37"/>
      <c r="F31" s="26">
        <v>992</v>
      </c>
    </row>
    <row r="32" spans="2:6" ht="16" customHeight="1">
      <c r="B32" s="22" t="s">
        <v>26</v>
      </c>
      <c r="C32" s="38"/>
      <c r="D32" s="38"/>
      <c r="E32" s="38"/>
      <c r="F32" s="39">
        <f>$F$30+$F$31</f>
        <v>12292</v>
      </c>
    </row>
    <row r="33" spans="2:8" ht="16" customHeight="1">
      <c r="B33" s="40" t="s">
        <v>27</v>
      </c>
      <c r="C33" s="37"/>
      <c r="D33" s="37"/>
      <c r="E33" s="37"/>
      <c r="F33" s="26">
        <v>3359</v>
      </c>
    </row>
    <row r="34" spans="2:8" ht="16" customHeight="1">
      <c r="B34" s="59" t="s">
        <v>28</v>
      </c>
      <c r="C34" s="37"/>
      <c r="D34" s="37"/>
      <c r="E34" s="37"/>
      <c r="F34" s="26">
        <v>696</v>
      </c>
    </row>
    <row r="35" spans="2:8" ht="16" customHeight="1">
      <c r="B35" s="22" t="s">
        <v>29</v>
      </c>
      <c r="C35" s="38"/>
      <c r="D35" s="38"/>
      <c r="E35" s="38"/>
      <c r="F35" s="39">
        <f>$F$33+$F$34</f>
        <v>4055</v>
      </c>
    </row>
    <row r="36" spans="2:8" ht="16" customHeight="1">
      <c r="B36" s="41" t="s">
        <v>30</v>
      </c>
      <c r="C36" s="42"/>
      <c r="D36" s="42"/>
      <c r="E36" s="42"/>
      <c r="F36" s="26">
        <v>0</v>
      </c>
    </row>
    <row r="37" spans="2:8" ht="16" customHeight="1">
      <c r="B37" s="27" t="s">
        <v>31</v>
      </c>
      <c r="C37" s="43"/>
      <c r="D37" s="43"/>
      <c r="E37" s="43"/>
      <c r="F37" s="27">
        <f>F32+F35+F36</f>
        <v>16347</v>
      </c>
    </row>
    <row r="38" spans="2:8" ht="12" customHeight="1">
      <c r="B38" s="44"/>
    </row>
    <row r="39" spans="2:8" ht="16" customHeight="1">
      <c r="B39" s="65" t="s">
        <v>32</v>
      </c>
      <c r="C39" s="38"/>
      <c r="D39" s="38"/>
      <c r="E39" s="38"/>
      <c r="F39" s="26">
        <v>2625</v>
      </c>
      <c r="H39" s="63"/>
    </row>
    <row r="40" spans="2:8" ht="16" customHeight="1">
      <c r="B40" s="67" t="s">
        <v>33</v>
      </c>
      <c r="C40" s="42"/>
      <c r="D40" s="42"/>
      <c r="E40" s="42"/>
      <c r="F40" s="26">
        <v>69</v>
      </c>
      <c r="H40" s="63"/>
    </row>
    <row r="41" spans="2:8" ht="12" customHeight="1"/>
    <row r="42" spans="2:8" ht="16" customHeight="1">
      <c r="B42" s="32" t="s">
        <v>34</v>
      </c>
      <c r="C42" s="16"/>
      <c r="E42" s="33"/>
      <c r="F42" s="33"/>
    </row>
    <row r="43" spans="2:8" ht="16" customHeight="1">
      <c r="B43" s="57" t="s">
        <v>35</v>
      </c>
      <c r="C43" s="45"/>
      <c r="D43" s="45"/>
      <c r="E43" s="45"/>
      <c r="F43" s="26">
        <v>20</v>
      </c>
    </row>
    <row r="44" spans="2:8" ht="16" customHeight="1">
      <c r="B44" s="46" t="s">
        <v>36</v>
      </c>
      <c r="C44" s="45"/>
      <c r="D44" s="45"/>
      <c r="E44" s="45"/>
      <c r="F44" s="26">
        <v>0</v>
      </c>
    </row>
    <row r="45" spans="2:8" ht="16" customHeight="1">
      <c r="B45" s="64" t="s">
        <v>37</v>
      </c>
      <c r="C45" s="45"/>
      <c r="D45" s="45"/>
      <c r="E45" s="45"/>
      <c r="F45" s="26">
        <v>-1922</v>
      </c>
    </row>
    <row r="46" spans="2:8" ht="16" customHeight="1">
      <c r="B46" s="47" t="s">
        <v>38</v>
      </c>
      <c r="C46" s="45"/>
      <c r="D46" s="45"/>
      <c r="E46" s="45"/>
      <c r="F46" s="26">
        <v>949</v>
      </c>
    </row>
    <row r="47" spans="2:8" ht="16" customHeight="1">
      <c r="B47" s="47" t="s">
        <v>39</v>
      </c>
      <c r="C47" s="45"/>
      <c r="D47" s="45"/>
      <c r="E47" s="45"/>
      <c r="F47" s="26">
        <v>0</v>
      </c>
    </row>
    <row r="48" spans="2:8" ht="16" customHeight="1">
      <c r="B48" s="27" t="s">
        <v>40</v>
      </c>
      <c r="C48" s="45"/>
      <c r="D48" s="45"/>
      <c r="E48" s="45"/>
      <c r="F48" s="27">
        <f t="shared" ref="F48" si="1">SUM(F43:F47)</f>
        <v>-953</v>
      </c>
    </row>
    <row r="49" spans="2:5" ht="16" customHeight="1"/>
    <row r="50" spans="2:5" ht="18" customHeight="1">
      <c r="B50" s="14" t="s">
        <v>41</v>
      </c>
    </row>
    <row r="51" spans="2:5" ht="14.25" customHeight="1">
      <c r="B51" s="8"/>
      <c r="C51" s="16" t="s">
        <v>3</v>
      </c>
      <c r="E51" s="17"/>
    </row>
    <row r="52" spans="2:5" ht="16" customHeight="1">
      <c r="B52" s="57" t="s">
        <v>42</v>
      </c>
      <c r="C52" s="26">
        <v>-3733</v>
      </c>
    </row>
    <row r="53" spans="2:5" ht="16" customHeight="1">
      <c r="B53" s="70" t="s">
        <v>43</v>
      </c>
      <c r="C53" s="26">
        <v>-123505</v>
      </c>
    </row>
    <row r="54" spans="2:5" ht="16" customHeight="1">
      <c r="B54" s="64" t="s">
        <v>44</v>
      </c>
      <c r="C54" s="26">
        <v>0</v>
      </c>
    </row>
    <row r="55" spans="2:5" ht="16" customHeight="1">
      <c r="B55" s="64" t="s">
        <v>39</v>
      </c>
      <c r="C55" s="26">
        <v>0</v>
      </c>
    </row>
    <row r="56" spans="2:5" ht="16" customHeight="1">
      <c r="B56" s="27" t="s">
        <v>45</v>
      </c>
      <c r="C56" s="27">
        <f>SUM(C52:C55)</f>
        <v>-127238</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6</v>
      </c>
      <c r="D61" s="35">
        <v>373</v>
      </c>
    </row>
    <row r="62" spans="2:5" ht="16" customHeight="1">
      <c r="B62" s="34" t="s">
        <v>50</v>
      </c>
      <c r="C62" s="51">
        <v>1</v>
      </c>
      <c r="D62" s="35">
        <v>1656</v>
      </c>
    </row>
    <row r="63" spans="2:5" ht="16" customHeight="1">
      <c r="B63" s="34" t="s">
        <v>51</v>
      </c>
      <c r="C63" s="51">
        <v>0</v>
      </c>
      <c r="D63" s="35">
        <v>71</v>
      </c>
    </row>
    <row r="64" spans="2:5" ht="16" customHeight="1">
      <c r="B64" s="52" t="s">
        <v>52</v>
      </c>
      <c r="C64" s="28">
        <f>SUM(C61:C63)</f>
        <v>7</v>
      </c>
      <c r="D64" s="28">
        <f>SUM(D61:D63)</f>
        <v>2100</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968</v>
      </c>
      <c r="D71" s="51">
        <v>10</v>
      </c>
      <c r="E71" s="51">
        <v>179</v>
      </c>
      <c r="F71" s="27">
        <f t="shared" ref="F71:F79" si="2">SUM(C71:E71)</f>
        <v>1157</v>
      </c>
    </row>
    <row r="72" spans="2:6" ht="16" customHeight="1">
      <c r="B72" s="60" t="s">
        <v>55</v>
      </c>
      <c r="C72" s="51">
        <v>2272</v>
      </c>
      <c r="D72" s="51">
        <v>4</v>
      </c>
      <c r="E72" s="51">
        <v>131</v>
      </c>
      <c r="F72" s="27">
        <f t="shared" si="2"/>
        <v>2407</v>
      </c>
    </row>
    <row r="73" spans="2:6" ht="16" customHeight="1">
      <c r="B73" s="22" t="s">
        <v>56</v>
      </c>
      <c r="C73" s="39">
        <f>C71+C72</f>
        <v>3240</v>
      </c>
      <c r="D73" s="39">
        <f>D71+D72</f>
        <v>14</v>
      </c>
      <c r="E73" s="39">
        <f>E71+E72</f>
        <v>310</v>
      </c>
      <c r="F73" s="27">
        <f t="shared" si="2"/>
        <v>3564</v>
      </c>
    </row>
    <row r="74" spans="2:6" ht="16" customHeight="1">
      <c r="B74" s="61" t="s">
        <v>57</v>
      </c>
      <c r="C74" s="51">
        <v>1747</v>
      </c>
      <c r="D74" s="51">
        <v>7</v>
      </c>
      <c r="E74" s="51">
        <v>153</v>
      </c>
      <c r="F74" s="27">
        <f t="shared" si="2"/>
        <v>1907</v>
      </c>
    </row>
    <row r="75" spans="2:6" ht="16" customHeight="1">
      <c r="B75" s="60" t="s">
        <v>58</v>
      </c>
      <c r="C75" s="51">
        <v>261</v>
      </c>
      <c r="D75" s="51">
        <v>0</v>
      </c>
      <c r="E75" s="51">
        <v>22</v>
      </c>
      <c r="F75" s="27">
        <f t="shared" si="2"/>
        <v>283</v>
      </c>
    </row>
    <row r="76" spans="2:6" ht="16" customHeight="1">
      <c r="B76" s="22" t="s">
        <v>59</v>
      </c>
      <c r="C76" s="39">
        <f>C74+C75</f>
        <v>2008</v>
      </c>
      <c r="D76" s="39">
        <f>D74+D75</f>
        <v>7</v>
      </c>
      <c r="E76" s="39">
        <f>E74+E75</f>
        <v>175</v>
      </c>
      <c r="F76" s="27">
        <f t="shared" si="2"/>
        <v>2190</v>
      </c>
    </row>
    <row r="77" spans="2:6" ht="16" customHeight="1">
      <c r="B77" s="36" t="s">
        <v>60</v>
      </c>
      <c r="C77" s="51">
        <v>1972</v>
      </c>
      <c r="D77" s="51">
        <v>9</v>
      </c>
      <c r="E77" s="51">
        <v>406</v>
      </c>
      <c r="F77" s="27">
        <f t="shared" si="2"/>
        <v>2387</v>
      </c>
    </row>
    <row r="78" spans="2:6" ht="16" customHeight="1">
      <c r="B78" s="27" t="s">
        <v>61</v>
      </c>
      <c r="C78" s="27">
        <f>C73+C76+C77</f>
        <v>7220</v>
      </c>
      <c r="D78" s="27">
        <f>D73+D76+D77</f>
        <v>30</v>
      </c>
      <c r="E78" s="27">
        <f>E73+E76+E77</f>
        <v>891</v>
      </c>
      <c r="F78" s="27">
        <f t="shared" si="2"/>
        <v>8141</v>
      </c>
    </row>
    <row r="79" spans="2:6" ht="16" customHeight="1">
      <c r="B79" s="69" t="s">
        <v>62</v>
      </c>
      <c r="C79" s="51">
        <v>7</v>
      </c>
      <c r="D79" s="51">
        <v>1</v>
      </c>
      <c r="E79" s="51">
        <v>0</v>
      </c>
      <c r="F79" s="27">
        <f t="shared" si="2"/>
        <v>8</v>
      </c>
    </row>
    <row r="80" spans="2:6" ht="12" customHeight="1">
      <c r="B80" s="44"/>
    </row>
    <row r="81" spans="2:6" ht="16" customHeight="1">
      <c r="B81" s="53" t="s">
        <v>63</v>
      </c>
      <c r="C81" s="45"/>
      <c r="D81" s="45"/>
      <c r="E81" s="45"/>
      <c r="F81" s="51">
        <v>2</v>
      </c>
    </row>
    <row r="82" spans="2:6" ht="16" customHeight="1">
      <c r="B82" s="53" t="s">
        <v>64</v>
      </c>
      <c r="C82" s="45"/>
      <c r="D82" s="45"/>
      <c r="E82" s="45"/>
      <c r="F82" s="51">
        <v>9</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22</v>
      </c>
      <c r="D87" s="51">
        <v>1</v>
      </c>
    </row>
    <row r="88" spans="2:6" ht="15.75" customHeight="1">
      <c r="B88" s="34" t="s">
        <v>69</v>
      </c>
      <c r="C88" s="35">
        <v>92</v>
      </c>
      <c r="D88" s="51">
        <v>13</v>
      </c>
    </row>
    <row r="89" spans="2:6" ht="15.75" customHeight="1">
      <c r="B89" s="34" t="s">
        <v>70</v>
      </c>
      <c r="C89" s="35">
        <v>0</v>
      </c>
      <c r="D89" s="51">
        <v>0</v>
      </c>
    </row>
    <row r="90" spans="2:6" ht="15.75" customHeight="1">
      <c r="B90" s="55" t="s">
        <v>71</v>
      </c>
      <c r="C90" s="39">
        <f>SUM(C87:C89)</f>
        <v>114</v>
      </c>
      <c r="D90" s="39">
        <f>SUM(D87:D89)</f>
        <v>14</v>
      </c>
    </row>
    <row r="91" spans="2:6" ht="15.75" customHeight="1">
      <c r="B91" s="34" t="s">
        <v>72</v>
      </c>
      <c r="C91" s="35">
        <v>368</v>
      </c>
      <c r="D91" s="51">
        <v>93</v>
      </c>
    </row>
    <row r="92" spans="2:6" ht="15.75" customHeight="1">
      <c r="B92" s="52" t="s">
        <v>73</v>
      </c>
      <c r="C92" s="27">
        <f>C90+C91</f>
        <v>482</v>
      </c>
      <c r="D92" s="27">
        <f>D90+D91</f>
        <v>107</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C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C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C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C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C00-000004000000}">
      <formula1>0</formula1>
    </dataValidation>
  </dataValidation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86</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-20940681</v>
      </c>
    </row>
    <row r="10" spans="2:8" ht="16" customHeight="1">
      <c r="B10" s="19" t="s">
        <v>5</v>
      </c>
      <c r="C10" s="20">
        <f>F27</f>
        <v>-644641.49005000014</v>
      </c>
    </row>
    <row r="11" spans="2:8" ht="16" customHeight="1">
      <c r="B11" s="21" t="s">
        <v>6</v>
      </c>
      <c r="C11" s="20">
        <f>F37</f>
        <v>642687.98430000013</v>
      </c>
    </row>
    <row r="12" spans="2:8" ht="16" customHeight="1">
      <c r="B12" s="21" t="s">
        <v>7</v>
      </c>
      <c r="C12" s="20">
        <f>F48</f>
        <v>20705.26224</v>
      </c>
    </row>
    <row r="13" spans="2:8" ht="16" customHeight="1">
      <c r="B13" s="22" t="s">
        <v>8</v>
      </c>
      <c r="C13" s="23">
        <f>C10+C11+C12</f>
        <v>18751.756489999989</v>
      </c>
    </row>
    <row r="14" spans="2:8" ht="16" customHeight="1">
      <c r="B14" s="24" t="s">
        <v>9</v>
      </c>
      <c r="C14" s="20">
        <f>D64</f>
        <v>210383.26921999999</v>
      </c>
    </row>
    <row r="15" spans="2:8" ht="16" customHeight="1">
      <c r="B15" s="25" t="s">
        <v>10</v>
      </c>
      <c r="C15" s="20">
        <f>C56</f>
        <v>-5642097</v>
      </c>
    </row>
    <row r="16" spans="2:8" ht="16" customHeight="1">
      <c r="B16" s="72" t="s">
        <v>11</v>
      </c>
      <c r="C16" s="26">
        <v>0</v>
      </c>
    </row>
    <row r="17" spans="2:6" ht="16" customHeight="1">
      <c r="B17" s="22" t="s">
        <v>12</v>
      </c>
      <c r="C17" s="23">
        <f>C13+C14+C15+C16</f>
        <v>-5412961.9742900003</v>
      </c>
    </row>
    <row r="18" spans="2:6" ht="16" customHeight="1">
      <c r="B18" s="27" t="s">
        <v>13</v>
      </c>
      <c r="C18" s="28">
        <f>C9+C17</f>
        <v>-26353642.974289998</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-27358</v>
      </c>
      <c r="D25" s="35">
        <v>-93331.470780000003</v>
      </c>
      <c r="E25" s="35">
        <v>-29973.852749999998</v>
      </c>
      <c r="F25" s="27">
        <f>C25+D25+E25</f>
        <v>-150663.32352999999</v>
      </c>
    </row>
    <row r="26" spans="2:6" ht="16" customHeight="1">
      <c r="B26" s="36" t="s">
        <v>22</v>
      </c>
      <c r="C26" s="35">
        <v>-86022</v>
      </c>
      <c r="D26" s="35">
        <v>-302074.29851000011</v>
      </c>
      <c r="E26" s="35">
        <v>-105881.86800999998</v>
      </c>
      <c r="F26" s="27">
        <f>C26+D26+E26</f>
        <v>-493978.16652000009</v>
      </c>
    </row>
    <row r="27" spans="2:6" ht="16" customHeight="1">
      <c r="B27" s="27" t="s">
        <v>23</v>
      </c>
      <c r="C27" s="27">
        <f>C25+C26</f>
        <v>-113380</v>
      </c>
      <c r="D27" s="27">
        <f t="shared" ref="D27:F27" si="0">D25+D26</f>
        <v>-395405.76929000008</v>
      </c>
      <c r="E27" s="27">
        <f t="shared" si="0"/>
        <v>-135855.72075999997</v>
      </c>
      <c r="F27" s="27">
        <f t="shared" si="0"/>
        <v>-644641.49005000014</v>
      </c>
    </row>
    <row r="28" spans="2:6" ht="12" customHeight="1">
      <c r="B28" s="8"/>
    </row>
    <row r="29" spans="2:6" ht="16" customHeight="1">
      <c r="B29" s="32" t="s">
        <v>24</v>
      </c>
      <c r="C29" s="33"/>
      <c r="D29" s="33"/>
      <c r="E29" s="33"/>
      <c r="F29" s="16"/>
    </row>
    <row r="30" spans="2:6" ht="16" customHeight="1">
      <c r="B30" s="65" t="s">
        <v>25</v>
      </c>
      <c r="C30" s="37"/>
      <c r="D30" s="37"/>
      <c r="E30" s="37"/>
      <c r="F30" s="26">
        <v>464578.01259000011</v>
      </c>
    </row>
    <row r="31" spans="2:6" ht="16" customHeight="1">
      <c r="B31" s="66" t="s">
        <v>89</v>
      </c>
      <c r="C31" s="37"/>
      <c r="D31" s="37"/>
      <c r="E31" s="37"/>
      <c r="F31" s="26">
        <v>42726</v>
      </c>
    </row>
    <row r="32" spans="2:6" ht="16" customHeight="1">
      <c r="B32" s="22" t="s">
        <v>26</v>
      </c>
      <c r="C32" s="38"/>
      <c r="D32" s="38"/>
      <c r="E32" s="38"/>
      <c r="F32" s="39">
        <f>$F$30+$F$31</f>
        <v>507304.01259000011</v>
      </c>
    </row>
    <row r="33" spans="2:8" ht="16" customHeight="1">
      <c r="B33" s="40" t="s">
        <v>27</v>
      </c>
      <c r="C33" s="37"/>
      <c r="D33" s="37"/>
      <c r="E33" s="37"/>
      <c r="F33" s="26">
        <v>113822.29037</v>
      </c>
    </row>
    <row r="34" spans="2:8" ht="16" customHeight="1">
      <c r="B34" s="59" t="s">
        <v>28</v>
      </c>
      <c r="C34" s="37"/>
      <c r="D34" s="37"/>
      <c r="E34" s="37"/>
      <c r="F34" s="26">
        <v>21561.681339999999</v>
      </c>
    </row>
    <row r="35" spans="2:8" ht="16" customHeight="1">
      <c r="B35" s="22" t="s">
        <v>29</v>
      </c>
      <c r="C35" s="38"/>
      <c r="D35" s="38"/>
      <c r="E35" s="38"/>
      <c r="F35" s="39">
        <f>$F$33+$F$34</f>
        <v>135383.97171000001</v>
      </c>
    </row>
    <row r="36" spans="2:8" ht="16" customHeight="1">
      <c r="B36" s="41" t="s">
        <v>30</v>
      </c>
      <c r="C36" s="42"/>
      <c r="D36" s="42"/>
      <c r="E36" s="42"/>
      <c r="F36" s="26">
        <v>0</v>
      </c>
    </row>
    <row r="37" spans="2:8" ht="16" customHeight="1">
      <c r="B37" s="27" t="s">
        <v>31</v>
      </c>
      <c r="C37" s="43"/>
      <c r="D37" s="43"/>
      <c r="E37" s="43"/>
      <c r="F37" s="27">
        <f>F32+F35+F36</f>
        <v>642687.98430000013</v>
      </c>
    </row>
    <row r="38" spans="2:8" ht="12" customHeight="1">
      <c r="B38" s="44"/>
    </row>
    <row r="39" spans="2:8" ht="16" customHeight="1">
      <c r="B39" s="65" t="s">
        <v>32</v>
      </c>
      <c r="C39" s="38"/>
      <c r="D39" s="38"/>
      <c r="E39" s="38"/>
      <c r="F39" s="26">
        <v>120864.35757999992</v>
      </c>
      <c r="H39" s="63"/>
    </row>
    <row r="40" spans="2:8" ht="16" customHeight="1">
      <c r="B40" s="67" t="s">
        <v>33</v>
      </c>
      <c r="C40" s="42"/>
      <c r="D40" s="42"/>
      <c r="E40" s="42"/>
      <c r="F40" s="26">
        <v>1961</v>
      </c>
      <c r="H40" s="63"/>
    </row>
    <row r="41" spans="2:8" ht="12" customHeight="1"/>
    <row r="42" spans="2:8" ht="16" customHeight="1">
      <c r="B42" s="32" t="s">
        <v>34</v>
      </c>
      <c r="C42" s="16"/>
      <c r="E42" s="33"/>
      <c r="F42" s="33"/>
    </row>
    <row r="43" spans="2:8" ht="16" customHeight="1">
      <c r="B43" s="57" t="s">
        <v>35</v>
      </c>
      <c r="C43" s="45"/>
      <c r="D43" s="45"/>
      <c r="E43" s="45"/>
      <c r="F43" s="26">
        <v>1423.2659299999998</v>
      </c>
    </row>
    <row r="44" spans="2:8" ht="16" customHeight="1">
      <c r="B44" s="46" t="s">
        <v>36</v>
      </c>
      <c r="C44" s="45"/>
      <c r="D44" s="45"/>
      <c r="E44" s="45"/>
      <c r="F44" s="26">
        <v>-5.2775499999999989</v>
      </c>
    </row>
    <row r="45" spans="2:8" ht="16" customHeight="1">
      <c r="B45" s="64" t="s">
        <v>37</v>
      </c>
      <c r="C45" s="45"/>
      <c r="D45" s="45"/>
      <c r="E45" s="45"/>
      <c r="F45" s="26">
        <v>-6022.4465500000006</v>
      </c>
    </row>
    <row r="46" spans="2:8" ht="16" customHeight="1">
      <c r="B46" s="47" t="s">
        <v>38</v>
      </c>
      <c r="C46" s="45"/>
      <c r="D46" s="45"/>
      <c r="E46" s="45"/>
      <c r="F46" s="26">
        <v>25802.720410000002</v>
      </c>
    </row>
    <row r="47" spans="2:8" ht="16" customHeight="1">
      <c r="B47" s="47" t="s">
        <v>39</v>
      </c>
      <c r="C47" s="45"/>
      <c r="D47" s="45"/>
      <c r="E47" s="45"/>
      <c r="F47" s="26">
        <v>-493</v>
      </c>
    </row>
    <row r="48" spans="2:8" ht="16" customHeight="1">
      <c r="B48" s="27" t="s">
        <v>40</v>
      </c>
      <c r="C48" s="45"/>
      <c r="D48" s="45"/>
      <c r="E48" s="45"/>
      <c r="F48" s="27">
        <f t="shared" ref="F48" si="1">SUM(F43:F47)</f>
        <v>20705.26224</v>
      </c>
    </row>
    <row r="49" spans="2:5" ht="16" customHeight="1"/>
    <row r="50" spans="2:5" ht="18" customHeight="1">
      <c r="B50" s="14" t="s">
        <v>41</v>
      </c>
    </row>
    <row r="51" spans="2:5" ht="14.25" customHeight="1">
      <c r="B51" s="8"/>
      <c r="C51" s="16" t="s">
        <v>3</v>
      </c>
      <c r="E51" s="17"/>
    </row>
    <row r="52" spans="2:5" ht="16" customHeight="1">
      <c r="B52" s="57" t="s">
        <v>42</v>
      </c>
      <c r="C52" s="26">
        <v>-332837</v>
      </c>
    </row>
    <row r="53" spans="2:5" ht="16" customHeight="1">
      <c r="B53" s="70" t="s">
        <v>43</v>
      </c>
      <c r="C53" s="26">
        <v>-5314862</v>
      </c>
    </row>
    <row r="54" spans="2:5" ht="16" customHeight="1">
      <c r="B54" s="64" t="s">
        <v>44</v>
      </c>
      <c r="C54" s="26">
        <v>5602</v>
      </c>
    </row>
    <row r="55" spans="2:5" ht="16" customHeight="1">
      <c r="B55" s="64" t="s">
        <v>39</v>
      </c>
      <c r="C55" s="26">
        <v>0</v>
      </c>
    </row>
    <row r="56" spans="2:5" ht="16" customHeight="1">
      <c r="B56" s="27" t="s">
        <v>45</v>
      </c>
      <c r="C56" s="27">
        <f>SUM(C52:C55)</f>
        <v>-5642097</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73</v>
      </c>
      <c r="D61" s="35">
        <v>4291.3226499999992</v>
      </c>
    </row>
    <row r="62" spans="2:5" ht="16" customHeight="1">
      <c r="B62" s="34" t="s">
        <v>50</v>
      </c>
      <c r="C62" s="51">
        <v>4</v>
      </c>
      <c r="D62" s="35">
        <v>204330</v>
      </c>
    </row>
    <row r="63" spans="2:5" ht="16" customHeight="1">
      <c r="B63" s="34" t="s">
        <v>51</v>
      </c>
      <c r="C63" s="51">
        <v>5</v>
      </c>
      <c r="D63" s="35">
        <v>1761.9465700000001</v>
      </c>
    </row>
    <row r="64" spans="2:5" ht="16" customHeight="1">
      <c r="B64" s="52" t="s">
        <v>52</v>
      </c>
      <c r="C64" s="28">
        <f>SUM(C61:C63)</f>
        <v>82</v>
      </c>
      <c r="D64" s="28">
        <f>SUM(D61:D63)</f>
        <v>210383.26921999999</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39098</v>
      </c>
      <c r="D71" s="51">
        <v>6552</v>
      </c>
      <c r="E71" s="51">
        <v>11633</v>
      </c>
      <c r="F71" s="27">
        <f t="shared" ref="F71:F79" si="2">SUM(C71:E71)</f>
        <v>57283</v>
      </c>
    </row>
    <row r="72" spans="2:6" ht="16" customHeight="1">
      <c r="B72" s="60" t="s">
        <v>55</v>
      </c>
      <c r="C72" s="51">
        <v>43660</v>
      </c>
      <c r="D72" s="51">
        <v>2007</v>
      </c>
      <c r="E72" s="51">
        <v>6409</v>
      </c>
      <c r="F72" s="27">
        <f t="shared" si="2"/>
        <v>52076</v>
      </c>
    </row>
    <row r="73" spans="2:6" ht="16" customHeight="1">
      <c r="B73" s="22" t="s">
        <v>56</v>
      </c>
      <c r="C73" s="39">
        <f>C71+C72</f>
        <v>82758</v>
      </c>
      <c r="D73" s="39">
        <f>D71+D72</f>
        <v>8559</v>
      </c>
      <c r="E73" s="39">
        <f>E71+E72</f>
        <v>18042</v>
      </c>
      <c r="F73" s="27">
        <f t="shared" si="2"/>
        <v>109359</v>
      </c>
    </row>
    <row r="74" spans="2:6" ht="16" customHeight="1">
      <c r="B74" s="61" t="s">
        <v>57</v>
      </c>
      <c r="C74" s="51">
        <v>55257</v>
      </c>
      <c r="D74" s="51">
        <v>5240</v>
      </c>
      <c r="E74" s="51">
        <v>10088</v>
      </c>
      <c r="F74" s="27">
        <f t="shared" si="2"/>
        <v>70585</v>
      </c>
    </row>
    <row r="75" spans="2:6" ht="16" customHeight="1">
      <c r="B75" s="60" t="s">
        <v>58</v>
      </c>
      <c r="C75" s="51">
        <v>10716</v>
      </c>
      <c r="D75" s="51">
        <v>928</v>
      </c>
      <c r="E75" s="51">
        <v>1456</v>
      </c>
      <c r="F75" s="27">
        <f t="shared" si="2"/>
        <v>13100</v>
      </c>
    </row>
    <row r="76" spans="2:6" ht="16" customHeight="1">
      <c r="B76" s="22" t="s">
        <v>59</v>
      </c>
      <c r="C76" s="39">
        <f>C74+C75</f>
        <v>65973</v>
      </c>
      <c r="D76" s="39">
        <f>D74+D75</f>
        <v>6168</v>
      </c>
      <c r="E76" s="39">
        <f>E74+E75</f>
        <v>11544</v>
      </c>
      <c r="F76" s="27">
        <f t="shared" si="2"/>
        <v>83685</v>
      </c>
    </row>
    <row r="77" spans="2:6" ht="16" customHeight="1">
      <c r="B77" s="36" t="s">
        <v>60</v>
      </c>
      <c r="C77" s="51">
        <v>45227</v>
      </c>
      <c r="D77" s="51">
        <v>4998</v>
      </c>
      <c r="E77" s="51">
        <v>15109</v>
      </c>
      <c r="F77" s="27">
        <f t="shared" si="2"/>
        <v>65334</v>
      </c>
    </row>
    <row r="78" spans="2:6" ht="16" customHeight="1">
      <c r="B78" s="27" t="s">
        <v>61</v>
      </c>
      <c r="C78" s="27">
        <f>C73+C76+C77</f>
        <v>193958</v>
      </c>
      <c r="D78" s="27">
        <f>D73+D76+D77</f>
        <v>19725</v>
      </c>
      <c r="E78" s="27">
        <f>E73+E76+E77</f>
        <v>44695</v>
      </c>
      <c r="F78" s="27">
        <f t="shared" si="2"/>
        <v>258378</v>
      </c>
    </row>
    <row r="79" spans="2:6" ht="16" customHeight="1">
      <c r="B79" s="69" t="s">
        <v>62</v>
      </c>
      <c r="C79" s="51">
        <v>784</v>
      </c>
      <c r="D79" s="51">
        <v>95</v>
      </c>
      <c r="E79" s="51">
        <v>95</v>
      </c>
      <c r="F79" s="27">
        <f t="shared" si="2"/>
        <v>974</v>
      </c>
    </row>
    <row r="80" spans="2:6" ht="12" customHeight="1">
      <c r="B80" s="44"/>
    </row>
    <row r="81" spans="2:6" ht="16" customHeight="1">
      <c r="B81" s="53" t="s">
        <v>63</v>
      </c>
      <c r="C81" s="45"/>
      <c r="D81" s="45"/>
      <c r="E81" s="45"/>
      <c r="F81" s="51">
        <v>29</v>
      </c>
    </row>
    <row r="82" spans="2:6" ht="16" customHeight="1">
      <c r="B82" s="53" t="s">
        <v>64</v>
      </c>
      <c r="C82" s="45"/>
      <c r="D82" s="45"/>
      <c r="E82" s="45"/>
      <c r="F82" s="51">
        <v>135</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13130</v>
      </c>
      <c r="D87" s="51">
        <v>1686</v>
      </c>
    </row>
    <row r="88" spans="2:6" ht="15.75" customHeight="1">
      <c r="B88" s="34" t="s">
        <v>69</v>
      </c>
      <c r="C88" s="35">
        <v>2789</v>
      </c>
      <c r="D88" s="51">
        <v>375</v>
      </c>
    </row>
    <row r="89" spans="2:6" ht="15.75" customHeight="1">
      <c r="B89" s="34" t="s">
        <v>70</v>
      </c>
      <c r="C89" s="35">
        <v>512</v>
      </c>
      <c r="D89" s="51">
        <v>189</v>
      </c>
    </row>
    <row r="90" spans="2:6" ht="15.75" customHeight="1">
      <c r="B90" s="55" t="s">
        <v>71</v>
      </c>
      <c r="C90" s="39">
        <f>SUM(C87:C89)</f>
        <v>16431</v>
      </c>
      <c r="D90" s="39">
        <f>SUM(D87:D89)</f>
        <v>2250</v>
      </c>
    </row>
    <row r="91" spans="2:6" ht="15.75" customHeight="1">
      <c r="B91" s="34" t="s">
        <v>72</v>
      </c>
      <c r="C91" s="35">
        <v>2072</v>
      </c>
      <c r="D91" s="51">
        <v>481</v>
      </c>
    </row>
    <row r="92" spans="2:6" ht="15.75" customHeight="1">
      <c r="B92" s="52" t="s">
        <v>73</v>
      </c>
      <c r="C92" s="27">
        <f>C90+C91</f>
        <v>18503</v>
      </c>
      <c r="D92" s="27">
        <f>D90+D91</f>
        <v>2731</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D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D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D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D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D00-000004000000}">
      <formula1>0</formula1>
    </dataValidation>
  </dataValidation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87</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-3672321</v>
      </c>
    </row>
    <row r="10" spans="2:8" ht="16" customHeight="1">
      <c r="B10" s="19" t="s">
        <v>5</v>
      </c>
      <c r="C10" s="20">
        <f>F27</f>
        <v>-103303</v>
      </c>
    </row>
    <row r="11" spans="2:8" ht="16" customHeight="1">
      <c r="B11" s="21" t="s">
        <v>6</v>
      </c>
      <c r="C11" s="20">
        <f>F37</f>
        <v>119089</v>
      </c>
    </row>
    <row r="12" spans="2:8" ht="16" customHeight="1">
      <c r="B12" s="21" t="s">
        <v>7</v>
      </c>
      <c r="C12" s="20">
        <f>F48</f>
        <v>8869</v>
      </c>
    </row>
    <row r="13" spans="2:8" ht="16" customHeight="1">
      <c r="B13" s="22" t="s">
        <v>8</v>
      </c>
      <c r="C13" s="23">
        <f>C10+C11+C12</f>
        <v>24655</v>
      </c>
    </row>
    <row r="14" spans="2:8" ht="16" customHeight="1">
      <c r="B14" s="24" t="s">
        <v>9</v>
      </c>
      <c r="C14" s="20">
        <f>D64</f>
        <v>12066</v>
      </c>
    </row>
    <row r="15" spans="2:8" ht="16" customHeight="1">
      <c r="B15" s="25" t="s">
        <v>10</v>
      </c>
      <c r="C15" s="20">
        <f>C56</f>
        <v>-1213972</v>
      </c>
    </row>
    <row r="16" spans="2:8" ht="16" customHeight="1">
      <c r="B16" s="72" t="s">
        <v>11</v>
      </c>
      <c r="C16" s="26">
        <v>0</v>
      </c>
    </row>
    <row r="17" spans="2:6" ht="16" customHeight="1">
      <c r="B17" s="22" t="s">
        <v>12</v>
      </c>
      <c r="C17" s="23">
        <f>C13+C14+C15+C16</f>
        <v>-1177251</v>
      </c>
    </row>
    <row r="18" spans="2:6" ht="16" customHeight="1">
      <c r="B18" s="27" t="s">
        <v>13</v>
      </c>
      <c r="C18" s="28">
        <f>C9+C17</f>
        <v>-4849572</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-7784</v>
      </c>
      <c r="D25" s="35">
        <v>-14559</v>
      </c>
      <c r="E25" s="35">
        <v>-4748</v>
      </c>
      <c r="F25" s="27">
        <f>C25+D25+E25</f>
        <v>-27091</v>
      </c>
    </row>
    <row r="26" spans="2:6" ht="16" customHeight="1">
      <c r="B26" s="36" t="s">
        <v>22</v>
      </c>
      <c r="C26" s="35">
        <v>-21330</v>
      </c>
      <c r="D26" s="35">
        <v>-41055</v>
      </c>
      <c r="E26" s="35">
        <v>-13827</v>
      </c>
      <c r="F26" s="27">
        <f>C26+D26+E26</f>
        <v>-76212</v>
      </c>
    </row>
    <row r="27" spans="2:6" ht="16" customHeight="1">
      <c r="B27" s="27" t="s">
        <v>23</v>
      </c>
      <c r="C27" s="27">
        <f>C25+C26</f>
        <v>-29114</v>
      </c>
      <c r="D27" s="27">
        <f t="shared" ref="D27:F27" si="0">D25+D26</f>
        <v>-55614</v>
      </c>
      <c r="E27" s="27">
        <f t="shared" si="0"/>
        <v>-18575</v>
      </c>
      <c r="F27" s="27">
        <f t="shared" si="0"/>
        <v>-103303</v>
      </c>
    </row>
    <row r="28" spans="2:6" ht="12" customHeight="1">
      <c r="B28" s="8"/>
    </row>
    <row r="29" spans="2:6" ht="16" customHeight="1">
      <c r="B29" s="32" t="s">
        <v>24</v>
      </c>
      <c r="C29" s="33"/>
      <c r="D29" s="33"/>
      <c r="E29" s="33"/>
      <c r="F29" s="16"/>
    </row>
    <row r="30" spans="2:6" ht="16" customHeight="1">
      <c r="B30" s="65" t="s">
        <v>25</v>
      </c>
      <c r="C30" s="37"/>
      <c r="D30" s="37"/>
      <c r="E30" s="37"/>
      <c r="F30" s="26">
        <v>88002</v>
      </c>
    </row>
    <row r="31" spans="2:6" ht="16" customHeight="1">
      <c r="B31" s="66" t="s">
        <v>89</v>
      </c>
      <c r="C31" s="37"/>
      <c r="D31" s="37"/>
      <c r="E31" s="37"/>
      <c r="F31" s="26">
        <v>8060</v>
      </c>
    </row>
    <row r="32" spans="2:6" ht="16" customHeight="1">
      <c r="B32" s="22" t="s">
        <v>26</v>
      </c>
      <c r="C32" s="38"/>
      <c r="D32" s="38"/>
      <c r="E32" s="38"/>
      <c r="F32" s="39">
        <f>$F$30+$F$31</f>
        <v>96062</v>
      </c>
    </row>
    <row r="33" spans="2:8" ht="16" customHeight="1">
      <c r="B33" s="40" t="s">
        <v>27</v>
      </c>
      <c r="C33" s="37"/>
      <c r="D33" s="37"/>
      <c r="E33" s="37"/>
      <c r="F33" s="26">
        <v>18356</v>
      </c>
    </row>
    <row r="34" spans="2:8" ht="16" customHeight="1">
      <c r="B34" s="59" t="s">
        <v>28</v>
      </c>
      <c r="C34" s="37"/>
      <c r="D34" s="37"/>
      <c r="E34" s="37"/>
      <c r="F34" s="26">
        <v>4300</v>
      </c>
    </row>
    <row r="35" spans="2:8" ht="16" customHeight="1">
      <c r="B35" s="22" t="s">
        <v>29</v>
      </c>
      <c r="C35" s="38"/>
      <c r="D35" s="38"/>
      <c r="E35" s="38"/>
      <c r="F35" s="39">
        <f>$F$33+$F$34</f>
        <v>22656</v>
      </c>
    </row>
    <row r="36" spans="2:8" ht="16" customHeight="1">
      <c r="B36" s="41" t="s">
        <v>30</v>
      </c>
      <c r="C36" s="42"/>
      <c r="D36" s="42"/>
      <c r="E36" s="42"/>
      <c r="F36" s="26">
        <v>371</v>
      </c>
    </row>
    <row r="37" spans="2:8" ht="16" customHeight="1">
      <c r="B37" s="27" t="s">
        <v>31</v>
      </c>
      <c r="C37" s="43"/>
      <c r="D37" s="43"/>
      <c r="E37" s="43"/>
      <c r="F37" s="27">
        <f>F32+F35+F36</f>
        <v>119089</v>
      </c>
    </row>
    <row r="38" spans="2:8" ht="12" customHeight="1">
      <c r="B38" s="44"/>
    </row>
    <row r="39" spans="2:8" ht="16" customHeight="1">
      <c r="B39" s="65" t="s">
        <v>32</v>
      </c>
      <c r="C39" s="38"/>
      <c r="D39" s="38"/>
      <c r="E39" s="38"/>
      <c r="F39" s="26">
        <v>21863</v>
      </c>
      <c r="H39" s="63"/>
    </row>
    <row r="40" spans="2:8" ht="16" customHeight="1">
      <c r="B40" s="67" t="s">
        <v>33</v>
      </c>
      <c r="C40" s="42"/>
      <c r="D40" s="42"/>
      <c r="E40" s="42"/>
      <c r="F40" s="26">
        <v>281</v>
      </c>
      <c r="H40" s="63"/>
    </row>
    <row r="41" spans="2:8" ht="12" customHeight="1"/>
    <row r="42" spans="2:8" ht="16" customHeight="1">
      <c r="B42" s="32" t="s">
        <v>34</v>
      </c>
      <c r="C42" s="16"/>
      <c r="E42" s="33"/>
      <c r="F42" s="33"/>
    </row>
    <row r="43" spans="2:8" ht="16" customHeight="1">
      <c r="B43" s="57" t="s">
        <v>35</v>
      </c>
      <c r="C43" s="45"/>
      <c r="D43" s="45"/>
      <c r="E43" s="45"/>
      <c r="F43" s="26">
        <v>121</v>
      </c>
    </row>
    <row r="44" spans="2:8" ht="16" customHeight="1">
      <c r="B44" s="46" t="s">
        <v>36</v>
      </c>
      <c r="C44" s="45"/>
      <c r="D44" s="45"/>
      <c r="E44" s="45"/>
      <c r="F44" s="26">
        <v>0</v>
      </c>
    </row>
    <row r="45" spans="2:8" ht="16" customHeight="1">
      <c r="B45" s="64" t="s">
        <v>37</v>
      </c>
      <c r="C45" s="45"/>
      <c r="D45" s="45"/>
      <c r="E45" s="45"/>
      <c r="F45" s="26">
        <v>-3635</v>
      </c>
    </row>
    <row r="46" spans="2:8" ht="16" customHeight="1">
      <c r="B46" s="47" t="s">
        <v>38</v>
      </c>
      <c r="C46" s="45"/>
      <c r="D46" s="45"/>
      <c r="E46" s="45"/>
      <c r="F46" s="26">
        <v>12383</v>
      </c>
    </row>
    <row r="47" spans="2:8" ht="16" customHeight="1">
      <c r="B47" s="47" t="s">
        <v>39</v>
      </c>
      <c r="C47" s="45"/>
      <c r="D47" s="45"/>
      <c r="E47" s="45"/>
      <c r="F47" s="26">
        <v>0</v>
      </c>
    </row>
    <row r="48" spans="2:8" ht="16" customHeight="1">
      <c r="B48" s="27" t="s">
        <v>40</v>
      </c>
      <c r="C48" s="45"/>
      <c r="D48" s="45"/>
      <c r="E48" s="45"/>
      <c r="F48" s="27">
        <f t="shared" ref="F48" si="1">SUM(F43:F47)</f>
        <v>8869</v>
      </c>
    </row>
    <row r="49" spans="2:5" ht="16" customHeight="1"/>
    <row r="50" spans="2:5" ht="18" customHeight="1">
      <c r="B50" s="14" t="s">
        <v>41</v>
      </c>
    </row>
    <row r="51" spans="2:5" ht="14.25" customHeight="1">
      <c r="B51" s="8"/>
      <c r="C51" s="16" t="s">
        <v>3</v>
      </c>
      <c r="E51" s="17"/>
    </row>
    <row r="52" spans="2:5" ht="16" customHeight="1">
      <c r="B52" s="57" t="s">
        <v>42</v>
      </c>
      <c r="C52" s="26">
        <v>-71640</v>
      </c>
    </row>
    <row r="53" spans="2:5" ht="16" customHeight="1">
      <c r="B53" s="70" t="s">
        <v>43</v>
      </c>
      <c r="C53" s="26">
        <v>-1142939</v>
      </c>
    </row>
    <row r="54" spans="2:5" ht="16" customHeight="1">
      <c r="B54" s="64" t="s">
        <v>44</v>
      </c>
      <c r="C54" s="26">
        <v>607</v>
      </c>
    </row>
    <row r="55" spans="2:5" ht="16" customHeight="1">
      <c r="B55" s="64" t="s">
        <v>39</v>
      </c>
      <c r="C55" s="26">
        <v>0</v>
      </c>
    </row>
    <row r="56" spans="2:5" ht="16" customHeight="1">
      <c r="B56" s="27" t="s">
        <v>45</v>
      </c>
      <c r="C56" s="27">
        <f>SUM(C52:C55)</f>
        <v>-1213972</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17</v>
      </c>
      <c r="D61" s="35">
        <v>1550</v>
      </c>
    </row>
    <row r="62" spans="2:5" ht="16" customHeight="1">
      <c r="B62" s="34" t="s">
        <v>50</v>
      </c>
      <c r="C62" s="51">
        <v>2</v>
      </c>
      <c r="D62" s="35">
        <v>10411</v>
      </c>
    </row>
    <row r="63" spans="2:5" ht="16" customHeight="1">
      <c r="B63" s="34" t="s">
        <v>51</v>
      </c>
      <c r="C63" s="51">
        <v>2</v>
      </c>
      <c r="D63" s="35">
        <v>105</v>
      </c>
    </row>
    <row r="64" spans="2:5" ht="16" customHeight="1">
      <c r="B64" s="52" t="s">
        <v>52</v>
      </c>
      <c r="C64" s="28">
        <f>SUM(C61:C63)</f>
        <v>21</v>
      </c>
      <c r="D64" s="28">
        <f>SUM(D61:D63)</f>
        <v>12066</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2887</v>
      </c>
      <c r="D71" s="51">
        <v>5026</v>
      </c>
      <c r="E71" s="51">
        <v>1652</v>
      </c>
      <c r="F71" s="27">
        <f t="shared" ref="F71:F79" si="2">SUM(C71:E71)</f>
        <v>9565</v>
      </c>
    </row>
    <row r="72" spans="2:6" ht="16" customHeight="1">
      <c r="B72" s="60" t="s">
        <v>55</v>
      </c>
      <c r="C72" s="51">
        <v>2172</v>
      </c>
      <c r="D72" s="51">
        <v>6555</v>
      </c>
      <c r="E72" s="51">
        <v>889</v>
      </c>
      <c r="F72" s="27">
        <f t="shared" si="2"/>
        <v>9616</v>
      </c>
    </row>
    <row r="73" spans="2:6" ht="16" customHeight="1">
      <c r="B73" s="22" t="s">
        <v>56</v>
      </c>
      <c r="C73" s="39">
        <f>C71+C72</f>
        <v>5059</v>
      </c>
      <c r="D73" s="39">
        <f>D71+D72</f>
        <v>11581</v>
      </c>
      <c r="E73" s="39">
        <f>E71+E72</f>
        <v>2541</v>
      </c>
      <c r="F73" s="27">
        <f t="shared" si="2"/>
        <v>19181</v>
      </c>
    </row>
    <row r="74" spans="2:6" ht="16" customHeight="1">
      <c r="B74" s="61" t="s">
        <v>57</v>
      </c>
      <c r="C74" s="51">
        <v>5277</v>
      </c>
      <c r="D74" s="51">
        <v>7628</v>
      </c>
      <c r="E74" s="51">
        <v>1495</v>
      </c>
      <c r="F74" s="27">
        <f t="shared" si="2"/>
        <v>14400</v>
      </c>
    </row>
    <row r="75" spans="2:6" ht="16" customHeight="1">
      <c r="B75" s="60" t="s">
        <v>58</v>
      </c>
      <c r="C75" s="51">
        <v>1105</v>
      </c>
      <c r="D75" s="51">
        <v>1198</v>
      </c>
      <c r="E75" s="51">
        <v>234</v>
      </c>
      <c r="F75" s="27">
        <f t="shared" si="2"/>
        <v>2537</v>
      </c>
    </row>
    <row r="76" spans="2:6" ht="16" customHeight="1">
      <c r="B76" s="22" t="s">
        <v>59</v>
      </c>
      <c r="C76" s="39">
        <f>C74+C75</f>
        <v>6382</v>
      </c>
      <c r="D76" s="39">
        <f>D74+D75</f>
        <v>8826</v>
      </c>
      <c r="E76" s="39">
        <f>E74+E75</f>
        <v>1729</v>
      </c>
      <c r="F76" s="27">
        <f t="shared" si="2"/>
        <v>16937</v>
      </c>
    </row>
    <row r="77" spans="2:6" ht="16" customHeight="1">
      <c r="B77" s="36" t="s">
        <v>60</v>
      </c>
      <c r="C77" s="51">
        <v>2646</v>
      </c>
      <c r="D77" s="51">
        <v>6311</v>
      </c>
      <c r="E77" s="51">
        <v>1528</v>
      </c>
      <c r="F77" s="27">
        <f t="shared" si="2"/>
        <v>10485</v>
      </c>
    </row>
    <row r="78" spans="2:6" ht="16" customHeight="1">
      <c r="B78" s="27" t="s">
        <v>61</v>
      </c>
      <c r="C78" s="27">
        <f>C73+C76+C77</f>
        <v>14087</v>
      </c>
      <c r="D78" s="27">
        <f>D73+D76+D77</f>
        <v>26718</v>
      </c>
      <c r="E78" s="27">
        <f>E73+E76+E77</f>
        <v>5798</v>
      </c>
      <c r="F78" s="27">
        <f t="shared" si="2"/>
        <v>46603</v>
      </c>
    </row>
    <row r="79" spans="2:6" ht="16" customHeight="1">
      <c r="B79" s="69" t="s">
        <v>62</v>
      </c>
      <c r="C79" s="51">
        <v>5</v>
      </c>
      <c r="D79" s="51">
        <v>20</v>
      </c>
      <c r="E79" s="51">
        <v>3</v>
      </c>
      <c r="F79" s="27">
        <f t="shared" si="2"/>
        <v>28</v>
      </c>
    </row>
    <row r="80" spans="2:6" ht="12" customHeight="1">
      <c r="B80" s="44"/>
    </row>
    <row r="81" spans="2:6" ht="16" customHeight="1">
      <c r="B81" s="53" t="s">
        <v>63</v>
      </c>
      <c r="C81" s="45"/>
      <c r="D81" s="45"/>
      <c r="E81" s="45"/>
      <c r="F81" s="51">
        <v>13</v>
      </c>
    </row>
    <row r="82" spans="2:6" ht="16" customHeight="1">
      <c r="B82" s="53" t="s">
        <v>64</v>
      </c>
      <c r="C82" s="45"/>
      <c r="D82" s="45"/>
      <c r="E82" s="45"/>
      <c r="F82" s="51">
        <v>32</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1569</v>
      </c>
      <c r="D87" s="51">
        <v>233</v>
      </c>
    </row>
    <row r="88" spans="2:6" ht="15.75" customHeight="1">
      <c r="B88" s="34" t="s">
        <v>69</v>
      </c>
      <c r="C88" s="35">
        <v>75</v>
      </c>
      <c r="D88" s="51">
        <v>19</v>
      </c>
    </row>
    <row r="89" spans="2:6" ht="15.75" customHeight="1">
      <c r="B89" s="34" t="s">
        <v>70</v>
      </c>
      <c r="C89" s="35">
        <v>543</v>
      </c>
      <c r="D89" s="51">
        <v>209</v>
      </c>
    </row>
    <row r="90" spans="2:6" ht="15.75" customHeight="1">
      <c r="B90" s="55" t="s">
        <v>71</v>
      </c>
      <c r="C90" s="39">
        <f>SUM(C87:C89)</f>
        <v>2187</v>
      </c>
      <c r="D90" s="39">
        <f>SUM(D87:D89)</f>
        <v>461</v>
      </c>
    </row>
    <row r="91" spans="2:6" ht="15.75" customHeight="1">
      <c r="B91" s="34" t="s">
        <v>72</v>
      </c>
      <c r="C91" s="35">
        <v>555</v>
      </c>
      <c r="D91" s="51">
        <v>206</v>
      </c>
    </row>
    <row r="92" spans="2:6" ht="15.75" customHeight="1">
      <c r="B92" s="52" t="s">
        <v>73</v>
      </c>
      <c r="C92" s="27">
        <f>C90+C91</f>
        <v>2742</v>
      </c>
      <c r="D92" s="27">
        <f>D90+D91</f>
        <v>667</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E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E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E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E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E00-000004000000}">
      <formula1>0</formula1>
    </dataValidation>
  </dataValidation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B56F0-1092-4389-88EE-FE9E05F10E07}">
  <sheetPr>
    <tabColor rgb="FF183C5C"/>
  </sheetPr>
  <dimension ref="A1:I21"/>
  <sheetViews>
    <sheetView zoomScaleNormal="100" workbookViewId="0"/>
  </sheetViews>
  <sheetFormatPr defaultColWidth="9.08984375" defaultRowHeight="15.5"/>
  <cols>
    <col min="1" max="1" width="175.6328125" style="74" customWidth="1"/>
    <col min="2" max="2" width="9.08984375" style="74"/>
    <col min="3" max="3" width="10.6328125" style="74" customWidth="1"/>
    <col min="4" max="4" width="9.08984375" style="74"/>
    <col min="5" max="5" width="10.08984375" style="74" customWidth="1"/>
    <col min="6" max="16384" width="9.08984375" style="74"/>
  </cols>
  <sheetData>
    <row r="1" spans="1:5" ht="27.9" customHeight="1">
      <c r="A1" s="73" t="s">
        <v>129</v>
      </c>
      <c r="B1" s="85"/>
      <c r="C1" s="85"/>
      <c r="D1" s="85"/>
      <c r="E1" s="85"/>
    </row>
    <row r="2" spans="1:5" ht="24" customHeight="1">
      <c r="A2" s="75" t="s">
        <v>130</v>
      </c>
      <c r="B2" s="85"/>
      <c r="C2" s="85"/>
      <c r="D2" s="85"/>
      <c r="E2" s="85"/>
    </row>
    <row r="3" spans="1:5" ht="18" customHeight="1">
      <c r="A3" s="77"/>
    </row>
    <row r="4" spans="1:5" ht="18" customHeight="1">
      <c r="A4" s="86" t="s">
        <v>131</v>
      </c>
      <c r="B4" s="87"/>
      <c r="C4" s="87"/>
      <c r="D4" s="87"/>
      <c r="E4" s="87"/>
    </row>
    <row r="5" spans="1:5" ht="12" customHeight="1">
      <c r="E5" s="80"/>
    </row>
    <row r="6" spans="1:5" ht="18" customHeight="1">
      <c r="A6" s="86" t="s">
        <v>132</v>
      </c>
      <c r="B6" s="87"/>
      <c r="C6" s="87"/>
      <c r="D6" s="87"/>
      <c r="E6" s="87"/>
    </row>
    <row r="7" spans="1:5" ht="18" customHeight="1">
      <c r="A7" s="79" t="s">
        <v>133</v>
      </c>
      <c r="B7" s="87"/>
      <c r="C7" s="87"/>
      <c r="D7" s="87"/>
      <c r="E7" s="87"/>
    </row>
    <row r="8" spans="1:5" ht="18" customHeight="1">
      <c r="A8" s="79" t="s">
        <v>134</v>
      </c>
      <c r="B8" s="87"/>
      <c r="C8" s="87"/>
      <c r="D8" s="87"/>
      <c r="E8" s="87"/>
    </row>
    <row r="9" spans="1:5" ht="12" customHeight="1">
      <c r="E9" s="80"/>
    </row>
    <row r="10" spans="1:5" ht="18" customHeight="1">
      <c r="A10" s="86" t="s">
        <v>135</v>
      </c>
      <c r="B10" s="87"/>
      <c r="C10" s="87"/>
      <c r="D10" s="87"/>
      <c r="E10" s="87"/>
    </row>
    <row r="11" spans="1:5" ht="18" customHeight="1">
      <c r="A11" s="79" t="s">
        <v>136</v>
      </c>
      <c r="B11" s="87"/>
      <c r="C11" s="87"/>
      <c r="D11" s="87"/>
      <c r="E11" s="87"/>
    </row>
    <row r="12" spans="1:5" ht="18" customHeight="1">
      <c r="A12" s="79" t="s">
        <v>137</v>
      </c>
      <c r="B12" s="87"/>
      <c r="C12" s="87"/>
      <c r="D12" s="87"/>
      <c r="E12" s="87"/>
    </row>
    <row r="13" spans="1:5" ht="12" customHeight="1">
      <c r="E13" s="80"/>
    </row>
    <row r="14" spans="1:5" ht="18" customHeight="1">
      <c r="A14" s="86" t="s">
        <v>138</v>
      </c>
      <c r="B14" s="87"/>
      <c r="C14" s="87"/>
      <c r="D14" s="87"/>
      <c r="E14" s="87"/>
    </row>
    <row r="15" spans="1:5" ht="12" customHeight="1">
      <c r="E15" s="80"/>
    </row>
    <row r="16" spans="1:5" ht="18" customHeight="1">
      <c r="A16" s="86" t="s">
        <v>139</v>
      </c>
      <c r="B16" s="87"/>
      <c r="C16" s="87"/>
      <c r="D16" s="87"/>
      <c r="E16" s="87"/>
    </row>
    <row r="17" spans="1:9" ht="18" customHeight="1">
      <c r="A17" s="79" t="s">
        <v>140</v>
      </c>
      <c r="B17" s="87"/>
      <c r="C17" s="87"/>
      <c r="D17" s="87"/>
      <c r="E17" s="87"/>
    </row>
    <row r="18" spans="1:9" ht="18" customHeight="1">
      <c r="A18" s="79" t="s">
        <v>141</v>
      </c>
      <c r="B18" s="87"/>
      <c r="C18" s="87"/>
      <c r="D18" s="87"/>
      <c r="E18" s="87"/>
    </row>
    <row r="19" spans="1:9" ht="12" customHeight="1">
      <c r="E19" s="80"/>
    </row>
    <row r="20" spans="1:9" ht="18" customHeight="1">
      <c r="A20" s="74" t="s">
        <v>142</v>
      </c>
    </row>
    <row r="21" spans="1:9" ht="18" customHeight="1">
      <c r="A21" s="74" t="s">
        <v>143</v>
      </c>
      <c r="D21" s="88"/>
      <c r="E21" s="88"/>
      <c r="F21" s="88"/>
      <c r="G21" s="88"/>
      <c r="H21" s="88"/>
      <c r="I21" s="88"/>
    </row>
  </sheetData>
  <hyperlinks>
    <hyperlink ref="A21" r:id="rId1" display="www.gov.scot/publications/local-financial-return/" xr:uid="{F445E98A-3421-4FA9-B055-36057E29C59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178B9"/>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88</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f>SUM('Aberdeen CC Transport Fund:Tayside PF'!C9)</f>
        <v>-46067208.052196123</v>
      </c>
    </row>
    <row r="10" spans="2:8" ht="16" customHeight="1">
      <c r="B10" s="19" t="s">
        <v>5</v>
      </c>
      <c r="C10" s="20">
        <f>F27</f>
        <v>-1479645.0441000001</v>
      </c>
    </row>
    <row r="11" spans="2:8" ht="16" customHeight="1">
      <c r="B11" s="21" t="s">
        <v>6</v>
      </c>
      <c r="C11" s="20">
        <f>F37</f>
        <v>1486360.9843000001</v>
      </c>
    </row>
    <row r="12" spans="2:8" ht="16" customHeight="1">
      <c r="B12" s="21" t="s">
        <v>7</v>
      </c>
      <c r="C12" s="20">
        <f>F48</f>
        <v>8351.2622400000109</v>
      </c>
    </row>
    <row r="13" spans="2:8" ht="16" customHeight="1">
      <c r="B13" s="22" t="s">
        <v>8</v>
      </c>
      <c r="C13" s="23">
        <f>C10+C11+C12</f>
        <v>15067.202440000081</v>
      </c>
    </row>
    <row r="14" spans="2:8" ht="16" customHeight="1">
      <c r="B14" s="24" t="s">
        <v>9</v>
      </c>
      <c r="C14" s="20">
        <f>D64</f>
        <v>353394.26922000002</v>
      </c>
    </row>
    <row r="15" spans="2:8" ht="16" customHeight="1">
      <c r="B15" s="25" t="s">
        <v>10</v>
      </c>
      <c r="C15" s="20">
        <f>C56</f>
        <v>-11977182</v>
      </c>
    </row>
    <row r="16" spans="2:8" ht="16" customHeight="1">
      <c r="B16" s="72" t="s">
        <v>11</v>
      </c>
      <c r="C16" s="26">
        <f>SUM('Aberdeen CC Transport Fund:Tayside PF'!C16)</f>
        <v>22320</v>
      </c>
    </row>
    <row r="17" spans="2:6" ht="16" customHeight="1">
      <c r="B17" s="22" t="s">
        <v>12</v>
      </c>
      <c r="C17" s="23">
        <f>C13+C14+C15+C16</f>
        <v>-11586400.528340001</v>
      </c>
    </row>
    <row r="18" spans="2:6" ht="16" customHeight="1">
      <c r="B18" s="27" t="s">
        <v>13</v>
      </c>
      <c r="C18" s="28">
        <f>C9+C17</f>
        <v>-57653608.580536127</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f>SUM('Aberdeen CC Transport Fund:Tayside PF'!C25)</f>
        <v>-110712.46303</v>
      </c>
      <c r="D25" s="35">
        <f>SUM('Aberdeen CC Transport Fund:Tayside PF'!D25)</f>
        <v>-169689.10164000001</v>
      </c>
      <c r="E25" s="35">
        <f>SUM('Aberdeen CC Transport Fund:Tayside PF'!E25)</f>
        <v>-55064.015180000002</v>
      </c>
      <c r="F25" s="27">
        <f>C25+D25+E25</f>
        <v>-335465.57984999998</v>
      </c>
    </row>
    <row r="26" spans="2:6" ht="16" customHeight="1">
      <c r="B26" s="36" t="s">
        <v>22</v>
      </c>
      <c r="C26" s="35">
        <f>SUM('Aberdeen CC Transport Fund:Tayside PF'!C26)</f>
        <v>-386629.99627999996</v>
      </c>
      <c r="D26" s="35">
        <f>SUM('Aberdeen CC Transport Fund:Tayside PF'!D26)</f>
        <v>-563948.93350000016</v>
      </c>
      <c r="E26" s="35">
        <f>SUM('Aberdeen CC Transport Fund:Tayside PF'!E26)</f>
        <v>-193600.53446999998</v>
      </c>
      <c r="F26" s="27">
        <f>C26+D26+E26</f>
        <v>-1144179.4642500002</v>
      </c>
    </row>
    <row r="27" spans="2:6" ht="16" customHeight="1">
      <c r="B27" s="27" t="s">
        <v>23</v>
      </c>
      <c r="C27" s="27">
        <f>C25+C26</f>
        <v>-497342.45930999995</v>
      </c>
      <c r="D27" s="27">
        <f t="shared" ref="D27:F27" si="0">D25+D26</f>
        <v>-733638.03514000017</v>
      </c>
      <c r="E27" s="27">
        <f t="shared" si="0"/>
        <v>-248664.54965</v>
      </c>
      <c r="F27" s="27">
        <f t="shared" si="0"/>
        <v>-1479645.0441000001</v>
      </c>
    </row>
    <row r="28" spans="2:6" ht="12" customHeight="1">
      <c r="B28" s="8"/>
    </row>
    <row r="29" spans="2:6" ht="16" customHeight="1">
      <c r="B29" s="32" t="s">
        <v>24</v>
      </c>
      <c r="C29" s="33"/>
      <c r="D29" s="33"/>
      <c r="E29" s="33"/>
      <c r="F29" s="16"/>
    </row>
    <row r="30" spans="2:6" ht="16" customHeight="1">
      <c r="B30" s="65" t="s">
        <v>25</v>
      </c>
      <c r="C30" s="37"/>
      <c r="D30" s="37"/>
      <c r="E30" s="37"/>
      <c r="F30" s="26">
        <f>SUM('Aberdeen CC Transport Fund:Tayside PF'!F30)</f>
        <v>1093158.0125900002</v>
      </c>
    </row>
    <row r="31" spans="2:6" ht="16" customHeight="1">
      <c r="B31" s="66" t="s">
        <v>89</v>
      </c>
      <c r="C31" s="37"/>
      <c r="D31" s="37"/>
      <c r="E31" s="37"/>
      <c r="F31" s="26">
        <f>SUM('Aberdeen CC Transport Fund:Tayside PF'!F31)</f>
        <v>92233</v>
      </c>
    </row>
    <row r="32" spans="2:6" ht="16" customHeight="1">
      <c r="B32" s="22" t="s">
        <v>26</v>
      </c>
      <c r="C32" s="38"/>
      <c r="D32" s="38"/>
      <c r="E32" s="38"/>
      <c r="F32" s="39">
        <f>$F$30+$F$31</f>
        <v>1185391.0125900002</v>
      </c>
    </row>
    <row r="33" spans="2:8" ht="16" customHeight="1">
      <c r="B33" s="40" t="s">
        <v>27</v>
      </c>
      <c r="C33" s="37"/>
      <c r="D33" s="37"/>
      <c r="E33" s="37"/>
      <c r="F33" s="26">
        <f>SUM('Aberdeen CC Transport Fund:Tayside PF'!F33)</f>
        <v>252033.29037</v>
      </c>
    </row>
    <row r="34" spans="2:8" ht="16" customHeight="1">
      <c r="B34" s="59" t="s">
        <v>28</v>
      </c>
      <c r="C34" s="37"/>
      <c r="D34" s="37"/>
      <c r="E34" s="37"/>
      <c r="F34" s="26">
        <f>SUM('Aberdeen CC Transport Fund:Tayside PF'!F34)</f>
        <v>48565.681339999996</v>
      </c>
    </row>
    <row r="35" spans="2:8" ht="16" customHeight="1">
      <c r="B35" s="22" t="s">
        <v>29</v>
      </c>
      <c r="C35" s="38"/>
      <c r="D35" s="38"/>
      <c r="E35" s="38"/>
      <c r="F35" s="39">
        <f>$F$33+$F$34</f>
        <v>300598.97171000001</v>
      </c>
    </row>
    <row r="36" spans="2:8" ht="16" customHeight="1">
      <c r="B36" s="41" t="s">
        <v>30</v>
      </c>
      <c r="C36" s="42"/>
      <c r="D36" s="42"/>
      <c r="E36" s="42"/>
      <c r="F36" s="26">
        <f>SUM('Aberdeen CC Transport Fund:Tayside PF'!F36)</f>
        <v>371</v>
      </c>
    </row>
    <row r="37" spans="2:8" ht="16" customHeight="1">
      <c r="B37" s="27" t="s">
        <v>31</v>
      </c>
      <c r="C37" s="43"/>
      <c r="D37" s="43"/>
      <c r="E37" s="43"/>
      <c r="F37" s="27">
        <f>F32+F35+F36</f>
        <v>1486360.9843000001</v>
      </c>
    </row>
    <row r="38" spans="2:8" ht="12" customHeight="1">
      <c r="B38" s="44"/>
    </row>
    <row r="39" spans="2:8" ht="16" customHeight="1">
      <c r="B39" s="65" t="s">
        <v>32</v>
      </c>
      <c r="C39" s="38"/>
      <c r="D39" s="38"/>
      <c r="E39" s="38"/>
      <c r="F39" s="26">
        <f>SUM('Aberdeen CC Transport Fund:Tayside PF'!F39)</f>
        <v>265299.56457999989</v>
      </c>
      <c r="H39" s="63"/>
    </row>
    <row r="40" spans="2:8" ht="16" customHeight="1">
      <c r="B40" s="67" t="s">
        <v>33</v>
      </c>
      <c r="C40" s="42"/>
      <c r="D40" s="42"/>
      <c r="E40" s="42"/>
      <c r="F40" s="26">
        <f>SUM('Aberdeen CC Transport Fund:Tayside PF'!F40)</f>
        <v>4039.3679999999999</v>
      </c>
      <c r="H40" s="63"/>
    </row>
    <row r="41" spans="2:8" ht="12" customHeight="1"/>
    <row r="42" spans="2:8" ht="16" customHeight="1">
      <c r="B42" s="32" t="s">
        <v>34</v>
      </c>
      <c r="C42" s="16"/>
      <c r="E42" s="33"/>
      <c r="F42" s="33"/>
    </row>
    <row r="43" spans="2:8" ht="16" customHeight="1">
      <c r="B43" s="57" t="s">
        <v>35</v>
      </c>
      <c r="C43" s="45"/>
      <c r="D43" s="45"/>
      <c r="E43" s="45"/>
      <c r="F43" s="26">
        <f>SUM('Aberdeen CC Transport Fund:Tayside PF'!F43)</f>
        <v>3121.2659299999996</v>
      </c>
    </row>
    <row r="44" spans="2:8" ht="16" customHeight="1">
      <c r="B44" s="46" t="s">
        <v>36</v>
      </c>
      <c r="C44" s="45"/>
      <c r="D44" s="45"/>
      <c r="E44" s="45"/>
      <c r="F44" s="26">
        <f>SUM('Aberdeen CC Transport Fund:Tayside PF'!F44)</f>
        <v>-58.277549999999998</v>
      </c>
    </row>
    <row r="45" spans="2:8" ht="16" customHeight="1">
      <c r="B45" s="64" t="s">
        <v>37</v>
      </c>
      <c r="C45" s="45"/>
      <c r="D45" s="45"/>
      <c r="E45" s="45"/>
      <c r="F45" s="26">
        <f>SUM('Aberdeen CC Transport Fund:Tayside PF'!F45)</f>
        <v>-83707.446549999993</v>
      </c>
    </row>
    <row r="46" spans="2:8" ht="16" customHeight="1">
      <c r="B46" s="47" t="s">
        <v>38</v>
      </c>
      <c r="C46" s="45"/>
      <c r="D46" s="45"/>
      <c r="E46" s="45"/>
      <c r="F46" s="26">
        <f>SUM('Aberdeen CC Transport Fund:Tayside PF'!F46)</f>
        <v>98565.720410000009</v>
      </c>
    </row>
    <row r="47" spans="2:8" ht="16" customHeight="1">
      <c r="B47" s="47" t="s">
        <v>39</v>
      </c>
      <c r="C47" s="45"/>
      <c r="D47" s="45"/>
      <c r="E47" s="45"/>
      <c r="F47" s="26">
        <f>SUM('Aberdeen CC Transport Fund:Tayside PF'!F47)</f>
        <v>-9570</v>
      </c>
    </row>
    <row r="48" spans="2:8" ht="16" customHeight="1">
      <c r="B48" s="27" t="s">
        <v>40</v>
      </c>
      <c r="C48" s="45"/>
      <c r="D48" s="45"/>
      <c r="E48" s="45"/>
      <c r="F48" s="27">
        <f t="shared" ref="F48" si="1">SUM(F43:F47)</f>
        <v>8351.2622400000109</v>
      </c>
    </row>
    <row r="49" spans="2:5" ht="16" customHeight="1"/>
    <row r="50" spans="2:5" ht="18" customHeight="1">
      <c r="B50" s="14" t="s">
        <v>41</v>
      </c>
    </row>
    <row r="51" spans="2:5" ht="14.25" customHeight="1">
      <c r="B51" s="8"/>
      <c r="C51" s="16" t="s">
        <v>3</v>
      </c>
      <c r="E51" s="17"/>
    </row>
    <row r="52" spans="2:5" ht="16" customHeight="1">
      <c r="B52" s="57" t="s">
        <v>42</v>
      </c>
      <c r="C52" s="26">
        <f>SUM('Aberdeen CC Transport Fund:Tayside PF'!C52)</f>
        <v>-821804</v>
      </c>
    </row>
    <row r="53" spans="2:5" ht="16" customHeight="1">
      <c r="B53" s="70" t="s">
        <v>43</v>
      </c>
      <c r="C53" s="26">
        <f>SUM('Aberdeen CC Transport Fund:Tayside PF'!C53)</f>
        <v>-11167675</v>
      </c>
    </row>
    <row r="54" spans="2:5" ht="16" customHeight="1">
      <c r="B54" s="64" t="s">
        <v>44</v>
      </c>
      <c r="C54" s="26">
        <f>SUM('Aberdeen CC Transport Fund:Tayside PF'!C54)</f>
        <v>12297</v>
      </c>
    </row>
    <row r="55" spans="2:5" ht="16" customHeight="1">
      <c r="B55" s="64" t="s">
        <v>39</v>
      </c>
      <c r="C55" s="26">
        <f>SUM('Aberdeen CC Transport Fund:Tayside PF'!C55)</f>
        <v>0</v>
      </c>
    </row>
    <row r="56" spans="2:5" ht="16" customHeight="1">
      <c r="B56" s="27" t="s">
        <v>45</v>
      </c>
      <c r="C56" s="27">
        <f>SUM(C52:C55)</f>
        <v>-11977182</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f>SUM('Aberdeen CC Transport Fund:Tayside PF'!C61)</f>
        <v>215.685125</v>
      </c>
      <c r="D61" s="35">
        <f>SUM('Aberdeen CC Transport Fund:Tayside PF'!D61)</f>
        <v>16106.322649999998</v>
      </c>
    </row>
    <row r="62" spans="2:5" ht="16" customHeight="1">
      <c r="B62" s="34" t="s">
        <v>50</v>
      </c>
      <c r="C62" s="51">
        <f>SUM('Aberdeen CC Transport Fund:Tayside PF'!C62)</f>
        <v>34.768333333333338</v>
      </c>
      <c r="D62" s="35">
        <f>SUM('Aberdeen CC Transport Fund:Tayside PF'!D62)</f>
        <v>328596</v>
      </c>
    </row>
    <row r="63" spans="2:5" ht="16" customHeight="1">
      <c r="B63" s="34" t="s">
        <v>51</v>
      </c>
      <c r="C63" s="51">
        <f>SUM('Aberdeen CC Transport Fund:Tayside PF'!C63)</f>
        <v>25.155486111111109</v>
      </c>
      <c r="D63" s="35">
        <f>SUM('Aberdeen CC Transport Fund:Tayside PF'!D63)</f>
        <v>8691.9465700000001</v>
      </c>
    </row>
    <row r="64" spans="2:5" ht="16" customHeight="1">
      <c r="B64" s="52" t="s">
        <v>52</v>
      </c>
      <c r="C64" s="28">
        <f>SUM(C61:C63)</f>
        <v>275.60894444444443</v>
      </c>
      <c r="D64" s="28">
        <f>SUM(D61:D63)</f>
        <v>353394.26922000002</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f>SUM('Aberdeen CC Transport Fund:Tayside PF'!C71)</f>
        <v>72631</v>
      </c>
      <c r="D71" s="51">
        <f>SUM('Aberdeen CC Transport Fund:Tayside PF'!D71)</f>
        <v>30314</v>
      </c>
      <c r="E71" s="51">
        <f>SUM('Aberdeen CC Transport Fund:Tayside PF'!E71)</f>
        <v>19804</v>
      </c>
      <c r="F71" s="27">
        <f t="shared" ref="F71:F79" si="2">SUM(C71:E71)</f>
        <v>122749</v>
      </c>
    </row>
    <row r="72" spans="2:6" ht="16" customHeight="1">
      <c r="B72" s="60" t="s">
        <v>55</v>
      </c>
      <c r="C72" s="51">
        <f>SUM('Aberdeen CC Transport Fund:Tayside PF'!C72)</f>
        <v>77099</v>
      </c>
      <c r="D72" s="51">
        <f>SUM('Aberdeen CC Transport Fund:Tayside PF'!D72)</f>
        <v>38417</v>
      </c>
      <c r="E72" s="51">
        <f>SUM('Aberdeen CC Transport Fund:Tayside PF'!E72)</f>
        <v>13057</v>
      </c>
      <c r="F72" s="27">
        <f t="shared" si="2"/>
        <v>128573</v>
      </c>
    </row>
    <row r="73" spans="2:6" ht="16" customHeight="1">
      <c r="B73" s="22" t="s">
        <v>56</v>
      </c>
      <c r="C73" s="39">
        <f>C71+C72</f>
        <v>149730</v>
      </c>
      <c r="D73" s="39">
        <f>D71+D72</f>
        <v>68731</v>
      </c>
      <c r="E73" s="39">
        <f>E71+E72</f>
        <v>32861</v>
      </c>
      <c r="F73" s="27">
        <f t="shared" si="2"/>
        <v>251322</v>
      </c>
    </row>
    <row r="74" spans="2:6" ht="16" customHeight="1">
      <c r="B74" s="61" t="s">
        <v>57</v>
      </c>
      <c r="C74" s="51">
        <f>SUM('Aberdeen CC Transport Fund:Tayside PF'!C74)</f>
        <v>106526</v>
      </c>
      <c r="D74" s="51">
        <f>SUM('Aberdeen CC Transport Fund:Tayside PF'!D74)</f>
        <v>49853</v>
      </c>
      <c r="E74" s="51">
        <f>SUM('Aberdeen CC Transport Fund:Tayside PF'!E74)</f>
        <v>21132</v>
      </c>
      <c r="F74" s="27">
        <f t="shared" si="2"/>
        <v>177511</v>
      </c>
    </row>
    <row r="75" spans="2:6" ht="16" customHeight="1">
      <c r="B75" s="60" t="s">
        <v>58</v>
      </c>
      <c r="C75" s="51">
        <f>SUM('Aberdeen CC Transport Fund:Tayside PF'!C75)</f>
        <v>18454</v>
      </c>
      <c r="D75" s="51">
        <f>SUM('Aberdeen CC Transport Fund:Tayside PF'!D75)</f>
        <v>8083</v>
      </c>
      <c r="E75" s="51">
        <f>SUM('Aberdeen CC Transport Fund:Tayside PF'!E75)</f>
        <v>2887</v>
      </c>
      <c r="F75" s="27">
        <f t="shared" si="2"/>
        <v>29424</v>
      </c>
    </row>
    <row r="76" spans="2:6" ht="16" customHeight="1">
      <c r="B76" s="22" t="s">
        <v>59</v>
      </c>
      <c r="C76" s="39">
        <f>C74+C75</f>
        <v>124980</v>
      </c>
      <c r="D76" s="39">
        <f>D74+D75</f>
        <v>57936</v>
      </c>
      <c r="E76" s="39">
        <f>E74+E75</f>
        <v>24019</v>
      </c>
      <c r="F76" s="27">
        <f t="shared" si="2"/>
        <v>206935</v>
      </c>
    </row>
    <row r="77" spans="2:6" ht="16" customHeight="1">
      <c r="B77" s="36" t="s">
        <v>60</v>
      </c>
      <c r="C77" s="51">
        <f>SUM('Aberdeen CC Transport Fund:Tayside PF'!C77)</f>
        <v>85030</v>
      </c>
      <c r="D77" s="51">
        <f>SUM('Aberdeen CC Transport Fund:Tayside PF'!D77)</f>
        <v>41185</v>
      </c>
      <c r="E77" s="51">
        <f>SUM('Aberdeen CC Transport Fund:Tayside PF'!E77)</f>
        <v>28723</v>
      </c>
      <c r="F77" s="27">
        <f t="shared" si="2"/>
        <v>154938</v>
      </c>
    </row>
    <row r="78" spans="2:6" ht="16" customHeight="1">
      <c r="B78" s="27" t="s">
        <v>61</v>
      </c>
      <c r="C78" s="27">
        <f>C73+C76+C77</f>
        <v>359740</v>
      </c>
      <c r="D78" s="27">
        <f>D73+D76+D77</f>
        <v>167852</v>
      </c>
      <c r="E78" s="27">
        <f>E73+E76+E77</f>
        <v>85603</v>
      </c>
      <c r="F78" s="27">
        <f t="shared" si="2"/>
        <v>613195</v>
      </c>
    </row>
    <row r="79" spans="2:6" ht="16" customHeight="1">
      <c r="B79" s="69" t="s">
        <v>62</v>
      </c>
      <c r="C79" s="51">
        <f>SUM('Aberdeen CC Transport Fund:Tayside PF'!C79)</f>
        <v>1243</v>
      </c>
      <c r="D79" s="51">
        <f>SUM('Aberdeen CC Transport Fund:Tayside PF'!D79)</f>
        <v>335</v>
      </c>
      <c r="E79" s="51">
        <f>SUM('Aberdeen CC Transport Fund:Tayside PF'!E79)</f>
        <v>170</v>
      </c>
      <c r="F79" s="27">
        <f t="shared" si="2"/>
        <v>1748</v>
      </c>
    </row>
    <row r="80" spans="2:6" ht="12" customHeight="1">
      <c r="B80" s="44"/>
    </row>
    <row r="81" spans="2:6" ht="16" customHeight="1">
      <c r="B81" s="53" t="s">
        <v>63</v>
      </c>
      <c r="C81" s="45"/>
      <c r="D81" s="45"/>
      <c r="E81" s="45"/>
      <c r="F81" s="51">
        <f>SUM('Aberdeen CC Transport Fund:Tayside PF'!F81)</f>
        <v>100</v>
      </c>
    </row>
    <row r="82" spans="2:6" ht="16" customHeight="1">
      <c r="B82" s="53" t="s">
        <v>64</v>
      </c>
      <c r="C82" s="45"/>
      <c r="D82" s="45"/>
      <c r="E82" s="45"/>
      <c r="F82" s="51">
        <f>SUM('Aberdeen CC Transport Fund:Tayside PF'!F82)</f>
        <v>356</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f>SUM('Aberdeen CC Transport Fund:Tayside PF'!C87)</f>
        <v>24117.489000000001</v>
      </c>
      <c r="D87" s="51">
        <f>SUM('Aberdeen CC Transport Fund:Tayside PF'!D87)</f>
        <v>3057</v>
      </c>
    </row>
    <row r="88" spans="2:6" ht="15.75" customHeight="1">
      <c r="B88" s="34" t="s">
        <v>69</v>
      </c>
      <c r="C88" s="35">
        <f>SUM('Aberdeen CC Transport Fund:Tayside PF'!C88)</f>
        <v>5569.7209999999995</v>
      </c>
      <c r="D88" s="51">
        <f>SUM('Aberdeen CC Transport Fund:Tayside PF'!D88)</f>
        <v>718</v>
      </c>
    </row>
    <row r="89" spans="2:6" ht="15.75" customHeight="1">
      <c r="B89" s="34" t="s">
        <v>70</v>
      </c>
      <c r="C89" s="35">
        <f>SUM('Aberdeen CC Transport Fund:Tayside PF'!C89)</f>
        <v>7743.1689999999999</v>
      </c>
      <c r="D89" s="51">
        <f>SUM('Aberdeen CC Transport Fund:Tayside PF'!D89)</f>
        <v>1588</v>
      </c>
    </row>
    <row r="90" spans="2:6" ht="15.75" customHeight="1">
      <c r="B90" s="55" t="s">
        <v>71</v>
      </c>
      <c r="C90" s="39">
        <f>SUM(C87:C89)</f>
        <v>37430.379000000001</v>
      </c>
      <c r="D90" s="39">
        <f>SUM(D87:D89)</f>
        <v>5363</v>
      </c>
    </row>
    <row r="91" spans="2:6" ht="15.75" customHeight="1">
      <c r="B91" s="34" t="s">
        <v>72</v>
      </c>
      <c r="C91" s="35">
        <f>SUM('Aberdeen CC Transport Fund:Tayside PF'!C91)</f>
        <v>12831</v>
      </c>
      <c r="D91" s="51">
        <f>SUM('Aberdeen CC Transport Fund:Tayside PF'!D91)</f>
        <v>2845</v>
      </c>
    </row>
    <row r="92" spans="2:6" ht="15.75" customHeight="1">
      <c r="B92" s="52" t="s">
        <v>73</v>
      </c>
      <c r="C92" s="27">
        <f>C90+C91</f>
        <v>50261.379000000001</v>
      </c>
      <c r="D92" s="27">
        <f>D90+D91</f>
        <v>8208</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1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1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1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1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100-000004000000}">
      <formula1>0</formula1>
    </dataValidation>
  </dataValidations>
  <pageMargins left="0.7" right="0.7" top="0.75" bottom="0.75" header="0.3" footer="0.3"/>
  <pageSetup paperSize="9" orientation="portrait" horizontalDpi="90" verticalDpi="90" r:id="rId1"/>
  <ignoredErrors>
    <ignoredError sqref="C9 C16 C25:E26 F30:F31 F33:F34 F36 F39:F40 F43:F47 C52:C55 C61:D63 C71:E72 C74:E75 C77:E77 C79:E79 F81:F82 C87:D89 C91:D9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75</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-308828</v>
      </c>
    </row>
    <row r="10" spans="2:8" ht="16" customHeight="1">
      <c r="B10" s="19" t="s">
        <v>5</v>
      </c>
      <c r="C10" s="20">
        <f>F27</f>
        <v>-1933</v>
      </c>
    </row>
    <row r="11" spans="2:8" ht="16" customHeight="1">
      <c r="B11" s="21" t="s">
        <v>6</v>
      </c>
      <c r="C11" s="20">
        <f>F37</f>
        <v>10863</v>
      </c>
    </row>
    <row r="12" spans="2:8" ht="16" customHeight="1">
      <c r="B12" s="21" t="s">
        <v>7</v>
      </c>
      <c r="C12" s="20">
        <f>F48</f>
        <v>-8822</v>
      </c>
    </row>
    <row r="13" spans="2:8" ht="16" customHeight="1">
      <c r="B13" s="22" t="s">
        <v>8</v>
      </c>
      <c r="C13" s="23">
        <f>C10+C11+C12</f>
        <v>108</v>
      </c>
    </row>
    <row r="14" spans="2:8" ht="16" customHeight="1">
      <c r="B14" s="24" t="s">
        <v>9</v>
      </c>
      <c r="C14" s="20">
        <f>D64</f>
        <v>650</v>
      </c>
    </row>
    <row r="15" spans="2:8" ht="16" customHeight="1">
      <c r="B15" s="25" t="s">
        <v>10</v>
      </c>
      <c r="C15" s="20">
        <f>C56</f>
        <v>-18860</v>
      </c>
    </row>
    <row r="16" spans="2:8" ht="16" customHeight="1">
      <c r="B16" s="72" t="s">
        <v>11</v>
      </c>
      <c r="C16" s="26">
        <v>22320</v>
      </c>
    </row>
    <row r="17" spans="2:6" ht="16" customHeight="1">
      <c r="B17" s="22" t="s">
        <v>12</v>
      </c>
      <c r="C17" s="23">
        <f>C13+C14+C15+C16</f>
        <v>4218</v>
      </c>
    </row>
    <row r="18" spans="2:6" ht="16" customHeight="1">
      <c r="B18" s="27" t="s">
        <v>13</v>
      </c>
      <c r="C18" s="28">
        <f>C9+C17</f>
        <v>-304610</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0</v>
      </c>
      <c r="D25" s="35">
        <v>-133</v>
      </c>
      <c r="E25" s="35">
        <v>0</v>
      </c>
      <c r="F25" s="27">
        <f>C25+D25+E25</f>
        <v>-133</v>
      </c>
    </row>
    <row r="26" spans="2:6" ht="16" customHeight="1">
      <c r="B26" s="36" t="s">
        <v>22</v>
      </c>
      <c r="C26" s="35">
        <v>0</v>
      </c>
      <c r="D26" s="35">
        <v>-1800</v>
      </c>
      <c r="E26" s="35">
        <v>0</v>
      </c>
      <c r="F26" s="27">
        <f>C26+D26+E26</f>
        <v>-1800</v>
      </c>
    </row>
    <row r="27" spans="2:6" ht="16" customHeight="1">
      <c r="B27" s="27" t="s">
        <v>23</v>
      </c>
      <c r="C27" s="27">
        <f>C25+C26</f>
        <v>0</v>
      </c>
      <c r="D27" s="27">
        <f t="shared" ref="D27:F27" si="0">D25+D26</f>
        <v>-1933</v>
      </c>
      <c r="E27" s="27">
        <f t="shared" si="0"/>
        <v>0</v>
      </c>
      <c r="F27" s="27">
        <f t="shared" si="0"/>
        <v>-1933</v>
      </c>
    </row>
    <row r="28" spans="2:6" ht="12" customHeight="1">
      <c r="B28" s="8"/>
    </row>
    <row r="29" spans="2:6" ht="16" customHeight="1">
      <c r="B29" s="32" t="s">
        <v>24</v>
      </c>
      <c r="C29" s="33"/>
      <c r="D29" s="33"/>
      <c r="E29" s="33"/>
      <c r="F29" s="16"/>
    </row>
    <row r="30" spans="2:6" ht="16" customHeight="1">
      <c r="B30" s="65" t="s">
        <v>25</v>
      </c>
      <c r="C30" s="37"/>
      <c r="D30" s="37"/>
      <c r="E30" s="37"/>
      <c r="F30" s="26">
        <v>8992</v>
      </c>
    </row>
    <row r="31" spans="2:6" ht="16" customHeight="1">
      <c r="B31" s="66" t="s">
        <v>89</v>
      </c>
      <c r="C31" s="37"/>
      <c r="D31" s="37"/>
      <c r="E31" s="37"/>
      <c r="F31" s="26">
        <v>824</v>
      </c>
    </row>
    <row r="32" spans="2:6" ht="16" customHeight="1">
      <c r="B32" s="22" t="s">
        <v>26</v>
      </c>
      <c r="C32" s="38"/>
      <c r="D32" s="38"/>
      <c r="E32" s="38"/>
      <c r="F32" s="39">
        <f>$F$30+$F$31</f>
        <v>9816</v>
      </c>
    </row>
    <row r="33" spans="2:8" ht="16" customHeight="1">
      <c r="B33" s="40" t="s">
        <v>27</v>
      </c>
      <c r="C33" s="37"/>
      <c r="D33" s="37"/>
      <c r="E33" s="37"/>
      <c r="F33" s="26">
        <v>969</v>
      </c>
    </row>
    <row r="34" spans="2:8" ht="16" customHeight="1">
      <c r="B34" s="59" t="s">
        <v>28</v>
      </c>
      <c r="C34" s="37"/>
      <c r="D34" s="37"/>
      <c r="E34" s="37"/>
      <c r="F34" s="26">
        <v>78</v>
      </c>
    </row>
    <row r="35" spans="2:8" ht="16" customHeight="1">
      <c r="B35" s="22" t="s">
        <v>29</v>
      </c>
      <c r="C35" s="38"/>
      <c r="D35" s="38"/>
      <c r="E35" s="38"/>
      <c r="F35" s="39">
        <f>$F$33+$F$34</f>
        <v>1047</v>
      </c>
    </row>
    <row r="36" spans="2:8" ht="16" customHeight="1">
      <c r="B36" s="41" t="s">
        <v>30</v>
      </c>
      <c r="C36" s="42"/>
      <c r="D36" s="42"/>
      <c r="E36" s="42"/>
      <c r="F36" s="26">
        <v>0</v>
      </c>
    </row>
    <row r="37" spans="2:8" ht="16" customHeight="1">
      <c r="B37" s="27" t="s">
        <v>31</v>
      </c>
      <c r="C37" s="43"/>
      <c r="D37" s="43"/>
      <c r="E37" s="43"/>
      <c r="F37" s="27">
        <f>F32+F35+F36</f>
        <v>10863</v>
      </c>
    </row>
    <row r="38" spans="2:8" ht="12" customHeight="1">
      <c r="B38" s="44"/>
    </row>
    <row r="39" spans="2:8" ht="16" customHeight="1">
      <c r="B39" s="65" t="s">
        <v>32</v>
      </c>
      <c r="C39" s="38"/>
      <c r="D39" s="38"/>
      <c r="E39" s="38"/>
      <c r="F39" s="26">
        <v>2162</v>
      </c>
      <c r="H39" s="63"/>
    </row>
    <row r="40" spans="2:8" ht="16" customHeight="1">
      <c r="B40" s="67" t="s">
        <v>33</v>
      </c>
      <c r="C40" s="42"/>
      <c r="D40" s="42"/>
      <c r="E40" s="42"/>
      <c r="F40" s="26">
        <v>44</v>
      </c>
      <c r="H40" s="63"/>
    </row>
    <row r="41" spans="2:8" ht="12" customHeight="1"/>
    <row r="42" spans="2:8" ht="16" customHeight="1">
      <c r="B42" s="32" t="s">
        <v>34</v>
      </c>
      <c r="C42" s="16"/>
      <c r="E42" s="33"/>
      <c r="F42" s="33"/>
    </row>
    <row r="43" spans="2:8" ht="16" customHeight="1">
      <c r="B43" s="57" t="s">
        <v>35</v>
      </c>
      <c r="C43" s="45"/>
      <c r="D43" s="45"/>
      <c r="E43" s="45"/>
      <c r="F43" s="26">
        <v>0</v>
      </c>
    </row>
    <row r="44" spans="2:8" ht="16" customHeight="1">
      <c r="B44" s="46" t="s">
        <v>36</v>
      </c>
      <c r="C44" s="45"/>
      <c r="D44" s="45"/>
      <c r="E44" s="45"/>
      <c r="F44" s="26">
        <v>0</v>
      </c>
    </row>
    <row r="45" spans="2:8" ht="16" customHeight="1">
      <c r="B45" s="64" t="s">
        <v>37</v>
      </c>
      <c r="C45" s="45"/>
      <c r="D45" s="45"/>
      <c r="E45" s="45"/>
      <c r="F45" s="26">
        <v>0</v>
      </c>
    </row>
    <row r="46" spans="2:8" ht="16" customHeight="1">
      <c r="B46" s="47" t="s">
        <v>38</v>
      </c>
      <c r="C46" s="45"/>
      <c r="D46" s="45"/>
      <c r="E46" s="45"/>
      <c r="F46" s="26">
        <v>251</v>
      </c>
    </row>
    <row r="47" spans="2:8" ht="16" customHeight="1">
      <c r="B47" s="47" t="s">
        <v>39</v>
      </c>
      <c r="C47" s="45"/>
      <c r="D47" s="45"/>
      <c r="E47" s="45"/>
      <c r="F47" s="26">
        <v>-9073</v>
      </c>
    </row>
    <row r="48" spans="2:8" ht="16" customHeight="1">
      <c r="B48" s="27" t="s">
        <v>40</v>
      </c>
      <c r="C48" s="45"/>
      <c r="D48" s="45"/>
      <c r="E48" s="45"/>
      <c r="F48" s="27">
        <f t="shared" ref="F48" si="1">SUM(F43:F47)</f>
        <v>-8822</v>
      </c>
    </row>
    <row r="49" spans="2:5" ht="16" customHeight="1"/>
    <row r="50" spans="2:5" ht="18" customHeight="1">
      <c r="B50" s="14" t="s">
        <v>41</v>
      </c>
    </row>
    <row r="51" spans="2:5" ht="14.25" customHeight="1">
      <c r="B51" s="8"/>
      <c r="C51" s="16" t="s">
        <v>3</v>
      </c>
      <c r="E51" s="17"/>
    </row>
    <row r="52" spans="2:5" ht="16" customHeight="1">
      <c r="B52" s="57" t="s">
        <v>42</v>
      </c>
      <c r="C52" s="26">
        <v>-480</v>
      </c>
    </row>
    <row r="53" spans="2:5" ht="16" customHeight="1">
      <c r="B53" s="70" t="s">
        <v>43</v>
      </c>
      <c r="C53" s="26">
        <v>-18380</v>
      </c>
    </row>
    <row r="54" spans="2:5" ht="16" customHeight="1">
      <c r="B54" s="64" t="s">
        <v>44</v>
      </c>
      <c r="C54" s="26">
        <v>0</v>
      </c>
    </row>
    <row r="55" spans="2:5" ht="16" customHeight="1">
      <c r="B55" s="64" t="s">
        <v>39</v>
      </c>
      <c r="C55" s="26">
        <v>0</v>
      </c>
    </row>
    <row r="56" spans="2:5" ht="16" customHeight="1">
      <c r="B56" s="27" t="s">
        <v>45</v>
      </c>
      <c r="C56" s="27">
        <f>SUM(C52:C55)</f>
        <v>-18860</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1</v>
      </c>
      <c r="D61" s="35">
        <v>72</v>
      </c>
    </row>
    <row r="62" spans="2:5" ht="16" customHeight="1">
      <c r="B62" s="34" t="s">
        <v>50</v>
      </c>
      <c r="C62" s="51">
        <v>0</v>
      </c>
      <c r="D62" s="35">
        <v>447</v>
      </c>
    </row>
    <row r="63" spans="2:5" ht="16" customHeight="1">
      <c r="B63" s="34" t="s">
        <v>51</v>
      </c>
      <c r="C63" s="51">
        <v>0</v>
      </c>
      <c r="D63" s="35">
        <v>131</v>
      </c>
    </row>
    <row r="64" spans="2:5" ht="16" customHeight="1">
      <c r="B64" s="52" t="s">
        <v>52</v>
      </c>
      <c r="C64" s="28">
        <f>SUM(C61:C63)</f>
        <v>1</v>
      </c>
      <c r="D64" s="28">
        <f>SUM(D61:D63)</f>
        <v>650</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0</v>
      </c>
      <c r="D71" s="51">
        <v>65</v>
      </c>
      <c r="E71" s="51">
        <v>0</v>
      </c>
      <c r="F71" s="27">
        <f t="shared" ref="F71:F79" si="2">SUM(C71:E71)</f>
        <v>65</v>
      </c>
    </row>
    <row r="72" spans="2:6" ht="16" customHeight="1">
      <c r="B72" s="60" t="s">
        <v>55</v>
      </c>
      <c r="C72" s="51">
        <v>0</v>
      </c>
      <c r="D72" s="51">
        <v>6</v>
      </c>
      <c r="E72" s="51">
        <v>0</v>
      </c>
      <c r="F72" s="27">
        <f t="shared" si="2"/>
        <v>6</v>
      </c>
    </row>
    <row r="73" spans="2:6" ht="16" customHeight="1">
      <c r="B73" s="22" t="s">
        <v>56</v>
      </c>
      <c r="C73" s="39">
        <f>C71+C72</f>
        <v>0</v>
      </c>
      <c r="D73" s="39">
        <f>D71+D72</f>
        <v>71</v>
      </c>
      <c r="E73" s="39">
        <f>E71+E72</f>
        <v>0</v>
      </c>
      <c r="F73" s="27">
        <f t="shared" si="2"/>
        <v>71</v>
      </c>
    </row>
    <row r="74" spans="2:6" ht="16" customHeight="1">
      <c r="B74" s="61" t="s">
        <v>57</v>
      </c>
      <c r="C74" s="51">
        <v>0</v>
      </c>
      <c r="D74" s="51">
        <v>1126</v>
      </c>
      <c r="E74" s="51">
        <v>0</v>
      </c>
      <c r="F74" s="27">
        <f t="shared" si="2"/>
        <v>1126</v>
      </c>
    </row>
    <row r="75" spans="2:6" ht="16" customHeight="1">
      <c r="B75" s="60" t="s">
        <v>58</v>
      </c>
      <c r="C75" s="51">
        <v>0</v>
      </c>
      <c r="D75" s="51">
        <v>246</v>
      </c>
      <c r="E75" s="51">
        <v>0</v>
      </c>
      <c r="F75" s="27">
        <f t="shared" si="2"/>
        <v>246</v>
      </c>
    </row>
    <row r="76" spans="2:6" ht="16" customHeight="1">
      <c r="B76" s="22" t="s">
        <v>59</v>
      </c>
      <c r="C76" s="39">
        <f>C74+C75</f>
        <v>0</v>
      </c>
      <c r="D76" s="39">
        <f>D74+D75</f>
        <v>1372</v>
      </c>
      <c r="E76" s="39">
        <f>E74+E75</f>
        <v>0</v>
      </c>
      <c r="F76" s="27">
        <f t="shared" si="2"/>
        <v>1372</v>
      </c>
    </row>
    <row r="77" spans="2:6" ht="16" customHeight="1">
      <c r="B77" s="36" t="s">
        <v>60</v>
      </c>
      <c r="C77" s="51">
        <v>0</v>
      </c>
      <c r="D77" s="51">
        <v>161</v>
      </c>
      <c r="E77" s="51">
        <v>0</v>
      </c>
      <c r="F77" s="27">
        <f t="shared" si="2"/>
        <v>161</v>
      </c>
    </row>
    <row r="78" spans="2:6" ht="16" customHeight="1">
      <c r="B78" s="27" t="s">
        <v>61</v>
      </c>
      <c r="C78" s="27">
        <f>C73+C76+C77</f>
        <v>0</v>
      </c>
      <c r="D78" s="27">
        <f>D73+D76+D77</f>
        <v>1604</v>
      </c>
      <c r="E78" s="27">
        <f>E73+E76+E77</f>
        <v>0</v>
      </c>
      <c r="F78" s="27">
        <f t="shared" si="2"/>
        <v>1604</v>
      </c>
    </row>
    <row r="79" spans="2:6" ht="16" customHeight="1">
      <c r="B79" s="69" t="s">
        <v>62</v>
      </c>
      <c r="C79" s="51">
        <v>0</v>
      </c>
      <c r="D79" s="51">
        <v>0</v>
      </c>
      <c r="E79" s="51">
        <v>0</v>
      </c>
      <c r="F79" s="27">
        <f t="shared" si="2"/>
        <v>0</v>
      </c>
    </row>
    <row r="80" spans="2:6" ht="12" customHeight="1">
      <c r="B80" s="44"/>
    </row>
    <row r="81" spans="2:6" ht="16" customHeight="1">
      <c r="B81" s="53" t="s">
        <v>63</v>
      </c>
      <c r="C81" s="45"/>
      <c r="D81" s="45"/>
      <c r="E81" s="45"/>
      <c r="F81" s="51">
        <v>2</v>
      </c>
    </row>
    <row r="82" spans="2:6" ht="16" customHeight="1">
      <c r="B82" s="53" t="s">
        <v>64</v>
      </c>
      <c r="C82" s="45"/>
      <c r="D82" s="45"/>
      <c r="E82" s="45"/>
      <c r="F82" s="51">
        <v>0</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7</v>
      </c>
      <c r="D87" s="51">
        <v>1</v>
      </c>
    </row>
    <row r="88" spans="2:6" ht="15.75" customHeight="1">
      <c r="B88" s="34" t="s">
        <v>69</v>
      </c>
      <c r="C88" s="35">
        <v>0</v>
      </c>
      <c r="D88" s="51">
        <v>0</v>
      </c>
    </row>
    <row r="89" spans="2:6" ht="15.75" customHeight="1">
      <c r="B89" s="34" t="s">
        <v>70</v>
      </c>
      <c r="C89" s="35">
        <v>8</v>
      </c>
      <c r="D89" s="51">
        <v>3</v>
      </c>
    </row>
    <row r="90" spans="2:6" ht="15.75" customHeight="1">
      <c r="B90" s="55" t="s">
        <v>71</v>
      </c>
      <c r="C90" s="39">
        <f>SUM(C87:C89)</f>
        <v>15</v>
      </c>
      <c r="D90" s="39">
        <f>SUM(D87:D89)</f>
        <v>4</v>
      </c>
    </row>
    <row r="91" spans="2:6" ht="15.75" customHeight="1">
      <c r="B91" s="34" t="s">
        <v>72</v>
      </c>
      <c r="C91" s="35">
        <v>31</v>
      </c>
      <c r="D91" s="51">
        <v>3</v>
      </c>
    </row>
    <row r="92" spans="2:6" ht="15.75" customHeight="1">
      <c r="B92" s="52" t="s">
        <v>73</v>
      </c>
      <c r="C92" s="27">
        <f>C90+C91</f>
        <v>46</v>
      </c>
      <c r="D92" s="27">
        <f>D90+D91</f>
        <v>7</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200-000000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200-000001000000}">
      <formula1>-1000000</formula1>
      <formula2>1000000</formula2>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200-000002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200-000003000000}">
      <formula1>0</formula1>
    </dataValidation>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200-000004000000}">
      <formula1>0</formula1>
    </dataValidation>
  </dataValidation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76</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-825521</v>
      </c>
    </row>
    <row r="10" spans="2:8" ht="16" customHeight="1">
      <c r="B10" s="19" t="s">
        <v>5</v>
      </c>
      <c r="C10" s="20">
        <f>F27</f>
        <v>-30985</v>
      </c>
    </row>
    <row r="11" spans="2:8" ht="16" customHeight="1">
      <c r="B11" s="21" t="s">
        <v>6</v>
      </c>
      <c r="C11" s="20">
        <f>F37</f>
        <v>33797</v>
      </c>
    </row>
    <row r="12" spans="2:8" ht="16" customHeight="1">
      <c r="B12" s="21" t="s">
        <v>7</v>
      </c>
      <c r="C12" s="20">
        <f>F48</f>
        <v>3834</v>
      </c>
    </row>
    <row r="13" spans="2:8" ht="16" customHeight="1">
      <c r="B13" s="22" t="s">
        <v>8</v>
      </c>
      <c r="C13" s="23">
        <f>C10+C11+C12</f>
        <v>6646</v>
      </c>
    </row>
    <row r="14" spans="2:8" ht="16" customHeight="1">
      <c r="B14" s="24" t="s">
        <v>9</v>
      </c>
      <c r="C14" s="20">
        <f>D64</f>
        <v>2689</v>
      </c>
    </row>
    <row r="15" spans="2:8" ht="16" customHeight="1">
      <c r="B15" s="25" t="s">
        <v>10</v>
      </c>
      <c r="C15" s="20">
        <f>C56</f>
        <v>-187160</v>
      </c>
    </row>
    <row r="16" spans="2:8" ht="16" customHeight="1">
      <c r="B16" s="72" t="s">
        <v>11</v>
      </c>
      <c r="C16" s="26">
        <v>0</v>
      </c>
    </row>
    <row r="17" spans="2:6" ht="16" customHeight="1">
      <c r="B17" s="22" t="s">
        <v>12</v>
      </c>
      <c r="C17" s="23">
        <f>C13+C14+C15+C16</f>
        <v>-177825</v>
      </c>
    </row>
    <row r="18" spans="2:6" ht="16" customHeight="1">
      <c r="B18" s="27" t="s">
        <v>13</v>
      </c>
      <c r="C18" s="28">
        <f>C9+C17</f>
        <v>-1003346</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-5793</v>
      </c>
      <c r="D25" s="35">
        <v>-484</v>
      </c>
      <c r="E25" s="35">
        <v>-215</v>
      </c>
      <c r="F25" s="27">
        <f>C25+D25+E25</f>
        <v>-6492</v>
      </c>
    </row>
    <row r="26" spans="2:6" ht="16" customHeight="1">
      <c r="B26" s="36" t="s">
        <v>22</v>
      </c>
      <c r="C26" s="35">
        <v>-20824</v>
      </c>
      <c r="D26" s="35">
        <v>-1781</v>
      </c>
      <c r="E26" s="35">
        <v>-1888</v>
      </c>
      <c r="F26" s="27">
        <f>C26+D26+E26</f>
        <v>-24493</v>
      </c>
    </row>
    <row r="27" spans="2:6" ht="16" customHeight="1">
      <c r="B27" s="27" t="s">
        <v>23</v>
      </c>
      <c r="C27" s="27">
        <f>C25+C26</f>
        <v>-26617</v>
      </c>
      <c r="D27" s="27">
        <f t="shared" ref="D27:F27" si="0">D25+D26</f>
        <v>-2265</v>
      </c>
      <c r="E27" s="27">
        <f t="shared" si="0"/>
        <v>-2103</v>
      </c>
      <c r="F27" s="27">
        <f t="shared" si="0"/>
        <v>-30985</v>
      </c>
    </row>
    <row r="28" spans="2:6" ht="12" customHeight="1">
      <c r="B28" s="8"/>
    </row>
    <row r="29" spans="2:6" ht="16" customHeight="1">
      <c r="B29" s="32" t="s">
        <v>24</v>
      </c>
      <c r="C29" s="33"/>
      <c r="D29" s="33"/>
      <c r="E29" s="33"/>
      <c r="F29" s="16"/>
    </row>
    <row r="30" spans="2:6" ht="16" customHeight="1">
      <c r="B30" s="65" t="s">
        <v>25</v>
      </c>
      <c r="C30" s="37"/>
      <c r="D30" s="37"/>
      <c r="E30" s="37"/>
      <c r="F30" s="26">
        <v>25410</v>
      </c>
    </row>
    <row r="31" spans="2:6" ht="16" customHeight="1">
      <c r="B31" s="66" t="s">
        <v>89</v>
      </c>
      <c r="C31" s="37"/>
      <c r="D31" s="37"/>
      <c r="E31" s="37"/>
      <c r="F31" s="26">
        <v>2095</v>
      </c>
    </row>
    <row r="32" spans="2:6" ht="16" customHeight="1">
      <c r="B32" s="22" t="s">
        <v>26</v>
      </c>
      <c r="C32" s="38"/>
      <c r="D32" s="38"/>
      <c r="E32" s="38"/>
      <c r="F32" s="39">
        <f>$F$30+$F$31</f>
        <v>27505</v>
      </c>
    </row>
    <row r="33" spans="2:8" ht="16" customHeight="1">
      <c r="B33" s="40" t="s">
        <v>27</v>
      </c>
      <c r="C33" s="37"/>
      <c r="D33" s="37"/>
      <c r="E33" s="37"/>
      <c r="F33" s="26">
        <v>5250</v>
      </c>
    </row>
    <row r="34" spans="2:8" ht="16" customHeight="1">
      <c r="B34" s="59" t="s">
        <v>28</v>
      </c>
      <c r="C34" s="37"/>
      <c r="D34" s="37"/>
      <c r="E34" s="37"/>
      <c r="F34" s="26">
        <v>1042</v>
      </c>
    </row>
    <row r="35" spans="2:8" ht="16" customHeight="1">
      <c r="B35" s="22" t="s">
        <v>29</v>
      </c>
      <c r="C35" s="38"/>
      <c r="D35" s="38"/>
      <c r="E35" s="38"/>
      <c r="F35" s="39">
        <f>$F$33+$F$34</f>
        <v>6292</v>
      </c>
    </row>
    <row r="36" spans="2:8" ht="16" customHeight="1">
      <c r="B36" s="41" t="s">
        <v>30</v>
      </c>
      <c r="C36" s="42"/>
      <c r="D36" s="42"/>
      <c r="E36" s="42"/>
      <c r="F36" s="26">
        <v>0</v>
      </c>
    </row>
    <row r="37" spans="2:8" ht="16" customHeight="1">
      <c r="B37" s="27" t="s">
        <v>31</v>
      </c>
      <c r="C37" s="43"/>
      <c r="D37" s="43"/>
      <c r="E37" s="43"/>
      <c r="F37" s="27">
        <f>F32+F35+F36</f>
        <v>33797</v>
      </c>
    </row>
    <row r="38" spans="2:8" ht="12" customHeight="1">
      <c r="B38" s="44"/>
    </row>
    <row r="39" spans="2:8" ht="16" customHeight="1">
      <c r="B39" s="65" t="s">
        <v>32</v>
      </c>
      <c r="C39" s="38"/>
      <c r="D39" s="38"/>
      <c r="E39" s="38"/>
      <c r="F39" s="26">
        <v>4768</v>
      </c>
      <c r="H39" s="63"/>
    </row>
    <row r="40" spans="2:8" ht="16" customHeight="1">
      <c r="B40" s="67" t="s">
        <v>33</v>
      </c>
      <c r="C40" s="42"/>
      <c r="D40" s="42"/>
      <c r="E40" s="42"/>
      <c r="F40" s="26">
        <v>0</v>
      </c>
      <c r="H40" s="63"/>
    </row>
    <row r="41" spans="2:8" ht="12" customHeight="1"/>
    <row r="42" spans="2:8" ht="16" customHeight="1">
      <c r="B42" s="32" t="s">
        <v>34</v>
      </c>
      <c r="C42" s="16"/>
      <c r="E42" s="33"/>
      <c r="F42" s="33"/>
    </row>
    <row r="43" spans="2:8" ht="16" customHeight="1">
      <c r="B43" s="57" t="s">
        <v>35</v>
      </c>
      <c r="C43" s="45"/>
      <c r="D43" s="45"/>
      <c r="E43" s="45"/>
      <c r="F43" s="26">
        <v>72</v>
      </c>
    </row>
    <row r="44" spans="2:8" ht="16" customHeight="1">
      <c r="B44" s="46" t="s">
        <v>36</v>
      </c>
      <c r="C44" s="45"/>
      <c r="D44" s="45"/>
      <c r="E44" s="45"/>
      <c r="F44" s="26">
        <v>0</v>
      </c>
    </row>
    <row r="45" spans="2:8" ht="16" customHeight="1">
      <c r="B45" s="64" t="s">
        <v>37</v>
      </c>
      <c r="C45" s="45"/>
      <c r="D45" s="45"/>
      <c r="E45" s="45"/>
      <c r="F45" s="26">
        <v>-277</v>
      </c>
    </row>
    <row r="46" spans="2:8" ht="16" customHeight="1">
      <c r="B46" s="47" t="s">
        <v>38</v>
      </c>
      <c r="C46" s="45"/>
      <c r="D46" s="45"/>
      <c r="E46" s="45"/>
      <c r="F46" s="26">
        <v>4039</v>
      </c>
    </row>
    <row r="47" spans="2:8" ht="16" customHeight="1">
      <c r="B47" s="47" t="s">
        <v>39</v>
      </c>
      <c r="C47" s="45"/>
      <c r="D47" s="45"/>
      <c r="E47" s="45"/>
      <c r="F47" s="26">
        <v>0</v>
      </c>
    </row>
    <row r="48" spans="2:8" ht="16" customHeight="1">
      <c r="B48" s="27" t="s">
        <v>40</v>
      </c>
      <c r="C48" s="45"/>
      <c r="D48" s="45"/>
      <c r="E48" s="45"/>
      <c r="F48" s="27">
        <f t="shared" ref="F48" si="1">SUM(F43:F47)</f>
        <v>3834</v>
      </c>
    </row>
    <row r="49" spans="2:5" ht="16" customHeight="1"/>
    <row r="50" spans="2:5" ht="18" customHeight="1">
      <c r="B50" s="14" t="s">
        <v>41</v>
      </c>
    </row>
    <row r="51" spans="2:5" ht="14.25" customHeight="1">
      <c r="B51" s="8"/>
      <c r="C51" s="16" t="s">
        <v>3</v>
      </c>
      <c r="E51" s="17"/>
    </row>
    <row r="52" spans="2:5" ht="16" customHeight="1">
      <c r="B52" s="57" t="s">
        <v>42</v>
      </c>
      <c r="C52" s="26">
        <v>-5485</v>
      </c>
    </row>
    <row r="53" spans="2:5" ht="16" customHeight="1">
      <c r="B53" s="70" t="s">
        <v>43</v>
      </c>
      <c r="C53" s="26">
        <v>-181675</v>
      </c>
    </row>
    <row r="54" spans="2:5" ht="16" customHeight="1">
      <c r="B54" s="64" t="s">
        <v>44</v>
      </c>
      <c r="C54" s="26">
        <v>0</v>
      </c>
    </row>
    <row r="55" spans="2:5" ht="16" customHeight="1">
      <c r="B55" s="64" t="s">
        <v>39</v>
      </c>
      <c r="C55" s="26">
        <v>0</v>
      </c>
    </row>
    <row r="56" spans="2:5" ht="16" customHeight="1">
      <c r="B56" s="27" t="s">
        <v>45</v>
      </c>
      <c r="C56" s="27">
        <f>SUM(C52:C55)</f>
        <v>-187160</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5.7</v>
      </c>
      <c r="D61" s="35">
        <v>470</v>
      </c>
    </row>
    <row r="62" spans="2:5" ht="16" customHeight="1">
      <c r="B62" s="34" t="s">
        <v>50</v>
      </c>
      <c r="C62" s="51">
        <v>1.5</v>
      </c>
      <c r="D62" s="35">
        <v>2038</v>
      </c>
    </row>
    <row r="63" spans="2:5" ht="16" customHeight="1">
      <c r="B63" s="34" t="s">
        <v>51</v>
      </c>
      <c r="C63" s="51">
        <v>0.5</v>
      </c>
      <c r="D63" s="35">
        <v>181</v>
      </c>
    </row>
    <row r="64" spans="2:5" ht="16" customHeight="1">
      <c r="B64" s="52" t="s">
        <v>52</v>
      </c>
      <c r="C64" s="28">
        <f>SUM(C61:C63)</f>
        <v>7.7</v>
      </c>
      <c r="D64" s="28">
        <f>SUM(D61:D63)</f>
        <v>2689</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6119</v>
      </c>
      <c r="D71" s="51">
        <v>385</v>
      </c>
      <c r="E71" s="51">
        <v>140</v>
      </c>
      <c r="F71" s="27">
        <f t="shared" ref="F71:F79" si="2">SUM(C71:E71)</f>
        <v>6644</v>
      </c>
    </row>
    <row r="72" spans="2:6" ht="16" customHeight="1">
      <c r="B72" s="60" t="s">
        <v>55</v>
      </c>
      <c r="C72" s="51">
        <v>0</v>
      </c>
      <c r="D72" s="51">
        <v>0</v>
      </c>
      <c r="E72" s="51">
        <v>0</v>
      </c>
      <c r="F72" s="27">
        <f t="shared" si="2"/>
        <v>0</v>
      </c>
    </row>
    <row r="73" spans="2:6" ht="16" customHeight="1">
      <c r="B73" s="22" t="s">
        <v>56</v>
      </c>
      <c r="C73" s="39">
        <f>C71+C72</f>
        <v>6119</v>
      </c>
      <c r="D73" s="39">
        <f>D71+D72</f>
        <v>385</v>
      </c>
      <c r="E73" s="39">
        <f>E71+E72</f>
        <v>140</v>
      </c>
      <c r="F73" s="27">
        <f t="shared" si="2"/>
        <v>6644</v>
      </c>
    </row>
    <row r="74" spans="2:6" ht="16" customHeight="1">
      <c r="B74" s="61" t="s">
        <v>57</v>
      </c>
      <c r="C74" s="51">
        <v>3688</v>
      </c>
      <c r="D74" s="51">
        <v>1291</v>
      </c>
      <c r="E74" s="51">
        <v>253</v>
      </c>
      <c r="F74" s="27">
        <f t="shared" si="2"/>
        <v>5232</v>
      </c>
    </row>
    <row r="75" spans="2:6" ht="16" customHeight="1">
      <c r="B75" s="60" t="s">
        <v>58</v>
      </c>
      <c r="C75" s="51">
        <v>0</v>
      </c>
      <c r="D75" s="51">
        <v>0</v>
      </c>
      <c r="E75" s="51">
        <v>0</v>
      </c>
      <c r="F75" s="27">
        <f t="shared" si="2"/>
        <v>0</v>
      </c>
    </row>
    <row r="76" spans="2:6" ht="16" customHeight="1">
      <c r="B76" s="22" t="s">
        <v>59</v>
      </c>
      <c r="C76" s="39">
        <f>C74+C75</f>
        <v>3688</v>
      </c>
      <c r="D76" s="39">
        <f>D74+D75</f>
        <v>1291</v>
      </c>
      <c r="E76" s="39">
        <f>E74+E75</f>
        <v>253</v>
      </c>
      <c r="F76" s="27">
        <f t="shared" si="2"/>
        <v>5232</v>
      </c>
    </row>
    <row r="77" spans="2:6" ht="16" customHeight="1">
      <c r="B77" s="36" t="s">
        <v>60</v>
      </c>
      <c r="C77" s="51">
        <v>4332</v>
      </c>
      <c r="D77" s="51">
        <v>548</v>
      </c>
      <c r="E77" s="51">
        <v>198</v>
      </c>
      <c r="F77" s="27">
        <f t="shared" si="2"/>
        <v>5078</v>
      </c>
    </row>
    <row r="78" spans="2:6" ht="16" customHeight="1">
      <c r="B78" s="27" t="s">
        <v>61</v>
      </c>
      <c r="C78" s="27">
        <f>C73+C76+C77</f>
        <v>14139</v>
      </c>
      <c r="D78" s="27">
        <f>D73+D76+D77</f>
        <v>2224</v>
      </c>
      <c r="E78" s="27">
        <f>E73+E76+E77</f>
        <v>591</v>
      </c>
      <c r="F78" s="27">
        <f t="shared" si="2"/>
        <v>16954</v>
      </c>
    </row>
    <row r="79" spans="2:6" ht="16" customHeight="1">
      <c r="B79" s="69" t="s">
        <v>62</v>
      </c>
      <c r="C79" s="51">
        <v>283</v>
      </c>
      <c r="D79" s="51">
        <v>0</v>
      </c>
      <c r="E79" s="51">
        <v>0</v>
      </c>
      <c r="F79" s="27">
        <f t="shared" si="2"/>
        <v>283</v>
      </c>
    </row>
    <row r="80" spans="2:6" ht="12" customHeight="1">
      <c r="B80" s="44"/>
    </row>
    <row r="81" spans="2:6" ht="16" customHeight="1">
      <c r="B81" s="53" t="s">
        <v>63</v>
      </c>
      <c r="C81" s="45"/>
      <c r="D81" s="45"/>
      <c r="E81" s="45"/>
      <c r="F81" s="51">
        <v>4</v>
      </c>
    </row>
    <row r="82" spans="2:6" ht="16" customHeight="1">
      <c r="B82" s="53" t="s">
        <v>64</v>
      </c>
      <c r="C82" s="45"/>
      <c r="D82" s="45"/>
      <c r="E82" s="45"/>
      <c r="F82" s="51">
        <v>7</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2016</v>
      </c>
      <c r="D87" s="51">
        <v>41</v>
      </c>
    </row>
    <row r="88" spans="2:6" ht="15.75" customHeight="1">
      <c r="B88" s="34" t="s">
        <v>69</v>
      </c>
      <c r="C88" s="35">
        <v>604</v>
      </c>
      <c r="D88" s="51">
        <v>16</v>
      </c>
    </row>
    <row r="89" spans="2:6" ht="15.75" customHeight="1">
      <c r="B89" s="34" t="s">
        <v>70</v>
      </c>
      <c r="C89" s="35">
        <v>1024</v>
      </c>
      <c r="D89" s="51">
        <v>128</v>
      </c>
    </row>
    <row r="90" spans="2:6" ht="15.75" customHeight="1">
      <c r="B90" s="55" t="s">
        <v>71</v>
      </c>
      <c r="C90" s="39">
        <f>SUM(C87:C89)</f>
        <v>3644</v>
      </c>
      <c r="D90" s="39">
        <f>SUM(D87:D89)</f>
        <v>185</v>
      </c>
    </row>
    <row r="91" spans="2:6" ht="15.75" customHeight="1">
      <c r="B91" s="34" t="s">
        <v>72</v>
      </c>
      <c r="C91" s="35">
        <v>1644</v>
      </c>
      <c r="D91" s="51">
        <v>86</v>
      </c>
    </row>
    <row r="92" spans="2:6" ht="15.75" customHeight="1">
      <c r="B92" s="52" t="s">
        <v>73</v>
      </c>
      <c r="C92" s="27">
        <f>C90+C91</f>
        <v>5288</v>
      </c>
      <c r="D92" s="27">
        <f>D90+D91</f>
        <v>271</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3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3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3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3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300-000004000000}">
      <formula1>0</formula1>
    </dataValidation>
  </dataValidation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77</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-2328911</v>
      </c>
    </row>
    <row r="10" spans="2:8" ht="16" customHeight="1">
      <c r="B10" s="19" t="s">
        <v>5</v>
      </c>
      <c r="C10" s="20">
        <f>F27</f>
        <v>-96151.16231</v>
      </c>
    </row>
    <row r="11" spans="2:8" ht="16" customHeight="1">
      <c r="B11" s="21" t="s">
        <v>6</v>
      </c>
      <c r="C11" s="20">
        <f>F37</f>
        <v>79483</v>
      </c>
    </row>
    <row r="12" spans="2:8" ht="16" customHeight="1">
      <c r="B12" s="21" t="s">
        <v>7</v>
      </c>
      <c r="C12" s="20">
        <f>F48</f>
        <v>10963</v>
      </c>
    </row>
    <row r="13" spans="2:8" ht="16" customHeight="1">
      <c r="B13" s="22" t="s">
        <v>8</v>
      </c>
      <c r="C13" s="23">
        <f>C10+C11+C12</f>
        <v>-5705.1623099999997</v>
      </c>
    </row>
    <row r="14" spans="2:8" ht="16" customHeight="1">
      <c r="B14" s="24" t="s">
        <v>9</v>
      </c>
      <c r="C14" s="20">
        <f>D64</f>
        <v>19143</v>
      </c>
    </row>
    <row r="15" spans="2:8" ht="16" customHeight="1">
      <c r="B15" s="25" t="s">
        <v>10</v>
      </c>
      <c r="C15" s="20">
        <f>C56</f>
        <v>-526379</v>
      </c>
    </row>
    <row r="16" spans="2:8" ht="16" customHeight="1">
      <c r="B16" s="72" t="s">
        <v>11</v>
      </c>
      <c r="C16" s="26">
        <v>0</v>
      </c>
    </row>
    <row r="17" spans="2:6" ht="16" customHeight="1">
      <c r="B17" s="22" t="s">
        <v>12</v>
      </c>
      <c r="C17" s="23">
        <f>C13+C14+C15+C16</f>
        <v>-512941.16230999999</v>
      </c>
    </row>
    <row r="18" spans="2:6" ht="16" customHeight="1">
      <c r="B18" s="27" t="s">
        <v>13</v>
      </c>
      <c r="C18" s="28">
        <f>C9+C17</f>
        <v>-2841852.16231</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-6798.9044399999993</v>
      </c>
      <c r="D25" s="35">
        <v>-11904.510179999999</v>
      </c>
      <c r="E25" s="35">
        <v>-1928.7476899999999</v>
      </c>
      <c r="F25" s="27">
        <f>C25+D25+E25</f>
        <v>-20632.16231</v>
      </c>
    </row>
    <row r="26" spans="2:6" ht="16" customHeight="1">
      <c r="B26" s="36" t="s">
        <v>22</v>
      </c>
      <c r="C26" s="35">
        <v>-26128</v>
      </c>
      <c r="D26" s="35">
        <v>-41576</v>
      </c>
      <c r="E26" s="35">
        <v>-7815</v>
      </c>
      <c r="F26" s="27">
        <f>C26+D26+E26</f>
        <v>-75519</v>
      </c>
    </row>
    <row r="27" spans="2:6" ht="16" customHeight="1">
      <c r="B27" s="27" t="s">
        <v>23</v>
      </c>
      <c r="C27" s="27">
        <f>C25+C26</f>
        <v>-32926.904439999998</v>
      </c>
      <c r="D27" s="27">
        <f t="shared" ref="D27:F27" si="0">D25+D26</f>
        <v>-53480.510179999997</v>
      </c>
      <c r="E27" s="27">
        <f t="shared" si="0"/>
        <v>-9743.7476900000001</v>
      </c>
      <c r="F27" s="27">
        <f t="shared" si="0"/>
        <v>-96151.16231</v>
      </c>
    </row>
    <row r="28" spans="2:6" ht="12" customHeight="1">
      <c r="B28" s="8"/>
    </row>
    <row r="29" spans="2:6" ht="16" customHeight="1">
      <c r="B29" s="32" t="s">
        <v>24</v>
      </c>
      <c r="C29" s="33"/>
      <c r="D29" s="33"/>
      <c r="E29" s="33"/>
      <c r="F29" s="16"/>
    </row>
    <row r="30" spans="2:6" ht="16" customHeight="1">
      <c r="B30" s="65" t="s">
        <v>25</v>
      </c>
      <c r="C30" s="37"/>
      <c r="D30" s="37"/>
      <c r="E30" s="37"/>
      <c r="F30" s="26">
        <v>58498</v>
      </c>
    </row>
    <row r="31" spans="2:6" ht="16" customHeight="1">
      <c r="B31" s="66" t="s">
        <v>89</v>
      </c>
      <c r="C31" s="37"/>
      <c r="D31" s="37"/>
      <c r="E31" s="37"/>
      <c r="F31" s="26">
        <v>4513</v>
      </c>
    </row>
    <row r="32" spans="2:6" ht="16" customHeight="1">
      <c r="B32" s="22" t="s">
        <v>26</v>
      </c>
      <c r="C32" s="38"/>
      <c r="D32" s="38"/>
      <c r="E32" s="38"/>
      <c r="F32" s="39">
        <f>$F$30+$F$31</f>
        <v>63011</v>
      </c>
    </row>
    <row r="33" spans="2:8" ht="16" customHeight="1">
      <c r="B33" s="40" t="s">
        <v>27</v>
      </c>
      <c r="C33" s="37"/>
      <c r="D33" s="37"/>
      <c r="E33" s="37"/>
      <c r="F33" s="26">
        <v>14123</v>
      </c>
    </row>
    <row r="34" spans="2:8" ht="16" customHeight="1">
      <c r="B34" s="59" t="s">
        <v>28</v>
      </c>
      <c r="C34" s="37"/>
      <c r="D34" s="37"/>
      <c r="E34" s="37"/>
      <c r="F34" s="26">
        <v>2349</v>
      </c>
    </row>
    <row r="35" spans="2:8" ht="16" customHeight="1">
      <c r="B35" s="22" t="s">
        <v>29</v>
      </c>
      <c r="C35" s="38"/>
      <c r="D35" s="38"/>
      <c r="E35" s="38"/>
      <c r="F35" s="39">
        <f>$F$33+$F$34</f>
        <v>16472</v>
      </c>
    </row>
    <row r="36" spans="2:8" ht="16" customHeight="1">
      <c r="B36" s="41" t="s">
        <v>30</v>
      </c>
      <c r="C36" s="42"/>
      <c r="D36" s="42"/>
      <c r="E36" s="42"/>
      <c r="F36" s="26">
        <v>0</v>
      </c>
    </row>
    <row r="37" spans="2:8" ht="16" customHeight="1">
      <c r="B37" s="27" t="s">
        <v>31</v>
      </c>
      <c r="C37" s="43"/>
      <c r="D37" s="43"/>
      <c r="E37" s="43"/>
      <c r="F37" s="27">
        <f>F32+F35+F36</f>
        <v>79483</v>
      </c>
    </row>
    <row r="38" spans="2:8" ht="12" customHeight="1">
      <c r="B38" s="44"/>
    </row>
    <row r="39" spans="2:8" ht="16" customHeight="1">
      <c r="B39" s="65" t="s">
        <v>32</v>
      </c>
      <c r="C39" s="38"/>
      <c r="D39" s="38"/>
      <c r="E39" s="38"/>
      <c r="F39" s="26">
        <v>12047</v>
      </c>
      <c r="H39" s="63"/>
    </row>
    <row r="40" spans="2:8" ht="16" customHeight="1">
      <c r="B40" s="67" t="s">
        <v>33</v>
      </c>
      <c r="C40" s="42"/>
      <c r="D40" s="42"/>
      <c r="E40" s="42"/>
      <c r="F40" s="26">
        <v>690.4</v>
      </c>
      <c r="H40" s="63"/>
    </row>
    <row r="41" spans="2:8" ht="12" customHeight="1"/>
    <row r="42" spans="2:8" ht="16" customHeight="1">
      <c r="B42" s="32" t="s">
        <v>34</v>
      </c>
      <c r="C42" s="16"/>
      <c r="E42" s="33"/>
      <c r="F42" s="33"/>
    </row>
    <row r="43" spans="2:8" ht="16" customHeight="1">
      <c r="B43" s="57" t="s">
        <v>35</v>
      </c>
      <c r="C43" s="45"/>
      <c r="D43" s="45"/>
      <c r="E43" s="45"/>
      <c r="F43" s="26">
        <v>177</v>
      </c>
    </row>
    <row r="44" spans="2:8" ht="16" customHeight="1">
      <c r="B44" s="46" t="s">
        <v>36</v>
      </c>
      <c r="C44" s="45"/>
      <c r="D44" s="45"/>
      <c r="E44" s="45"/>
      <c r="F44" s="26">
        <v>-5</v>
      </c>
    </row>
    <row r="45" spans="2:8" ht="16" customHeight="1">
      <c r="B45" s="64" t="s">
        <v>37</v>
      </c>
      <c r="C45" s="45"/>
      <c r="D45" s="45"/>
      <c r="E45" s="45"/>
      <c r="F45" s="26">
        <v>-2407</v>
      </c>
    </row>
    <row r="46" spans="2:8" ht="16" customHeight="1">
      <c r="B46" s="47" t="s">
        <v>38</v>
      </c>
      <c r="C46" s="45"/>
      <c r="D46" s="45"/>
      <c r="E46" s="45"/>
      <c r="F46" s="26">
        <v>13198</v>
      </c>
    </row>
    <row r="47" spans="2:8" ht="16" customHeight="1">
      <c r="B47" s="47" t="s">
        <v>39</v>
      </c>
      <c r="C47" s="45"/>
      <c r="D47" s="45"/>
      <c r="E47" s="45"/>
      <c r="F47" s="26">
        <v>0</v>
      </c>
    </row>
    <row r="48" spans="2:8" ht="16" customHeight="1">
      <c r="B48" s="27" t="s">
        <v>40</v>
      </c>
      <c r="C48" s="45"/>
      <c r="D48" s="45"/>
      <c r="E48" s="45"/>
      <c r="F48" s="27">
        <f t="shared" ref="F48" si="1">SUM(F43:F47)</f>
        <v>10963</v>
      </c>
    </row>
    <row r="49" spans="2:5" ht="16" customHeight="1"/>
    <row r="50" spans="2:5" ht="18" customHeight="1">
      <c r="B50" s="14" t="s">
        <v>41</v>
      </c>
    </row>
    <row r="51" spans="2:5" ht="14.25" customHeight="1">
      <c r="B51" s="8"/>
      <c r="C51" s="16" t="s">
        <v>3</v>
      </c>
      <c r="E51" s="17"/>
    </row>
    <row r="52" spans="2:5" ht="16" customHeight="1">
      <c r="B52" s="57" t="s">
        <v>42</v>
      </c>
      <c r="C52" s="26">
        <v>-37232</v>
      </c>
    </row>
    <row r="53" spans="2:5" ht="16" customHeight="1">
      <c r="B53" s="70" t="s">
        <v>43</v>
      </c>
      <c r="C53" s="26">
        <v>-490154</v>
      </c>
    </row>
    <row r="54" spans="2:5" ht="16" customHeight="1">
      <c r="B54" s="64" t="s">
        <v>44</v>
      </c>
      <c r="C54" s="26">
        <v>1007</v>
      </c>
    </row>
    <row r="55" spans="2:5" ht="16" customHeight="1">
      <c r="B55" s="64" t="s">
        <v>39</v>
      </c>
      <c r="C55" s="26">
        <v>0</v>
      </c>
    </row>
    <row r="56" spans="2:5" ht="16" customHeight="1">
      <c r="B56" s="27" t="s">
        <v>45</v>
      </c>
      <c r="C56" s="27">
        <f>SUM(C52:C55)</f>
        <v>-526379</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13.42</v>
      </c>
      <c r="D61" s="35">
        <v>960</v>
      </c>
    </row>
    <row r="62" spans="2:5" ht="16" customHeight="1">
      <c r="B62" s="34" t="s">
        <v>50</v>
      </c>
      <c r="C62" s="51">
        <v>0</v>
      </c>
      <c r="D62" s="35">
        <v>17148</v>
      </c>
    </row>
    <row r="63" spans="2:5" ht="16" customHeight="1">
      <c r="B63" s="34" t="s">
        <v>51</v>
      </c>
      <c r="C63" s="51">
        <v>2</v>
      </c>
      <c r="D63" s="35">
        <v>1035</v>
      </c>
    </row>
    <row r="64" spans="2:5" ht="16" customHeight="1">
      <c r="B64" s="52" t="s">
        <v>52</v>
      </c>
      <c r="C64" s="28">
        <f>SUM(C61:C63)</f>
        <v>15.42</v>
      </c>
      <c r="D64" s="28">
        <f>SUM(D61:D63)</f>
        <v>19143</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2714</v>
      </c>
      <c r="D71" s="51">
        <v>4735</v>
      </c>
      <c r="E71" s="51">
        <v>778</v>
      </c>
      <c r="F71" s="27">
        <f t="shared" ref="F71:F79" si="2">SUM(C71:E71)</f>
        <v>8227</v>
      </c>
    </row>
    <row r="72" spans="2:6" ht="16" customHeight="1">
      <c r="B72" s="60" t="s">
        <v>55</v>
      </c>
      <c r="C72" s="51">
        <v>3211</v>
      </c>
      <c r="D72" s="51">
        <v>3373</v>
      </c>
      <c r="E72" s="51">
        <v>808</v>
      </c>
      <c r="F72" s="27">
        <f t="shared" si="2"/>
        <v>7392</v>
      </c>
    </row>
    <row r="73" spans="2:6" ht="16" customHeight="1">
      <c r="B73" s="22" t="s">
        <v>56</v>
      </c>
      <c r="C73" s="39">
        <f>C71+C72</f>
        <v>5925</v>
      </c>
      <c r="D73" s="39">
        <f>D71+D72</f>
        <v>8108</v>
      </c>
      <c r="E73" s="39">
        <f>E71+E72</f>
        <v>1586</v>
      </c>
      <c r="F73" s="27">
        <f t="shared" si="2"/>
        <v>15619</v>
      </c>
    </row>
    <row r="74" spans="2:6" ht="16" customHeight="1">
      <c r="B74" s="61" t="s">
        <v>57</v>
      </c>
      <c r="C74" s="51">
        <v>4227</v>
      </c>
      <c r="D74" s="51">
        <v>5159</v>
      </c>
      <c r="E74" s="51">
        <v>735</v>
      </c>
      <c r="F74" s="27">
        <f t="shared" si="2"/>
        <v>10121</v>
      </c>
    </row>
    <row r="75" spans="2:6" ht="16" customHeight="1">
      <c r="B75" s="60" t="s">
        <v>58</v>
      </c>
      <c r="C75" s="51">
        <v>677</v>
      </c>
      <c r="D75" s="51">
        <v>779</v>
      </c>
      <c r="E75" s="51">
        <v>96</v>
      </c>
      <c r="F75" s="27">
        <f t="shared" si="2"/>
        <v>1552</v>
      </c>
    </row>
    <row r="76" spans="2:6" ht="16" customHeight="1">
      <c r="B76" s="22" t="s">
        <v>59</v>
      </c>
      <c r="C76" s="39">
        <f>C74+C75</f>
        <v>4904</v>
      </c>
      <c r="D76" s="39">
        <f>D74+D75</f>
        <v>5938</v>
      </c>
      <c r="E76" s="39">
        <f>E74+E75</f>
        <v>831</v>
      </c>
      <c r="F76" s="27">
        <f t="shared" si="2"/>
        <v>11673</v>
      </c>
    </row>
    <row r="77" spans="2:6" ht="16" customHeight="1">
      <c r="B77" s="36" t="s">
        <v>60</v>
      </c>
      <c r="C77" s="51">
        <v>2914</v>
      </c>
      <c r="D77" s="51">
        <v>4220</v>
      </c>
      <c r="E77" s="51">
        <v>1575</v>
      </c>
      <c r="F77" s="27">
        <f t="shared" si="2"/>
        <v>8709</v>
      </c>
    </row>
    <row r="78" spans="2:6" ht="16" customHeight="1">
      <c r="B78" s="27" t="s">
        <v>61</v>
      </c>
      <c r="C78" s="27">
        <f>C73+C76+C77</f>
        <v>13743</v>
      </c>
      <c r="D78" s="27">
        <f>D73+D76+D77</f>
        <v>18266</v>
      </c>
      <c r="E78" s="27">
        <f>E73+E76+E77</f>
        <v>3992</v>
      </c>
      <c r="F78" s="27">
        <f t="shared" si="2"/>
        <v>36001</v>
      </c>
    </row>
    <row r="79" spans="2:6" ht="16" customHeight="1">
      <c r="B79" s="69" t="s">
        <v>62</v>
      </c>
      <c r="C79" s="51">
        <v>0</v>
      </c>
      <c r="D79" s="51">
        <v>0</v>
      </c>
      <c r="E79" s="51">
        <v>0</v>
      </c>
      <c r="F79" s="27">
        <f t="shared" si="2"/>
        <v>0</v>
      </c>
    </row>
    <row r="80" spans="2:6" ht="12" customHeight="1">
      <c r="B80" s="44"/>
    </row>
    <row r="81" spans="2:6" ht="16" customHeight="1">
      <c r="B81" s="53" t="s">
        <v>63</v>
      </c>
      <c r="C81" s="45"/>
      <c r="D81" s="45"/>
      <c r="E81" s="45"/>
      <c r="F81" s="51">
        <v>9</v>
      </c>
    </row>
    <row r="82" spans="2:6" ht="16" customHeight="1">
      <c r="B82" s="53" t="s">
        <v>64</v>
      </c>
      <c r="C82" s="45"/>
      <c r="D82" s="45"/>
      <c r="E82" s="45"/>
      <c r="F82" s="51">
        <v>17</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302</v>
      </c>
      <c r="D87" s="51">
        <v>33</v>
      </c>
    </row>
    <row r="88" spans="2:6" ht="15.75" customHeight="1">
      <c r="B88" s="34" t="s">
        <v>69</v>
      </c>
      <c r="C88" s="35">
        <v>247</v>
      </c>
      <c r="D88" s="51">
        <v>41</v>
      </c>
    </row>
    <row r="89" spans="2:6" ht="15.75" customHeight="1">
      <c r="B89" s="34" t="s">
        <v>70</v>
      </c>
      <c r="C89" s="35">
        <v>3</v>
      </c>
      <c r="D89" s="51">
        <v>5</v>
      </c>
    </row>
    <row r="90" spans="2:6" ht="15.75" customHeight="1">
      <c r="B90" s="55" t="s">
        <v>71</v>
      </c>
      <c r="C90" s="39">
        <f>SUM(C87:C89)</f>
        <v>552</v>
      </c>
      <c r="D90" s="39">
        <f>SUM(D87:D89)</f>
        <v>79</v>
      </c>
    </row>
    <row r="91" spans="2:6" ht="15.75" customHeight="1">
      <c r="B91" s="34" t="s">
        <v>72</v>
      </c>
      <c r="C91" s="35">
        <v>2295</v>
      </c>
      <c r="D91" s="51">
        <v>579</v>
      </c>
    </row>
    <row r="92" spans="2:6" ht="15.75" customHeight="1">
      <c r="B92" s="52" t="s">
        <v>73</v>
      </c>
      <c r="C92" s="27">
        <f>C90+C91</f>
        <v>2847</v>
      </c>
      <c r="D92" s="27">
        <f>D90+D91</f>
        <v>658</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4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4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4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4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400-000004000000}">
      <formula1>0</formula1>
    </dataValidation>
  </dataValidation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78</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-2535587.052196125</v>
      </c>
    </row>
    <row r="10" spans="2:8" ht="16" customHeight="1">
      <c r="B10" s="19" t="s">
        <v>5</v>
      </c>
      <c r="C10" s="20">
        <f>F27</f>
        <v>-105763.29295999999</v>
      </c>
    </row>
    <row r="11" spans="2:8" ht="16" customHeight="1">
      <c r="B11" s="21" t="s">
        <v>6</v>
      </c>
      <c r="C11" s="20">
        <f>F37</f>
        <v>86723</v>
      </c>
    </row>
    <row r="12" spans="2:8" ht="16" customHeight="1">
      <c r="B12" s="21" t="s">
        <v>7</v>
      </c>
      <c r="C12" s="20">
        <f>F48</f>
        <v>5237</v>
      </c>
    </row>
    <row r="13" spans="2:8" ht="16" customHeight="1">
      <c r="B13" s="22" t="s">
        <v>8</v>
      </c>
      <c r="C13" s="23">
        <f>C10+C11+C12</f>
        <v>-13803.292959999992</v>
      </c>
    </row>
    <row r="14" spans="2:8" ht="16" customHeight="1">
      <c r="B14" s="24" t="s">
        <v>9</v>
      </c>
      <c r="C14" s="20">
        <f>D64</f>
        <v>17353</v>
      </c>
    </row>
    <row r="15" spans="2:8" ht="16" customHeight="1">
      <c r="B15" s="25" t="s">
        <v>10</v>
      </c>
      <c r="C15" s="20">
        <f>C56</f>
        <v>-771122</v>
      </c>
    </row>
    <row r="16" spans="2:8" ht="16" customHeight="1">
      <c r="B16" s="72" t="s">
        <v>11</v>
      </c>
      <c r="C16" s="26">
        <v>0</v>
      </c>
    </row>
    <row r="17" spans="2:6" ht="16" customHeight="1">
      <c r="B17" s="22" t="s">
        <v>12</v>
      </c>
      <c r="C17" s="23">
        <f>C13+C14+C15+C16</f>
        <v>-767572.29295999999</v>
      </c>
    </row>
    <row r="18" spans="2:6" ht="16" customHeight="1">
      <c r="B18" s="27" t="s">
        <v>13</v>
      </c>
      <c r="C18" s="28">
        <f>C9+C17</f>
        <v>-3303159.3451561248</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-17102</v>
      </c>
      <c r="D25" s="35">
        <v>-1625</v>
      </c>
      <c r="E25" s="35">
        <v>-1713</v>
      </c>
      <c r="F25" s="27">
        <f>C25+D25+E25</f>
        <v>-20440</v>
      </c>
    </row>
    <row r="26" spans="2:6" ht="16" customHeight="1">
      <c r="B26" s="36" t="s">
        <v>22</v>
      </c>
      <c r="C26" s="35">
        <v>-73303.520279999997</v>
      </c>
      <c r="D26" s="35">
        <v>-5434.7726800000009</v>
      </c>
      <c r="E26" s="35">
        <v>-6585</v>
      </c>
      <c r="F26" s="27">
        <f>C26+D26+E26</f>
        <v>-85323.292959999992</v>
      </c>
    </row>
    <row r="27" spans="2:6" ht="16" customHeight="1">
      <c r="B27" s="27" t="s">
        <v>23</v>
      </c>
      <c r="C27" s="27">
        <f>C25+C26</f>
        <v>-90405.520279999997</v>
      </c>
      <c r="D27" s="27">
        <f t="shared" ref="D27:F27" si="0">D25+D26</f>
        <v>-7059.7726800000009</v>
      </c>
      <c r="E27" s="27">
        <f t="shared" si="0"/>
        <v>-8298</v>
      </c>
      <c r="F27" s="27">
        <f t="shared" si="0"/>
        <v>-105763.29295999999</v>
      </c>
    </row>
    <row r="28" spans="2:6" ht="12" customHeight="1">
      <c r="B28" s="8"/>
    </row>
    <row r="29" spans="2:6" ht="16" customHeight="1">
      <c r="B29" s="32" t="s">
        <v>24</v>
      </c>
      <c r="C29" s="33"/>
      <c r="D29" s="33"/>
      <c r="E29" s="33"/>
      <c r="F29" s="16"/>
    </row>
    <row r="30" spans="2:6" ht="16" customHeight="1">
      <c r="B30" s="65" t="s">
        <v>25</v>
      </c>
      <c r="C30" s="37"/>
      <c r="D30" s="37"/>
      <c r="E30" s="37"/>
      <c r="F30" s="26">
        <v>64106</v>
      </c>
    </row>
    <row r="31" spans="2:6" ht="16" customHeight="1">
      <c r="B31" s="66" t="s">
        <v>89</v>
      </c>
      <c r="C31" s="37"/>
      <c r="D31" s="37"/>
      <c r="E31" s="37"/>
      <c r="F31" s="26">
        <v>5393</v>
      </c>
    </row>
    <row r="32" spans="2:6" ht="16" customHeight="1">
      <c r="B32" s="22" t="s">
        <v>26</v>
      </c>
      <c r="C32" s="38"/>
      <c r="D32" s="38"/>
      <c r="E32" s="38"/>
      <c r="F32" s="39">
        <f>$F$30+$F$31</f>
        <v>69499</v>
      </c>
    </row>
    <row r="33" spans="2:8" ht="16" customHeight="1">
      <c r="B33" s="40" t="s">
        <v>27</v>
      </c>
      <c r="C33" s="37"/>
      <c r="D33" s="37"/>
      <c r="E33" s="37"/>
      <c r="F33" s="26">
        <v>14341</v>
      </c>
    </row>
    <row r="34" spans="2:8" ht="16" customHeight="1">
      <c r="B34" s="59" t="s">
        <v>28</v>
      </c>
      <c r="C34" s="37"/>
      <c r="D34" s="37"/>
      <c r="E34" s="37"/>
      <c r="F34" s="26">
        <v>2883</v>
      </c>
    </row>
    <row r="35" spans="2:8" ht="16" customHeight="1">
      <c r="B35" s="22" t="s">
        <v>29</v>
      </c>
      <c r="C35" s="38"/>
      <c r="D35" s="38"/>
      <c r="E35" s="38"/>
      <c r="F35" s="39">
        <f>$F$33+$F$34</f>
        <v>17224</v>
      </c>
    </row>
    <row r="36" spans="2:8" ht="16" customHeight="1">
      <c r="B36" s="41" t="s">
        <v>30</v>
      </c>
      <c r="C36" s="42"/>
      <c r="D36" s="42"/>
      <c r="E36" s="42"/>
      <c r="F36" s="26">
        <v>0</v>
      </c>
    </row>
    <row r="37" spans="2:8" ht="16" customHeight="1">
      <c r="B37" s="27" t="s">
        <v>31</v>
      </c>
      <c r="C37" s="43"/>
      <c r="D37" s="43"/>
      <c r="E37" s="43"/>
      <c r="F37" s="27">
        <f>F32+F35+F36</f>
        <v>86723</v>
      </c>
    </row>
    <row r="38" spans="2:8" ht="12" customHeight="1">
      <c r="B38" s="44"/>
    </row>
    <row r="39" spans="2:8" ht="16" customHeight="1">
      <c r="B39" s="65" t="s">
        <v>32</v>
      </c>
      <c r="C39" s="38"/>
      <c r="D39" s="38"/>
      <c r="E39" s="38"/>
      <c r="F39" s="26">
        <v>15734.207</v>
      </c>
      <c r="H39" s="63"/>
    </row>
    <row r="40" spans="2:8" ht="16" customHeight="1">
      <c r="B40" s="67" t="s">
        <v>33</v>
      </c>
      <c r="C40" s="42"/>
      <c r="D40" s="42"/>
      <c r="E40" s="42"/>
      <c r="F40" s="26">
        <v>53.968000000000004</v>
      </c>
      <c r="H40" s="63"/>
    </row>
    <row r="41" spans="2:8" ht="12" customHeight="1"/>
    <row r="42" spans="2:8" ht="16" customHeight="1">
      <c r="B42" s="32" t="s">
        <v>34</v>
      </c>
      <c r="C42" s="16"/>
      <c r="E42" s="33"/>
      <c r="F42" s="33"/>
    </row>
    <row r="43" spans="2:8" ht="16" customHeight="1">
      <c r="B43" s="57" t="s">
        <v>35</v>
      </c>
      <c r="C43" s="45"/>
      <c r="D43" s="45"/>
      <c r="E43" s="45"/>
      <c r="F43" s="26">
        <v>195</v>
      </c>
    </row>
    <row r="44" spans="2:8" ht="16" customHeight="1">
      <c r="B44" s="46" t="s">
        <v>36</v>
      </c>
      <c r="C44" s="45"/>
      <c r="D44" s="45"/>
      <c r="E44" s="45"/>
      <c r="F44" s="26">
        <v>1</v>
      </c>
    </row>
    <row r="45" spans="2:8" ht="16" customHeight="1">
      <c r="B45" s="64" t="s">
        <v>37</v>
      </c>
      <c r="C45" s="45"/>
      <c r="D45" s="45"/>
      <c r="E45" s="45"/>
      <c r="F45" s="26">
        <v>-2335</v>
      </c>
    </row>
    <row r="46" spans="2:8" ht="16" customHeight="1">
      <c r="B46" s="47" t="s">
        <v>38</v>
      </c>
      <c r="C46" s="45"/>
      <c r="D46" s="45"/>
      <c r="E46" s="45"/>
      <c r="F46" s="26">
        <v>7376</v>
      </c>
    </row>
    <row r="47" spans="2:8" ht="16" customHeight="1">
      <c r="B47" s="47" t="s">
        <v>39</v>
      </c>
      <c r="C47" s="45"/>
      <c r="D47" s="45"/>
      <c r="E47" s="45"/>
      <c r="F47" s="26">
        <v>0</v>
      </c>
    </row>
    <row r="48" spans="2:8" ht="16" customHeight="1">
      <c r="B48" s="27" t="s">
        <v>40</v>
      </c>
      <c r="C48" s="45"/>
      <c r="D48" s="45"/>
      <c r="E48" s="45"/>
      <c r="F48" s="27">
        <f t="shared" ref="F48" si="1">SUM(F43:F47)</f>
        <v>5237</v>
      </c>
    </row>
    <row r="49" spans="2:5" ht="16" customHeight="1"/>
    <row r="50" spans="2:5" ht="18" customHeight="1">
      <c r="B50" s="14" t="s">
        <v>41</v>
      </c>
    </row>
    <row r="51" spans="2:5" ht="14.25" customHeight="1">
      <c r="B51" s="8"/>
      <c r="C51" s="16" t="s">
        <v>3</v>
      </c>
      <c r="E51" s="17"/>
    </row>
    <row r="52" spans="2:5" ht="16" customHeight="1">
      <c r="B52" s="57" t="s">
        <v>42</v>
      </c>
      <c r="C52" s="26">
        <v>-24222</v>
      </c>
    </row>
    <row r="53" spans="2:5" ht="16" customHeight="1">
      <c r="B53" s="70" t="s">
        <v>43</v>
      </c>
      <c r="C53" s="26">
        <v>-747065</v>
      </c>
    </row>
    <row r="54" spans="2:5" ht="16" customHeight="1">
      <c r="B54" s="64" t="s">
        <v>44</v>
      </c>
      <c r="C54" s="26">
        <v>165</v>
      </c>
    </row>
    <row r="55" spans="2:5" ht="16" customHeight="1">
      <c r="B55" s="64" t="s">
        <v>39</v>
      </c>
      <c r="C55" s="26">
        <v>0</v>
      </c>
    </row>
    <row r="56" spans="2:5" ht="16" customHeight="1">
      <c r="B56" s="27" t="s">
        <v>45</v>
      </c>
      <c r="C56" s="27">
        <f>SUM(C52:C55)</f>
        <v>-771122</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11.870000000000001</v>
      </c>
      <c r="D61" s="35">
        <v>1872</v>
      </c>
    </row>
    <row r="62" spans="2:5" ht="16" customHeight="1">
      <c r="B62" s="34" t="s">
        <v>50</v>
      </c>
      <c r="C62" s="51">
        <v>0</v>
      </c>
      <c r="D62" s="35">
        <v>14594</v>
      </c>
    </row>
    <row r="63" spans="2:5" ht="16" customHeight="1">
      <c r="B63" s="34" t="s">
        <v>51</v>
      </c>
      <c r="C63" s="51">
        <v>0</v>
      </c>
      <c r="D63" s="35">
        <v>887</v>
      </c>
    </row>
    <row r="64" spans="2:5" ht="16" customHeight="1">
      <c r="B64" s="52" t="s">
        <v>52</v>
      </c>
      <c r="C64" s="28">
        <f>SUM(C61:C63)</f>
        <v>11.870000000000001</v>
      </c>
      <c r="D64" s="28">
        <f>SUM(D61:D63)</f>
        <v>17353</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5768</v>
      </c>
      <c r="D71" s="51">
        <v>731</v>
      </c>
      <c r="E71" s="51">
        <v>594</v>
      </c>
      <c r="F71" s="27">
        <f t="shared" ref="F71:F79" si="2">SUM(C71:E71)</f>
        <v>7093</v>
      </c>
    </row>
    <row r="72" spans="2:6" ht="16" customHeight="1">
      <c r="B72" s="60" t="s">
        <v>55</v>
      </c>
      <c r="C72" s="51">
        <v>7277</v>
      </c>
      <c r="D72" s="51">
        <v>180</v>
      </c>
      <c r="E72" s="51">
        <v>458</v>
      </c>
      <c r="F72" s="27">
        <f t="shared" si="2"/>
        <v>7915</v>
      </c>
    </row>
    <row r="73" spans="2:6" ht="16" customHeight="1">
      <c r="B73" s="22" t="s">
        <v>56</v>
      </c>
      <c r="C73" s="39">
        <f>C71+C72</f>
        <v>13045</v>
      </c>
      <c r="D73" s="39">
        <f>D71+D72</f>
        <v>911</v>
      </c>
      <c r="E73" s="39">
        <f>E71+E72</f>
        <v>1052</v>
      </c>
      <c r="F73" s="27">
        <f t="shared" si="2"/>
        <v>15008</v>
      </c>
    </row>
    <row r="74" spans="2:6" ht="16" customHeight="1">
      <c r="B74" s="61" t="s">
        <v>57</v>
      </c>
      <c r="C74" s="51">
        <v>11079</v>
      </c>
      <c r="D74" s="51">
        <v>536</v>
      </c>
      <c r="E74" s="51">
        <v>618</v>
      </c>
      <c r="F74" s="27">
        <f t="shared" si="2"/>
        <v>12233</v>
      </c>
    </row>
    <row r="75" spans="2:6" ht="16" customHeight="1">
      <c r="B75" s="60" t="s">
        <v>58</v>
      </c>
      <c r="C75" s="51">
        <v>1805</v>
      </c>
      <c r="D75" s="51">
        <v>49</v>
      </c>
      <c r="E75" s="51">
        <v>43</v>
      </c>
      <c r="F75" s="27">
        <f t="shared" si="2"/>
        <v>1897</v>
      </c>
    </row>
    <row r="76" spans="2:6" ht="16" customHeight="1">
      <c r="B76" s="22" t="s">
        <v>59</v>
      </c>
      <c r="C76" s="39">
        <f>C74+C75</f>
        <v>12884</v>
      </c>
      <c r="D76" s="39">
        <f>D74+D75</f>
        <v>585</v>
      </c>
      <c r="E76" s="39">
        <f>E74+E75</f>
        <v>661</v>
      </c>
      <c r="F76" s="27">
        <f t="shared" si="2"/>
        <v>14130</v>
      </c>
    </row>
    <row r="77" spans="2:6" ht="16" customHeight="1">
      <c r="B77" s="36" t="s">
        <v>60</v>
      </c>
      <c r="C77" s="51">
        <v>6249</v>
      </c>
      <c r="D77" s="51">
        <v>515</v>
      </c>
      <c r="E77" s="51">
        <v>587</v>
      </c>
      <c r="F77" s="27">
        <f t="shared" si="2"/>
        <v>7351</v>
      </c>
    </row>
    <row r="78" spans="2:6" ht="16" customHeight="1">
      <c r="B78" s="27" t="s">
        <v>61</v>
      </c>
      <c r="C78" s="27">
        <f>C73+C76+C77</f>
        <v>32178</v>
      </c>
      <c r="D78" s="27">
        <f>D73+D76+D77</f>
        <v>2011</v>
      </c>
      <c r="E78" s="27">
        <f>E73+E76+E77</f>
        <v>2300</v>
      </c>
      <c r="F78" s="27">
        <f t="shared" si="2"/>
        <v>36489</v>
      </c>
    </row>
    <row r="79" spans="2:6" ht="16" customHeight="1">
      <c r="B79" s="69" t="s">
        <v>62</v>
      </c>
      <c r="C79" s="51">
        <v>0</v>
      </c>
      <c r="D79" s="51">
        <v>0</v>
      </c>
      <c r="E79" s="51">
        <v>0</v>
      </c>
      <c r="F79" s="27">
        <f t="shared" si="2"/>
        <v>0</v>
      </c>
    </row>
    <row r="80" spans="2:6" ht="12" customHeight="1">
      <c r="B80" s="44"/>
    </row>
    <row r="81" spans="2:6" ht="16" customHeight="1">
      <c r="B81" s="53" t="s">
        <v>63</v>
      </c>
      <c r="C81" s="45"/>
      <c r="D81" s="45"/>
      <c r="E81" s="45"/>
      <c r="F81" s="51">
        <v>4</v>
      </c>
    </row>
    <row r="82" spans="2:6" ht="16" customHeight="1">
      <c r="B82" s="53" t="s">
        <v>64</v>
      </c>
      <c r="C82" s="45"/>
      <c r="D82" s="45"/>
      <c r="E82" s="45"/>
      <c r="F82" s="51">
        <v>17</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1782.489</v>
      </c>
      <c r="D87" s="51">
        <v>296</v>
      </c>
    </row>
    <row r="88" spans="2:6" ht="15.75" customHeight="1">
      <c r="B88" s="34" t="s">
        <v>69</v>
      </c>
      <c r="C88" s="35">
        <v>303.721</v>
      </c>
      <c r="D88" s="51">
        <v>42</v>
      </c>
    </row>
    <row r="89" spans="2:6" ht="15.75" customHeight="1">
      <c r="B89" s="34" t="s">
        <v>70</v>
      </c>
      <c r="C89" s="35">
        <v>334.16899999999998</v>
      </c>
      <c r="D89" s="51">
        <v>115</v>
      </c>
    </row>
    <row r="90" spans="2:6" ht="15.75" customHeight="1">
      <c r="B90" s="55" t="s">
        <v>71</v>
      </c>
      <c r="C90" s="39">
        <f>SUM(C87:C89)</f>
        <v>2420.3789999999999</v>
      </c>
      <c r="D90" s="39">
        <f>SUM(D87:D89)</f>
        <v>453</v>
      </c>
    </row>
    <row r="91" spans="2:6" ht="15.75" customHeight="1">
      <c r="B91" s="34" t="s">
        <v>72</v>
      </c>
      <c r="C91" s="35">
        <v>673</v>
      </c>
      <c r="D91" s="51">
        <v>221</v>
      </c>
    </row>
    <row r="92" spans="2:6" ht="15.75" customHeight="1">
      <c r="B92" s="52" t="s">
        <v>73</v>
      </c>
      <c r="C92" s="27">
        <f>C90+C91</f>
        <v>3093.3789999999999</v>
      </c>
      <c r="D92" s="27">
        <f>D90+D91</f>
        <v>674</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5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5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5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5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500-000004000000}">
      <formula1>0</formula1>
    </dataValidation>
  </dataValidation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79</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-1892287</v>
      </c>
    </row>
    <row r="10" spans="2:8" ht="16" customHeight="1">
      <c r="B10" s="19" t="s">
        <v>5</v>
      </c>
      <c r="C10" s="20">
        <f>F27</f>
        <v>-61363</v>
      </c>
    </row>
    <row r="11" spans="2:8" ht="16" customHeight="1">
      <c r="B11" s="21" t="s">
        <v>6</v>
      </c>
      <c r="C11" s="20">
        <f>F37</f>
        <v>61537</v>
      </c>
    </row>
    <row r="12" spans="2:8" ht="16" customHeight="1">
      <c r="B12" s="21" t="s">
        <v>7</v>
      </c>
      <c r="C12" s="20">
        <f>F48</f>
        <v>11109</v>
      </c>
    </row>
    <row r="13" spans="2:8" ht="16" customHeight="1">
      <c r="B13" s="22" t="s">
        <v>8</v>
      </c>
      <c r="C13" s="23">
        <f>C10+C11+C12</f>
        <v>11283</v>
      </c>
    </row>
    <row r="14" spans="2:8" ht="16" customHeight="1">
      <c r="B14" s="24" t="s">
        <v>9</v>
      </c>
      <c r="C14" s="20">
        <f>D64</f>
        <v>12471</v>
      </c>
    </row>
    <row r="15" spans="2:8" ht="16" customHeight="1">
      <c r="B15" s="25" t="s">
        <v>10</v>
      </c>
      <c r="C15" s="20">
        <f>C56</f>
        <v>-525907</v>
      </c>
    </row>
    <row r="16" spans="2:8" ht="16" customHeight="1">
      <c r="B16" s="72" t="s">
        <v>11</v>
      </c>
      <c r="C16" s="26">
        <v>0</v>
      </c>
    </row>
    <row r="17" spans="2:6" ht="16" customHeight="1">
      <c r="B17" s="22" t="s">
        <v>12</v>
      </c>
      <c r="C17" s="23">
        <f>C13+C14+C15+C16</f>
        <v>-502153</v>
      </c>
    </row>
    <row r="18" spans="2:6" ht="16" customHeight="1">
      <c r="B18" s="27" t="s">
        <v>13</v>
      </c>
      <c r="C18" s="28">
        <f>C9+C17</f>
        <v>-2394440</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-7940</v>
      </c>
      <c r="D25" s="35">
        <v>-3552</v>
      </c>
      <c r="E25" s="35">
        <v>-2838</v>
      </c>
      <c r="F25" s="27">
        <f>C25+D25+E25</f>
        <v>-14330</v>
      </c>
    </row>
    <row r="26" spans="2:6" ht="16" customHeight="1">
      <c r="B26" s="36" t="s">
        <v>22</v>
      </c>
      <c r="C26" s="35">
        <v>-25953</v>
      </c>
      <c r="D26" s="35">
        <v>-11340</v>
      </c>
      <c r="E26" s="35">
        <v>-9740</v>
      </c>
      <c r="F26" s="27">
        <f>C26+D26+E26</f>
        <v>-47033</v>
      </c>
    </row>
    <row r="27" spans="2:6" ht="16" customHeight="1">
      <c r="B27" s="27" t="s">
        <v>23</v>
      </c>
      <c r="C27" s="27">
        <f>C25+C26</f>
        <v>-33893</v>
      </c>
      <c r="D27" s="27">
        <f t="shared" ref="D27:F27" si="0">D25+D26</f>
        <v>-14892</v>
      </c>
      <c r="E27" s="27">
        <f t="shared" si="0"/>
        <v>-12578</v>
      </c>
      <c r="F27" s="27">
        <f t="shared" si="0"/>
        <v>-61363</v>
      </c>
    </row>
    <row r="28" spans="2:6" ht="12" customHeight="1">
      <c r="B28" s="8"/>
    </row>
    <row r="29" spans="2:6" ht="16" customHeight="1">
      <c r="B29" s="32" t="s">
        <v>24</v>
      </c>
      <c r="C29" s="33"/>
      <c r="D29" s="33"/>
      <c r="E29" s="33"/>
      <c r="F29" s="16"/>
    </row>
    <row r="30" spans="2:6" ht="16" customHeight="1">
      <c r="B30" s="65" t="s">
        <v>25</v>
      </c>
      <c r="C30" s="37"/>
      <c r="D30" s="37"/>
      <c r="E30" s="37"/>
      <c r="F30" s="26">
        <v>47480</v>
      </c>
    </row>
    <row r="31" spans="2:6" ht="16" customHeight="1">
      <c r="B31" s="66" t="s">
        <v>89</v>
      </c>
      <c r="C31" s="37"/>
      <c r="D31" s="37"/>
      <c r="E31" s="37"/>
      <c r="F31" s="26">
        <v>2533</v>
      </c>
    </row>
    <row r="32" spans="2:6" ht="16" customHeight="1">
      <c r="B32" s="22" t="s">
        <v>26</v>
      </c>
      <c r="C32" s="38"/>
      <c r="D32" s="38"/>
      <c r="E32" s="38"/>
      <c r="F32" s="39">
        <f>$F$30+$F$31</f>
        <v>50013</v>
      </c>
    </row>
    <row r="33" spans="2:8" ht="16" customHeight="1">
      <c r="B33" s="40" t="s">
        <v>27</v>
      </c>
      <c r="C33" s="37"/>
      <c r="D33" s="37"/>
      <c r="E33" s="37"/>
      <c r="F33" s="26">
        <v>9530</v>
      </c>
    </row>
    <row r="34" spans="2:8" ht="16" customHeight="1">
      <c r="B34" s="59" t="s">
        <v>28</v>
      </c>
      <c r="C34" s="37"/>
      <c r="D34" s="37"/>
      <c r="E34" s="37"/>
      <c r="F34" s="26">
        <v>1994</v>
      </c>
    </row>
    <row r="35" spans="2:8" ht="16" customHeight="1">
      <c r="B35" s="22" t="s">
        <v>29</v>
      </c>
      <c r="C35" s="38"/>
      <c r="D35" s="38"/>
      <c r="E35" s="38"/>
      <c r="F35" s="39">
        <f>$F$33+$F$34</f>
        <v>11524</v>
      </c>
    </row>
    <row r="36" spans="2:8" ht="16" customHeight="1">
      <c r="B36" s="41" t="s">
        <v>30</v>
      </c>
      <c r="C36" s="42"/>
      <c r="D36" s="42"/>
      <c r="E36" s="42"/>
      <c r="F36" s="26">
        <v>0</v>
      </c>
    </row>
    <row r="37" spans="2:8" ht="16" customHeight="1">
      <c r="B37" s="27" t="s">
        <v>31</v>
      </c>
      <c r="C37" s="43"/>
      <c r="D37" s="43"/>
      <c r="E37" s="43"/>
      <c r="F37" s="27">
        <f>F32+F35+F36</f>
        <v>61537</v>
      </c>
    </row>
    <row r="38" spans="2:8" ht="12" customHeight="1">
      <c r="B38" s="44"/>
    </row>
    <row r="39" spans="2:8" ht="16" customHeight="1">
      <c r="B39" s="65" t="s">
        <v>32</v>
      </c>
      <c r="C39" s="38"/>
      <c r="D39" s="38"/>
      <c r="E39" s="38"/>
      <c r="F39" s="26">
        <v>11671</v>
      </c>
      <c r="H39" s="63"/>
    </row>
    <row r="40" spans="2:8" ht="16" customHeight="1">
      <c r="B40" s="67" t="s">
        <v>33</v>
      </c>
      <c r="C40" s="42"/>
      <c r="D40" s="42"/>
      <c r="E40" s="42"/>
      <c r="F40" s="26">
        <v>485</v>
      </c>
      <c r="H40" s="63"/>
    </row>
    <row r="41" spans="2:8" ht="12" customHeight="1"/>
    <row r="42" spans="2:8" ht="16" customHeight="1">
      <c r="B42" s="32" t="s">
        <v>34</v>
      </c>
      <c r="C42" s="16"/>
      <c r="E42" s="33"/>
      <c r="F42" s="33"/>
    </row>
    <row r="43" spans="2:8" ht="16" customHeight="1">
      <c r="B43" s="57" t="s">
        <v>35</v>
      </c>
      <c r="C43" s="45"/>
      <c r="D43" s="45"/>
      <c r="E43" s="45"/>
      <c r="F43" s="26">
        <v>129</v>
      </c>
    </row>
    <row r="44" spans="2:8" ht="16" customHeight="1">
      <c r="B44" s="46" t="s">
        <v>36</v>
      </c>
      <c r="C44" s="45"/>
      <c r="D44" s="45"/>
      <c r="E44" s="45"/>
      <c r="F44" s="26">
        <v>-3</v>
      </c>
    </row>
    <row r="45" spans="2:8" ht="16" customHeight="1">
      <c r="B45" s="64" t="s">
        <v>37</v>
      </c>
      <c r="C45" s="45"/>
      <c r="D45" s="45"/>
      <c r="E45" s="45"/>
      <c r="F45" s="26">
        <v>-1748</v>
      </c>
    </row>
    <row r="46" spans="2:8" ht="16" customHeight="1">
      <c r="B46" s="47" t="s">
        <v>38</v>
      </c>
      <c r="C46" s="45"/>
      <c r="D46" s="45"/>
      <c r="E46" s="45"/>
      <c r="F46" s="26">
        <v>12731</v>
      </c>
    </row>
    <row r="47" spans="2:8" ht="16" customHeight="1">
      <c r="B47" s="47" t="s">
        <v>39</v>
      </c>
      <c r="C47" s="45"/>
      <c r="D47" s="45"/>
      <c r="E47" s="45"/>
      <c r="F47" s="26">
        <v>0</v>
      </c>
    </row>
    <row r="48" spans="2:8" ht="16" customHeight="1">
      <c r="B48" s="27" t="s">
        <v>40</v>
      </c>
      <c r="C48" s="45"/>
      <c r="D48" s="45"/>
      <c r="E48" s="45"/>
      <c r="F48" s="27">
        <f t="shared" ref="F48" si="1">SUM(F43:F47)</f>
        <v>11109</v>
      </c>
    </row>
    <row r="49" spans="2:5" ht="16" customHeight="1"/>
    <row r="50" spans="2:5" ht="18" customHeight="1">
      <c r="B50" s="14" t="s">
        <v>41</v>
      </c>
    </row>
    <row r="51" spans="2:5" ht="14.25" customHeight="1">
      <c r="B51" s="8"/>
      <c r="C51" s="16" t="s">
        <v>3</v>
      </c>
      <c r="E51" s="17"/>
    </row>
    <row r="52" spans="2:5" ht="16" customHeight="1">
      <c r="B52" s="57" t="s">
        <v>42</v>
      </c>
      <c r="C52" s="26">
        <v>-33207</v>
      </c>
    </row>
    <row r="53" spans="2:5" ht="16" customHeight="1">
      <c r="B53" s="70" t="s">
        <v>43</v>
      </c>
      <c r="C53" s="26">
        <v>-493339</v>
      </c>
    </row>
    <row r="54" spans="2:5" ht="16" customHeight="1">
      <c r="B54" s="64" t="s">
        <v>44</v>
      </c>
      <c r="C54" s="26">
        <v>639</v>
      </c>
    </row>
    <row r="55" spans="2:5" ht="16" customHeight="1">
      <c r="B55" s="64" t="s">
        <v>39</v>
      </c>
      <c r="C55" s="26">
        <v>0</v>
      </c>
    </row>
    <row r="56" spans="2:5" ht="16" customHeight="1">
      <c r="B56" s="27" t="s">
        <v>45</v>
      </c>
      <c r="C56" s="27">
        <f>SUM(C52:C55)</f>
        <v>-525907</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17</v>
      </c>
      <c r="D61" s="35">
        <v>1151</v>
      </c>
    </row>
    <row r="62" spans="2:5" ht="16" customHeight="1">
      <c r="B62" s="34" t="s">
        <v>50</v>
      </c>
      <c r="C62" s="51">
        <v>0</v>
      </c>
      <c r="D62" s="35">
        <v>10828</v>
      </c>
    </row>
    <row r="63" spans="2:5" ht="16" customHeight="1">
      <c r="B63" s="34" t="s">
        <v>51</v>
      </c>
      <c r="C63" s="51">
        <v>2</v>
      </c>
      <c r="D63" s="35">
        <v>492</v>
      </c>
    </row>
    <row r="64" spans="2:5" ht="16" customHeight="1">
      <c r="B64" s="52" t="s">
        <v>52</v>
      </c>
      <c r="C64" s="28">
        <f>SUM(C61:C63)</f>
        <v>19</v>
      </c>
      <c r="D64" s="28">
        <f>SUM(D61:D63)</f>
        <v>12471</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2635</v>
      </c>
      <c r="D71" s="51">
        <v>1190</v>
      </c>
      <c r="E71" s="51">
        <v>857</v>
      </c>
      <c r="F71" s="27">
        <f t="shared" ref="F71:F79" si="2">SUM(C71:E71)</f>
        <v>4682</v>
      </c>
    </row>
    <row r="72" spans="2:6" ht="16" customHeight="1">
      <c r="B72" s="60" t="s">
        <v>55</v>
      </c>
      <c r="C72" s="51">
        <v>5085</v>
      </c>
      <c r="D72" s="51">
        <v>1825</v>
      </c>
      <c r="E72" s="51">
        <v>1388</v>
      </c>
      <c r="F72" s="27">
        <f t="shared" si="2"/>
        <v>8298</v>
      </c>
    </row>
    <row r="73" spans="2:6" ht="16" customHeight="1">
      <c r="B73" s="22" t="s">
        <v>56</v>
      </c>
      <c r="C73" s="39">
        <f>C71+C72</f>
        <v>7720</v>
      </c>
      <c r="D73" s="39">
        <f>D71+D72</f>
        <v>3015</v>
      </c>
      <c r="E73" s="39">
        <f>E71+E72</f>
        <v>2245</v>
      </c>
      <c r="F73" s="27">
        <f t="shared" si="2"/>
        <v>12980</v>
      </c>
    </row>
    <row r="74" spans="2:6" ht="16" customHeight="1">
      <c r="B74" s="61" t="s">
        <v>57</v>
      </c>
      <c r="C74" s="51">
        <v>6294</v>
      </c>
      <c r="D74" s="51">
        <v>1930</v>
      </c>
      <c r="E74" s="51">
        <v>1035</v>
      </c>
      <c r="F74" s="27">
        <f t="shared" si="2"/>
        <v>9259</v>
      </c>
    </row>
    <row r="75" spans="2:6" ht="16" customHeight="1">
      <c r="B75" s="60" t="s">
        <v>58</v>
      </c>
      <c r="C75" s="51">
        <v>1208</v>
      </c>
      <c r="D75" s="51">
        <v>319</v>
      </c>
      <c r="E75" s="51">
        <v>89</v>
      </c>
      <c r="F75" s="27">
        <f t="shared" si="2"/>
        <v>1616</v>
      </c>
    </row>
    <row r="76" spans="2:6" ht="16" customHeight="1">
      <c r="B76" s="22" t="s">
        <v>59</v>
      </c>
      <c r="C76" s="39">
        <f>C74+C75</f>
        <v>7502</v>
      </c>
      <c r="D76" s="39">
        <f>D74+D75</f>
        <v>2249</v>
      </c>
      <c r="E76" s="39">
        <f>E74+E75</f>
        <v>1124</v>
      </c>
      <c r="F76" s="27">
        <f t="shared" si="2"/>
        <v>10875</v>
      </c>
    </row>
    <row r="77" spans="2:6" ht="16" customHeight="1">
      <c r="B77" s="36" t="s">
        <v>60</v>
      </c>
      <c r="C77" s="51">
        <v>5833</v>
      </c>
      <c r="D77" s="51">
        <v>2223</v>
      </c>
      <c r="E77" s="51">
        <v>1067</v>
      </c>
      <c r="F77" s="27">
        <f t="shared" si="2"/>
        <v>9123</v>
      </c>
    </row>
    <row r="78" spans="2:6" ht="16" customHeight="1">
      <c r="B78" s="27" t="s">
        <v>61</v>
      </c>
      <c r="C78" s="27">
        <f>C73+C76+C77</f>
        <v>21055</v>
      </c>
      <c r="D78" s="27">
        <f>D73+D76+D77</f>
        <v>7487</v>
      </c>
      <c r="E78" s="27">
        <f>E73+E76+E77</f>
        <v>4436</v>
      </c>
      <c r="F78" s="27">
        <f t="shared" si="2"/>
        <v>32978</v>
      </c>
    </row>
    <row r="79" spans="2:6" ht="16" customHeight="1">
      <c r="B79" s="69" t="s">
        <v>62</v>
      </c>
      <c r="C79" s="51">
        <v>53</v>
      </c>
      <c r="D79" s="51">
        <v>12</v>
      </c>
      <c r="E79" s="51">
        <v>0</v>
      </c>
      <c r="F79" s="27">
        <f t="shared" si="2"/>
        <v>65</v>
      </c>
    </row>
    <row r="80" spans="2:6" ht="12" customHeight="1">
      <c r="B80" s="44"/>
    </row>
    <row r="81" spans="2:6" ht="16" customHeight="1">
      <c r="B81" s="53" t="s">
        <v>63</v>
      </c>
      <c r="C81" s="45"/>
      <c r="D81" s="45"/>
      <c r="E81" s="45"/>
      <c r="F81" s="51">
        <v>9</v>
      </c>
    </row>
    <row r="82" spans="2:6" ht="16" customHeight="1">
      <c r="B82" s="53" t="s">
        <v>64</v>
      </c>
      <c r="C82" s="45"/>
      <c r="D82" s="45"/>
      <c r="E82" s="45"/>
      <c r="F82" s="51">
        <v>17</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70</v>
      </c>
      <c r="D87" s="51">
        <v>26</v>
      </c>
    </row>
    <row r="88" spans="2:6" ht="15.75" customHeight="1">
      <c r="B88" s="34" t="s">
        <v>69</v>
      </c>
      <c r="C88" s="35">
        <v>81</v>
      </c>
      <c r="D88" s="51">
        <v>33</v>
      </c>
    </row>
    <row r="89" spans="2:6" ht="15.75" customHeight="1">
      <c r="B89" s="34" t="s">
        <v>70</v>
      </c>
      <c r="C89" s="35">
        <v>46</v>
      </c>
      <c r="D89" s="51">
        <v>48</v>
      </c>
    </row>
    <row r="90" spans="2:6" ht="15.75" customHeight="1">
      <c r="B90" s="55" t="s">
        <v>71</v>
      </c>
      <c r="C90" s="39">
        <f>SUM(C87:C89)</f>
        <v>197</v>
      </c>
      <c r="D90" s="39">
        <f>SUM(D87:D89)</f>
        <v>107</v>
      </c>
    </row>
    <row r="91" spans="2:6" ht="15.75" customHeight="1">
      <c r="B91" s="34" t="s">
        <v>72</v>
      </c>
      <c r="C91" s="35">
        <v>735</v>
      </c>
      <c r="D91" s="51">
        <v>447</v>
      </c>
    </row>
    <row r="92" spans="2:6" ht="15.75" customHeight="1">
      <c r="B92" s="52" t="s">
        <v>73</v>
      </c>
      <c r="C92" s="27">
        <f>C90+C91</f>
        <v>932</v>
      </c>
      <c r="D92" s="27">
        <f>D90+D91</f>
        <v>554</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6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6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6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6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600-000004000000}">
      <formula1>0</formula1>
    </dataValidation>
  </dataValidation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5D9F1"/>
  </sheetPr>
  <dimension ref="B1:H92"/>
  <sheetViews>
    <sheetView showGridLines="0" zoomScaleNormal="100" workbookViewId="0"/>
  </sheetViews>
  <sheetFormatPr defaultColWidth="9.1796875" defaultRowHeight="15.75" customHeight="1"/>
  <cols>
    <col min="1" max="1" width="2.26953125" style="8" customWidth="1"/>
    <col min="2" max="2" width="73" style="29" customWidth="1"/>
    <col min="3" max="3" width="18.1796875" style="8" bestFit="1" customWidth="1"/>
    <col min="4" max="5" width="17.54296875" style="8" customWidth="1"/>
    <col min="6" max="6" width="12.7265625" style="8" customWidth="1"/>
    <col min="7" max="7" width="3.26953125" style="8" customWidth="1"/>
    <col min="8" max="8" width="10.81640625" style="8" customWidth="1"/>
    <col min="9" max="16384" width="9.1796875" style="8"/>
  </cols>
  <sheetData>
    <row r="1" spans="2:8" s="2" customFormat="1" ht="20.149999999999999" customHeight="1">
      <c r="B1" s="1" t="s">
        <v>0</v>
      </c>
      <c r="C1" s="56"/>
      <c r="D1" s="56"/>
    </row>
    <row r="2" spans="2:8" s="2" customFormat="1" ht="20.149999999999999" customHeight="1">
      <c r="B2" s="1" t="s">
        <v>74</v>
      </c>
    </row>
    <row r="3" spans="2:8" s="2" customFormat="1" ht="20.149999999999999" customHeight="1">
      <c r="B3" s="3" t="s">
        <v>80</v>
      </c>
      <c r="C3" s="62"/>
      <c r="D3" s="62"/>
      <c r="E3" s="4"/>
      <c r="G3" s="5"/>
      <c r="H3" s="6"/>
    </row>
    <row r="4" spans="2:8" ht="12.75" customHeight="1">
      <c r="B4" s="7"/>
    </row>
    <row r="5" spans="2:8" s="13" customFormat="1" ht="18" customHeight="1">
      <c r="B5" s="9" t="s">
        <v>1</v>
      </c>
      <c r="C5" s="10"/>
      <c r="D5" s="11"/>
      <c r="E5" s="12"/>
      <c r="F5" s="12"/>
    </row>
    <row r="6" spans="2:8" ht="12.75" customHeight="1">
      <c r="B6" s="7"/>
    </row>
    <row r="7" spans="2:8" ht="18" customHeight="1">
      <c r="B7" s="14" t="s">
        <v>2</v>
      </c>
      <c r="C7" s="15"/>
    </row>
    <row r="8" spans="2:8" ht="14.25" customHeight="1">
      <c r="B8" s="8"/>
      <c r="C8" s="16" t="s">
        <v>3</v>
      </c>
      <c r="E8" s="17"/>
    </row>
    <row r="9" spans="2:8" ht="16" customHeight="1">
      <c r="B9" s="64" t="s">
        <v>4</v>
      </c>
      <c r="C9" s="18">
        <v>-7480318</v>
      </c>
    </row>
    <row r="10" spans="2:8" ht="16" customHeight="1">
      <c r="B10" s="19" t="s">
        <v>5</v>
      </c>
      <c r="C10" s="20">
        <f>F27</f>
        <v>-242656.09878000003</v>
      </c>
    </row>
    <row r="11" spans="2:8" ht="16" customHeight="1">
      <c r="B11" s="21" t="s">
        <v>6</v>
      </c>
      <c r="C11" s="20">
        <f>F37</f>
        <v>237770</v>
      </c>
    </row>
    <row r="12" spans="2:8" ht="16" customHeight="1">
      <c r="B12" s="21" t="s">
        <v>7</v>
      </c>
      <c r="C12" s="20">
        <f>F48</f>
        <v>-56023</v>
      </c>
    </row>
    <row r="13" spans="2:8" ht="16" customHeight="1">
      <c r="B13" s="22" t="s">
        <v>8</v>
      </c>
      <c r="C13" s="23">
        <f>C10+C11+C12</f>
        <v>-60909.098780000029</v>
      </c>
    </row>
    <row r="14" spans="2:8" ht="16" customHeight="1">
      <c r="B14" s="24" t="s">
        <v>9</v>
      </c>
      <c r="C14" s="20">
        <f>D64</f>
        <v>41358</v>
      </c>
    </row>
    <row r="15" spans="2:8" ht="16" customHeight="1">
      <c r="B15" s="25" t="s">
        <v>10</v>
      </c>
      <c r="C15" s="20">
        <f>C56</f>
        <v>-1197893</v>
      </c>
    </row>
    <row r="16" spans="2:8" ht="16" customHeight="1">
      <c r="B16" s="72" t="s">
        <v>11</v>
      </c>
      <c r="C16" s="26">
        <v>0</v>
      </c>
    </row>
    <row r="17" spans="2:6" ht="16" customHeight="1">
      <c r="B17" s="22" t="s">
        <v>12</v>
      </c>
      <c r="C17" s="23">
        <f>C13+C14+C15+C16</f>
        <v>-1217444.0987800001</v>
      </c>
    </row>
    <row r="18" spans="2:6" ht="16" customHeight="1">
      <c r="B18" s="27" t="s">
        <v>13</v>
      </c>
      <c r="C18" s="28">
        <f>C9+C17</f>
        <v>-8697762.0987800006</v>
      </c>
    </row>
    <row r="19" spans="2:6" ht="16" customHeight="1">
      <c r="C19" s="15"/>
    </row>
    <row r="20" spans="2:6" ht="18" customHeight="1">
      <c r="B20" s="14" t="s">
        <v>14</v>
      </c>
    </row>
    <row r="21" spans="2:6" ht="14.25" customHeight="1">
      <c r="B21" s="8"/>
      <c r="C21" s="16"/>
      <c r="E21" s="17"/>
      <c r="F21" s="16" t="s">
        <v>3</v>
      </c>
    </row>
    <row r="22" spans="2:6" ht="16" customHeight="1">
      <c r="B22" s="30"/>
      <c r="C22" s="89" t="s">
        <v>15</v>
      </c>
      <c r="D22" s="90"/>
      <c r="E22" s="91" t="s">
        <v>16</v>
      </c>
      <c r="F22" s="93" t="s">
        <v>17</v>
      </c>
    </row>
    <row r="23" spans="2:6" ht="30" customHeight="1">
      <c r="B23" s="30"/>
      <c r="C23" s="71" t="s">
        <v>18</v>
      </c>
      <c r="D23" s="31" t="s">
        <v>19</v>
      </c>
      <c r="E23" s="92"/>
      <c r="F23" s="93"/>
    </row>
    <row r="24" spans="2:6" ht="16" customHeight="1">
      <c r="B24" s="32" t="s">
        <v>20</v>
      </c>
      <c r="C24" s="33"/>
      <c r="D24" s="33"/>
      <c r="E24" s="33"/>
      <c r="F24" s="16"/>
    </row>
    <row r="25" spans="2:6" ht="16" customHeight="1">
      <c r="B25" s="34" t="s">
        <v>21</v>
      </c>
      <c r="C25" s="35">
        <v>-18359.558590000001</v>
      </c>
      <c r="D25" s="35">
        <v>-23917.120680000011</v>
      </c>
      <c r="E25" s="35">
        <v>-8916.4147400000002</v>
      </c>
      <c r="F25" s="27">
        <f>C25+D25+E25</f>
        <v>-51193.094010000008</v>
      </c>
    </row>
    <row r="26" spans="2:6" ht="16" customHeight="1">
      <c r="B26" s="36" t="s">
        <v>22</v>
      </c>
      <c r="C26" s="35">
        <v>-68087.475999999995</v>
      </c>
      <c r="D26" s="35">
        <v>-90246.862310000011</v>
      </c>
      <c r="E26" s="35">
        <v>-33128.66646</v>
      </c>
      <c r="F26" s="27">
        <f>C26+D26+E26</f>
        <v>-191463.00477000003</v>
      </c>
    </row>
    <row r="27" spans="2:6" ht="16" customHeight="1">
      <c r="B27" s="27" t="s">
        <v>23</v>
      </c>
      <c r="C27" s="27">
        <f>C25+C26</f>
        <v>-86447.034589999996</v>
      </c>
      <c r="D27" s="27">
        <f t="shared" ref="D27:F27" si="0">D25+D26</f>
        <v>-114163.98299000002</v>
      </c>
      <c r="E27" s="27">
        <f t="shared" si="0"/>
        <v>-42045.081200000001</v>
      </c>
      <c r="F27" s="27">
        <f t="shared" si="0"/>
        <v>-242656.09878000003</v>
      </c>
    </row>
    <row r="28" spans="2:6" ht="12" customHeight="1">
      <c r="B28" s="8"/>
    </row>
    <row r="29" spans="2:6" ht="16" customHeight="1">
      <c r="B29" s="32" t="s">
        <v>24</v>
      </c>
      <c r="C29" s="33"/>
      <c r="D29" s="33"/>
      <c r="E29" s="33"/>
      <c r="F29" s="16"/>
    </row>
    <row r="30" spans="2:6" ht="16" customHeight="1">
      <c r="B30" s="65" t="s">
        <v>25</v>
      </c>
      <c r="C30" s="37"/>
      <c r="D30" s="37"/>
      <c r="E30" s="37"/>
      <c r="F30" s="26">
        <v>174968</v>
      </c>
    </row>
    <row r="31" spans="2:6" ht="16" customHeight="1">
      <c r="B31" s="66" t="s">
        <v>89</v>
      </c>
      <c r="C31" s="37"/>
      <c r="D31" s="37"/>
      <c r="E31" s="37"/>
      <c r="F31" s="26">
        <v>12597</v>
      </c>
    </row>
    <row r="32" spans="2:6" ht="16" customHeight="1">
      <c r="B32" s="22" t="s">
        <v>26</v>
      </c>
      <c r="C32" s="38"/>
      <c r="D32" s="38"/>
      <c r="E32" s="38"/>
      <c r="F32" s="39">
        <f>$F$30+$F$31</f>
        <v>187565</v>
      </c>
    </row>
    <row r="33" spans="2:8" ht="16" customHeight="1">
      <c r="B33" s="40" t="s">
        <v>27</v>
      </c>
      <c r="C33" s="37"/>
      <c r="D33" s="37"/>
      <c r="E33" s="37"/>
      <c r="F33" s="26">
        <v>42816</v>
      </c>
    </row>
    <row r="34" spans="2:8" ht="16" customHeight="1">
      <c r="B34" s="59" t="s">
        <v>28</v>
      </c>
      <c r="C34" s="37"/>
      <c r="D34" s="37"/>
      <c r="E34" s="37"/>
      <c r="F34" s="26">
        <v>7389</v>
      </c>
    </row>
    <row r="35" spans="2:8" ht="16" customHeight="1">
      <c r="B35" s="22" t="s">
        <v>29</v>
      </c>
      <c r="C35" s="38"/>
      <c r="D35" s="38"/>
      <c r="E35" s="38"/>
      <c r="F35" s="39">
        <f>$F$33+$F$34</f>
        <v>50205</v>
      </c>
    </row>
    <row r="36" spans="2:8" ht="16" customHeight="1">
      <c r="B36" s="41" t="s">
        <v>30</v>
      </c>
      <c r="C36" s="42"/>
      <c r="D36" s="42"/>
      <c r="E36" s="42"/>
      <c r="F36" s="26">
        <v>0</v>
      </c>
    </row>
    <row r="37" spans="2:8" ht="16" customHeight="1">
      <c r="B37" s="27" t="s">
        <v>31</v>
      </c>
      <c r="C37" s="43"/>
      <c r="D37" s="43"/>
      <c r="E37" s="43"/>
      <c r="F37" s="27">
        <f>F32+F35+F36</f>
        <v>237770</v>
      </c>
    </row>
    <row r="38" spans="2:8" ht="12" customHeight="1">
      <c r="B38" s="44"/>
    </row>
    <row r="39" spans="2:8" ht="16" customHeight="1">
      <c r="B39" s="65" t="s">
        <v>32</v>
      </c>
      <c r="C39" s="38"/>
      <c r="D39" s="38"/>
      <c r="E39" s="38"/>
      <c r="F39" s="26">
        <v>42003</v>
      </c>
      <c r="H39" s="63"/>
    </row>
    <row r="40" spans="2:8" ht="16" customHeight="1">
      <c r="B40" s="67" t="s">
        <v>33</v>
      </c>
      <c r="C40" s="42"/>
      <c r="D40" s="42"/>
      <c r="E40" s="42"/>
      <c r="F40" s="26">
        <v>0</v>
      </c>
      <c r="H40" s="63"/>
    </row>
    <row r="41" spans="2:8" ht="12" customHeight="1"/>
    <row r="42" spans="2:8" ht="16" customHeight="1">
      <c r="B42" s="32" t="s">
        <v>34</v>
      </c>
      <c r="C42" s="16"/>
      <c r="E42" s="33"/>
      <c r="F42" s="33"/>
    </row>
    <row r="43" spans="2:8" ht="16" customHeight="1">
      <c r="B43" s="57" t="s">
        <v>35</v>
      </c>
      <c r="C43" s="45"/>
      <c r="D43" s="45"/>
      <c r="E43" s="45"/>
      <c r="F43" s="26">
        <v>584</v>
      </c>
    </row>
    <row r="44" spans="2:8" ht="16" customHeight="1">
      <c r="B44" s="46" t="s">
        <v>36</v>
      </c>
      <c r="C44" s="45"/>
      <c r="D44" s="45"/>
      <c r="E44" s="45"/>
      <c r="F44" s="26">
        <v>-33</v>
      </c>
    </row>
    <row r="45" spans="2:8" ht="16" customHeight="1">
      <c r="B45" s="64" t="s">
        <v>37</v>
      </c>
      <c r="C45" s="45"/>
      <c r="D45" s="45"/>
      <c r="E45" s="45"/>
      <c r="F45" s="26">
        <v>-62308</v>
      </c>
    </row>
    <row r="46" spans="2:8" ht="16" customHeight="1">
      <c r="B46" s="47" t="s">
        <v>38</v>
      </c>
      <c r="C46" s="45"/>
      <c r="D46" s="45"/>
      <c r="E46" s="45"/>
      <c r="F46" s="26">
        <v>5734</v>
      </c>
    </row>
    <row r="47" spans="2:8" ht="16" customHeight="1">
      <c r="B47" s="47" t="s">
        <v>39</v>
      </c>
      <c r="C47" s="45"/>
      <c r="D47" s="45"/>
      <c r="E47" s="45"/>
      <c r="F47" s="26">
        <v>0</v>
      </c>
    </row>
    <row r="48" spans="2:8" ht="16" customHeight="1">
      <c r="B48" s="27" t="s">
        <v>40</v>
      </c>
      <c r="C48" s="45"/>
      <c r="D48" s="45"/>
      <c r="E48" s="45"/>
      <c r="F48" s="27">
        <f t="shared" ref="F48" si="1">SUM(F43:F47)</f>
        <v>-56023</v>
      </c>
    </row>
    <row r="49" spans="2:5" ht="16" customHeight="1"/>
    <row r="50" spans="2:5" ht="18" customHeight="1">
      <c r="B50" s="14" t="s">
        <v>41</v>
      </c>
    </row>
    <row r="51" spans="2:5" ht="14.25" customHeight="1">
      <c r="B51" s="8"/>
      <c r="C51" s="16" t="s">
        <v>3</v>
      </c>
      <c r="E51" s="17"/>
    </row>
    <row r="52" spans="2:5" ht="16" customHeight="1">
      <c r="B52" s="57" t="s">
        <v>42</v>
      </c>
      <c r="C52" s="26">
        <v>-232796</v>
      </c>
    </row>
    <row r="53" spans="2:5" ht="16" customHeight="1">
      <c r="B53" s="70" t="s">
        <v>43</v>
      </c>
      <c r="C53" s="26">
        <v>-969236</v>
      </c>
    </row>
    <row r="54" spans="2:5" ht="16" customHeight="1">
      <c r="B54" s="64" t="s">
        <v>44</v>
      </c>
      <c r="C54" s="26">
        <v>4139</v>
      </c>
    </row>
    <row r="55" spans="2:5" ht="16" customHeight="1">
      <c r="B55" s="64" t="s">
        <v>39</v>
      </c>
      <c r="C55" s="26">
        <v>0</v>
      </c>
    </row>
    <row r="56" spans="2:5" ht="16" customHeight="1">
      <c r="B56" s="27" t="s">
        <v>45</v>
      </c>
      <c r="C56" s="27">
        <f>SUM(C52:C55)</f>
        <v>-1197893</v>
      </c>
    </row>
    <row r="57" spans="2:5" ht="16" customHeight="1"/>
    <row r="58" spans="2:5" ht="18" customHeight="1">
      <c r="B58" s="68" t="s">
        <v>46</v>
      </c>
      <c r="C58" s="48"/>
      <c r="D58" s="33"/>
      <c r="E58" s="33"/>
    </row>
    <row r="59" spans="2:5" ht="12" customHeight="1">
      <c r="B59" s="14"/>
      <c r="C59" s="48"/>
      <c r="D59" s="33"/>
      <c r="E59" s="33"/>
    </row>
    <row r="60" spans="2:5" ht="39" customHeight="1">
      <c r="B60" s="49"/>
      <c r="C60" s="50" t="s">
        <v>47</v>
      </c>
      <c r="D60" s="50" t="s">
        <v>48</v>
      </c>
    </row>
    <row r="61" spans="2:5" ht="16" customHeight="1">
      <c r="B61" s="58" t="s">
        <v>49</v>
      </c>
      <c r="C61" s="51">
        <v>33.021222500000007</v>
      </c>
      <c r="D61" s="35">
        <v>2479</v>
      </c>
    </row>
    <row r="62" spans="2:5" ht="16" customHeight="1">
      <c r="B62" s="34" t="s">
        <v>50</v>
      </c>
      <c r="C62" s="51">
        <v>22.80296666666667</v>
      </c>
      <c r="D62" s="35">
        <v>36049</v>
      </c>
    </row>
    <row r="63" spans="2:5" ht="16" customHeight="1">
      <c r="B63" s="34" t="s">
        <v>51</v>
      </c>
      <c r="C63" s="51">
        <v>11.422376388888889</v>
      </c>
      <c r="D63" s="35">
        <v>2830</v>
      </c>
    </row>
    <row r="64" spans="2:5" ht="16" customHeight="1">
      <c r="B64" s="52" t="s">
        <v>52</v>
      </c>
      <c r="C64" s="28">
        <f>SUM(C61:C63)</f>
        <v>67.246565555555563</v>
      </c>
      <c r="D64" s="28">
        <f>SUM(D61:D63)</f>
        <v>41358</v>
      </c>
    </row>
    <row r="65" spans="2:6" ht="16" customHeight="1">
      <c r="B65" s="8"/>
      <c r="C65" s="63"/>
      <c r="D65" s="63"/>
    </row>
    <row r="66" spans="2:6" ht="16" customHeight="1"/>
    <row r="67" spans="2:6" ht="18" customHeight="1">
      <c r="B67" s="14" t="s">
        <v>53</v>
      </c>
    </row>
    <row r="68" spans="2:6" ht="12" customHeight="1"/>
    <row r="69" spans="2:6" ht="16" customHeight="1">
      <c r="B69" s="30"/>
      <c r="C69" s="89" t="s">
        <v>15</v>
      </c>
      <c r="D69" s="90"/>
      <c r="E69" s="91" t="s">
        <v>16</v>
      </c>
      <c r="F69" s="93" t="s">
        <v>17</v>
      </c>
    </row>
    <row r="70" spans="2:6" ht="30" customHeight="1">
      <c r="B70" s="30"/>
      <c r="C70" s="71" t="s">
        <v>18</v>
      </c>
      <c r="D70" s="31" t="s">
        <v>19</v>
      </c>
      <c r="E70" s="92"/>
      <c r="F70" s="93"/>
    </row>
    <row r="71" spans="2:6" ht="16" customHeight="1">
      <c r="B71" s="59" t="s">
        <v>54</v>
      </c>
      <c r="C71" s="51">
        <v>7445</v>
      </c>
      <c r="D71" s="51">
        <v>7959</v>
      </c>
      <c r="E71" s="51">
        <v>2846</v>
      </c>
      <c r="F71" s="27">
        <f t="shared" ref="F71:F79" si="2">SUM(C71:E71)</f>
        <v>18250</v>
      </c>
    </row>
    <row r="72" spans="2:6" ht="16" customHeight="1">
      <c r="B72" s="60" t="s">
        <v>55</v>
      </c>
      <c r="C72" s="51">
        <v>6208</v>
      </c>
      <c r="D72" s="51">
        <v>10258</v>
      </c>
      <c r="E72" s="51">
        <v>1147</v>
      </c>
      <c r="F72" s="27">
        <f t="shared" si="2"/>
        <v>17613</v>
      </c>
    </row>
    <row r="73" spans="2:6" ht="16" customHeight="1">
      <c r="B73" s="22" t="s">
        <v>56</v>
      </c>
      <c r="C73" s="39">
        <f>C71+C72</f>
        <v>13653</v>
      </c>
      <c r="D73" s="39">
        <f>D71+D72</f>
        <v>18217</v>
      </c>
      <c r="E73" s="39">
        <f>E71+E72</f>
        <v>3993</v>
      </c>
      <c r="F73" s="27">
        <f t="shared" si="2"/>
        <v>35863</v>
      </c>
    </row>
    <row r="74" spans="2:6" ht="16" customHeight="1">
      <c r="B74" s="61" t="s">
        <v>57</v>
      </c>
      <c r="C74" s="51">
        <v>9423</v>
      </c>
      <c r="D74" s="51">
        <v>13991</v>
      </c>
      <c r="E74" s="51">
        <v>4290</v>
      </c>
      <c r="F74" s="27">
        <f t="shared" si="2"/>
        <v>27704</v>
      </c>
    </row>
    <row r="75" spans="2:6" ht="16" customHeight="1">
      <c r="B75" s="60" t="s">
        <v>58</v>
      </c>
      <c r="C75" s="51">
        <v>1209</v>
      </c>
      <c r="D75" s="51">
        <v>2278</v>
      </c>
      <c r="E75" s="51">
        <v>665</v>
      </c>
      <c r="F75" s="27">
        <f t="shared" si="2"/>
        <v>4152</v>
      </c>
    </row>
    <row r="76" spans="2:6" ht="16" customHeight="1">
      <c r="B76" s="22" t="s">
        <v>59</v>
      </c>
      <c r="C76" s="39">
        <f>C74+C75</f>
        <v>10632</v>
      </c>
      <c r="D76" s="39">
        <f>D74+D75</f>
        <v>16269</v>
      </c>
      <c r="E76" s="39">
        <f>E74+E75</f>
        <v>4955</v>
      </c>
      <c r="F76" s="27">
        <f t="shared" si="2"/>
        <v>31856</v>
      </c>
    </row>
    <row r="77" spans="2:6" ht="16" customHeight="1">
      <c r="B77" s="36" t="s">
        <v>60</v>
      </c>
      <c r="C77" s="51">
        <v>7308</v>
      </c>
      <c r="D77" s="51">
        <v>9755</v>
      </c>
      <c r="E77" s="51">
        <v>4581</v>
      </c>
      <c r="F77" s="27">
        <f t="shared" si="2"/>
        <v>21644</v>
      </c>
    </row>
    <row r="78" spans="2:6" ht="16" customHeight="1">
      <c r="B78" s="27" t="s">
        <v>61</v>
      </c>
      <c r="C78" s="27">
        <f>C73+C76+C77</f>
        <v>31593</v>
      </c>
      <c r="D78" s="27">
        <f>D73+D76+D77</f>
        <v>44241</v>
      </c>
      <c r="E78" s="27">
        <f>E73+E76+E77</f>
        <v>13529</v>
      </c>
      <c r="F78" s="27">
        <f t="shared" si="2"/>
        <v>89363</v>
      </c>
    </row>
    <row r="79" spans="2:6" ht="16" customHeight="1">
      <c r="B79" s="69" t="s">
        <v>62</v>
      </c>
      <c r="C79" s="51">
        <v>30</v>
      </c>
      <c r="D79" s="51">
        <v>111</v>
      </c>
      <c r="E79" s="51">
        <v>33</v>
      </c>
      <c r="F79" s="27">
        <f t="shared" si="2"/>
        <v>174</v>
      </c>
    </row>
    <row r="80" spans="2:6" ht="12" customHeight="1">
      <c r="B80" s="44"/>
    </row>
    <row r="81" spans="2:6" ht="16" customHeight="1">
      <c r="B81" s="53" t="s">
        <v>63</v>
      </c>
      <c r="C81" s="45"/>
      <c r="D81" s="45"/>
      <c r="E81" s="45"/>
      <c r="F81" s="51">
        <v>14</v>
      </c>
    </row>
    <row r="82" spans="2:6" ht="16" customHeight="1">
      <c r="B82" s="53" t="s">
        <v>64</v>
      </c>
      <c r="C82" s="45"/>
      <c r="D82" s="45"/>
      <c r="E82" s="45"/>
      <c r="F82" s="51">
        <v>63</v>
      </c>
    </row>
    <row r="83" spans="2:6" ht="16" customHeight="1"/>
    <row r="84" spans="2:6" ht="18" customHeight="1">
      <c r="B84" s="14" t="s">
        <v>65</v>
      </c>
      <c r="C84" s="48"/>
      <c r="D84" s="33"/>
      <c r="E84" s="33"/>
    </row>
    <row r="85" spans="2:6" ht="12" customHeight="1"/>
    <row r="86" spans="2:6" ht="30" customHeight="1">
      <c r="B86" s="54"/>
      <c r="C86" s="50" t="s">
        <v>66</v>
      </c>
      <c r="D86" s="50" t="s">
        <v>67</v>
      </c>
    </row>
    <row r="87" spans="2:6" ht="15.75" customHeight="1">
      <c r="B87" s="34" t="s">
        <v>68</v>
      </c>
      <c r="C87" s="35">
        <v>3316</v>
      </c>
      <c r="D87" s="51">
        <v>525</v>
      </c>
    </row>
    <row r="88" spans="2:6" ht="15.75" customHeight="1">
      <c r="B88" s="34" t="s">
        <v>69</v>
      </c>
      <c r="C88" s="35">
        <v>499</v>
      </c>
      <c r="D88" s="51">
        <v>79</v>
      </c>
    </row>
    <row r="89" spans="2:6" ht="15.75" customHeight="1">
      <c r="B89" s="34" t="s">
        <v>70</v>
      </c>
      <c r="C89" s="35">
        <v>4276</v>
      </c>
      <c r="D89" s="51">
        <v>677</v>
      </c>
    </row>
    <row r="90" spans="2:6" ht="15.75" customHeight="1">
      <c r="B90" s="55" t="s">
        <v>71</v>
      </c>
      <c r="C90" s="39">
        <f>SUM(C87:C89)</f>
        <v>8091</v>
      </c>
      <c r="D90" s="39">
        <f>SUM(D87:D89)</f>
        <v>1281</v>
      </c>
    </row>
    <row r="91" spans="2:6" ht="15.75" customHeight="1">
      <c r="B91" s="34" t="s">
        <v>72</v>
      </c>
      <c r="C91" s="35">
        <v>1213</v>
      </c>
      <c r="D91" s="51">
        <v>192</v>
      </c>
    </row>
    <row r="92" spans="2:6" ht="15.75" customHeight="1">
      <c r="B92" s="52" t="s">
        <v>73</v>
      </c>
      <c r="C92" s="27">
        <f>C90+C91</f>
        <v>9304</v>
      </c>
      <c r="D92" s="27">
        <f>D90+D91</f>
        <v>1473</v>
      </c>
    </row>
  </sheetData>
  <mergeCells count="6">
    <mergeCell ref="C22:D22"/>
    <mergeCell ref="E22:E23"/>
    <mergeCell ref="F22:F23"/>
    <mergeCell ref="C69:D69"/>
    <mergeCell ref="E69:E70"/>
    <mergeCell ref="F69:F70"/>
  </mergeCells>
  <dataValidations count="5">
    <dataValidation type="whole" errorStyle="warning" operator="greaterThanOrEqual" allowBlank="1" showInputMessage="1" showErrorMessage="1" errorTitle="WARNING: Check signage" error="Expenditure must be entered as a positive whole number. Please ensure the figure you have entered is correct." sqref="C91 F30:F31 F33:F34 F36 F39:F40 F43:F44 C54 C87:C89 D61:D63 F46" xr:uid="{00000000-0002-0000-0700-000000000000}">
      <formula1>0</formula1>
    </dataValidation>
    <dataValidation type="whole" errorStyle="warning" operator="lessThanOrEqual" allowBlank="1" showInputMessage="1" showErrorMessage="1" errorTitle="WARNING: Check signage" error="Net assets must be entered as a negative whole number. Please ensure the figure you have entered is correct." sqref="C9" xr:uid="{00000000-0002-0000-0700-000001000000}">
      <formula1>0</formula1>
    </dataValidation>
    <dataValidation type="whole" errorStyle="warning" operator="lessThanOrEqual" allowBlank="1" showInputMessage="1" showErrorMessage="1" errorTitle="WARNING: Check signage" error="Income must be entered as a negative whole number. Please ensure the figure you have entered is correct." sqref="C25:E26 C52 F45" xr:uid="{00000000-0002-0000-0700-000002000000}">
      <formula1>0</formula1>
    </dataValidation>
    <dataValidation type="whole" errorStyle="warning" allowBlank="1" showInputMessage="1" showErrorMessage="1" errorTitle="WARNING" error="All figures must be entered as whole numbers. Please ensure that the figure you have entered is correct." sqref="C53 C55 F47 C16" xr:uid="{00000000-0002-0000-0700-000003000000}">
      <formula1>-1000000</formula1>
      <formula2>1000000</formula2>
    </dataValidation>
    <dataValidation type="whole" errorStyle="warning" operator="greaterThanOrEqual" allowBlank="1" showInputMessage="1" showErrorMessage="1" errorTitle="WARNING: Check signage" error="Number of units must be entered as positive whole numbers. Please ensure that the figure you have entered is correct." sqref="C61:C63 C71:E72 C74:E75 C77:E77 C79:E79 F81:F82 D87:D89 D91" xr:uid="{00000000-0002-0000-0700-000004000000}">
      <formula1>0</formula1>
    </dataValidation>
  </dataValidation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Notes</vt:lpstr>
      <vt:lpstr>Definitions</vt:lpstr>
      <vt:lpstr>Scotland</vt:lpstr>
      <vt:lpstr>Aberdeen CC Transport Fund</vt:lpstr>
      <vt:lpstr>Dumfries &amp; Galloway PF</vt:lpstr>
      <vt:lpstr>Falkirk PF</vt:lpstr>
      <vt:lpstr>Fife PF</vt:lpstr>
      <vt:lpstr>Highland PF</vt:lpstr>
      <vt:lpstr>Lothian PF</vt:lpstr>
      <vt:lpstr>North East Scotland PF</vt:lpstr>
      <vt:lpstr>Orkney Island PF</vt:lpstr>
      <vt:lpstr>Scottish Borders PF</vt:lpstr>
      <vt:lpstr>Scottish Homes PF</vt:lpstr>
      <vt:lpstr>Shetland Islands PF</vt:lpstr>
      <vt:lpstr>Strathclyde PF</vt:lpstr>
      <vt:lpstr>Tayside PF</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SLGFS 2020-21 - Workbook - LFR 24</dc:title>
  <dc:creator>LGF Stats Team, Scottish Government</dc:creator>
  <cp:keywords>local government, finance, statistics, Scotland</cp:keywords>
  <cp:lastModifiedBy>Andrew Waugh</cp:lastModifiedBy>
  <dcterms:created xsi:type="dcterms:W3CDTF">2021-09-03T08:28:54Z</dcterms:created>
  <dcterms:modified xsi:type="dcterms:W3CDTF">2024-03-01T15:25:57Z</dcterms:modified>
</cp:coreProperties>
</file>