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FCSD\Linked Spreadsheets\ASD Statistics\LFRs 2020-21\Return Workbooks\Publish Standard\Workbooks Updated 05 March 2024\"/>
    </mc:Choice>
  </mc:AlternateContent>
  <xr:revisionPtr revIDLastSave="0" documentId="8_{9434AFAB-DB9E-4B40-9C16-84B60C107EEA}" xr6:coauthVersionLast="47" xr6:coauthVersionMax="47" xr10:uidLastSave="{00000000-0000-0000-0000-000000000000}"/>
  <bookViews>
    <workbookView xWindow="57480" yWindow="-120" windowWidth="29040" windowHeight="17640" tabRatio="850" xr2:uid="{00000000-000D-0000-FFFF-FFFF00000000}"/>
  </bookViews>
  <sheets>
    <sheet name="Notes" sheetId="54" r:id="rId1"/>
    <sheet name="Definitions" sheetId="55" r:id="rId2"/>
    <sheet name="Scotland" sheetId="52" r:id="rId3"/>
    <sheet name="Councils" sheetId="53" r:id="rId4"/>
    <sheet name="Aberdeen City" sheetId="2" r:id="rId5"/>
    <sheet name="Aberdeenshire" sheetId="3" r:id="rId6"/>
    <sheet name="Angus" sheetId="4" r:id="rId7"/>
    <sheet name="Argyll &amp; Bute" sheetId="5" r:id="rId8"/>
    <sheet name="City of Edinburgh" sheetId="7" r:id="rId9"/>
    <sheet name="Clackmannanshire" sheetId="6" r:id="rId10"/>
    <sheet name="Dumfries &amp; Galloway" sheetId="8" r:id="rId11"/>
    <sheet name="Dundee City" sheetId="9" r:id="rId12"/>
    <sheet name="East Ayrshire" sheetId="10" r:id="rId13"/>
    <sheet name="East Dunbartonshire" sheetId="11" r:id="rId14"/>
    <sheet name="East Lothian" sheetId="12" r:id="rId15"/>
    <sheet name="East Renfrewshire" sheetId="13" r:id="rId16"/>
    <sheet name="Falkirk" sheetId="14" r:id="rId17"/>
    <sheet name="Fife" sheetId="15" r:id="rId18"/>
    <sheet name="Glasgow City" sheetId="16" r:id="rId19"/>
    <sheet name="Highland" sheetId="17" r:id="rId20"/>
    <sheet name="Inverclyde" sheetId="18" r:id="rId21"/>
    <sheet name="Midlothian" sheetId="19" r:id="rId22"/>
    <sheet name="Moray" sheetId="20" r:id="rId23"/>
    <sheet name="Na h-Eileanan Siar" sheetId="21" r:id="rId24"/>
    <sheet name="North Ayrshire" sheetId="22" r:id="rId25"/>
    <sheet name="North Lanarkshire" sheetId="23" r:id="rId26"/>
    <sheet name="Orkney Islands" sheetId="24" r:id="rId27"/>
    <sheet name="Perth &amp; Kinross" sheetId="25" r:id="rId28"/>
    <sheet name="Renfrewshire" sheetId="26" r:id="rId29"/>
    <sheet name="Scottish Borders" sheetId="27" r:id="rId30"/>
    <sheet name="Shetland Islands" sheetId="28" r:id="rId31"/>
    <sheet name="South Ayrshire" sheetId="29" r:id="rId32"/>
    <sheet name="South Lanarkshire" sheetId="30" r:id="rId33"/>
    <sheet name="Stirling" sheetId="31" r:id="rId34"/>
    <sheet name="West Dunbartonshire" sheetId="32" r:id="rId35"/>
    <sheet name="West Lothian" sheetId="33" r:id="rId36"/>
    <sheet name="Ayrshire VJB" sheetId="34" r:id="rId37"/>
    <sheet name="Central VJB" sheetId="35" r:id="rId38"/>
    <sheet name="Dunbartonshire&amp; Argyll&amp;Bute VJB" sheetId="36" r:id="rId39"/>
    <sheet name="Grampian VJB" sheetId="37" r:id="rId40"/>
    <sheet name="Highland &amp; Western Isles VJB" sheetId="38" r:id="rId41"/>
    <sheet name="Lanarkshire VJB" sheetId="39" r:id="rId42"/>
    <sheet name="Lothian VJB" sheetId="40" r:id="rId43"/>
    <sheet name="Orkney &amp; Shetland VJB" sheetId="41" r:id="rId44"/>
    <sheet name="Renfrewshire VJB" sheetId="42" r:id="rId45"/>
    <sheet name="Tayside VJB" sheetId="43" r:id="rId46"/>
    <sheet name="Tay Road Bridge" sheetId="44" r:id="rId47"/>
    <sheet name="HITRANS" sheetId="45" r:id="rId48"/>
    <sheet name="NESTRANS" sheetId="46" r:id="rId49"/>
    <sheet name="SESTRAN" sheetId="47" r:id="rId50"/>
    <sheet name="SPT" sheetId="48" r:id="rId51"/>
    <sheet name="SWESTRANS" sheetId="49" r:id="rId52"/>
    <sheet name="TACTRAN" sheetId="50" r:id="rId53"/>
    <sheet name="ZetTrans" sheetId="51" r:id="rId54"/>
  </sheets>
  <definedNames>
    <definedName name="_xlnm.Print_Area" localSheetId="4">'Aberdeen City'!$A$1:$U$99</definedName>
    <definedName name="_xlnm.Print_Area" localSheetId="5">Aberdeenshire!$A$1:$U$99</definedName>
    <definedName name="_xlnm.Print_Area" localSheetId="6">Angus!$A$1:$U$99</definedName>
    <definedName name="_xlnm.Print_Area" localSheetId="7">'Argyll &amp; Bute'!$A$1:$U$99</definedName>
    <definedName name="_xlnm.Print_Area" localSheetId="36">'Ayrshire VJB'!$A$1:$U$99</definedName>
    <definedName name="_xlnm.Print_Area" localSheetId="37">'Central VJB'!$A$1:$U$99</definedName>
    <definedName name="_xlnm.Print_Area" localSheetId="8">'City of Edinburgh'!$A$1:$U$99</definedName>
    <definedName name="_xlnm.Print_Area" localSheetId="9">Clackmannanshire!$A$1:$U$99</definedName>
    <definedName name="_xlnm.Print_Area" localSheetId="3">Councils!$A$1:$U$99</definedName>
    <definedName name="_xlnm.Print_Area" localSheetId="10">'Dumfries &amp; Galloway'!$A$1:$U$99</definedName>
    <definedName name="_xlnm.Print_Area" localSheetId="38">'Dunbartonshire&amp; Argyll&amp;Bute VJB'!$A$1:$U$99</definedName>
    <definedName name="_xlnm.Print_Area" localSheetId="11">'Dundee City'!$A$1:$U$99</definedName>
    <definedName name="_xlnm.Print_Area" localSheetId="12">'East Ayrshire'!$A$1:$U$99</definedName>
    <definedName name="_xlnm.Print_Area" localSheetId="13">'East Dunbartonshire'!$A$1:$U$99</definedName>
    <definedName name="_xlnm.Print_Area" localSheetId="14">'East Lothian'!$A$1:$U$99</definedName>
    <definedName name="_xlnm.Print_Area" localSheetId="15">'East Renfrewshire'!$A$1:$U$99</definedName>
    <definedName name="_xlnm.Print_Area" localSheetId="16">Falkirk!$A$1:$U$99</definedName>
    <definedName name="_xlnm.Print_Area" localSheetId="17">Fife!$A$1:$U$99</definedName>
    <definedName name="_xlnm.Print_Area" localSheetId="18">'Glasgow City'!$A$1:$U$99</definedName>
    <definedName name="_xlnm.Print_Area" localSheetId="39">'Grampian VJB'!$A$1:$U$99</definedName>
    <definedName name="_xlnm.Print_Area" localSheetId="19">Highland!$A$1:$U$99</definedName>
    <definedName name="_xlnm.Print_Area" localSheetId="40">'Highland &amp; Western Isles VJB'!$A$1:$U$99</definedName>
    <definedName name="_xlnm.Print_Area" localSheetId="47">HITRANS!$A$1:$U$99</definedName>
    <definedName name="_xlnm.Print_Area" localSheetId="20">Inverclyde!$A$1:$U$99</definedName>
    <definedName name="_xlnm.Print_Area" localSheetId="41">'Lanarkshire VJB'!$A$1:$U$99</definedName>
    <definedName name="_xlnm.Print_Area" localSheetId="42">'Lothian VJB'!$A$1:$U$99</definedName>
    <definedName name="_xlnm.Print_Area" localSheetId="21">Midlothian!$A$1:$U$99</definedName>
    <definedName name="_xlnm.Print_Area" localSheetId="22">Moray!$A$1:$U$99</definedName>
    <definedName name="_xlnm.Print_Area" localSheetId="23">'Na h-Eileanan Siar'!$A$1:$U$99</definedName>
    <definedName name="_xlnm.Print_Area" localSheetId="48">NESTRANS!$A$1:$U$99</definedName>
    <definedName name="_xlnm.Print_Area" localSheetId="24">'North Ayrshire'!$A$1:$U$99</definedName>
    <definedName name="_xlnm.Print_Area" localSheetId="25">'North Lanarkshire'!$A$1:$U$99</definedName>
    <definedName name="_xlnm.Print_Area" localSheetId="43">'Orkney &amp; Shetland VJB'!$A$1:$U$99</definedName>
    <definedName name="_xlnm.Print_Area" localSheetId="26">'Orkney Islands'!$A$1:$U$99</definedName>
    <definedName name="_xlnm.Print_Area" localSheetId="27">'Perth &amp; Kinross'!$A$1:$U$99</definedName>
    <definedName name="_xlnm.Print_Area" localSheetId="28">Renfrewshire!$A$1:$U$99</definedName>
    <definedName name="_xlnm.Print_Area" localSheetId="44">'Renfrewshire VJB'!$A$1:$U$99</definedName>
    <definedName name="_xlnm.Print_Area" localSheetId="2">Scotland!$A$1:$U$99</definedName>
    <definedName name="_xlnm.Print_Area" localSheetId="29">'Scottish Borders'!$A$1:$U$99</definedName>
    <definedName name="_xlnm.Print_Area" localSheetId="49">SESTRAN!$A$1:$U$99</definedName>
    <definedName name="_xlnm.Print_Area" localSheetId="30">'Shetland Islands'!$A$1:$U$99</definedName>
    <definedName name="_xlnm.Print_Area" localSheetId="31">'South Ayrshire'!$A$1:$U$99</definedName>
    <definedName name="_xlnm.Print_Area" localSheetId="32">'South Lanarkshire'!$A$1:$U$99</definedName>
    <definedName name="_xlnm.Print_Area" localSheetId="50">SPT!$A$1:$U$99</definedName>
    <definedName name="_xlnm.Print_Area" localSheetId="33">Stirling!$A$1:$U$99</definedName>
    <definedName name="_xlnm.Print_Area" localSheetId="51">SWESTRANS!$A$1:$U$99</definedName>
    <definedName name="_xlnm.Print_Area" localSheetId="52">TACTRAN!$A$1:$U$99</definedName>
    <definedName name="_xlnm.Print_Area" localSheetId="46">'Tay Road Bridge'!$A$1:$U$99</definedName>
    <definedName name="_xlnm.Print_Area" localSheetId="45">'Tayside VJB'!$A$1:$U$99</definedName>
    <definedName name="_xlnm.Print_Area" localSheetId="34">'West Dunbartonshire'!$A$1:$U$99</definedName>
    <definedName name="_xlnm.Print_Area" localSheetId="35">'West Lothian'!$A$1:$U$99</definedName>
    <definedName name="_xlnm.Print_Area" localSheetId="53">ZetTrans!$A$1:$U$99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3" i="53" l="1"/>
  <c r="E73" i="53" s="1"/>
  <c r="F73" i="53" s="1"/>
  <c r="G73" i="53" s="1"/>
  <c r="H73" i="53" s="1"/>
  <c r="D73" i="52"/>
  <c r="E73" i="52" s="1"/>
  <c r="F73" i="52" s="1"/>
  <c r="G73" i="52" s="1"/>
  <c r="H73" i="52" s="1"/>
  <c r="M97" i="51" l="1"/>
  <c r="O97" i="51" s="1"/>
  <c r="U92" i="51"/>
  <c r="T92" i="51"/>
  <c r="N92" i="51"/>
  <c r="L92" i="51"/>
  <c r="K92" i="51"/>
  <c r="J92" i="51"/>
  <c r="I92" i="51"/>
  <c r="H92" i="51"/>
  <c r="F92" i="51"/>
  <c r="E92" i="51"/>
  <c r="D92" i="51"/>
  <c r="C92" i="51"/>
  <c r="M91" i="51"/>
  <c r="O91" i="51" s="1"/>
  <c r="M90" i="51"/>
  <c r="O90" i="51" s="1"/>
  <c r="U88" i="51"/>
  <c r="T88" i="51"/>
  <c r="N88" i="51"/>
  <c r="L88" i="51"/>
  <c r="K88" i="51"/>
  <c r="J88" i="51"/>
  <c r="I88" i="51"/>
  <c r="H88" i="51"/>
  <c r="F88" i="51"/>
  <c r="E88" i="51"/>
  <c r="D88" i="51"/>
  <c r="C88" i="51"/>
  <c r="M87" i="51"/>
  <c r="O87" i="51" s="1"/>
  <c r="M86" i="51"/>
  <c r="O86" i="51" s="1"/>
  <c r="O83" i="51"/>
  <c r="M82" i="51"/>
  <c r="O82" i="51" s="1"/>
  <c r="M77" i="51"/>
  <c r="O77" i="51" s="1"/>
  <c r="D73" i="51"/>
  <c r="E73" i="51" s="1"/>
  <c r="F73" i="51" s="1"/>
  <c r="G73" i="51" s="1"/>
  <c r="H73" i="51" s="1"/>
  <c r="U66" i="51"/>
  <c r="T66" i="51"/>
  <c r="N66" i="51"/>
  <c r="L66" i="51"/>
  <c r="K66" i="51"/>
  <c r="J66" i="51"/>
  <c r="I66" i="51"/>
  <c r="H66" i="51"/>
  <c r="G66" i="51"/>
  <c r="F66" i="51"/>
  <c r="E66" i="51"/>
  <c r="D66" i="51"/>
  <c r="C66" i="51"/>
  <c r="M65" i="51"/>
  <c r="O65" i="51" s="1"/>
  <c r="M64" i="51"/>
  <c r="O64" i="51" s="1"/>
  <c r="M63" i="51"/>
  <c r="U60" i="51"/>
  <c r="T60" i="51"/>
  <c r="G60" i="51"/>
  <c r="M59" i="51"/>
  <c r="O59" i="51" s="1"/>
  <c r="N58" i="51"/>
  <c r="N60" i="51" s="1"/>
  <c r="L58" i="51"/>
  <c r="L60" i="51" s="1"/>
  <c r="K58" i="51"/>
  <c r="K60" i="51" s="1"/>
  <c r="J58" i="51"/>
  <c r="J60" i="51" s="1"/>
  <c r="I58" i="51"/>
  <c r="I60" i="51" s="1"/>
  <c r="H58" i="51"/>
  <c r="H60" i="51" s="1"/>
  <c r="F58" i="51"/>
  <c r="F60" i="51" s="1"/>
  <c r="E58" i="51"/>
  <c r="E60" i="51" s="1"/>
  <c r="D58" i="51"/>
  <c r="D60" i="51" s="1"/>
  <c r="C58" i="51"/>
  <c r="M57" i="51"/>
  <c r="O57" i="51" s="1"/>
  <c r="M56" i="51"/>
  <c r="O56" i="51" s="1"/>
  <c r="M55" i="51"/>
  <c r="O55" i="51" s="1"/>
  <c r="U52" i="51"/>
  <c r="T52" i="51"/>
  <c r="N52" i="51"/>
  <c r="L52" i="51"/>
  <c r="K52" i="51"/>
  <c r="J52" i="51"/>
  <c r="I52" i="51"/>
  <c r="H52" i="51"/>
  <c r="G52" i="51"/>
  <c r="F52" i="51"/>
  <c r="E52" i="51"/>
  <c r="D52" i="51"/>
  <c r="C52" i="51"/>
  <c r="M51" i="51"/>
  <c r="O51" i="51" s="1"/>
  <c r="M50" i="51"/>
  <c r="O50" i="51" s="1"/>
  <c r="M49" i="51"/>
  <c r="O49" i="51" s="1"/>
  <c r="M48" i="51"/>
  <c r="O48" i="51" s="1"/>
  <c r="M47" i="51"/>
  <c r="M39" i="51"/>
  <c r="O39" i="51" s="1"/>
  <c r="M37" i="51"/>
  <c r="O37" i="51" s="1"/>
  <c r="M34" i="51"/>
  <c r="O34" i="51" s="1"/>
  <c r="M33" i="51"/>
  <c r="O33" i="51" s="1"/>
  <c r="U32" i="51"/>
  <c r="U35" i="51" s="1"/>
  <c r="T32" i="51"/>
  <c r="T35" i="51" s="1"/>
  <c r="N32" i="51"/>
  <c r="N35" i="51" s="1"/>
  <c r="L32" i="51"/>
  <c r="L35" i="51" s="1"/>
  <c r="K32" i="51"/>
  <c r="K35" i="51" s="1"/>
  <c r="J32" i="51"/>
  <c r="J35" i="51" s="1"/>
  <c r="I32" i="51"/>
  <c r="I35" i="51" s="1"/>
  <c r="H32" i="51"/>
  <c r="H35" i="51" s="1"/>
  <c r="G32" i="51"/>
  <c r="G35" i="51" s="1"/>
  <c r="F32" i="51"/>
  <c r="F35" i="51" s="1"/>
  <c r="E32" i="51"/>
  <c r="D32" i="51"/>
  <c r="C32" i="51"/>
  <c r="C35" i="51" s="1"/>
  <c r="E31" i="51"/>
  <c r="M30" i="51"/>
  <c r="O30" i="51" s="1"/>
  <c r="M29" i="51"/>
  <c r="O29" i="51" s="1"/>
  <c r="M28" i="51"/>
  <c r="O28" i="51" s="1"/>
  <c r="U25" i="51"/>
  <c r="T25" i="51"/>
  <c r="N25" i="51"/>
  <c r="L25" i="51"/>
  <c r="K25" i="51"/>
  <c r="J25" i="51"/>
  <c r="I25" i="51"/>
  <c r="H25" i="51"/>
  <c r="G25" i="51"/>
  <c r="F25" i="51"/>
  <c r="E25" i="51"/>
  <c r="D25" i="51"/>
  <c r="C25" i="51"/>
  <c r="M24" i="51"/>
  <c r="O24" i="51" s="1"/>
  <c r="M23" i="51"/>
  <c r="O23" i="51" s="1"/>
  <c r="M22" i="51"/>
  <c r="O22" i="51" s="1"/>
  <c r="M21" i="51"/>
  <c r="O21" i="51" s="1"/>
  <c r="M20" i="51"/>
  <c r="O20" i="51" s="1"/>
  <c r="M19" i="51"/>
  <c r="O19" i="51" s="1"/>
  <c r="M17" i="51"/>
  <c r="O17" i="51" s="1"/>
  <c r="U14" i="51"/>
  <c r="T14" i="51"/>
  <c r="N14" i="51"/>
  <c r="L14" i="51"/>
  <c r="K14" i="51"/>
  <c r="J14" i="51"/>
  <c r="I14" i="51"/>
  <c r="H14" i="51"/>
  <c r="G14" i="51"/>
  <c r="F14" i="51"/>
  <c r="E14" i="51"/>
  <c r="D14" i="51"/>
  <c r="C14" i="51"/>
  <c r="M13" i="51"/>
  <c r="O13" i="51" s="1"/>
  <c r="M12" i="51"/>
  <c r="O12" i="51" s="1"/>
  <c r="M11" i="51"/>
  <c r="O11" i="51" s="1"/>
  <c r="M10" i="51"/>
  <c r="O10" i="51" s="1"/>
  <c r="G41" i="51" l="1"/>
  <c r="G43" i="51" s="1"/>
  <c r="U41" i="51"/>
  <c r="G68" i="51"/>
  <c r="G70" i="51" s="1"/>
  <c r="D94" i="51"/>
  <c r="N94" i="51"/>
  <c r="I41" i="51"/>
  <c r="I43" i="51" s="1"/>
  <c r="F94" i="51"/>
  <c r="U68" i="51"/>
  <c r="U70" i="51" s="1"/>
  <c r="I94" i="51"/>
  <c r="H68" i="51"/>
  <c r="H70" i="51" s="1"/>
  <c r="O88" i="51"/>
  <c r="K68" i="51"/>
  <c r="K70" i="51" s="1"/>
  <c r="E35" i="51"/>
  <c r="E41" i="51" s="1"/>
  <c r="E43" i="51" s="1"/>
  <c r="O92" i="51"/>
  <c r="D68" i="51"/>
  <c r="D70" i="51" s="1"/>
  <c r="M52" i="51"/>
  <c r="M58" i="51"/>
  <c r="O58" i="51" s="1"/>
  <c r="O60" i="51" s="1"/>
  <c r="J41" i="51"/>
  <c r="J43" i="51" s="1"/>
  <c r="F68" i="51"/>
  <c r="F70" i="51" s="1"/>
  <c r="L68" i="51"/>
  <c r="L70" i="51" s="1"/>
  <c r="N68" i="51"/>
  <c r="N70" i="51" s="1"/>
  <c r="J94" i="51"/>
  <c r="C41" i="51"/>
  <c r="C43" i="51" s="1"/>
  <c r="K41" i="51"/>
  <c r="K43" i="51" s="1"/>
  <c r="E68" i="51"/>
  <c r="E70" i="51" s="1"/>
  <c r="M66" i="51"/>
  <c r="C94" i="51"/>
  <c r="L94" i="51"/>
  <c r="N41" i="51"/>
  <c r="I68" i="51"/>
  <c r="I70" i="51" s="1"/>
  <c r="E94" i="51"/>
  <c r="T94" i="51"/>
  <c r="J68" i="51"/>
  <c r="J70" i="51" s="1"/>
  <c r="U94" i="51"/>
  <c r="T68" i="51"/>
  <c r="T70" i="51" s="1"/>
  <c r="H94" i="51"/>
  <c r="L41" i="51"/>
  <c r="T41" i="51"/>
  <c r="T43" i="51" s="1"/>
  <c r="M32" i="51"/>
  <c r="O32" i="51" s="1"/>
  <c r="K94" i="51"/>
  <c r="H41" i="51"/>
  <c r="H43" i="51" s="1"/>
  <c r="U43" i="51"/>
  <c r="O14" i="51"/>
  <c r="F41" i="51"/>
  <c r="O25" i="51"/>
  <c r="M25" i="51"/>
  <c r="M14" i="51"/>
  <c r="C60" i="51"/>
  <c r="C68" i="51" s="1"/>
  <c r="O63" i="51"/>
  <c r="O66" i="51" s="1"/>
  <c r="M31" i="51"/>
  <c r="O31" i="51" s="1"/>
  <c r="M88" i="51"/>
  <c r="O47" i="51"/>
  <c r="O52" i="51" s="1"/>
  <c r="M92" i="51"/>
  <c r="D35" i="51"/>
  <c r="D41" i="51" s="1"/>
  <c r="M97" i="50"/>
  <c r="O97" i="50" s="1"/>
  <c r="U92" i="50"/>
  <c r="T92" i="50"/>
  <c r="N92" i="50"/>
  <c r="L92" i="50"/>
  <c r="K92" i="50"/>
  <c r="J92" i="50"/>
  <c r="I92" i="50"/>
  <c r="H92" i="50"/>
  <c r="F92" i="50"/>
  <c r="E92" i="50"/>
  <c r="D92" i="50"/>
  <c r="C92" i="50"/>
  <c r="M91" i="50"/>
  <c r="O91" i="50" s="1"/>
  <c r="M90" i="50"/>
  <c r="U88" i="50"/>
  <c r="T88" i="50"/>
  <c r="N88" i="50"/>
  <c r="L88" i="50"/>
  <c r="K88" i="50"/>
  <c r="J88" i="50"/>
  <c r="I88" i="50"/>
  <c r="H88" i="50"/>
  <c r="F88" i="50"/>
  <c r="E88" i="50"/>
  <c r="D88" i="50"/>
  <c r="C88" i="50"/>
  <c r="M87" i="50"/>
  <c r="O87" i="50" s="1"/>
  <c r="M86" i="50"/>
  <c r="O86" i="50" s="1"/>
  <c r="O83" i="50"/>
  <c r="M82" i="50"/>
  <c r="O82" i="50" s="1"/>
  <c r="M77" i="50"/>
  <c r="O77" i="50" s="1"/>
  <c r="D73" i="50"/>
  <c r="E73" i="50" s="1"/>
  <c r="F73" i="50" s="1"/>
  <c r="G73" i="50" s="1"/>
  <c r="H73" i="50" s="1"/>
  <c r="U66" i="50"/>
  <c r="T66" i="50"/>
  <c r="N66" i="50"/>
  <c r="L66" i="50"/>
  <c r="K66" i="50"/>
  <c r="J66" i="50"/>
  <c r="I66" i="50"/>
  <c r="H66" i="50"/>
  <c r="G66" i="50"/>
  <c r="F66" i="50"/>
  <c r="E66" i="50"/>
  <c r="D66" i="50"/>
  <c r="C66" i="50"/>
  <c r="M65" i="50"/>
  <c r="O65" i="50" s="1"/>
  <c r="M64" i="50"/>
  <c r="O64" i="50" s="1"/>
  <c r="M63" i="50"/>
  <c r="U60" i="50"/>
  <c r="T60" i="50"/>
  <c r="G60" i="50"/>
  <c r="M59" i="50"/>
  <c r="O59" i="50" s="1"/>
  <c r="N58" i="50"/>
  <c r="N60" i="50" s="1"/>
  <c r="L58" i="50"/>
  <c r="L60" i="50" s="1"/>
  <c r="K58" i="50"/>
  <c r="K60" i="50" s="1"/>
  <c r="J58" i="50"/>
  <c r="J60" i="50" s="1"/>
  <c r="I58" i="50"/>
  <c r="I60" i="50" s="1"/>
  <c r="H58" i="50"/>
  <c r="H60" i="50" s="1"/>
  <c r="F58" i="50"/>
  <c r="F60" i="50" s="1"/>
  <c r="E58" i="50"/>
  <c r="E60" i="50" s="1"/>
  <c r="D58" i="50"/>
  <c r="D60" i="50" s="1"/>
  <c r="C58" i="50"/>
  <c r="C60" i="50" s="1"/>
  <c r="M57" i="50"/>
  <c r="O57" i="50" s="1"/>
  <c r="M56" i="50"/>
  <c r="O56" i="50" s="1"/>
  <c r="M55" i="50"/>
  <c r="O55" i="50" s="1"/>
  <c r="U52" i="50"/>
  <c r="T52" i="50"/>
  <c r="N52" i="50"/>
  <c r="L52" i="50"/>
  <c r="K52" i="50"/>
  <c r="J52" i="50"/>
  <c r="I52" i="50"/>
  <c r="H52" i="50"/>
  <c r="G52" i="50"/>
  <c r="F52" i="50"/>
  <c r="E52" i="50"/>
  <c r="D52" i="50"/>
  <c r="C52" i="50"/>
  <c r="M51" i="50"/>
  <c r="O51" i="50" s="1"/>
  <c r="M50" i="50"/>
  <c r="O50" i="50" s="1"/>
  <c r="M49" i="50"/>
  <c r="O49" i="50" s="1"/>
  <c r="M48" i="50"/>
  <c r="O48" i="50" s="1"/>
  <c r="M47" i="50"/>
  <c r="O47" i="50" s="1"/>
  <c r="M39" i="50"/>
  <c r="O39" i="50" s="1"/>
  <c r="M37" i="50"/>
  <c r="O37" i="50" s="1"/>
  <c r="M34" i="50"/>
  <c r="O34" i="50" s="1"/>
  <c r="M33" i="50"/>
  <c r="O33" i="50" s="1"/>
  <c r="U32" i="50"/>
  <c r="U35" i="50" s="1"/>
  <c r="T32" i="50"/>
  <c r="T35" i="50" s="1"/>
  <c r="N32" i="50"/>
  <c r="N35" i="50" s="1"/>
  <c r="L32" i="50"/>
  <c r="L35" i="50" s="1"/>
  <c r="K32" i="50"/>
  <c r="K35" i="50" s="1"/>
  <c r="J32" i="50"/>
  <c r="J35" i="50" s="1"/>
  <c r="I32" i="50"/>
  <c r="I35" i="50" s="1"/>
  <c r="H32" i="50"/>
  <c r="H35" i="50" s="1"/>
  <c r="G32" i="50"/>
  <c r="G35" i="50" s="1"/>
  <c r="F32" i="50"/>
  <c r="F35" i="50" s="1"/>
  <c r="E32" i="50"/>
  <c r="D32" i="50"/>
  <c r="D35" i="50" s="1"/>
  <c r="C32" i="50"/>
  <c r="C35" i="50" s="1"/>
  <c r="E31" i="50"/>
  <c r="M31" i="50" s="1"/>
  <c r="O31" i="50" s="1"/>
  <c r="M30" i="50"/>
  <c r="O30" i="50" s="1"/>
  <c r="M29" i="50"/>
  <c r="O29" i="50" s="1"/>
  <c r="M28" i="50"/>
  <c r="U25" i="50"/>
  <c r="T25" i="50"/>
  <c r="N25" i="50"/>
  <c r="L25" i="50"/>
  <c r="K25" i="50"/>
  <c r="J25" i="50"/>
  <c r="I25" i="50"/>
  <c r="H25" i="50"/>
  <c r="G25" i="50"/>
  <c r="F25" i="50"/>
  <c r="E25" i="50"/>
  <c r="D25" i="50"/>
  <c r="C25" i="50"/>
  <c r="M24" i="50"/>
  <c r="O24" i="50" s="1"/>
  <c r="M23" i="50"/>
  <c r="O23" i="50" s="1"/>
  <c r="M22" i="50"/>
  <c r="O22" i="50" s="1"/>
  <c r="M21" i="50"/>
  <c r="O21" i="50" s="1"/>
  <c r="M20" i="50"/>
  <c r="O20" i="50" s="1"/>
  <c r="M19" i="50"/>
  <c r="O19" i="50" s="1"/>
  <c r="M17" i="50"/>
  <c r="U14" i="50"/>
  <c r="T14" i="50"/>
  <c r="N14" i="50"/>
  <c r="L14" i="50"/>
  <c r="K14" i="50"/>
  <c r="J14" i="50"/>
  <c r="I14" i="50"/>
  <c r="H14" i="50"/>
  <c r="G14" i="50"/>
  <c r="F14" i="50"/>
  <c r="E14" i="50"/>
  <c r="D14" i="50"/>
  <c r="C14" i="50"/>
  <c r="M13" i="50"/>
  <c r="O13" i="50" s="1"/>
  <c r="M12" i="50"/>
  <c r="O12" i="50" s="1"/>
  <c r="M11" i="50"/>
  <c r="O11" i="50" s="1"/>
  <c r="M10" i="50"/>
  <c r="G72" i="51" l="1"/>
  <c r="U72" i="51"/>
  <c r="O94" i="51"/>
  <c r="N72" i="51"/>
  <c r="L72" i="51"/>
  <c r="M14" i="50"/>
  <c r="J68" i="50"/>
  <c r="J70" i="50" s="1"/>
  <c r="K94" i="50"/>
  <c r="M60" i="51"/>
  <c r="M68" i="51" s="1"/>
  <c r="M70" i="51" s="1"/>
  <c r="H41" i="50"/>
  <c r="H43" i="50" s="1"/>
  <c r="E72" i="51"/>
  <c r="F94" i="50"/>
  <c r="I72" i="51"/>
  <c r="J94" i="50"/>
  <c r="N43" i="51"/>
  <c r="U68" i="50"/>
  <c r="U70" i="50" s="1"/>
  <c r="H72" i="51"/>
  <c r="J41" i="50"/>
  <c r="J43" i="50" s="1"/>
  <c r="I94" i="50"/>
  <c r="K72" i="51"/>
  <c r="O35" i="51"/>
  <c r="O41" i="51" s="1"/>
  <c r="C41" i="50"/>
  <c r="C43" i="50" s="1"/>
  <c r="K41" i="50"/>
  <c r="K43" i="50" s="1"/>
  <c r="H68" i="50"/>
  <c r="H70" i="50" s="1"/>
  <c r="J72" i="51"/>
  <c r="O10" i="50"/>
  <c r="O14" i="50" s="1"/>
  <c r="T41" i="50"/>
  <c r="E35" i="50"/>
  <c r="E41" i="50" s="1"/>
  <c r="E43" i="50" s="1"/>
  <c r="D94" i="50"/>
  <c r="N94" i="50"/>
  <c r="M35" i="51"/>
  <c r="M41" i="51" s="1"/>
  <c r="U41" i="50"/>
  <c r="U43" i="50" s="1"/>
  <c r="E94" i="50"/>
  <c r="C94" i="50"/>
  <c r="M25" i="50"/>
  <c r="E68" i="50"/>
  <c r="E70" i="50" s="1"/>
  <c r="M52" i="50"/>
  <c r="L94" i="50"/>
  <c r="I41" i="50"/>
  <c r="I43" i="50" s="1"/>
  <c r="N68" i="50"/>
  <c r="N70" i="50" s="1"/>
  <c r="H94" i="50"/>
  <c r="M92" i="50"/>
  <c r="L43" i="51"/>
  <c r="T72" i="51"/>
  <c r="G68" i="50"/>
  <c r="G70" i="50" s="1"/>
  <c r="T68" i="50"/>
  <c r="T70" i="50" s="1"/>
  <c r="M66" i="50"/>
  <c r="O88" i="50"/>
  <c r="L68" i="50"/>
  <c r="L70" i="50" s="1"/>
  <c r="M88" i="50"/>
  <c r="M94" i="50" s="1"/>
  <c r="N41" i="50"/>
  <c r="D68" i="50"/>
  <c r="D70" i="50" s="1"/>
  <c r="F68" i="50"/>
  <c r="F70" i="50" s="1"/>
  <c r="T94" i="50"/>
  <c r="M94" i="51"/>
  <c r="U94" i="50"/>
  <c r="O90" i="50"/>
  <c r="O92" i="50" s="1"/>
  <c r="G41" i="50"/>
  <c r="F41" i="50"/>
  <c r="I68" i="50"/>
  <c r="I70" i="50" s="1"/>
  <c r="O52" i="50"/>
  <c r="C68" i="50"/>
  <c r="C70" i="50" s="1"/>
  <c r="K68" i="50"/>
  <c r="K70" i="50" s="1"/>
  <c r="C70" i="51"/>
  <c r="C72" i="51"/>
  <c r="D41" i="50"/>
  <c r="L41" i="50"/>
  <c r="M58" i="50"/>
  <c r="O58" i="50" s="1"/>
  <c r="O60" i="50" s="1"/>
  <c r="O28" i="50"/>
  <c r="O17" i="50"/>
  <c r="M32" i="50"/>
  <c r="O32" i="50" s="1"/>
  <c r="D43" i="51"/>
  <c r="D72" i="51"/>
  <c r="O63" i="50"/>
  <c r="O66" i="50" s="1"/>
  <c r="O68" i="51"/>
  <c r="O70" i="51" s="1"/>
  <c r="F43" i="51"/>
  <c r="F72" i="51"/>
  <c r="M97" i="49"/>
  <c r="O97" i="49" s="1"/>
  <c r="U92" i="49"/>
  <c r="T92" i="49"/>
  <c r="N92" i="49"/>
  <c r="L92" i="49"/>
  <c r="K92" i="49"/>
  <c r="J92" i="49"/>
  <c r="I92" i="49"/>
  <c r="H92" i="49"/>
  <c r="F92" i="49"/>
  <c r="E92" i="49"/>
  <c r="D92" i="49"/>
  <c r="C92" i="49"/>
  <c r="M91" i="49"/>
  <c r="O91" i="49" s="1"/>
  <c r="M90" i="49"/>
  <c r="U88" i="49"/>
  <c r="T88" i="49"/>
  <c r="N88" i="49"/>
  <c r="L88" i="49"/>
  <c r="K88" i="49"/>
  <c r="J88" i="49"/>
  <c r="I88" i="49"/>
  <c r="H88" i="49"/>
  <c r="F88" i="49"/>
  <c r="E88" i="49"/>
  <c r="D88" i="49"/>
  <c r="C88" i="49"/>
  <c r="M87" i="49"/>
  <c r="O87" i="49" s="1"/>
  <c r="M86" i="49"/>
  <c r="O86" i="49" s="1"/>
  <c r="O83" i="49"/>
  <c r="M82" i="49"/>
  <c r="O82" i="49" s="1"/>
  <c r="M77" i="49"/>
  <c r="O77" i="49" s="1"/>
  <c r="D73" i="49"/>
  <c r="E73" i="49" s="1"/>
  <c r="F73" i="49" s="1"/>
  <c r="G73" i="49" s="1"/>
  <c r="H73" i="49" s="1"/>
  <c r="U66" i="49"/>
  <c r="T66" i="49"/>
  <c r="N66" i="49"/>
  <c r="L66" i="49"/>
  <c r="K66" i="49"/>
  <c r="J66" i="49"/>
  <c r="I66" i="49"/>
  <c r="H66" i="49"/>
  <c r="G66" i="49"/>
  <c r="F66" i="49"/>
  <c r="E66" i="49"/>
  <c r="D66" i="49"/>
  <c r="C66" i="49"/>
  <c r="M65" i="49"/>
  <c r="O65" i="49" s="1"/>
  <c r="M64" i="49"/>
  <c r="O64" i="49" s="1"/>
  <c r="M63" i="49"/>
  <c r="O63" i="49" s="1"/>
  <c r="U60" i="49"/>
  <c r="T60" i="49"/>
  <c r="G60" i="49"/>
  <c r="M59" i="49"/>
  <c r="O59" i="49" s="1"/>
  <c r="N58" i="49"/>
  <c r="N60" i="49" s="1"/>
  <c r="L58" i="49"/>
  <c r="L60" i="49" s="1"/>
  <c r="K58" i="49"/>
  <c r="K60" i="49" s="1"/>
  <c r="J58" i="49"/>
  <c r="J60" i="49" s="1"/>
  <c r="I58" i="49"/>
  <c r="I60" i="49" s="1"/>
  <c r="H58" i="49"/>
  <c r="H60" i="49" s="1"/>
  <c r="F58" i="49"/>
  <c r="F60" i="49" s="1"/>
  <c r="E58" i="49"/>
  <c r="E60" i="49" s="1"/>
  <c r="D58" i="49"/>
  <c r="D60" i="49" s="1"/>
  <c r="C58" i="49"/>
  <c r="M57" i="49"/>
  <c r="O57" i="49" s="1"/>
  <c r="M56" i="49"/>
  <c r="O56" i="49" s="1"/>
  <c r="M55" i="49"/>
  <c r="O55" i="49" s="1"/>
  <c r="U52" i="49"/>
  <c r="T52" i="49"/>
  <c r="N52" i="49"/>
  <c r="L52" i="49"/>
  <c r="K52" i="49"/>
  <c r="J52" i="49"/>
  <c r="I52" i="49"/>
  <c r="H52" i="49"/>
  <c r="G52" i="49"/>
  <c r="F52" i="49"/>
  <c r="E52" i="49"/>
  <c r="D52" i="49"/>
  <c r="C52" i="49"/>
  <c r="M51" i="49"/>
  <c r="O51" i="49" s="1"/>
  <c r="M50" i="49"/>
  <c r="O50" i="49" s="1"/>
  <c r="M49" i="49"/>
  <c r="O49" i="49" s="1"/>
  <c r="M48" i="49"/>
  <c r="O48" i="49" s="1"/>
  <c r="M47" i="49"/>
  <c r="O47" i="49" s="1"/>
  <c r="M39" i="49"/>
  <c r="O39" i="49" s="1"/>
  <c r="M37" i="49"/>
  <c r="O37" i="49" s="1"/>
  <c r="M34" i="49"/>
  <c r="O34" i="49" s="1"/>
  <c r="M33" i="49"/>
  <c r="O33" i="49" s="1"/>
  <c r="U32" i="49"/>
  <c r="U35" i="49" s="1"/>
  <c r="T32" i="49"/>
  <c r="T35" i="49" s="1"/>
  <c r="N32" i="49"/>
  <c r="N35" i="49" s="1"/>
  <c r="L32" i="49"/>
  <c r="L35" i="49" s="1"/>
  <c r="K32" i="49"/>
  <c r="K35" i="49" s="1"/>
  <c r="J32" i="49"/>
  <c r="J35" i="49" s="1"/>
  <c r="I32" i="49"/>
  <c r="I35" i="49" s="1"/>
  <c r="H32" i="49"/>
  <c r="H35" i="49" s="1"/>
  <c r="G32" i="49"/>
  <c r="G35" i="49" s="1"/>
  <c r="F32" i="49"/>
  <c r="F35" i="49" s="1"/>
  <c r="E32" i="49"/>
  <c r="D32" i="49"/>
  <c r="D35" i="49" s="1"/>
  <c r="C32" i="49"/>
  <c r="E31" i="49"/>
  <c r="M30" i="49"/>
  <c r="O30" i="49" s="1"/>
  <c r="M29" i="49"/>
  <c r="O29" i="49" s="1"/>
  <c r="M28" i="49"/>
  <c r="O28" i="49" s="1"/>
  <c r="U25" i="49"/>
  <c r="T25" i="49"/>
  <c r="N25" i="49"/>
  <c r="L25" i="49"/>
  <c r="K25" i="49"/>
  <c r="J25" i="49"/>
  <c r="I25" i="49"/>
  <c r="H25" i="49"/>
  <c r="G25" i="49"/>
  <c r="F25" i="49"/>
  <c r="E25" i="49"/>
  <c r="D25" i="49"/>
  <c r="C25" i="49"/>
  <c r="M24" i="49"/>
  <c r="O24" i="49" s="1"/>
  <c r="M23" i="49"/>
  <c r="O23" i="49" s="1"/>
  <c r="M22" i="49"/>
  <c r="O22" i="49" s="1"/>
  <c r="M21" i="49"/>
  <c r="O21" i="49" s="1"/>
  <c r="M20" i="49"/>
  <c r="O20" i="49" s="1"/>
  <c r="M19" i="49"/>
  <c r="O19" i="49" s="1"/>
  <c r="M17" i="49"/>
  <c r="U14" i="49"/>
  <c r="T14" i="49"/>
  <c r="N14" i="49"/>
  <c r="L14" i="49"/>
  <c r="K14" i="49"/>
  <c r="J14" i="49"/>
  <c r="I14" i="49"/>
  <c r="H14" i="49"/>
  <c r="G14" i="49"/>
  <c r="F14" i="49"/>
  <c r="E14" i="49"/>
  <c r="D14" i="49"/>
  <c r="C14" i="49"/>
  <c r="M13" i="49"/>
  <c r="O13" i="49" s="1"/>
  <c r="M12" i="49"/>
  <c r="O12" i="49" s="1"/>
  <c r="M11" i="49"/>
  <c r="O11" i="49" s="1"/>
  <c r="M10" i="49"/>
  <c r="J72" i="50" l="1"/>
  <c r="G68" i="49"/>
  <c r="G70" i="49" s="1"/>
  <c r="F94" i="49"/>
  <c r="U94" i="49"/>
  <c r="F68" i="49"/>
  <c r="F70" i="49" s="1"/>
  <c r="H72" i="50"/>
  <c r="H41" i="49"/>
  <c r="H43" i="49" s="1"/>
  <c r="E94" i="49"/>
  <c r="T94" i="49"/>
  <c r="N72" i="50"/>
  <c r="T72" i="50"/>
  <c r="I94" i="49"/>
  <c r="J41" i="49"/>
  <c r="J43" i="49" s="1"/>
  <c r="J94" i="49"/>
  <c r="T43" i="50"/>
  <c r="O94" i="50"/>
  <c r="D68" i="49"/>
  <c r="D70" i="49" s="1"/>
  <c r="U72" i="50"/>
  <c r="M43" i="51"/>
  <c r="M72" i="51"/>
  <c r="L68" i="49"/>
  <c r="L70" i="49" s="1"/>
  <c r="M58" i="49"/>
  <c r="O58" i="49" s="1"/>
  <c r="O60" i="49" s="1"/>
  <c r="O52" i="49"/>
  <c r="K94" i="49"/>
  <c r="M14" i="49"/>
  <c r="F41" i="49"/>
  <c r="F43" i="49" s="1"/>
  <c r="D94" i="49"/>
  <c r="N94" i="49"/>
  <c r="G41" i="49"/>
  <c r="U41" i="49"/>
  <c r="U43" i="49" s="1"/>
  <c r="N41" i="49"/>
  <c r="N43" i="49" s="1"/>
  <c r="M25" i="49"/>
  <c r="E35" i="49"/>
  <c r="E41" i="49" s="1"/>
  <c r="J68" i="49"/>
  <c r="J70" i="49" s="1"/>
  <c r="N43" i="50"/>
  <c r="I41" i="49"/>
  <c r="I43" i="49" s="1"/>
  <c r="M32" i="49"/>
  <c r="O32" i="49" s="1"/>
  <c r="M92" i="49"/>
  <c r="I68" i="49"/>
  <c r="I70" i="49" s="1"/>
  <c r="E72" i="50"/>
  <c r="K41" i="49"/>
  <c r="K43" i="49" s="1"/>
  <c r="K72" i="50"/>
  <c r="D41" i="49"/>
  <c r="D43" i="49" s="1"/>
  <c r="L41" i="49"/>
  <c r="L43" i="49" s="1"/>
  <c r="N68" i="49"/>
  <c r="N70" i="49" s="1"/>
  <c r="T68" i="49"/>
  <c r="T70" i="49" s="1"/>
  <c r="H94" i="49"/>
  <c r="I72" i="50"/>
  <c r="T41" i="49"/>
  <c r="T43" i="49" s="1"/>
  <c r="E68" i="49"/>
  <c r="E70" i="49" s="1"/>
  <c r="U68" i="49"/>
  <c r="U70" i="49" s="1"/>
  <c r="H68" i="49"/>
  <c r="H70" i="49" s="1"/>
  <c r="C94" i="49"/>
  <c r="L94" i="49"/>
  <c r="C72" i="50"/>
  <c r="O66" i="49"/>
  <c r="O88" i="49"/>
  <c r="K68" i="49"/>
  <c r="K70" i="49" s="1"/>
  <c r="O17" i="49"/>
  <c r="O10" i="49"/>
  <c r="O14" i="49" s="1"/>
  <c r="M52" i="49"/>
  <c r="M66" i="49"/>
  <c r="O90" i="49"/>
  <c r="O92" i="49" s="1"/>
  <c r="D72" i="50"/>
  <c r="D43" i="50"/>
  <c r="M60" i="50"/>
  <c r="M68" i="50" s="1"/>
  <c r="M70" i="50" s="1"/>
  <c r="C35" i="49"/>
  <c r="C41" i="49" s="1"/>
  <c r="C60" i="49"/>
  <c r="C68" i="49" s="1"/>
  <c r="C70" i="49" s="1"/>
  <c r="M88" i="49"/>
  <c r="O25" i="50"/>
  <c r="M31" i="49"/>
  <c r="O31" i="49" s="1"/>
  <c r="O43" i="51"/>
  <c r="O72" i="51"/>
  <c r="O68" i="50"/>
  <c r="O70" i="50" s="1"/>
  <c r="O35" i="50"/>
  <c r="M35" i="50"/>
  <c r="M41" i="50" s="1"/>
  <c r="G43" i="50"/>
  <c r="G72" i="50"/>
  <c r="L72" i="50"/>
  <c r="L43" i="50"/>
  <c r="F72" i="50"/>
  <c r="F43" i="50"/>
  <c r="M97" i="48"/>
  <c r="O97" i="48" s="1"/>
  <c r="U92" i="48"/>
  <c r="T92" i="48"/>
  <c r="N92" i="48"/>
  <c r="L92" i="48"/>
  <c r="K92" i="48"/>
  <c r="J92" i="48"/>
  <c r="I92" i="48"/>
  <c r="H92" i="48"/>
  <c r="F92" i="48"/>
  <c r="E92" i="48"/>
  <c r="D92" i="48"/>
  <c r="C92" i="48"/>
  <c r="M91" i="48"/>
  <c r="M90" i="48"/>
  <c r="O90" i="48" s="1"/>
  <c r="U88" i="48"/>
  <c r="T88" i="48"/>
  <c r="N88" i="48"/>
  <c r="L88" i="48"/>
  <c r="K88" i="48"/>
  <c r="J88" i="48"/>
  <c r="I88" i="48"/>
  <c r="H88" i="48"/>
  <c r="F88" i="48"/>
  <c r="E88" i="48"/>
  <c r="D88" i="48"/>
  <c r="C88" i="48"/>
  <c r="M87" i="48"/>
  <c r="O87" i="48" s="1"/>
  <c r="M86" i="48"/>
  <c r="O83" i="48"/>
  <c r="M82" i="48"/>
  <c r="O82" i="48" s="1"/>
  <c r="M77" i="48"/>
  <c r="O77" i="48" s="1"/>
  <c r="D73" i="48"/>
  <c r="E73" i="48" s="1"/>
  <c r="F73" i="48" s="1"/>
  <c r="G73" i="48" s="1"/>
  <c r="H73" i="48" s="1"/>
  <c r="U66" i="48"/>
  <c r="T66" i="48"/>
  <c r="N66" i="48"/>
  <c r="L66" i="48"/>
  <c r="K66" i="48"/>
  <c r="J66" i="48"/>
  <c r="I66" i="48"/>
  <c r="H66" i="48"/>
  <c r="G66" i="48"/>
  <c r="F66" i="48"/>
  <c r="E66" i="48"/>
  <c r="D66" i="48"/>
  <c r="C66" i="48"/>
  <c r="M65" i="48"/>
  <c r="O65" i="48" s="1"/>
  <c r="M64" i="48"/>
  <c r="O64" i="48" s="1"/>
  <c r="M63" i="48"/>
  <c r="U60" i="48"/>
  <c r="T60" i="48"/>
  <c r="G60" i="48"/>
  <c r="M59" i="48"/>
  <c r="O59" i="48" s="1"/>
  <c r="N58" i="48"/>
  <c r="N60" i="48" s="1"/>
  <c r="L58" i="48"/>
  <c r="L60" i="48" s="1"/>
  <c r="K58" i="48"/>
  <c r="K60" i="48" s="1"/>
  <c r="J58" i="48"/>
  <c r="J60" i="48" s="1"/>
  <c r="I58" i="48"/>
  <c r="I60" i="48" s="1"/>
  <c r="H58" i="48"/>
  <c r="H60" i="48" s="1"/>
  <c r="F58" i="48"/>
  <c r="F60" i="48" s="1"/>
  <c r="E58" i="48"/>
  <c r="E60" i="48" s="1"/>
  <c r="D58" i="48"/>
  <c r="D60" i="48" s="1"/>
  <c r="C58" i="48"/>
  <c r="M57" i="48"/>
  <c r="M56" i="48"/>
  <c r="O56" i="48" s="1"/>
  <c r="M55" i="48"/>
  <c r="O55" i="48" s="1"/>
  <c r="U52" i="48"/>
  <c r="T52" i="48"/>
  <c r="N52" i="48"/>
  <c r="L52" i="48"/>
  <c r="K52" i="48"/>
  <c r="J52" i="48"/>
  <c r="I52" i="48"/>
  <c r="H52" i="48"/>
  <c r="G52" i="48"/>
  <c r="F52" i="48"/>
  <c r="E52" i="48"/>
  <c r="D52" i="48"/>
  <c r="C52" i="48"/>
  <c r="M51" i="48"/>
  <c r="O51" i="48" s="1"/>
  <c r="M50" i="48"/>
  <c r="O50" i="48" s="1"/>
  <c r="M49" i="48"/>
  <c r="O49" i="48" s="1"/>
  <c r="M48" i="48"/>
  <c r="O48" i="48" s="1"/>
  <c r="M47" i="48"/>
  <c r="O47" i="48" s="1"/>
  <c r="M39" i="48"/>
  <c r="O39" i="48" s="1"/>
  <c r="M37" i="48"/>
  <c r="O37" i="48" s="1"/>
  <c r="M34" i="48"/>
  <c r="O34" i="48" s="1"/>
  <c r="M33" i="48"/>
  <c r="O33" i="48" s="1"/>
  <c r="U32" i="48"/>
  <c r="U35" i="48" s="1"/>
  <c r="T32" i="48"/>
  <c r="T35" i="48" s="1"/>
  <c r="N32" i="48"/>
  <c r="N35" i="48" s="1"/>
  <c r="L32" i="48"/>
  <c r="L35" i="48" s="1"/>
  <c r="K32" i="48"/>
  <c r="K35" i="48" s="1"/>
  <c r="J32" i="48"/>
  <c r="J35" i="48" s="1"/>
  <c r="I32" i="48"/>
  <c r="I35" i="48" s="1"/>
  <c r="H32" i="48"/>
  <c r="H35" i="48" s="1"/>
  <c r="G32" i="48"/>
  <c r="G35" i="48" s="1"/>
  <c r="F32" i="48"/>
  <c r="F35" i="48" s="1"/>
  <c r="E32" i="48"/>
  <c r="D32" i="48"/>
  <c r="D35" i="48" s="1"/>
  <c r="C32" i="48"/>
  <c r="E31" i="48"/>
  <c r="M31" i="48" s="1"/>
  <c r="O31" i="48" s="1"/>
  <c r="M30" i="48"/>
  <c r="O30" i="48" s="1"/>
  <c r="M29" i="48"/>
  <c r="O29" i="48" s="1"/>
  <c r="M28" i="48"/>
  <c r="O28" i="48" s="1"/>
  <c r="U25" i="48"/>
  <c r="T25" i="48"/>
  <c r="N25" i="48"/>
  <c r="L25" i="48"/>
  <c r="K25" i="48"/>
  <c r="J25" i="48"/>
  <c r="I25" i="48"/>
  <c r="H25" i="48"/>
  <c r="G25" i="48"/>
  <c r="F25" i="48"/>
  <c r="E25" i="48"/>
  <c r="D25" i="48"/>
  <c r="C25" i="48"/>
  <c r="M24" i="48"/>
  <c r="O24" i="48" s="1"/>
  <c r="M23" i="48"/>
  <c r="O23" i="48" s="1"/>
  <c r="M22" i="48"/>
  <c r="O22" i="48" s="1"/>
  <c r="M21" i="48"/>
  <c r="O21" i="48" s="1"/>
  <c r="M20" i="48"/>
  <c r="O20" i="48" s="1"/>
  <c r="M19" i="48"/>
  <c r="O19" i="48" s="1"/>
  <c r="M17" i="48"/>
  <c r="U14" i="48"/>
  <c r="T14" i="48"/>
  <c r="N14" i="48"/>
  <c r="L14" i="48"/>
  <c r="K14" i="48"/>
  <c r="J14" i="48"/>
  <c r="I14" i="48"/>
  <c r="H14" i="48"/>
  <c r="G14" i="48"/>
  <c r="F14" i="48"/>
  <c r="E14" i="48"/>
  <c r="D14" i="48"/>
  <c r="C14" i="48"/>
  <c r="M13" i="48"/>
  <c r="O13" i="48" s="1"/>
  <c r="M12" i="48"/>
  <c r="O12" i="48" s="1"/>
  <c r="M11" i="48"/>
  <c r="O11" i="48" s="1"/>
  <c r="M10" i="48"/>
  <c r="O10" i="48" s="1"/>
  <c r="G72" i="49" l="1"/>
  <c r="O35" i="49"/>
  <c r="G43" i="49"/>
  <c r="U68" i="48"/>
  <c r="U70" i="48" s="1"/>
  <c r="M88" i="48"/>
  <c r="M94" i="49"/>
  <c r="H72" i="49"/>
  <c r="D72" i="49"/>
  <c r="U72" i="49"/>
  <c r="O68" i="49"/>
  <c r="O70" i="49" s="1"/>
  <c r="K94" i="48"/>
  <c r="O41" i="50"/>
  <c r="O43" i="50" s="1"/>
  <c r="J68" i="48"/>
  <c r="J70" i="48" s="1"/>
  <c r="J72" i="49"/>
  <c r="M60" i="49"/>
  <c r="M68" i="49" s="1"/>
  <c r="M70" i="49" s="1"/>
  <c r="T72" i="49"/>
  <c r="F41" i="48"/>
  <c r="F43" i="48" s="1"/>
  <c r="T41" i="48"/>
  <c r="T43" i="48" s="1"/>
  <c r="G68" i="48"/>
  <c r="G70" i="48" s="1"/>
  <c r="F72" i="49"/>
  <c r="N72" i="49"/>
  <c r="E35" i="48"/>
  <c r="E41" i="48" s="1"/>
  <c r="E43" i="48" s="1"/>
  <c r="I68" i="48"/>
  <c r="I70" i="48" s="1"/>
  <c r="E43" i="49"/>
  <c r="E72" i="49"/>
  <c r="N41" i="48"/>
  <c r="M35" i="49"/>
  <c r="M41" i="49" s="1"/>
  <c r="M43" i="49" s="1"/>
  <c r="K68" i="48"/>
  <c r="K70" i="48" s="1"/>
  <c r="H41" i="48"/>
  <c r="H43" i="48" s="1"/>
  <c r="M25" i="48"/>
  <c r="O52" i="48"/>
  <c r="E68" i="48"/>
  <c r="E70" i="48" s="1"/>
  <c r="N68" i="48"/>
  <c r="N70" i="48" s="1"/>
  <c r="M58" i="48"/>
  <c r="O58" i="48" s="1"/>
  <c r="E94" i="48"/>
  <c r="T94" i="48"/>
  <c r="D41" i="48"/>
  <c r="D43" i="48" s="1"/>
  <c r="L41" i="48"/>
  <c r="L43" i="48" s="1"/>
  <c r="M32" i="48"/>
  <c r="O32" i="48" s="1"/>
  <c r="C35" i="48"/>
  <c r="C41" i="48" s="1"/>
  <c r="F68" i="48"/>
  <c r="F70" i="48" s="1"/>
  <c r="T68" i="48"/>
  <c r="T70" i="48" s="1"/>
  <c r="F94" i="48"/>
  <c r="U94" i="48"/>
  <c r="K41" i="48"/>
  <c r="H68" i="48"/>
  <c r="H70" i="48" s="1"/>
  <c r="O86" i="48"/>
  <c r="O88" i="48" s="1"/>
  <c r="I94" i="48"/>
  <c r="C60" i="48"/>
  <c r="C68" i="48" s="1"/>
  <c r="C70" i="48" s="1"/>
  <c r="M66" i="48"/>
  <c r="M92" i="48"/>
  <c r="D94" i="48"/>
  <c r="N94" i="48"/>
  <c r="L72" i="49"/>
  <c r="I72" i="49"/>
  <c r="O14" i="48"/>
  <c r="I41" i="48"/>
  <c r="I43" i="48" s="1"/>
  <c r="O63" i="48"/>
  <c r="O66" i="48" s="1"/>
  <c r="H94" i="48"/>
  <c r="J94" i="48"/>
  <c r="L68" i="48"/>
  <c r="L70" i="48" s="1"/>
  <c r="K72" i="49"/>
  <c r="D68" i="48"/>
  <c r="D70" i="48" s="1"/>
  <c r="C94" i="48"/>
  <c r="L94" i="48"/>
  <c r="O94" i="49"/>
  <c r="J41" i="48"/>
  <c r="C43" i="49"/>
  <c r="C72" i="49"/>
  <c r="G41" i="48"/>
  <c r="U41" i="48"/>
  <c r="O17" i="48"/>
  <c r="M43" i="50"/>
  <c r="M72" i="50"/>
  <c r="M52" i="48"/>
  <c r="M14" i="48"/>
  <c r="O57" i="48"/>
  <c r="O91" i="48"/>
  <c r="O92" i="48" s="1"/>
  <c r="O25" i="49"/>
  <c r="M97" i="47"/>
  <c r="O97" i="47" s="1"/>
  <c r="U92" i="47"/>
  <c r="T92" i="47"/>
  <c r="N92" i="47"/>
  <c r="L92" i="47"/>
  <c r="K92" i="47"/>
  <c r="J92" i="47"/>
  <c r="I92" i="47"/>
  <c r="H92" i="47"/>
  <c r="F92" i="47"/>
  <c r="E92" i="47"/>
  <c r="D92" i="47"/>
  <c r="C92" i="47"/>
  <c r="M91" i="47"/>
  <c r="O91" i="47" s="1"/>
  <c r="M90" i="47"/>
  <c r="O90" i="47" s="1"/>
  <c r="U88" i="47"/>
  <c r="T88" i="47"/>
  <c r="N88" i="47"/>
  <c r="L88" i="47"/>
  <c r="K88" i="47"/>
  <c r="J88" i="47"/>
  <c r="I88" i="47"/>
  <c r="H88" i="47"/>
  <c r="F88" i="47"/>
  <c r="E88" i="47"/>
  <c r="D88" i="47"/>
  <c r="C88" i="47"/>
  <c r="M87" i="47"/>
  <c r="O87" i="47" s="1"/>
  <c r="M86" i="47"/>
  <c r="O83" i="47"/>
  <c r="M82" i="47"/>
  <c r="O82" i="47" s="1"/>
  <c r="M77" i="47"/>
  <c r="O77" i="47" s="1"/>
  <c r="D73" i="47"/>
  <c r="E73" i="47" s="1"/>
  <c r="F73" i="47" s="1"/>
  <c r="G73" i="47" s="1"/>
  <c r="H73" i="47" s="1"/>
  <c r="U66" i="47"/>
  <c r="T66" i="47"/>
  <c r="N66" i="47"/>
  <c r="L66" i="47"/>
  <c r="K66" i="47"/>
  <c r="J66" i="47"/>
  <c r="I66" i="47"/>
  <c r="H66" i="47"/>
  <c r="G66" i="47"/>
  <c r="F66" i="47"/>
  <c r="E66" i="47"/>
  <c r="D66" i="47"/>
  <c r="C66" i="47"/>
  <c r="M65" i="47"/>
  <c r="O65" i="47" s="1"/>
  <c r="M64" i="47"/>
  <c r="O64" i="47" s="1"/>
  <c r="M63" i="47"/>
  <c r="O63" i="47" s="1"/>
  <c r="U60" i="47"/>
  <c r="T60" i="47"/>
  <c r="G60" i="47"/>
  <c r="M59" i="47"/>
  <c r="O59" i="47" s="1"/>
  <c r="N58" i="47"/>
  <c r="N60" i="47" s="1"/>
  <c r="L58" i="47"/>
  <c r="L60" i="47" s="1"/>
  <c r="K58" i="47"/>
  <c r="K60" i="47" s="1"/>
  <c r="J58" i="47"/>
  <c r="J60" i="47" s="1"/>
  <c r="I58" i="47"/>
  <c r="I60" i="47" s="1"/>
  <c r="H58" i="47"/>
  <c r="H60" i="47" s="1"/>
  <c r="F58" i="47"/>
  <c r="F60" i="47" s="1"/>
  <c r="E58" i="47"/>
  <c r="E60" i="47" s="1"/>
  <c r="D58" i="47"/>
  <c r="D60" i="47" s="1"/>
  <c r="C58" i="47"/>
  <c r="M57" i="47"/>
  <c r="O57" i="47" s="1"/>
  <c r="M56" i="47"/>
  <c r="O56" i="47" s="1"/>
  <c r="M55" i="47"/>
  <c r="O55" i="47" s="1"/>
  <c r="U52" i="47"/>
  <c r="T52" i="47"/>
  <c r="N52" i="47"/>
  <c r="L52" i="47"/>
  <c r="K52" i="47"/>
  <c r="J52" i="47"/>
  <c r="I52" i="47"/>
  <c r="H52" i="47"/>
  <c r="G52" i="47"/>
  <c r="F52" i="47"/>
  <c r="E52" i="47"/>
  <c r="D52" i="47"/>
  <c r="C52" i="47"/>
  <c r="M51" i="47"/>
  <c r="O51" i="47" s="1"/>
  <c r="M50" i="47"/>
  <c r="O50" i="47" s="1"/>
  <c r="M49" i="47"/>
  <c r="O49" i="47" s="1"/>
  <c r="M48" i="47"/>
  <c r="O48" i="47" s="1"/>
  <c r="M47" i="47"/>
  <c r="O47" i="47" s="1"/>
  <c r="M39" i="47"/>
  <c r="O39" i="47" s="1"/>
  <c r="M37" i="47"/>
  <c r="O37" i="47" s="1"/>
  <c r="M34" i="47"/>
  <c r="O34" i="47" s="1"/>
  <c r="M33" i="47"/>
  <c r="O33" i="47" s="1"/>
  <c r="U32" i="47"/>
  <c r="U35" i="47" s="1"/>
  <c r="T32" i="47"/>
  <c r="T35" i="47" s="1"/>
  <c r="N32" i="47"/>
  <c r="N35" i="47" s="1"/>
  <c r="L32" i="47"/>
  <c r="L35" i="47" s="1"/>
  <c r="K32" i="47"/>
  <c r="K35" i="47" s="1"/>
  <c r="J32" i="47"/>
  <c r="J35" i="47" s="1"/>
  <c r="I32" i="47"/>
  <c r="I35" i="47" s="1"/>
  <c r="H32" i="47"/>
  <c r="H35" i="47" s="1"/>
  <c r="G32" i="47"/>
  <c r="G35" i="47" s="1"/>
  <c r="F32" i="47"/>
  <c r="F35" i="47" s="1"/>
  <c r="E32" i="47"/>
  <c r="D32" i="47"/>
  <c r="D35" i="47" s="1"/>
  <c r="C32" i="47"/>
  <c r="C35" i="47" s="1"/>
  <c r="E31" i="47"/>
  <c r="M31" i="47" s="1"/>
  <c r="O31" i="47" s="1"/>
  <c r="M30" i="47"/>
  <c r="M29" i="47"/>
  <c r="O29" i="47" s="1"/>
  <c r="M28" i="47"/>
  <c r="O28" i="47" s="1"/>
  <c r="U25" i="47"/>
  <c r="T25" i="47"/>
  <c r="N25" i="47"/>
  <c r="L25" i="47"/>
  <c r="K25" i="47"/>
  <c r="J25" i="47"/>
  <c r="I25" i="47"/>
  <c r="H25" i="47"/>
  <c r="G25" i="47"/>
  <c r="F25" i="47"/>
  <c r="E25" i="47"/>
  <c r="D25" i="47"/>
  <c r="C25" i="47"/>
  <c r="M24" i="47"/>
  <c r="O24" i="47" s="1"/>
  <c r="M23" i="47"/>
  <c r="O23" i="47" s="1"/>
  <c r="M22" i="47"/>
  <c r="O22" i="47" s="1"/>
  <c r="M21" i="47"/>
  <c r="O21" i="47" s="1"/>
  <c r="M20" i="47"/>
  <c r="O20" i="47" s="1"/>
  <c r="M19" i="47"/>
  <c r="O19" i="47" s="1"/>
  <c r="M17" i="47"/>
  <c r="O17" i="47" s="1"/>
  <c r="U14" i="47"/>
  <c r="T14" i="47"/>
  <c r="N14" i="47"/>
  <c r="L14" i="47"/>
  <c r="K14" i="47"/>
  <c r="J14" i="47"/>
  <c r="I14" i="47"/>
  <c r="H14" i="47"/>
  <c r="G14" i="47"/>
  <c r="F14" i="47"/>
  <c r="E14" i="47"/>
  <c r="D14" i="47"/>
  <c r="C14" i="47"/>
  <c r="M13" i="47"/>
  <c r="O13" i="47" s="1"/>
  <c r="M12" i="47"/>
  <c r="O12" i="47" s="1"/>
  <c r="M11" i="47"/>
  <c r="O11" i="47" s="1"/>
  <c r="M10" i="47"/>
  <c r="O10" i="47" s="1"/>
  <c r="K72" i="48" l="1"/>
  <c r="O94" i="48"/>
  <c r="M94" i="48"/>
  <c r="O41" i="49"/>
  <c r="O43" i="49" s="1"/>
  <c r="M35" i="48"/>
  <c r="M41" i="48" s="1"/>
  <c r="T41" i="47"/>
  <c r="T43" i="47" s="1"/>
  <c r="T68" i="47"/>
  <c r="T70" i="47" s="1"/>
  <c r="O72" i="50"/>
  <c r="K43" i="48"/>
  <c r="M72" i="49"/>
  <c r="N72" i="48"/>
  <c r="O14" i="47"/>
  <c r="J94" i="47"/>
  <c r="I72" i="48"/>
  <c r="D41" i="47"/>
  <c r="D43" i="47" s="1"/>
  <c r="L41" i="47"/>
  <c r="L43" i="47" s="1"/>
  <c r="E35" i="47"/>
  <c r="E41" i="47" s="1"/>
  <c r="D94" i="47"/>
  <c r="N94" i="47"/>
  <c r="L72" i="48"/>
  <c r="D68" i="47"/>
  <c r="D70" i="47" s="1"/>
  <c r="O60" i="48"/>
  <c r="O68" i="48" s="1"/>
  <c r="O70" i="48" s="1"/>
  <c r="F72" i="48"/>
  <c r="C41" i="47"/>
  <c r="C43" i="47" s="1"/>
  <c r="K41" i="47"/>
  <c r="K43" i="47" s="1"/>
  <c r="E68" i="47"/>
  <c r="E70" i="47" s="1"/>
  <c r="U68" i="47"/>
  <c r="U70" i="47" s="1"/>
  <c r="I94" i="47"/>
  <c r="H72" i="48"/>
  <c r="C43" i="48"/>
  <c r="C72" i="48"/>
  <c r="N68" i="47"/>
  <c r="N70" i="47" s="1"/>
  <c r="M88" i="47"/>
  <c r="M60" i="48"/>
  <c r="M68" i="48" s="1"/>
  <c r="M70" i="48" s="1"/>
  <c r="N41" i="47"/>
  <c r="N43" i="47" s="1"/>
  <c r="F68" i="47"/>
  <c r="F70" i="47" s="1"/>
  <c r="O66" i="47"/>
  <c r="K94" i="47"/>
  <c r="M14" i="47"/>
  <c r="F41" i="47"/>
  <c r="F43" i="47" s="1"/>
  <c r="G68" i="47"/>
  <c r="G70" i="47" s="1"/>
  <c r="C94" i="47"/>
  <c r="L94" i="47"/>
  <c r="O35" i="48"/>
  <c r="G41" i="47"/>
  <c r="G43" i="47" s="1"/>
  <c r="E94" i="47"/>
  <c r="T94" i="47"/>
  <c r="N43" i="48"/>
  <c r="D72" i="48"/>
  <c r="J68" i="47"/>
  <c r="J70" i="47" s="1"/>
  <c r="F94" i="47"/>
  <c r="O52" i="47"/>
  <c r="M58" i="47"/>
  <c r="M60" i="47" s="1"/>
  <c r="H94" i="47"/>
  <c r="O92" i="47"/>
  <c r="E72" i="48"/>
  <c r="T72" i="48"/>
  <c r="J41" i="47"/>
  <c r="M92" i="47"/>
  <c r="I68" i="47"/>
  <c r="I70" i="47" s="1"/>
  <c r="U94" i="47"/>
  <c r="U41" i="47"/>
  <c r="U43" i="47" s="1"/>
  <c r="K68" i="47"/>
  <c r="K70" i="47" s="1"/>
  <c r="O25" i="47"/>
  <c r="H41" i="47"/>
  <c r="I41" i="47"/>
  <c r="H68" i="47"/>
  <c r="H70" i="47" s="1"/>
  <c r="L68" i="47"/>
  <c r="L70" i="47" s="1"/>
  <c r="O25" i="48"/>
  <c r="O86" i="47"/>
  <c r="O88" i="47" s="1"/>
  <c r="U43" i="48"/>
  <c r="U72" i="48"/>
  <c r="M25" i="47"/>
  <c r="M32" i="47"/>
  <c r="O32" i="47" s="1"/>
  <c r="G43" i="48"/>
  <c r="G72" i="48"/>
  <c r="M52" i="47"/>
  <c r="M66" i="47"/>
  <c r="O30" i="47"/>
  <c r="C60" i="47"/>
  <c r="C68" i="47" s="1"/>
  <c r="C70" i="47" s="1"/>
  <c r="J43" i="48"/>
  <c r="J72" i="48"/>
  <c r="M97" i="46"/>
  <c r="O97" i="46" s="1"/>
  <c r="U92" i="46"/>
  <c r="T92" i="46"/>
  <c r="N92" i="46"/>
  <c r="L92" i="46"/>
  <c r="K92" i="46"/>
  <c r="J92" i="46"/>
  <c r="I92" i="46"/>
  <c r="H92" i="46"/>
  <c r="F92" i="46"/>
  <c r="E92" i="46"/>
  <c r="D92" i="46"/>
  <c r="C92" i="46"/>
  <c r="M91" i="46"/>
  <c r="O91" i="46" s="1"/>
  <c r="M90" i="46"/>
  <c r="U88" i="46"/>
  <c r="T88" i="46"/>
  <c r="N88" i="46"/>
  <c r="L88" i="46"/>
  <c r="K88" i="46"/>
  <c r="J88" i="46"/>
  <c r="I88" i="46"/>
  <c r="H88" i="46"/>
  <c r="F88" i="46"/>
  <c r="E88" i="46"/>
  <c r="D88" i="46"/>
  <c r="C88" i="46"/>
  <c r="M87" i="46"/>
  <c r="O87" i="46" s="1"/>
  <c r="M86" i="46"/>
  <c r="O86" i="46" s="1"/>
  <c r="O83" i="46"/>
  <c r="M82" i="46"/>
  <c r="O82" i="46" s="1"/>
  <c r="M77" i="46"/>
  <c r="O77" i="46" s="1"/>
  <c r="D73" i="46"/>
  <c r="E73" i="46" s="1"/>
  <c r="F73" i="46" s="1"/>
  <c r="G73" i="46" s="1"/>
  <c r="H73" i="46" s="1"/>
  <c r="U66" i="46"/>
  <c r="T66" i="46"/>
  <c r="N66" i="46"/>
  <c r="L66" i="46"/>
  <c r="K66" i="46"/>
  <c r="J66" i="46"/>
  <c r="I66" i="46"/>
  <c r="H66" i="46"/>
  <c r="G66" i="46"/>
  <c r="F66" i="46"/>
  <c r="E66" i="46"/>
  <c r="D66" i="46"/>
  <c r="C66" i="46"/>
  <c r="M65" i="46"/>
  <c r="O65" i="46" s="1"/>
  <c r="M64" i="46"/>
  <c r="O64" i="46" s="1"/>
  <c r="M63" i="46"/>
  <c r="O63" i="46" s="1"/>
  <c r="U60" i="46"/>
  <c r="T60" i="46"/>
  <c r="G60" i="46"/>
  <c r="M59" i="46"/>
  <c r="O59" i="46" s="1"/>
  <c r="N58" i="46"/>
  <c r="N60" i="46" s="1"/>
  <c r="L58" i="46"/>
  <c r="L60" i="46" s="1"/>
  <c r="K58" i="46"/>
  <c r="K60" i="46" s="1"/>
  <c r="J58" i="46"/>
  <c r="J60" i="46" s="1"/>
  <c r="I58" i="46"/>
  <c r="I60" i="46" s="1"/>
  <c r="H58" i="46"/>
  <c r="H60" i="46" s="1"/>
  <c r="F58" i="46"/>
  <c r="F60" i="46" s="1"/>
  <c r="E58" i="46"/>
  <c r="E60" i="46" s="1"/>
  <c r="D58" i="46"/>
  <c r="D60" i="46" s="1"/>
  <c r="C58" i="46"/>
  <c r="M57" i="46"/>
  <c r="O57" i="46" s="1"/>
  <c r="M56" i="46"/>
  <c r="O56" i="46" s="1"/>
  <c r="M55" i="46"/>
  <c r="O55" i="46" s="1"/>
  <c r="U52" i="46"/>
  <c r="T52" i="46"/>
  <c r="N52" i="46"/>
  <c r="L52" i="46"/>
  <c r="K52" i="46"/>
  <c r="J52" i="46"/>
  <c r="I52" i="46"/>
  <c r="H52" i="46"/>
  <c r="G52" i="46"/>
  <c r="F52" i="46"/>
  <c r="E52" i="46"/>
  <c r="D52" i="46"/>
  <c r="C52" i="46"/>
  <c r="M51" i="46"/>
  <c r="O51" i="46" s="1"/>
  <c r="M50" i="46"/>
  <c r="O50" i="46" s="1"/>
  <c r="M49" i="46"/>
  <c r="O49" i="46" s="1"/>
  <c r="M48" i="46"/>
  <c r="O48" i="46" s="1"/>
  <c r="M47" i="46"/>
  <c r="O47" i="46" s="1"/>
  <c r="M39" i="46"/>
  <c r="O39" i="46" s="1"/>
  <c r="M37" i="46"/>
  <c r="O37" i="46" s="1"/>
  <c r="M34" i="46"/>
  <c r="O34" i="46" s="1"/>
  <c r="M33" i="46"/>
  <c r="O33" i="46" s="1"/>
  <c r="U32" i="46"/>
  <c r="U35" i="46" s="1"/>
  <c r="T32" i="46"/>
  <c r="T35" i="46" s="1"/>
  <c r="N32" i="46"/>
  <c r="N35" i="46" s="1"/>
  <c r="L32" i="46"/>
  <c r="L35" i="46" s="1"/>
  <c r="K32" i="46"/>
  <c r="K35" i="46" s="1"/>
  <c r="J32" i="46"/>
  <c r="J35" i="46" s="1"/>
  <c r="I32" i="46"/>
  <c r="I35" i="46" s="1"/>
  <c r="H32" i="46"/>
  <c r="H35" i="46" s="1"/>
  <c r="G32" i="46"/>
  <c r="G35" i="46" s="1"/>
  <c r="F32" i="46"/>
  <c r="F35" i="46" s="1"/>
  <c r="E32" i="46"/>
  <c r="D32" i="46"/>
  <c r="D35" i="46" s="1"/>
  <c r="C32" i="46"/>
  <c r="C35" i="46" s="1"/>
  <c r="E31" i="46"/>
  <c r="M31" i="46" s="1"/>
  <c r="M30" i="46"/>
  <c r="O30" i="46" s="1"/>
  <c r="M29" i="46"/>
  <c r="O29" i="46" s="1"/>
  <c r="M28" i="46"/>
  <c r="O28" i="46" s="1"/>
  <c r="U25" i="46"/>
  <c r="T25" i="46"/>
  <c r="N25" i="46"/>
  <c r="L25" i="46"/>
  <c r="K25" i="46"/>
  <c r="J25" i="46"/>
  <c r="I25" i="46"/>
  <c r="H25" i="46"/>
  <c r="G25" i="46"/>
  <c r="F25" i="46"/>
  <c r="E25" i="46"/>
  <c r="D25" i="46"/>
  <c r="C25" i="46"/>
  <c r="M24" i="46"/>
  <c r="O24" i="46" s="1"/>
  <c r="M23" i="46"/>
  <c r="O23" i="46" s="1"/>
  <c r="M22" i="46"/>
  <c r="O22" i="46" s="1"/>
  <c r="M21" i="46"/>
  <c r="O21" i="46" s="1"/>
  <c r="M20" i="46"/>
  <c r="O20" i="46" s="1"/>
  <c r="M19" i="46"/>
  <c r="O19" i="46" s="1"/>
  <c r="M17" i="46"/>
  <c r="O17" i="46" s="1"/>
  <c r="U14" i="46"/>
  <c r="T14" i="46"/>
  <c r="N14" i="46"/>
  <c r="L14" i="46"/>
  <c r="K14" i="46"/>
  <c r="J14" i="46"/>
  <c r="I14" i="46"/>
  <c r="H14" i="46"/>
  <c r="G14" i="46"/>
  <c r="F14" i="46"/>
  <c r="E14" i="46"/>
  <c r="D14" i="46"/>
  <c r="C14" i="46"/>
  <c r="M13" i="46"/>
  <c r="O13" i="46" s="1"/>
  <c r="M12" i="46"/>
  <c r="O12" i="46" s="1"/>
  <c r="M11" i="46"/>
  <c r="O11" i="46" s="1"/>
  <c r="M10" i="46"/>
  <c r="O72" i="49" l="1"/>
  <c r="T68" i="46"/>
  <c r="T70" i="46" s="1"/>
  <c r="D94" i="46"/>
  <c r="N94" i="46"/>
  <c r="M94" i="47"/>
  <c r="G68" i="46"/>
  <c r="G70" i="46" s="1"/>
  <c r="U68" i="46"/>
  <c r="U70" i="46" s="1"/>
  <c r="T72" i="47"/>
  <c r="I94" i="46"/>
  <c r="D72" i="47"/>
  <c r="E72" i="47"/>
  <c r="J72" i="47"/>
  <c r="H94" i="46"/>
  <c r="N72" i="47"/>
  <c r="L72" i="47"/>
  <c r="F68" i="46"/>
  <c r="F70" i="46" s="1"/>
  <c r="M92" i="46"/>
  <c r="U72" i="47"/>
  <c r="O88" i="46"/>
  <c r="F72" i="47"/>
  <c r="F41" i="46"/>
  <c r="J43" i="47"/>
  <c r="G41" i="46"/>
  <c r="G43" i="46" s="1"/>
  <c r="O94" i="47"/>
  <c r="E43" i="47"/>
  <c r="M32" i="46"/>
  <c r="O32" i="46" s="1"/>
  <c r="D68" i="46"/>
  <c r="D70" i="46" s="1"/>
  <c r="L68" i="46"/>
  <c r="L70" i="46" s="1"/>
  <c r="M58" i="46"/>
  <c r="M60" i="46" s="1"/>
  <c r="D41" i="46"/>
  <c r="D43" i="46" s="1"/>
  <c r="L41" i="46"/>
  <c r="L43" i="46" s="1"/>
  <c r="J94" i="46"/>
  <c r="N41" i="46"/>
  <c r="N43" i="46" s="1"/>
  <c r="H41" i="46"/>
  <c r="H43" i="46" s="1"/>
  <c r="K94" i="46"/>
  <c r="G72" i="47"/>
  <c r="J41" i="46"/>
  <c r="J43" i="46" s="1"/>
  <c r="I41" i="46"/>
  <c r="I43" i="46" s="1"/>
  <c r="O66" i="46"/>
  <c r="C94" i="46"/>
  <c r="L94" i="46"/>
  <c r="O58" i="47"/>
  <c r="O60" i="47" s="1"/>
  <c r="O68" i="47" s="1"/>
  <c r="O70" i="47" s="1"/>
  <c r="M14" i="46"/>
  <c r="M68" i="47"/>
  <c r="M70" i="47" s="1"/>
  <c r="I68" i="46"/>
  <c r="I70" i="46" s="1"/>
  <c r="O41" i="48"/>
  <c r="O72" i="48" s="1"/>
  <c r="K72" i="47"/>
  <c r="J68" i="46"/>
  <c r="J70" i="46" s="1"/>
  <c r="F94" i="46"/>
  <c r="E94" i="46"/>
  <c r="K68" i="46"/>
  <c r="K70" i="46" s="1"/>
  <c r="U94" i="46"/>
  <c r="N68" i="46"/>
  <c r="N70" i="46" s="1"/>
  <c r="C72" i="47"/>
  <c r="T41" i="46"/>
  <c r="T43" i="46" s="1"/>
  <c r="U41" i="46"/>
  <c r="U43" i="46" s="1"/>
  <c r="H68" i="46"/>
  <c r="H70" i="46" s="1"/>
  <c r="E68" i="46"/>
  <c r="E70" i="46" s="1"/>
  <c r="M88" i="46"/>
  <c r="T94" i="46"/>
  <c r="F43" i="46"/>
  <c r="O25" i="46"/>
  <c r="C41" i="46"/>
  <c r="K41" i="46"/>
  <c r="O52" i="46"/>
  <c r="O31" i="46"/>
  <c r="M35" i="47"/>
  <c r="M41" i="47" s="1"/>
  <c r="M25" i="46"/>
  <c r="H43" i="47"/>
  <c r="H72" i="47"/>
  <c r="O10" i="46"/>
  <c r="O14" i="46" s="1"/>
  <c r="M52" i="46"/>
  <c r="M66" i="46"/>
  <c r="O90" i="46"/>
  <c r="O92" i="46" s="1"/>
  <c r="C60" i="46"/>
  <c r="C68" i="46" s="1"/>
  <c r="C70" i="46" s="1"/>
  <c r="I43" i="47"/>
  <c r="I72" i="47"/>
  <c r="E35" i="46"/>
  <c r="E41" i="46" s="1"/>
  <c r="M43" i="48"/>
  <c r="M72" i="48"/>
  <c r="O35" i="47"/>
  <c r="O41" i="47" s="1"/>
  <c r="M97" i="45"/>
  <c r="O97" i="45" s="1"/>
  <c r="U92" i="45"/>
  <c r="T92" i="45"/>
  <c r="N92" i="45"/>
  <c r="L92" i="45"/>
  <c r="K92" i="45"/>
  <c r="J92" i="45"/>
  <c r="I92" i="45"/>
  <c r="H92" i="45"/>
  <c r="F92" i="45"/>
  <c r="E92" i="45"/>
  <c r="D92" i="45"/>
  <c r="C92" i="45"/>
  <c r="M91" i="45"/>
  <c r="O91" i="45" s="1"/>
  <c r="M90" i="45"/>
  <c r="U88" i="45"/>
  <c r="T88" i="45"/>
  <c r="N88" i="45"/>
  <c r="L88" i="45"/>
  <c r="K88" i="45"/>
  <c r="J88" i="45"/>
  <c r="I88" i="45"/>
  <c r="H88" i="45"/>
  <c r="F88" i="45"/>
  <c r="E88" i="45"/>
  <c r="D88" i="45"/>
  <c r="C88" i="45"/>
  <c r="M87" i="45"/>
  <c r="O87" i="45" s="1"/>
  <c r="M86" i="45"/>
  <c r="O83" i="45"/>
  <c r="M82" i="45"/>
  <c r="O82" i="45" s="1"/>
  <c r="M77" i="45"/>
  <c r="O77" i="45" s="1"/>
  <c r="D73" i="45"/>
  <c r="E73" i="45" s="1"/>
  <c r="F73" i="45" s="1"/>
  <c r="G73" i="45" s="1"/>
  <c r="H73" i="45" s="1"/>
  <c r="U66" i="45"/>
  <c r="T66" i="45"/>
  <c r="N66" i="45"/>
  <c r="L66" i="45"/>
  <c r="K66" i="45"/>
  <c r="J66" i="45"/>
  <c r="I66" i="45"/>
  <c r="H66" i="45"/>
  <c r="G66" i="45"/>
  <c r="F66" i="45"/>
  <c r="E66" i="45"/>
  <c r="D66" i="45"/>
  <c r="C66" i="45"/>
  <c r="M65" i="45"/>
  <c r="O65" i="45" s="1"/>
  <c r="M64" i="45"/>
  <c r="O64" i="45" s="1"/>
  <c r="M63" i="45"/>
  <c r="O63" i="45" s="1"/>
  <c r="U60" i="45"/>
  <c r="T60" i="45"/>
  <c r="G60" i="45"/>
  <c r="M59" i="45"/>
  <c r="O59" i="45" s="1"/>
  <c r="N58" i="45"/>
  <c r="N60" i="45" s="1"/>
  <c r="L58" i="45"/>
  <c r="L60" i="45" s="1"/>
  <c r="K58" i="45"/>
  <c r="K60" i="45" s="1"/>
  <c r="J58" i="45"/>
  <c r="J60" i="45" s="1"/>
  <c r="I58" i="45"/>
  <c r="I60" i="45" s="1"/>
  <c r="H58" i="45"/>
  <c r="H60" i="45" s="1"/>
  <c r="F58" i="45"/>
  <c r="F60" i="45" s="1"/>
  <c r="E58" i="45"/>
  <c r="E60" i="45" s="1"/>
  <c r="D58" i="45"/>
  <c r="D60" i="45" s="1"/>
  <c r="C58" i="45"/>
  <c r="M57" i="45"/>
  <c r="O57" i="45" s="1"/>
  <c r="M56" i="45"/>
  <c r="O56" i="45" s="1"/>
  <c r="M55" i="45"/>
  <c r="U52" i="45"/>
  <c r="T52" i="45"/>
  <c r="N52" i="45"/>
  <c r="L52" i="45"/>
  <c r="K52" i="45"/>
  <c r="J52" i="45"/>
  <c r="I52" i="45"/>
  <c r="H52" i="45"/>
  <c r="G52" i="45"/>
  <c r="F52" i="45"/>
  <c r="E52" i="45"/>
  <c r="D52" i="45"/>
  <c r="C52" i="45"/>
  <c r="M51" i="45"/>
  <c r="O51" i="45" s="1"/>
  <c r="M50" i="45"/>
  <c r="O50" i="45" s="1"/>
  <c r="M49" i="45"/>
  <c r="O49" i="45" s="1"/>
  <c r="M48" i="45"/>
  <c r="M47" i="45"/>
  <c r="O47" i="45" s="1"/>
  <c r="M39" i="45"/>
  <c r="O39" i="45" s="1"/>
  <c r="M37" i="45"/>
  <c r="O37" i="45" s="1"/>
  <c r="M34" i="45"/>
  <c r="O34" i="45" s="1"/>
  <c r="M33" i="45"/>
  <c r="O33" i="45" s="1"/>
  <c r="U32" i="45"/>
  <c r="U35" i="45" s="1"/>
  <c r="T32" i="45"/>
  <c r="T35" i="45" s="1"/>
  <c r="N32" i="45"/>
  <c r="N35" i="45" s="1"/>
  <c r="L32" i="45"/>
  <c r="L35" i="45" s="1"/>
  <c r="K32" i="45"/>
  <c r="K35" i="45" s="1"/>
  <c r="J32" i="45"/>
  <c r="J35" i="45" s="1"/>
  <c r="I32" i="45"/>
  <c r="I35" i="45" s="1"/>
  <c r="H32" i="45"/>
  <c r="H35" i="45" s="1"/>
  <c r="G32" i="45"/>
  <c r="G35" i="45" s="1"/>
  <c r="F32" i="45"/>
  <c r="F35" i="45" s="1"/>
  <c r="E32" i="45"/>
  <c r="D32" i="45"/>
  <c r="D35" i="45" s="1"/>
  <c r="C32" i="45"/>
  <c r="C35" i="45" s="1"/>
  <c r="E31" i="45"/>
  <c r="M30" i="45"/>
  <c r="M29" i="45"/>
  <c r="O29" i="45" s="1"/>
  <c r="M28" i="45"/>
  <c r="O28" i="45" s="1"/>
  <c r="U25" i="45"/>
  <c r="T25" i="45"/>
  <c r="N25" i="45"/>
  <c r="L25" i="45"/>
  <c r="K25" i="45"/>
  <c r="J25" i="45"/>
  <c r="I25" i="45"/>
  <c r="H25" i="45"/>
  <c r="G25" i="45"/>
  <c r="F25" i="45"/>
  <c r="E25" i="45"/>
  <c r="D25" i="45"/>
  <c r="C25" i="45"/>
  <c r="M24" i="45"/>
  <c r="O24" i="45" s="1"/>
  <c r="M23" i="45"/>
  <c r="O23" i="45" s="1"/>
  <c r="M22" i="45"/>
  <c r="O22" i="45" s="1"/>
  <c r="M21" i="45"/>
  <c r="O21" i="45" s="1"/>
  <c r="M20" i="45"/>
  <c r="O20" i="45" s="1"/>
  <c r="M19" i="45"/>
  <c r="O19" i="45" s="1"/>
  <c r="M17" i="45"/>
  <c r="O17" i="45" s="1"/>
  <c r="U14" i="45"/>
  <c r="T14" i="45"/>
  <c r="N14" i="45"/>
  <c r="L14" i="45"/>
  <c r="K14" i="45"/>
  <c r="J14" i="45"/>
  <c r="I14" i="45"/>
  <c r="H14" i="45"/>
  <c r="G14" i="45"/>
  <c r="F14" i="45"/>
  <c r="E14" i="45"/>
  <c r="D14" i="45"/>
  <c r="C14" i="45"/>
  <c r="M13" i="45"/>
  <c r="O13" i="45" s="1"/>
  <c r="M12" i="45"/>
  <c r="O12" i="45" s="1"/>
  <c r="M11" i="45"/>
  <c r="O11" i="45" s="1"/>
  <c r="M10" i="45"/>
  <c r="G72" i="46" l="1"/>
  <c r="O35" i="46"/>
  <c r="O41" i="46" s="1"/>
  <c r="O58" i="46"/>
  <c r="O60" i="46" s="1"/>
  <c r="O68" i="46" s="1"/>
  <c r="O70" i="46" s="1"/>
  <c r="O43" i="48"/>
  <c r="M94" i="46"/>
  <c r="M92" i="45"/>
  <c r="M35" i="46"/>
  <c r="M41" i="46" s="1"/>
  <c r="M43" i="46" s="1"/>
  <c r="D72" i="46"/>
  <c r="H68" i="45"/>
  <c r="H70" i="45" s="1"/>
  <c r="C94" i="45"/>
  <c r="L94" i="45"/>
  <c r="F94" i="45"/>
  <c r="U94" i="45"/>
  <c r="O94" i="46"/>
  <c r="F72" i="46"/>
  <c r="M88" i="45"/>
  <c r="J72" i="46"/>
  <c r="E35" i="45"/>
  <c r="E41" i="45" s="1"/>
  <c r="D94" i="45"/>
  <c r="T68" i="45"/>
  <c r="T70" i="45" s="1"/>
  <c r="J41" i="45"/>
  <c r="H94" i="45"/>
  <c r="D41" i="45"/>
  <c r="D43" i="45" s="1"/>
  <c r="J68" i="45"/>
  <c r="J70" i="45" s="1"/>
  <c r="I94" i="45"/>
  <c r="L41" i="45"/>
  <c r="N41" i="45"/>
  <c r="N43" i="45" s="1"/>
  <c r="J94" i="45"/>
  <c r="T72" i="46"/>
  <c r="F41" i="45"/>
  <c r="F43" i="45" s="1"/>
  <c r="D68" i="45"/>
  <c r="D70" i="45" s="1"/>
  <c r="L68" i="45"/>
  <c r="L70" i="45" s="1"/>
  <c r="M58" i="45"/>
  <c r="O58" i="45" s="1"/>
  <c r="K94" i="45"/>
  <c r="I72" i="46"/>
  <c r="M14" i="45"/>
  <c r="G41" i="45"/>
  <c r="G43" i="45" s="1"/>
  <c r="U41" i="45"/>
  <c r="U43" i="45" s="1"/>
  <c r="E68" i="45"/>
  <c r="E70" i="45" s="1"/>
  <c r="N68" i="45"/>
  <c r="N70" i="45" s="1"/>
  <c r="F68" i="45"/>
  <c r="F70" i="45" s="1"/>
  <c r="O66" i="45"/>
  <c r="L72" i="46"/>
  <c r="G68" i="45"/>
  <c r="G70" i="45" s="1"/>
  <c r="U68" i="45"/>
  <c r="U70" i="45" s="1"/>
  <c r="E94" i="45"/>
  <c r="T94" i="45"/>
  <c r="N94" i="45"/>
  <c r="H41" i="45"/>
  <c r="H43" i="45" s="1"/>
  <c r="I68" i="45"/>
  <c r="I70" i="45" s="1"/>
  <c r="O90" i="45"/>
  <c r="O92" i="45" s="1"/>
  <c r="C41" i="45"/>
  <c r="C43" i="45" s="1"/>
  <c r="K41" i="45"/>
  <c r="K43" i="45" s="1"/>
  <c r="U72" i="46"/>
  <c r="H72" i="46"/>
  <c r="K68" i="45"/>
  <c r="K70" i="45" s="1"/>
  <c r="O10" i="45"/>
  <c r="O14" i="45" s="1"/>
  <c r="M52" i="45"/>
  <c r="N72" i="46"/>
  <c r="O25" i="45"/>
  <c r="J43" i="45"/>
  <c r="T41" i="45"/>
  <c r="E72" i="46"/>
  <c r="E43" i="46"/>
  <c r="M43" i="47"/>
  <c r="M72" i="47"/>
  <c r="I41" i="45"/>
  <c r="O48" i="45"/>
  <c r="O52" i="45" s="1"/>
  <c r="O55" i="45"/>
  <c r="O86" i="45"/>
  <c r="O88" i="45" s="1"/>
  <c r="C43" i="46"/>
  <c r="C72" i="46"/>
  <c r="M25" i="45"/>
  <c r="M32" i="45"/>
  <c r="O32" i="45" s="1"/>
  <c r="M66" i="45"/>
  <c r="O30" i="45"/>
  <c r="C60" i="45"/>
  <c r="C68" i="45" s="1"/>
  <c r="C70" i="45" s="1"/>
  <c r="O43" i="47"/>
  <c r="O72" i="47"/>
  <c r="M31" i="45"/>
  <c r="O31" i="45" s="1"/>
  <c r="M68" i="46"/>
  <c r="M70" i="46" s="1"/>
  <c r="K43" i="46"/>
  <c r="K72" i="46"/>
  <c r="M97" i="44"/>
  <c r="O97" i="44" s="1"/>
  <c r="U92" i="44"/>
  <c r="T92" i="44"/>
  <c r="N92" i="44"/>
  <c r="L92" i="44"/>
  <c r="K92" i="44"/>
  <c r="J92" i="44"/>
  <c r="I92" i="44"/>
  <c r="H92" i="44"/>
  <c r="F92" i="44"/>
  <c r="E92" i="44"/>
  <c r="D92" i="44"/>
  <c r="C92" i="44"/>
  <c r="M91" i="44"/>
  <c r="O91" i="44" s="1"/>
  <c r="M90" i="44"/>
  <c r="O90" i="44" s="1"/>
  <c r="U88" i="44"/>
  <c r="T88" i="44"/>
  <c r="N88" i="44"/>
  <c r="L88" i="44"/>
  <c r="K88" i="44"/>
  <c r="J88" i="44"/>
  <c r="I88" i="44"/>
  <c r="H88" i="44"/>
  <c r="F88" i="44"/>
  <c r="E88" i="44"/>
  <c r="D88" i="44"/>
  <c r="C88" i="44"/>
  <c r="M87" i="44"/>
  <c r="O87" i="44" s="1"/>
  <c r="M86" i="44"/>
  <c r="O86" i="44" s="1"/>
  <c r="O83" i="44"/>
  <c r="M82" i="44"/>
  <c r="O82" i="44" s="1"/>
  <c r="M77" i="44"/>
  <c r="O77" i="44" s="1"/>
  <c r="D73" i="44"/>
  <c r="E73" i="44" s="1"/>
  <c r="F73" i="44" s="1"/>
  <c r="G73" i="44" s="1"/>
  <c r="H73" i="44" s="1"/>
  <c r="U66" i="44"/>
  <c r="T66" i="44"/>
  <c r="N66" i="44"/>
  <c r="L66" i="44"/>
  <c r="K66" i="44"/>
  <c r="J66" i="44"/>
  <c r="I66" i="44"/>
  <c r="H66" i="44"/>
  <c r="G66" i="44"/>
  <c r="F66" i="44"/>
  <c r="E66" i="44"/>
  <c r="D66" i="44"/>
  <c r="C66" i="44"/>
  <c r="M65" i="44"/>
  <c r="O65" i="44" s="1"/>
  <c r="M64" i="44"/>
  <c r="O64" i="44" s="1"/>
  <c r="M63" i="44"/>
  <c r="U60" i="44"/>
  <c r="T60" i="44"/>
  <c r="G60" i="44"/>
  <c r="M59" i="44"/>
  <c r="O59" i="44" s="1"/>
  <c r="N58" i="44"/>
  <c r="N60" i="44" s="1"/>
  <c r="L58" i="44"/>
  <c r="L60" i="44" s="1"/>
  <c r="K58" i="44"/>
  <c r="K60" i="44" s="1"/>
  <c r="J58" i="44"/>
  <c r="J60" i="44" s="1"/>
  <c r="I58" i="44"/>
  <c r="I60" i="44" s="1"/>
  <c r="H58" i="44"/>
  <c r="H60" i="44" s="1"/>
  <c r="F58" i="44"/>
  <c r="F60" i="44" s="1"/>
  <c r="E58" i="44"/>
  <c r="E60" i="44" s="1"/>
  <c r="D58" i="44"/>
  <c r="D60" i="44" s="1"/>
  <c r="C58" i="44"/>
  <c r="M57" i="44"/>
  <c r="O57" i="44" s="1"/>
  <c r="M56" i="44"/>
  <c r="O56" i="44" s="1"/>
  <c r="M55" i="44"/>
  <c r="O55" i="44" s="1"/>
  <c r="U52" i="44"/>
  <c r="T52" i="44"/>
  <c r="N52" i="44"/>
  <c r="L52" i="44"/>
  <c r="K52" i="44"/>
  <c r="J52" i="44"/>
  <c r="I52" i="44"/>
  <c r="H52" i="44"/>
  <c r="G52" i="44"/>
  <c r="F52" i="44"/>
  <c r="E52" i="44"/>
  <c r="D52" i="44"/>
  <c r="C52" i="44"/>
  <c r="M51" i="44"/>
  <c r="O51" i="44" s="1"/>
  <c r="M50" i="44"/>
  <c r="O50" i="44" s="1"/>
  <c r="M49" i="44"/>
  <c r="O49" i="44" s="1"/>
  <c r="M48" i="44"/>
  <c r="O48" i="44" s="1"/>
  <c r="M47" i="44"/>
  <c r="M39" i="44"/>
  <c r="O39" i="44" s="1"/>
  <c r="M37" i="44"/>
  <c r="O37" i="44" s="1"/>
  <c r="M34" i="44"/>
  <c r="O34" i="44" s="1"/>
  <c r="M33" i="44"/>
  <c r="O33" i="44" s="1"/>
  <c r="U32" i="44"/>
  <c r="U35" i="44" s="1"/>
  <c r="T32" i="44"/>
  <c r="T35" i="44" s="1"/>
  <c r="N32" i="44"/>
  <c r="N35" i="44" s="1"/>
  <c r="L32" i="44"/>
  <c r="L35" i="44" s="1"/>
  <c r="K32" i="44"/>
  <c r="K35" i="44" s="1"/>
  <c r="J32" i="44"/>
  <c r="J35" i="44" s="1"/>
  <c r="I32" i="44"/>
  <c r="I35" i="44" s="1"/>
  <c r="H32" i="44"/>
  <c r="H35" i="44" s="1"/>
  <c r="G32" i="44"/>
  <c r="G35" i="44" s="1"/>
  <c r="F32" i="44"/>
  <c r="F35" i="44" s="1"/>
  <c r="E32" i="44"/>
  <c r="D32" i="44"/>
  <c r="D35" i="44" s="1"/>
  <c r="C32" i="44"/>
  <c r="E31" i="44"/>
  <c r="M30" i="44"/>
  <c r="O30" i="44" s="1"/>
  <c r="M29" i="44"/>
  <c r="O29" i="44" s="1"/>
  <c r="M28" i="44"/>
  <c r="O28" i="44" s="1"/>
  <c r="U25" i="44"/>
  <c r="T25" i="44"/>
  <c r="N25" i="44"/>
  <c r="L25" i="44"/>
  <c r="K25" i="44"/>
  <c r="J25" i="44"/>
  <c r="I25" i="44"/>
  <c r="H25" i="44"/>
  <c r="G25" i="44"/>
  <c r="F25" i="44"/>
  <c r="E25" i="44"/>
  <c r="D25" i="44"/>
  <c r="C25" i="44"/>
  <c r="M24" i="44"/>
  <c r="O24" i="44" s="1"/>
  <c r="M23" i="44"/>
  <c r="O23" i="44" s="1"/>
  <c r="M22" i="44"/>
  <c r="O22" i="44" s="1"/>
  <c r="M21" i="44"/>
  <c r="O21" i="44" s="1"/>
  <c r="M20" i="44"/>
  <c r="O20" i="44" s="1"/>
  <c r="M19" i="44"/>
  <c r="O19" i="44" s="1"/>
  <c r="M17" i="44"/>
  <c r="U14" i="44"/>
  <c r="T14" i="44"/>
  <c r="N14" i="44"/>
  <c r="L14" i="44"/>
  <c r="K14" i="44"/>
  <c r="J14" i="44"/>
  <c r="I14" i="44"/>
  <c r="H14" i="44"/>
  <c r="G14" i="44"/>
  <c r="F14" i="44"/>
  <c r="E14" i="44"/>
  <c r="D14" i="44"/>
  <c r="C14" i="44"/>
  <c r="M13" i="44"/>
  <c r="O13" i="44" s="1"/>
  <c r="M12" i="44"/>
  <c r="O12" i="44" s="1"/>
  <c r="M11" i="44"/>
  <c r="O11" i="44" s="1"/>
  <c r="M10" i="44"/>
  <c r="M94" i="45" l="1"/>
  <c r="F72" i="45"/>
  <c r="J94" i="44"/>
  <c r="H94" i="44"/>
  <c r="L72" i="45"/>
  <c r="K94" i="44"/>
  <c r="M66" i="44"/>
  <c r="I41" i="44"/>
  <c r="I43" i="44" s="1"/>
  <c r="L43" i="45"/>
  <c r="T68" i="44"/>
  <c r="T70" i="44" s="1"/>
  <c r="E94" i="44"/>
  <c r="T94" i="44"/>
  <c r="O94" i="45"/>
  <c r="O60" i="45"/>
  <c r="O68" i="45" s="1"/>
  <c r="O70" i="45" s="1"/>
  <c r="K41" i="44"/>
  <c r="K43" i="44" s="1"/>
  <c r="E35" i="44"/>
  <c r="E41" i="44" s="1"/>
  <c r="E43" i="44" s="1"/>
  <c r="J72" i="45"/>
  <c r="H68" i="44"/>
  <c r="H70" i="44" s="1"/>
  <c r="D41" i="44"/>
  <c r="L41" i="44"/>
  <c r="F94" i="44"/>
  <c r="U94" i="44"/>
  <c r="I94" i="44"/>
  <c r="E72" i="45"/>
  <c r="O92" i="44"/>
  <c r="U72" i="45"/>
  <c r="D72" i="45"/>
  <c r="N68" i="44"/>
  <c r="N70" i="44" s="1"/>
  <c r="C94" i="44"/>
  <c r="L94" i="44"/>
  <c r="G72" i="45"/>
  <c r="G68" i="44"/>
  <c r="G70" i="44" s="1"/>
  <c r="U68" i="44"/>
  <c r="U70" i="44" s="1"/>
  <c r="D94" i="44"/>
  <c r="N94" i="44"/>
  <c r="D68" i="44"/>
  <c r="D70" i="44" s="1"/>
  <c r="N72" i="45"/>
  <c r="F68" i="44"/>
  <c r="F70" i="44" s="1"/>
  <c r="H72" i="45"/>
  <c r="M31" i="44"/>
  <c r="O31" i="44" s="1"/>
  <c r="M14" i="44"/>
  <c r="T41" i="44"/>
  <c r="T43" i="44" s="1"/>
  <c r="M32" i="44"/>
  <c r="O32" i="44" s="1"/>
  <c r="M52" i="44"/>
  <c r="J68" i="44"/>
  <c r="J70" i="44" s="1"/>
  <c r="I68" i="44"/>
  <c r="I70" i="44" s="1"/>
  <c r="M92" i="44"/>
  <c r="E43" i="45"/>
  <c r="O10" i="44"/>
  <c r="O14" i="44" s="1"/>
  <c r="O88" i="44"/>
  <c r="G41" i="44"/>
  <c r="G43" i="44" s="1"/>
  <c r="U41" i="44"/>
  <c r="U43" i="44" s="1"/>
  <c r="H41" i="44"/>
  <c r="J41" i="44"/>
  <c r="J43" i="44" s="1"/>
  <c r="M25" i="44"/>
  <c r="E68" i="44"/>
  <c r="E70" i="44" s="1"/>
  <c r="M58" i="44"/>
  <c r="O58" i="44" s="1"/>
  <c r="O60" i="44" s="1"/>
  <c r="L68" i="44"/>
  <c r="L70" i="44" s="1"/>
  <c r="O35" i="45"/>
  <c r="O41" i="45" s="1"/>
  <c r="M60" i="45"/>
  <c r="M68" i="45" s="1"/>
  <c r="M70" i="45" s="1"/>
  <c r="M72" i="46"/>
  <c r="K72" i="45"/>
  <c r="D43" i="44"/>
  <c r="L43" i="44"/>
  <c r="N41" i="44"/>
  <c r="F41" i="44"/>
  <c r="K68" i="44"/>
  <c r="K70" i="44" s="1"/>
  <c r="C35" i="44"/>
  <c r="C41" i="44" s="1"/>
  <c r="C60" i="44"/>
  <c r="C68" i="44" s="1"/>
  <c r="C70" i="44" s="1"/>
  <c r="O63" i="44"/>
  <c r="O66" i="44" s="1"/>
  <c r="M88" i="44"/>
  <c r="T43" i="45"/>
  <c r="T72" i="45"/>
  <c r="O47" i="44"/>
  <c r="O52" i="44" s="1"/>
  <c r="M35" i="45"/>
  <c r="M41" i="45" s="1"/>
  <c r="O17" i="44"/>
  <c r="O43" i="46"/>
  <c r="O72" i="46"/>
  <c r="I43" i="45"/>
  <c r="I72" i="45"/>
  <c r="C72" i="45"/>
  <c r="M97" i="43"/>
  <c r="O97" i="43" s="1"/>
  <c r="U92" i="43"/>
  <c r="T92" i="43"/>
  <c r="N92" i="43"/>
  <c r="L92" i="43"/>
  <c r="K92" i="43"/>
  <c r="J92" i="43"/>
  <c r="I92" i="43"/>
  <c r="H92" i="43"/>
  <c r="F92" i="43"/>
  <c r="E92" i="43"/>
  <c r="D92" i="43"/>
  <c r="C92" i="43"/>
  <c r="M91" i="43"/>
  <c r="O91" i="43" s="1"/>
  <c r="M90" i="43"/>
  <c r="U88" i="43"/>
  <c r="T88" i="43"/>
  <c r="N88" i="43"/>
  <c r="L88" i="43"/>
  <c r="K88" i="43"/>
  <c r="J88" i="43"/>
  <c r="I88" i="43"/>
  <c r="H88" i="43"/>
  <c r="F88" i="43"/>
  <c r="E88" i="43"/>
  <c r="D88" i="43"/>
  <c r="C88" i="43"/>
  <c r="M87" i="43"/>
  <c r="O87" i="43" s="1"/>
  <c r="M86" i="43"/>
  <c r="O83" i="43"/>
  <c r="M82" i="43"/>
  <c r="O82" i="43" s="1"/>
  <c r="M77" i="43"/>
  <c r="O77" i="43" s="1"/>
  <c r="D73" i="43"/>
  <c r="E73" i="43" s="1"/>
  <c r="F73" i="43" s="1"/>
  <c r="G73" i="43" s="1"/>
  <c r="H73" i="43" s="1"/>
  <c r="U66" i="43"/>
  <c r="T66" i="43"/>
  <c r="N66" i="43"/>
  <c r="L66" i="43"/>
  <c r="K66" i="43"/>
  <c r="J66" i="43"/>
  <c r="I66" i="43"/>
  <c r="H66" i="43"/>
  <c r="G66" i="43"/>
  <c r="F66" i="43"/>
  <c r="E66" i="43"/>
  <c r="D66" i="43"/>
  <c r="C66" i="43"/>
  <c r="M65" i="43"/>
  <c r="O65" i="43" s="1"/>
  <c r="M64" i="43"/>
  <c r="O64" i="43" s="1"/>
  <c r="M63" i="43"/>
  <c r="U60" i="43"/>
  <c r="T60" i="43"/>
  <c r="G60" i="43"/>
  <c r="M59" i="43"/>
  <c r="O59" i="43" s="1"/>
  <c r="N58" i="43"/>
  <c r="N60" i="43" s="1"/>
  <c r="L58" i="43"/>
  <c r="L60" i="43" s="1"/>
  <c r="K58" i="43"/>
  <c r="K60" i="43" s="1"/>
  <c r="J58" i="43"/>
  <c r="J60" i="43" s="1"/>
  <c r="I58" i="43"/>
  <c r="I60" i="43" s="1"/>
  <c r="H58" i="43"/>
  <c r="H60" i="43" s="1"/>
  <c r="F58" i="43"/>
  <c r="F60" i="43" s="1"/>
  <c r="E58" i="43"/>
  <c r="E60" i="43" s="1"/>
  <c r="D58" i="43"/>
  <c r="D60" i="43" s="1"/>
  <c r="C58" i="43"/>
  <c r="M57" i="43"/>
  <c r="O57" i="43" s="1"/>
  <c r="M56" i="43"/>
  <c r="O56" i="43" s="1"/>
  <c r="M55" i="43"/>
  <c r="O55" i="43" s="1"/>
  <c r="U52" i="43"/>
  <c r="T52" i="43"/>
  <c r="N52" i="43"/>
  <c r="L52" i="43"/>
  <c r="K52" i="43"/>
  <c r="J52" i="43"/>
  <c r="I52" i="43"/>
  <c r="H52" i="43"/>
  <c r="G52" i="43"/>
  <c r="F52" i="43"/>
  <c r="E52" i="43"/>
  <c r="D52" i="43"/>
  <c r="C52" i="43"/>
  <c r="M51" i="43"/>
  <c r="O51" i="43" s="1"/>
  <c r="M50" i="43"/>
  <c r="O50" i="43" s="1"/>
  <c r="M49" i="43"/>
  <c r="O49" i="43" s="1"/>
  <c r="M48" i="43"/>
  <c r="O48" i="43" s="1"/>
  <c r="M47" i="43"/>
  <c r="O47" i="43" s="1"/>
  <c r="M39" i="43"/>
  <c r="O39" i="43" s="1"/>
  <c r="M37" i="43"/>
  <c r="O37" i="43" s="1"/>
  <c r="M34" i="43"/>
  <c r="O34" i="43" s="1"/>
  <c r="M33" i="43"/>
  <c r="O33" i="43" s="1"/>
  <c r="U32" i="43"/>
  <c r="U35" i="43" s="1"/>
  <c r="T32" i="43"/>
  <c r="T35" i="43" s="1"/>
  <c r="N32" i="43"/>
  <c r="N35" i="43" s="1"/>
  <c r="L32" i="43"/>
  <c r="L35" i="43" s="1"/>
  <c r="K32" i="43"/>
  <c r="K35" i="43" s="1"/>
  <c r="J32" i="43"/>
  <c r="J35" i="43" s="1"/>
  <c r="I32" i="43"/>
  <c r="I35" i="43" s="1"/>
  <c r="H32" i="43"/>
  <c r="H35" i="43" s="1"/>
  <c r="G32" i="43"/>
  <c r="G35" i="43" s="1"/>
  <c r="F32" i="43"/>
  <c r="F35" i="43" s="1"/>
  <c r="E32" i="43"/>
  <c r="D32" i="43"/>
  <c r="D35" i="43" s="1"/>
  <c r="C32" i="43"/>
  <c r="E31" i="43"/>
  <c r="M30" i="43"/>
  <c r="O30" i="43" s="1"/>
  <c r="M29" i="43"/>
  <c r="O29" i="43" s="1"/>
  <c r="M28" i="43"/>
  <c r="O28" i="43" s="1"/>
  <c r="U25" i="43"/>
  <c r="T25" i="43"/>
  <c r="N25" i="43"/>
  <c r="L25" i="43"/>
  <c r="K25" i="43"/>
  <c r="J25" i="43"/>
  <c r="I25" i="43"/>
  <c r="H25" i="43"/>
  <c r="G25" i="43"/>
  <c r="F25" i="43"/>
  <c r="E25" i="43"/>
  <c r="D25" i="43"/>
  <c r="C25" i="43"/>
  <c r="M24" i="43"/>
  <c r="O24" i="43" s="1"/>
  <c r="M23" i="43"/>
  <c r="O23" i="43" s="1"/>
  <c r="M22" i="43"/>
  <c r="O22" i="43" s="1"/>
  <c r="M21" i="43"/>
  <c r="O21" i="43" s="1"/>
  <c r="M20" i="43"/>
  <c r="O20" i="43" s="1"/>
  <c r="M19" i="43"/>
  <c r="O19" i="43" s="1"/>
  <c r="M17" i="43"/>
  <c r="U14" i="43"/>
  <c r="T14" i="43"/>
  <c r="N14" i="43"/>
  <c r="L14" i="43"/>
  <c r="K14" i="43"/>
  <c r="J14" i="43"/>
  <c r="I14" i="43"/>
  <c r="H14" i="43"/>
  <c r="G14" i="43"/>
  <c r="F14" i="43"/>
  <c r="E14" i="43"/>
  <c r="D14" i="43"/>
  <c r="C14" i="43"/>
  <c r="M13" i="43"/>
  <c r="O13" i="43" s="1"/>
  <c r="M12" i="43"/>
  <c r="O12" i="43" s="1"/>
  <c r="M11" i="43"/>
  <c r="M10" i="43"/>
  <c r="O10" i="43" s="1"/>
  <c r="M88" i="43" l="1"/>
  <c r="L72" i="44"/>
  <c r="I68" i="43"/>
  <c r="I70" i="43" s="1"/>
  <c r="M35" i="44"/>
  <c r="M41" i="44" s="1"/>
  <c r="M43" i="44" s="1"/>
  <c r="G72" i="44"/>
  <c r="H72" i="44"/>
  <c r="O94" i="44"/>
  <c r="I94" i="43"/>
  <c r="T72" i="44"/>
  <c r="H94" i="43"/>
  <c r="U72" i="44"/>
  <c r="D72" i="44"/>
  <c r="J41" i="43"/>
  <c r="J43" i="43" s="1"/>
  <c r="O35" i="44"/>
  <c r="G41" i="43"/>
  <c r="J94" i="43"/>
  <c r="H43" i="44"/>
  <c r="G68" i="43"/>
  <c r="G70" i="43" s="1"/>
  <c r="J72" i="44"/>
  <c r="E35" i="43"/>
  <c r="E41" i="43" s="1"/>
  <c r="E43" i="43" s="1"/>
  <c r="J68" i="43"/>
  <c r="J70" i="43" s="1"/>
  <c r="M66" i="43"/>
  <c r="H41" i="43"/>
  <c r="H43" i="43" s="1"/>
  <c r="D41" i="43"/>
  <c r="L41" i="43"/>
  <c r="L43" i="43" s="1"/>
  <c r="M58" i="43"/>
  <c r="O58" i="43" s="1"/>
  <c r="O60" i="43" s="1"/>
  <c r="L68" i="43"/>
  <c r="L70" i="43" s="1"/>
  <c r="F94" i="43"/>
  <c r="U94" i="43"/>
  <c r="M60" i="44"/>
  <c r="M68" i="44" s="1"/>
  <c r="M70" i="44" s="1"/>
  <c r="D68" i="43"/>
  <c r="D70" i="43" s="1"/>
  <c r="M32" i="43"/>
  <c r="O32" i="43" s="1"/>
  <c r="C35" i="43"/>
  <c r="C41" i="43" s="1"/>
  <c r="C43" i="43" s="1"/>
  <c r="F68" i="43"/>
  <c r="F70" i="43" s="1"/>
  <c r="T68" i="43"/>
  <c r="T70" i="43" s="1"/>
  <c r="O63" i="43"/>
  <c r="O66" i="43" s="1"/>
  <c r="K94" i="43"/>
  <c r="N41" i="43"/>
  <c r="N43" i="43" s="1"/>
  <c r="U68" i="43"/>
  <c r="U70" i="43" s="1"/>
  <c r="C60" i="43"/>
  <c r="C68" i="43" s="1"/>
  <c r="C70" i="43" s="1"/>
  <c r="C94" i="43"/>
  <c r="L94" i="43"/>
  <c r="M94" i="44"/>
  <c r="O52" i="43"/>
  <c r="F41" i="43"/>
  <c r="F43" i="43" s="1"/>
  <c r="T41" i="43"/>
  <c r="T43" i="43" s="1"/>
  <c r="H68" i="43"/>
  <c r="H70" i="43" s="1"/>
  <c r="D94" i="43"/>
  <c r="N94" i="43"/>
  <c r="N68" i="43"/>
  <c r="N70" i="43" s="1"/>
  <c r="M14" i="43"/>
  <c r="U41" i="43"/>
  <c r="E94" i="43"/>
  <c r="T94" i="43"/>
  <c r="E72" i="44"/>
  <c r="M31" i="43"/>
  <c r="O31" i="43" s="1"/>
  <c r="M25" i="43"/>
  <c r="O68" i="44"/>
  <c r="O70" i="44" s="1"/>
  <c r="K41" i="43"/>
  <c r="K43" i="43" s="1"/>
  <c r="O86" i="43"/>
  <c r="O88" i="43" s="1"/>
  <c r="I41" i="43"/>
  <c r="I43" i="43" s="1"/>
  <c r="K68" i="43"/>
  <c r="K70" i="43" s="1"/>
  <c r="M92" i="43"/>
  <c r="I72" i="44"/>
  <c r="E68" i="43"/>
  <c r="E70" i="43" s="1"/>
  <c r="C43" i="44"/>
  <c r="C72" i="44"/>
  <c r="M52" i="43"/>
  <c r="O90" i="43"/>
  <c r="O92" i="43" s="1"/>
  <c r="M72" i="45"/>
  <c r="M43" i="45"/>
  <c r="N43" i="44"/>
  <c r="N72" i="44"/>
  <c r="O11" i="43"/>
  <c r="O14" i="43" s="1"/>
  <c r="O43" i="45"/>
  <c r="O72" i="45"/>
  <c r="F43" i="44"/>
  <c r="F72" i="44"/>
  <c r="K72" i="44"/>
  <c r="O17" i="43"/>
  <c r="O25" i="44"/>
  <c r="M97" i="42"/>
  <c r="O97" i="42" s="1"/>
  <c r="U92" i="42"/>
  <c r="T92" i="42"/>
  <c r="N92" i="42"/>
  <c r="L92" i="42"/>
  <c r="K92" i="42"/>
  <c r="J92" i="42"/>
  <c r="I92" i="42"/>
  <c r="H92" i="42"/>
  <c r="F92" i="42"/>
  <c r="E92" i="42"/>
  <c r="D92" i="42"/>
  <c r="C92" i="42"/>
  <c r="M91" i="42"/>
  <c r="M90" i="42"/>
  <c r="O90" i="42" s="1"/>
  <c r="U88" i="42"/>
  <c r="T88" i="42"/>
  <c r="N88" i="42"/>
  <c r="L88" i="42"/>
  <c r="K88" i="42"/>
  <c r="J88" i="42"/>
  <c r="I88" i="42"/>
  <c r="H88" i="42"/>
  <c r="F88" i="42"/>
  <c r="E88" i="42"/>
  <c r="D88" i="42"/>
  <c r="C88" i="42"/>
  <c r="M87" i="42"/>
  <c r="O87" i="42" s="1"/>
  <c r="M86" i="42"/>
  <c r="O86" i="42" s="1"/>
  <c r="O83" i="42"/>
  <c r="M82" i="42"/>
  <c r="O82" i="42" s="1"/>
  <c r="M77" i="42"/>
  <c r="O77" i="42" s="1"/>
  <c r="D73" i="42"/>
  <c r="E73" i="42" s="1"/>
  <c r="F73" i="42" s="1"/>
  <c r="G73" i="42" s="1"/>
  <c r="H73" i="42" s="1"/>
  <c r="U66" i="42"/>
  <c r="T66" i="42"/>
  <c r="N66" i="42"/>
  <c r="L66" i="42"/>
  <c r="K66" i="42"/>
  <c r="J66" i="42"/>
  <c r="I66" i="42"/>
  <c r="H66" i="42"/>
  <c r="G66" i="42"/>
  <c r="F66" i="42"/>
  <c r="E66" i="42"/>
  <c r="D66" i="42"/>
  <c r="C66" i="42"/>
  <c r="M65" i="42"/>
  <c r="O65" i="42" s="1"/>
  <c r="M64" i="42"/>
  <c r="O64" i="42" s="1"/>
  <c r="M63" i="42"/>
  <c r="O63" i="42" s="1"/>
  <c r="U60" i="42"/>
  <c r="T60" i="42"/>
  <c r="G60" i="42"/>
  <c r="M59" i="42"/>
  <c r="O59" i="42" s="1"/>
  <c r="N58" i="42"/>
  <c r="N60" i="42" s="1"/>
  <c r="L58" i="42"/>
  <c r="L60" i="42" s="1"/>
  <c r="K58" i="42"/>
  <c r="K60" i="42" s="1"/>
  <c r="J58" i="42"/>
  <c r="J60" i="42" s="1"/>
  <c r="I58" i="42"/>
  <c r="I60" i="42" s="1"/>
  <c r="H58" i="42"/>
  <c r="H60" i="42" s="1"/>
  <c r="F58" i="42"/>
  <c r="F60" i="42" s="1"/>
  <c r="E58" i="42"/>
  <c r="E60" i="42" s="1"/>
  <c r="D58" i="42"/>
  <c r="C58" i="42"/>
  <c r="C60" i="42" s="1"/>
  <c r="M57" i="42"/>
  <c r="O57" i="42" s="1"/>
  <c r="M56" i="42"/>
  <c r="O56" i="42" s="1"/>
  <c r="M55" i="42"/>
  <c r="O55" i="42" s="1"/>
  <c r="U52" i="42"/>
  <c r="T52" i="42"/>
  <c r="N52" i="42"/>
  <c r="L52" i="42"/>
  <c r="K52" i="42"/>
  <c r="J52" i="42"/>
  <c r="I52" i="42"/>
  <c r="H52" i="42"/>
  <c r="G52" i="42"/>
  <c r="F52" i="42"/>
  <c r="E52" i="42"/>
  <c r="D52" i="42"/>
  <c r="C52" i="42"/>
  <c r="M51" i="42"/>
  <c r="O51" i="42" s="1"/>
  <c r="M50" i="42"/>
  <c r="O50" i="42" s="1"/>
  <c r="M49" i="42"/>
  <c r="O49" i="42" s="1"/>
  <c r="M48" i="42"/>
  <c r="O48" i="42" s="1"/>
  <c r="M47" i="42"/>
  <c r="M39" i="42"/>
  <c r="O39" i="42" s="1"/>
  <c r="M37" i="42"/>
  <c r="O37" i="42" s="1"/>
  <c r="M34" i="42"/>
  <c r="O34" i="42" s="1"/>
  <c r="M33" i="42"/>
  <c r="O33" i="42" s="1"/>
  <c r="U32" i="42"/>
  <c r="U35" i="42" s="1"/>
  <c r="T32" i="42"/>
  <c r="T35" i="42" s="1"/>
  <c r="N32" i="42"/>
  <c r="N35" i="42" s="1"/>
  <c r="L32" i="42"/>
  <c r="L35" i="42" s="1"/>
  <c r="K32" i="42"/>
  <c r="K35" i="42" s="1"/>
  <c r="J32" i="42"/>
  <c r="J35" i="42" s="1"/>
  <c r="I32" i="42"/>
  <c r="I35" i="42" s="1"/>
  <c r="H32" i="42"/>
  <c r="H35" i="42" s="1"/>
  <c r="G32" i="42"/>
  <c r="G35" i="42" s="1"/>
  <c r="F32" i="42"/>
  <c r="F35" i="42" s="1"/>
  <c r="E32" i="42"/>
  <c r="D32" i="42"/>
  <c r="D35" i="42" s="1"/>
  <c r="C32" i="42"/>
  <c r="E31" i="42"/>
  <c r="M30" i="42"/>
  <c r="O30" i="42" s="1"/>
  <c r="M29" i="42"/>
  <c r="O29" i="42" s="1"/>
  <c r="M28" i="42"/>
  <c r="O28" i="42" s="1"/>
  <c r="U25" i="42"/>
  <c r="T25" i="42"/>
  <c r="N25" i="42"/>
  <c r="L25" i="42"/>
  <c r="K25" i="42"/>
  <c r="J25" i="42"/>
  <c r="I25" i="42"/>
  <c r="H25" i="42"/>
  <c r="G25" i="42"/>
  <c r="F25" i="42"/>
  <c r="E25" i="42"/>
  <c r="D25" i="42"/>
  <c r="C25" i="42"/>
  <c r="M24" i="42"/>
  <c r="O24" i="42" s="1"/>
  <c r="M23" i="42"/>
  <c r="O23" i="42" s="1"/>
  <c r="M22" i="42"/>
  <c r="O22" i="42" s="1"/>
  <c r="M21" i="42"/>
  <c r="O21" i="42" s="1"/>
  <c r="M20" i="42"/>
  <c r="O20" i="42" s="1"/>
  <c r="M19" i="42"/>
  <c r="O19" i="42" s="1"/>
  <c r="M17" i="42"/>
  <c r="U14" i="42"/>
  <c r="T14" i="42"/>
  <c r="N14" i="42"/>
  <c r="L14" i="42"/>
  <c r="K14" i="42"/>
  <c r="J14" i="42"/>
  <c r="I14" i="42"/>
  <c r="H14" i="42"/>
  <c r="G14" i="42"/>
  <c r="F14" i="42"/>
  <c r="E14" i="42"/>
  <c r="D14" i="42"/>
  <c r="C14" i="42"/>
  <c r="M13" i="42"/>
  <c r="O13" i="42" s="1"/>
  <c r="M12" i="42"/>
  <c r="O12" i="42" s="1"/>
  <c r="M11" i="42"/>
  <c r="M10" i="42"/>
  <c r="O10" i="42" s="1"/>
  <c r="M94" i="43" l="1"/>
  <c r="O41" i="44"/>
  <c r="O43" i="44" s="1"/>
  <c r="O35" i="43"/>
  <c r="J72" i="43"/>
  <c r="E94" i="42"/>
  <c r="T94" i="42"/>
  <c r="H94" i="42"/>
  <c r="D72" i="43"/>
  <c r="F94" i="42"/>
  <c r="L72" i="43"/>
  <c r="G72" i="43"/>
  <c r="K72" i="43"/>
  <c r="G68" i="42"/>
  <c r="G70" i="42" s="1"/>
  <c r="U68" i="42"/>
  <c r="U70" i="42" s="1"/>
  <c r="D43" i="43"/>
  <c r="K94" i="42"/>
  <c r="T41" i="42"/>
  <c r="T43" i="42" s="1"/>
  <c r="C94" i="42"/>
  <c r="L94" i="42"/>
  <c r="C72" i="43"/>
  <c r="U72" i="43"/>
  <c r="M35" i="43"/>
  <c r="M41" i="43" s="1"/>
  <c r="I72" i="43"/>
  <c r="H72" i="43"/>
  <c r="F41" i="42"/>
  <c r="F43" i="42" s="1"/>
  <c r="I94" i="42"/>
  <c r="T72" i="43"/>
  <c r="O94" i="43"/>
  <c r="I68" i="42"/>
  <c r="I70" i="42" s="1"/>
  <c r="J94" i="42"/>
  <c r="M92" i="42"/>
  <c r="H41" i="42"/>
  <c r="H43" i="42" s="1"/>
  <c r="G43" i="43"/>
  <c r="M72" i="44"/>
  <c r="D94" i="42"/>
  <c r="M88" i="42"/>
  <c r="N72" i="43"/>
  <c r="E68" i="42"/>
  <c r="E70" i="42" s="1"/>
  <c r="L41" i="42"/>
  <c r="L43" i="42" s="1"/>
  <c r="G41" i="42"/>
  <c r="G43" i="42" s="1"/>
  <c r="M52" i="42"/>
  <c r="T68" i="42"/>
  <c r="T70" i="42" s="1"/>
  <c r="M60" i="43"/>
  <c r="M68" i="43" s="1"/>
  <c r="M70" i="43" s="1"/>
  <c r="K68" i="42"/>
  <c r="K70" i="42" s="1"/>
  <c r="M14" i="42"/>
  <c r="U41" i="42"/>
  <c r="O47" i="42"/>
  <c r="O52" i="42" s="1"/>
  <c r="L68" i="42"/>
  <c r="L70" i="42" s="1"/>
  <c r="N94" i="42"/>
  <c r="M25" i="42"/>
  <c r="N68" i="42"/>
  <c r="N70" i="42" s="1"/>
  <c r="M58" i="42"/>
  <c r="O58" i="42" s="1"/>
  <c r="O60" i="42" s="1"/>
  <c r="F68" i="42"/>
  <c r="F70" i="42" s="1"/>
  <c r="U94" i="42"/>
  <c r="E72" i="43"/>
  <c r="O88" i="42"/>
  <c r="O68" i="43"/>
  <c r="O70" i="43" s="1"/>
  <c r="F72" i="43"/>
  <c r="C68" i="42"/>
  <c r="C70" i="42" s="1"/>
  <c r="K41" i="42"/>
  <c r="K43" i="42" s="1"/>
  <c r="E35" i="42"/>
  <c r="E41" i="42" s="1"/>
  <c r="H68" i="42"/>
  <c r="H70" i="42" s="1"/>
  <c r="M66" i="42"/>
  <c r="U43" i="43"/>
  <c r="D41" i="42"/>
  <c r="D43" i="42" s="1"/>
  <c r="M32" i="42"/>
  <c r="O32" i="42" s="1"/>
  <c r="C35" i="42"/>
  <c r="C41" i="42" s="1"/>
  <c r="N41" i="42"/>
  <c r="N43" i="42" s="1"/>
  <c r="J68" i="42"/>
  <c r="J70" i="42" s="1"/>
  <c r="I41" i="42"/>
  <c r="J41" i="42"/>
  <c r="O72" i="44"/>
  <c r="O66" i="42"/>
  <c r="O11" i="42"/>
  <c r="O14" i="42" s="1"/>
  <c r="D60" i="42"/>
  <c r="D68" i="42" s="1"/>
  <c r="D70" i="42" s="1"/>
  <c r="O91" i="42"/>
  <c r="O92" i="42" s="1"/>
  <c r="M31" i="42"/>
  <c r="O31" i="42" s="1"/>
  <c r="O25" i="43"/>
  <c r="O17" i="42"/>
  <c r="M97" i="41"/>
  <c r="O97" i="41" s="1"/>
  <c r="U92" i="41"/>
  <c r="T92" i="41"/>
  <c r="N92" i="41"/>
  <c r="L92" i="41"/>
  <c r="K92" i="41"/>
  <c r="J92" i="41"/>
  <c r="I92" i="41"/>
  <c r="H92" i="41"/>
  <c r="F92" i="41"/>
  <c r="E92" i="41"/>
  <c r="D92" i="41"/>
  <c r="C92" i="41"/>
  <c r="M91" i="41"/>
  <c r="O91" i="41" s="1"/>
  <c r="M90" i="41"/>
  <c r="O90" i="41" s="1"/>
  <c r="U88" i="41"/>
  <c r="T88" i="41"/>
  <c r="N88" i="41"/>
  <c r="L88" i="41"/>
  <c r="K88" i="41"/>
  <c r="J88" i="41"/>
  <c r="I88" i="41"/>
  <c r="H88" i="41"/>
  <c r="F88" i="41"/>
  <c r="E88" i="41"/>
  <c r="D88" i="41"/>
  <c r="C88" i="41"/>
  <c r="M87" i="41"/>
  <c r="O87" i="41" s="1"/>
  <c r="M86" i="41"/>
  <c r="O86" i="41" s="1"/>
  <c r="O83" i="41"/>
  <c r="M82" i="41"/>
  <c r="O82" i="41" s="1"/>
  <c r="M77" i="41"/>
  <c r="O77" i="41" s="1"/>
  <c r="D73" i="41"/>
  <c r="E73" i="41" s="1"/>
  <c r="F73" i="41" s="1"/>
  <c r="G73" i="41" s="1"/>
  <c r="H73" i="41" s="1"/>
  <c r="U66" i="41"/>
  <c r="T66" i="41"/>
  <c r="N66" i="41"/>
  <c r="L66" i="41"/>
  <c r="K66" i="41"/>
  <c r="J66" i="41"/>
  <c r="I66" i="41"/>
  <c r="H66" i="41"/>
  <c r="G66" i="41"/>
  <c r="F66" i="41"/>
  <c r="E66" i="41"/>
  <c r="D66" i="41"/>
  <c r="C66" i="41"/>
  <c r="M65" i="41"/>
  <c r="O65" i="41" s="1"/>
  <c r="M64" i="41"/>
  <c r="O64" i="41" s="1"/>
  <c r="M63" i="41"/>
  <c r="U60" i="41"/>
  <c r="T60" i="41"/>
  <c r="G60" i="41"/>
  <c r="M59" i="41"/>
  <c r="O59" i="41" s="1"/>
  <c r="N58" i="41"/>
  <c r="N60" i="41" s="1"/>
  <c r="L58" i="41"/>
  <c r="L60" i="41" s="1"/>
  <c r="K58" i="41"/>
  <c r="K60" i="41" s="1"/>
  <c r="J58" i="41"/>
  <c r="J60" i="41" s="1"/>
  <c r="I58" i="41"/>
  <c r="I60" i="41" s="1"/>
  <c r="H58" i="41"/>
  <c r="H60" i="41" s="1"/>
  <c r="F58" i="41"/>
  <c r="F60" i="41" s="1"/>
  <c r="E58" i="41"/>
  <c r="E60" i="41" s="1"/>
  <c r="D58" i="41"/>
  <c r="D60" i="41" s="1"/>
  <c r="C58" i="41"/>
  <c r="C60" i="41" s="1"/>
  <c r="M57" i="41"/>
  <c r="O57" i="41" s="1"/>
  <c r="M56" i="41"/>
  <c r="O56" i="41" s="1"/>
  <c r="M55" i="41"/>
  <c r="O55" i="41" s="1"/>
  <c r="U52" i="41"/>
  <c r="T52" i="41"/>
  <c r="N52" i="41"/>
  <c r="L52" i="41"/>
  <c r="K52" i="41"/>
  <c r="J52" i="41"/>
  <c r="I52" i="41"/>
  <c r="H52" i="41"/>
  <c r="G52" i="41"/>
  <c r="F52" i="41"/>
  <c r="E52" i="41"/>
  <c r="D52" i="41"/>
  <c r="C52" i="41"/>
  <c r="M51" i="41"/>
  <c r="O51" i="41" s="1"/>
  <c r="M50" i="41"/>
  <c r="O50" i="41" s="1"/>
  <c r="M49" i="41"/>
  <c r="O49" i="41" s="1"/>
  <c r="M48" i="41"/>
  <c r="O48" i="41" s="1"/>
  <c r="M47" i="41"/>
  <c r="M39" i="41"/>
  <c r="O39" i="41" s="1"/>
  <c r="M37" i="41"/>
  <c r="O37" i="41" s="1"/>
  <c r="M34" i="41"/>
  <c r="O34" i="41" s="1"/>
  <c r="M33" i="41"/>
  <c r="O33" i="41" s="1"/>
  <c r="U32" i="41"/>
  <c r="U35" i="41" s="1"/>
  <c r="T32" i="41"/>
  <c r="T35" i="41" s="1"/>
  <c r="N32" i="41"/>
  <c r="N35" i="41" s="1"/>
  <c r="L32" i="41"/>
  <c r="L35" i="41" s="1"/>
  <c r="K32" i="41"/>
  <c r="K35" i="41" s="1"/>
  <c r="J32" i="41"/>
  <c r="J35" i="41" s="1"/>
  <c r="I32" i="41"/>
  <c r="I35" i="41" s="1"/>
  <c r="H32" i="41"/>
  <c r="H35" i="41" s="1"/>
  <c r="G32" i="41"/>
  <c r="G35" i="41" s="1"/>
  <c r="F32" i="41"/>
  <c r="F35" i="41" s="1"/>
  <c r="E32" i="41"/>
  <c r="D32" i="41"/>
  <c r="D35" i="41" s="1"/>
  <c r="C32" i="41"/>
  <c r="E31" i="41"/>
  <c r="M30" i="41"/>
  <c r="O30" i="41" s="1"/>
  <c r="M29" i="41"/>
  <c r="O29" i="41" s="1"/>
  <c r="M28" i="41"/>
  <c r="O28" i="41" s="1"/>
  <c r="U25" i="41"/>
  <c r="T25" i="41"/>
  <c r="N25" i="41"/>
  <c r="L25" i="41"/>
  <c r="K25" i="41"/>
  <c r="J25" i="41"/>
  <c r="I25" i="41"/>
  <c r="H25" i="41"/>
  <c r="G25" i="41"/>
  <c r="F25" i="41"/>
  <c r="E25" i="41"/>
  <c r="D25" i="41"/>
  <c r="C25" i="41"/>
  <c r="M24" i="41"/>
  <c r="O24" i="41" s="1"/>
  <c r="M23" i="41"/>
  <c r="O23" i="41" s="1"/>
  <c r="M22" i="41"/>
  <c r="O22" i="41" s="1"/>
  <c r="M21" i="41"/>
  <c r="M20" i="41"/>
  <c r="O20" i="41" s="1"/>
  <c r="M19" i="41"/>
  <c r="O19" i="41" s="1"/>
  <c r="M17" i="41"/>
  <c r="O17" i="41" s="1"/>
  <c r="U14" i="41"/>
  <c r="T14" i="41"/>
  <c r="N14" i="41"/>
  <c r="L14" i="41"/>
  <c r="K14" i="41"/>
  <c r="J14" i="41"/>
  <c r="I14" i="41"/>
  <c r="H14" i="41"/>
  <c r="G14" i="41"/>
  <c r="F14" i="41"/>
  <c r="E14" i="41"/>
  <c r="D14" i="41"/>
  <c r="C14" i="41"/>
  <c r="M13" i="41"/>
  <c r="O13" i="41" s="1"/>
  <c r="M12" i="41"/>
  <c r="O12" i="41" s="1"/>
  <c r="M11" i="41"/>
  <c r="O11" i="41" s="1"/>
  <c r="M10" i="41"/>
  <c r="O10" i="41" s="1"/>
  <c r="U72" i="42" l="1"/>
  <c r="O41" i="43"/>
  <c r="O72" i="43" s="1"/>
  <c r="U68" i="41"/>
  <c r="U70" i="41" s="1"/>
  <c r="H94" i="41"/>
  <c r="D94" i="41"/>
  <c r="J41" i="41"/>
  <c r="J43" i="41" s="1"/>
  <c r="N94" i="41"/>
  <c r="H72" i="42"/>
  <c r="J68" i="41"/>
  <c r="J70" i="41" s="1"/>
  <c r="U43" i="42"/>
  <c r="M72" i="43"/>
  <c r="M43" i="43"/>
  <c r="C68" i="41"/>
  <c r="C70" i="41" s="1"/>
  <c r="O88" i="41"/>
  <c r="J94" i="41"/>
  <c r="T72" i="42"/>
  <c r="F72" i="42"/>
  <c r="E35" i="41"/>
  <c r="E41" i="41" s="1"/>
  <c r="O68" i="42"/>
  <c r="O70" i="42" s="1"/>
  <c r="M94" i="42"/>
  <c r="F68" i="41"/>
  <c r="F70" i="41" s="1"/>
  <c r="E68" i="41"/>
  <c r="E70" i="41" s="1"/>
  <c r="F94" i="41"/>
  <c r="U94" i="41"/>
  <c r="G72" i="42"/>
  <c r="G68" i="41"/>
  <c r="G70" i="41" s="1"/>
  <c r="N68" i="41"/>
  <c r="N70" i="41" s="1"/>
  <c r="K72" i="42"/>
  <c r="M66" i="41"/>
  <c r="M60" i="42"/>
  <c r="M68" i="42" s="1"/>
  <c r="M70" i="42" s="1"/>
  <c r="L72" i="42"/>
  <c r="C43" i="42"/>
  <c r="C72" i="42"/>
  <c r="O63" i="41"/>
  <c r="O66" i="41" s="1"/>
  <c r="K94" i="41"/>
  <c r="D41" i="41"/>
  <c r="D43" i="41" s="1"/>
  <c r="L41" i="41"/>
  <c r="L43" i="41" s="1"/>
  <c r="H68" i="41"/>
  <c r="H70" i="41" s="1"/>
  <c r="C94" i="41"/>
  <c r="L94" i="41"/>
  <c r="N72" i="42"/>
  <c r="M25" i="41"/>
  <c r="I68" i="41"/>
  <c r="I70" i="41" s="1"/>
  <c r="O14" i="41"/>
  <c r="F41" i="41"/>
  <c r="F43" i="41" s="1"/>
  <c r="T41" i="41"/>
  <c r="M32" i="41"/>
  <c r="O32" i="41" s="1"/>
  <c r="E94" i="41"/>
  <c r="T94" i="41"/>
  <c r="G41" i="41"/>
  <c r="G43" i="41" s="1"/>
  <c r="U41" i="41"/>
  <c r="U43" i="41" s="1"/>
  <c r="K68" i="41"/>
  <c r="K70" i="41" s="1"/>
  <c r="O35" i="42"/>
  <c r="H41" i="41"/>
  <c r="M52" i="41"/>
  <c r="D68" i="41"/>
  <c r="D70" i="41" s="1"/>
  <c r="L68" i="41"/>
  <c r="L70" i="41" s="1"/>
  <c r="T68" i="41"/>
  <c r="T70" i="41" s="1"/>
  <c r="O92" i="41"/>
  <c r="O94" i="42"/>
  <c r="I41" i="41"/>
  <c r="I43" i="41" s="1"/>
  <c r="O47" i="41"/>
  <c r="O52" i="41" s="1"/>
  <c r="M58" i="41"/>
  <c r="O58" i="41" s="1"/>
  <c r="O60" i="41" s="1"/>
  <c r="I94" i="41"/>
  <c r="K41" i="41"/>
  <c r="N41" i="41"/>
  <c r="M14" i="41"/>
  <c r="C35" i="41"/>
  <c r="C41" i="41" s="1"/>
  <c r="O25" i="42"/>
  <c r="E43" i="42"/>
  <c r="E72" i="42"/>
  <c r="J43" i="42"/>
  <c r="J72" i="42"/>
  <c r="M88" i="41"/>
  <c r="D72" i="42"/>
  <c r="I72" i="42"/>
  <c r="I43" i="42"/>
  <c r="M31" i="41"/>
  <c r="O31" i="41" s="1"/>
  <c r="M92" i="41"/>
  <c r="O21" i="41"/>
  <c r="O25" i="41" s="1"/>
  <c r="M35" i="42"/>
  <c r="M41" i="42" s="1"/>
  <c r="M97" i="40"/>
  <c r="O97" i="40" s="1"/>
  <c r="U92" i="40"/>
  <c r="T92" i="40"/>
  <c r="N92" i="40"/>
  <c r="L92" i="40"/>
  <c r="K92" i="40"/>
  <c r="J92" i="40"/>
  <c r="I92" i="40"/>
  <c r="H92" i="40"/>
  <c r="F92" i="40"/>
  <c r="E92" i="40"/>
  <c r="D92" i="40"/>
  <c r="C92" i="40"/>
  <c r="M91" i="40"/>
  <c r="O91" i="40" s="1"/>
  <c r="M90" i="40"/>
  <c r="O90" i="40" s="1"/>
  <c r="U88" i="40"/>
  <c r="T88" i="40"/>
  <c r="N88" i="40"/>
  <c r="L88" i="40"/>
  <c r="K88" i="40"/>
  <c r="J88" i="40"/>
  <c r="I88" i="40"/>
  <c r="H88" i="40"/>
  <c r="F88" i="40"/>
  <c r="E88" i="40"/>
  <c r="D88" i="40"/>
  <c r="C88" i="40"/>
  <c r="M87" i="40"/>
  <c r="O87" i="40" s="1"/>
  <c r="M86" i="40"/>
  <c r="O83" i="40"/>
  <c r="M82" i="40"/>
  <c r="O82" i="40" s="1"/>
  <c r="M77" i="40"/>
  <c r="O77" i="40" s="1"/>
  <c r="E73" i="40"/>
  <c r="F73" i="40" s="1"/>
  <c r="G73" i="40" s="1"/>
  <c r="H73" i="40" s="1"/>
  <c r="D73" i="40"/>
  <c r="U66" i="40"/>
  <c r="T66" i="40"/>
  <c r="N66" i="40"/>
  <c r="L66" i="40"/>
  <c r="K66" i="40"/>
  <c r="J66" i="40"/>
  <c r="I66" i="40"/>
  <c r="H66" i="40"/>
  <c r="G66" i="40"/>
  <c r="F66" i="40"/>
  <c r="E66" i="40"/>
  <c r="D66" i="40"/>
  <c r="C66" i="40"/>
  <c r="M65" i="40"/>
  <c r="O65" i="40" s="1"/>
  <c r="M64" i="40"/>
  <c r="O64" i="40" s="1"/>
  <c r="M63" i="40"/>
  <c r="U60" i="40"/>
  <c r="T60" i="40"/>
  <c r="G60" i="40"/>
  <c r="M59" i="40"/>
  <c r="O59" i="40" s="1"/>
  <c r="N58" i="40"/>
  <c r="N60" i="40" s="1"/>
  <c r="L58" i="40"/>
  <c r="L60" i="40" s="1"/>
  <c r="K58" i="40"/>
  <c r="K60" i="40" s="1"/>
  <c r="J58" i="40"/>
  <c r="J60" i="40" s="1"/>
  <c r="I58" i="40"/>
  <c r="I60" i="40" s="1"/>
  <c r="H58" i="40"/>
  <c r="H60" i="40" s="1"/>
  <c r="F58" i="40"/>
  <c r="F60" i="40" s="1"/>
  <c r="E58" i="40"/>
  <c r="E60" i="40" s="1"/>
  <c r="D58" i="40"/>
  <c r="D60" i="40" s="1"/>
  <c r="C58" i="40"/>
  <c r="C60" i="40" s="1"/>
  <c r="M57" i="40"/>
  <c r="O57" i="40" s="1"/>
  <c r="M56" i="40"/>
  <c r="O56" i="40" s="1"/>
  <c r="M55" i="40"/>
  <c r="O55" i="40" s="1"/>
  <c r="U52" i="40"/>
  <c r="T52" i="40"/>
  <c r="N52" i="40"/>
  <c r="L52" i="40"/>
  <c r="K52" i="40"/>
  <c r="J52" i="40"/>
  <c r="I52" i="40"/>
  <c r="H52" i="40"/>
  <c r="G52" i="40"/>
  <c r="F52" i="40"/>
  <c r="E52" i="40"/>
  <c r="D52" i="40"/>
  <c r="C52" i="40"/>
  <c r="M51" i="40"/>
  <c r="O51" i="40" s="1"/>
  <c r="M50" i="40"/>
  <c r="O50" i="40" s="1"/>
  <c r="M49" i="40"/>
  <c r="O49" i="40" s="1"/>
  <c r="M48" i="40"/>
  <c r="O48" i="40" s="1"/>
  <c r="M47" i="40"/>
  <c r="M39" i="40"/>
  <c r="O39" i="40" s="1"/>
  <c r="M37" i="40"/>
  <c r="O37" i="40" s="1"/>
  <c r="M34" i="40"/>
  <c r="O34" i="40" s="1"/>
  <c r="M33" i="40"/>
  <c r="O33" i="40" s="1"/>
  <c r="U32" i="40"/>
  <c r="U35" i="40" s="1"/>
  <c r="T32" i="40"/>
  <c r="T35" i="40" s="1"/>
  <c r="N32" i="40"/>
  <c r="N35" i="40" s="1"/>
  <c r="L32" i="40"/>
  <c r="L35" i="40" s="1"/>
  <c r="K32" i="40"/>
  <c r="K35" i="40" s="1"/>
  <c r="J32" i="40"/>
  <c r="J35" i="40" s="1"/>
  <c r="I32" i="40"/>
  <c r="I35" i="40" s="1"/>
  <c r="H32" i="40"/>
  <c r="H35" i="40" s="1"/>
  <c r="G32" i="40"/>
  <c r="G35" i="40" s="1"/>
  <c r="F32" i="40"/>
  <c r="F35" i="40" s="1"/>
  <c r="E32" i="40"/>
  <c r="D32" i="40"/>
  <c r="D35" i="40" s="1"/>
  <c r="C32" i="40"/>
  <c r="E31" i="40"/>
  <c r="M31" i="40" s="1"/>
  <c r="O31" i="40" s="1"/>
  <c r="M30" i="40"/>
  <c r="O30" i="40" s="1"/>
  <c r="M29" i="40"/>
  <c r="O29" i="40" s="1"/>
  <c r="M28" i="40"/>
  <c r="O28" i="40" s="1"/>
  <c r="U25" i="40"/>
  <c r="T25" i="40"/>
  <c r="N25" i="40"/>
  <c r="L25" i="40"/>
  <c r="K25" i="40"/>
  <c r="J25" i="40"/>
  <c r="I25" i="40"/>
  <c r="H25" i="40"/>
  <c r="G25" i="40"/>
  <c r="F25" i="40"/>
  <c r="E25" i="40"/>
  <c r="D25" i="40"/>
  <c r="C25" i="40"/>
  <c r="M24" i="40"/>
  <c r="O24" i="40" s="1"/>
  <c r="M23" i="40"/>
  <c r="O23" i="40" s="1"/>
  <c r="M22" i="40"/>
  <c r="O22" i="40" s="1"/>
  <c r="M21" i="40"/>
  <c r="O21" i="40" s="1"/>
  <c r="M20" i="40"/>
  <c r="O20" i="40" s="1"/>
  <c r="M19" i="40"/>
  <c r="O19" i="40" s="1"/>
  <c r="M17" i="40"/>
  <c r="O17" i="40" s="1"/>
  <c r="U14" i="40"/>
  <c r="T14" i="40"/>
  <c r="N14" i="40"/>
  <c r="L14" i="40"/>
  <c r="K14" i="40"/>
  <c r="J14" i="40"/>
  <c r="I14" i="40"/>
  <c r="H14" i="40"/>
  <c r="G14" i="40"/>
  <c r="F14" i="40"/>
  <c r="E14" i="40"/>
  <c r="D14" i="40"/>
  <c r="C14" i="40"/>
  <c r="M13" i="40"/>
  <c r="O13" i="40" s="1"/>
  <c r="M12" i="40"/>
  <c r="O12" i="40" s="1"/>
  <c r="M11" i="40"/>
  <c r="O11" i="40" s="1"/>
  <c r="M10" i="40"/>
  <c r="O10" i="40" s="1"/>
  <c r="O43" i="43" l="1"/>
  <c r="O94" i="41"/>
  <c r="O35" i="41"/>
  <c r="O41" i="41" s="1"/>
  <c r="J72" i="41"/>
  <c r="U94" i="40"/>
  <c r="T68" i="40"/>
  <c r="T70" i="40" s="1"/>
  <c r="D41" i="40"/>
  <c r="D43" i="40" s="1"/>
  <c r="L41" i="40"/>
  <c r="L43" i="40" s="1"/>
  <c r="H72" i="41"/>
  <c r="T72" i="41"/>
  <c r="E43" i="41"/>
  <c r="E72" i="41"/>
  <c r="N94" i="40"/>
  <c r="T94" i="40"/>
  <c r="I72" i="41"/>
  <c r="G72" i="41"/>
  <c r="I94" i="40"/>
  <c r="F72" i="41"/>
  <c r="J94" i="40"/>
  <c r="M60" i="41"/>
  <c r="M68" i="41" s="1"/>
  <c r="M70" i="41" s="1"/>
  <c r="I41" i="40"/>
  <c r="I43" i="40" s="1"/>
  <c r="C94" i="40"/>
  <c r="L94" i="40"/>
  <c r="M92" i="40"/>
  <c r="O68" i="41"/>
  <c r="O70" i="41" s="1"/>
  <c r="U68" i="40"/>
  <c r="U70" i="40" s="1"/>
  <c r="H94" i="40"/>
  <c r="E35" i="40"/>
  <c r="E41" i="40" s="1"/>
  <c r="E43" i="40" s="1"/>
  <c r="F68" i="40"/>
  <c r="F70" i="40" s="1"/>
  <c r="G68" i="40"/>
  <c r="G70" i="40" s="1"/>
  <c r="O41" i="42"/>
  <c r="O43" i="42" s="1"/>
  <c r="D72" i="41"/>
  <c r="T43" i="41"/>
  <c r="M88" i="40"/>
  <c r="K41" i="40"/>
  <c r="K43" i="40" s="1"/>
  <c r="L68" i="40"/>
  <c r="L70" i="40" s="1"/>
  <c r="K94" i="40"/>
  <c r="N68" i="40"/>
  <c r="N70" i="40" s="1"/>
  <c r="N41" i="40"/>
  <c r="N43" i="40" s="1"/>
  <c r="D94" i="40"/>
  <c r="F41" i="40"/>
  <c r="F43" i="40" s="1"/>
  <c r="E94" i="40"/>
  <c r="U41" i="40"/>
  <c r="U43" i="40" s="1"/>
  <c r="H68" i="40"/>
  <c r="H70" i="40" s="1"/>
  <c r="M66" i="40"/>
  <c r="F94" i="40"/>
  <c r="H43" i="41"/>
  <c r="E68" i="40"/>
  <c r="E70" i="40" s="1"/>
  <c r="H41" i="40"/>
  <c r="H43" i="40" s="1"/>
  <c r="M25" i="40"/>
  <c r="G41" i="40"/>
  <c r="G43" i="40" s="1"/>
  <c r="I68" i="40"/>
  <c r="I70" i="40" s="1"/>
  <c r="O63" i="40"/>
  <c r="O66" i="40" s="1"/>
  <c r="M32" i="40"/>
  <c r="O32" i="40" s="1"/>
  <c r="C35" i="40"/>
  <c r="C41" i="40" s="1"/>
  <c r="M52" i="40"/>
  <c r="J68" i="40"/>
  <c r="J70" i="40" s="1"/>
  <c r="O92" i="40"/>
  <c r="L72" i="41"/>
  <c r="U72" i="41"/>
  <c r="O47" i="40"/>
  <c r="O52" i="40" s="1"/>
  <c r="C68" i="40"/>
  <c r="C70" i="40" s="1"/>
  <c r="K68" i="40"/>
  <c r="K70" i="40" s="1"/>
  <c r="O25" i="40"/>
  <c r="J41" i="40"/>
  <c r="D68" i="40"/>
  <c r="D70" i="40" s="1"/>
  <c r="O14" i="40"/>
  <c r="T41" i="40"/>
  <c r="M94" i="41"/>
  <c r="K43" i="41"/>
  <c r="K72" i="41"/>
  <c r="N43" i="41"/>
  <c r="N72" i="41"/>
  <c r="C43" i="41"/>
  <c r="C72" i="41"/>
  <c r="O86" i="40"/>
  <c r="O88" i="40" s="1"/>
  <c r="M35" i="41"/>
  <c r="M41" i="41" s="1"/>
  <c r="M58" i="40"/>
  <c r="O58" i="40" s="1"/>
  <c r="O60" i="40" s="1"/>
  <c r="M14" i="40"/>
  <c r="M43" i="42"/>
  <c r="M72" i="42"/>
  <c r="M97" i="39"/>
  <c r="O97" i="39" s="1"/>
  <c r="U92" i="39"/>
  <c r="T92" i="39"/>
  <c r="N92" i="39"/>
  <c r="L92" i="39"/>
  <c r="K92" i="39"/>
  <c r="J92" i="39"/>
  <c r="I92" i="39"/>
  <c r="H92" i="39"/>
  <c r="F92" i="39"/>
  <c r="E92" i="39"/>
  <c r="D92" i="39"/>
  <c r="C92" i="39"/>
  <c r="M91" i="39"/>
  <c r="O91" i="39" s="1"/>
  <c r="M90" i="39"/>
  <c r="O90" i="39" s="1"/>
  <c r="U88" i="39"/>
  <c r="T88" i="39"/>
  <c r="N88" i="39"/>
  <c r="L88" i="39"/>
  <c r="K88" i="39"/>
  <c r="J88" i="39"/>
  <c r="I88" i="39"/>
  <c r="H88" i="39"/>
  <c r="F88" i="39"/>
  <c r="E88" i="39"/>
  <c r="D88" i="39"/>
  <c r="C88" i="39"/>
  <c r="M87" i="39"/>
  <c r="O87" i="39" s="1"/>
  <c r="M86" i="39"/>
  <c r="O83" i="39"/>
  <c r="M82" i="39"/>
  <c r="O82" i="39" s="1"/>
  <c r="M77" i="39"/>
  <c r="O77" i="39" s="1"/>
  <c r="D73" i="39"/>
  <c r="E73" i="39" s="1"/>
  <c r="F73" i="39" s="1"/>
  <c r="G73" i="39" s="1"/>
  <c r="H73" i="39" s="1"/>
  <c r="U66" i="39"/>
  <c r="T66" i="39"/>
  <c r="N66" i="39"/>
  <c r="L66" i="39"/>
  <c r="K66" i="39"/>
  <c r="J66" i="39"/>
  <c r="I66" i="39"/>
  <c r="H66" i="39"/>
  <c r="G66" i="39"/>
  <c r="F66" i="39"/>
  <c r="E66" i="39"/>
  <c r="D66" i="39"/>
  <c r="C66" i="39"/>
  <c r="M65" i="39"/>
  <c r="O65" i="39" s="1"/>
  <c r="M64" i="39"/>
  <c r="O64" i="39" s="1"/>
  <c r="M63" i="39"/>
  <c r="O63" i="39" s="1"/>
  <c r="U60" i="39"/>
  <c r="T60" i="39"/>
  <c r="G60" i="39"/>
  <c r="M59" i="39"/>
  <c r="O59" i="39" s="1"/>
  <c r="N58" i="39"/>
  <c r="N60" i="39" s="1"/>
  <c r="L58" i="39"/>
  <c r="L60" i="39" s="1"/>
  <c r="K58" i="39"/>
  <c r="K60" i="39" s="1"/>
  <c r="J58" i="39"/>
  <c r="J60" i="39" s="1"/>
  <c r="I58" i="39"/>
  <c r="I60" i="39" s="1"/>
  <c r="H58" i="39"/>
  <c r="H60" i="39" s="1"/>
  <c r="F58" i="39"/>
  <c r="F60" i="39" s="1"/>
  <c r="E58" i="39"/>
  <c r="E60" i="39" s="1"/>
  <c r="D58" i="39"/>
  <c r="D60" i="39" s="1"/>
  <c r="C58" i="39"/>
  <c r="C60" i="39" s="1"/>
  <c r="M57" i="39"/>
  <c r="O57" i="39" s="1"/>
  <c r="M56" i="39"/>
  <c r="O56" i="39" s="1"/>
  <c r="M55" i="39"/>
  <c r="O55" i="39" s="1"/>
  <c r="U52" i="39"/>
  <c r="T52" i="39"/>
  <c r="N52" i="39"/>
  <c r="L52" i="39"/>
  <c r="K52" i="39"/>
  <c r="J52" i="39"/>
  <c r="I52" i="39"/>
  <c r="H52" i="39"/>
  <c r="G52" i="39"/>
  <c r="F52" i="39"/>
  <c r="E52" i="39"/>
  <c r="D52" i="39"/>
  <c r="C52" i="39"/>
  <c r="M51" i="39"/>
  <c r="O51" i="39" s="1"/>
  <c r="M50" i="39"/>
  <c r="O50" i="39" s="1"/>
  <c r="M49" i="39"/>
  <c r="O49" i="39" s="1"/>
  <c r="M48" i="39"/>
  <c r="O48" i="39" s="1"/>
  <c r="M47" i="39"/>
  <c r="M39" i="39"/>
  <c r="O39" i="39" s="1"/>
  <c r="M37" i="39"/>
  <c r="O37" i="39" s="1"/>
  <c r="M34" i="39"/>
  <c r="O34" i="39" s="1"/>
  <c r="M33" i="39"/>
  <c r="O33" i="39" s="1"/>
  <c r="U32" i="39"/>
  <c r="U35" i="39" s="1"/>
  <c r="T32" i="39"/>
  <c r="T35" i="39" s="1"/>
  <c r="N32" i="39"/>
  <c r="N35" i="39" s="1"/>
  <c r="L32" i="39"/>
  <c r="L35" i="39" s="1"/>
  <c r="K32" i="39"/>
  <c r="K35" i="39" s="1"/>
  <c r="J32" i="39"/>
  <c r="J35" i="39" s="1"/>
  <c r="I32" i="39"/>
  <c r="I35" i="39" s="1"/>
  <c r="H32" i="39"/>
  <c r="H35" i="39" s="1"/>
  <c r="G32" i="39"/>
  <c r="G35" i="39" s="1"/>
  <c r="F32" i="39"/>
  <c r="F35" i="39" s="1"/>
  <c r="E32" i="39"/>
  <c r="D32" i="39"/>
  <c r="D35" i="39" s="1"/>
  <c r="C32" i="39"/>
  <c r="C35" i="39" s="1"/>
  <c r="E31" i="39"/>
  <c r="M30" i="39"/>
  <c r="O30" i="39" s="1"/>
  <c r="M29" i="39"/>
  <c r="O29" i="39" s="1"/>
  <c r="M28" i="39"/>
  <c r="O28" i="39" s="1"/>
  <c r="U25" i="39"/>
  <c r="T25" i="39"/>
  <c r="N25" i="39"/>
  <c r="L25" i="39"/>
  <c r="K25" i="39"/>
  <c r="J25" i="39"/>
  <c r="I25" i="39"/>
  <c r="H25" i="39"/>
  <c r="G25" i="39"/>
  <c r="F25" i="39"/>
  <c r="E25" i="39"/>
  <c r="D25" i="39"/>
  <c r="C25" i="39"/>
  <c r="M24" i="39"/>
  <c r="O24" i="39" s="1"/>
  <c r="M23" i="39"/>
  <c r="O23" i="39" s="1"/>
  <c r="M22" i="39"/>
  <c r="O22" i="39" s="1"/>
  <c r="M21" i="39"/>
  <c r="O21" i="39" s="1"/>
  <c r="M20" i="39"/>
  <c r="O20" i="39" s="1"/>
  <c r="M19" i="39"/>
  <c r="O19" i="39" s="1"/>
  <c r="M17" i="39"/>
  <c r="O17" i="39" s="1"/>
  <c r="U14" i="39"/>
  <c r="T14" i="39"/>
  <c r="N14" i="39"/>
  <c r="L14" i="39"/>
  <c r="K14" i="39"/>
  <c r="J14" i="39"/>
  <c r="I14" i="39"/>
  <c r="H14" i="39"/>
  <c r="G14" i="39"/>
  <c r="F14" i="39"/>
  <c r="E14" i="39"/>
  <c r="D14" i="39"/>
  <c r="C14" i="39"/>
  <c r="M13" i="39"/>
  <c r="O13" i="39" s="1"/>
  <c r="M12" i="39"/>
  <c r="O12" i="39" s="1"/>
  <c r="M11" i="39"/>
  <c r="O11" i="39" s="1"/>
  <c r="M10" i="39"/>
  <c r="O10" i="39" s="1"/>
  <c r="O72" i="41" l="1"/>
  <c r="O94" i="40"/>
  <c r="G72" i="40"/>
  <c r="U72" i="40"/>
  <c r="E35" i="39"/>
  <c r="E41" i="39" s="1"/>
  <c r="E43" i="39" s="1"/>
  <c r="L72" i="40"/>
  <c r="G68" i="39"/>
  <c r="G70" i="39" s="1"/>
  <c r="I94" i="39"/>
  <c r="I72" i="40"/>
  <c r="C94" i="39"/>
  <c r="L94" i="39"/>
  <c r="O68" i="40"/>
  <c r="O70" i="40" s="1"/>
  <c r="F94" i="39"/>
  <c r="U94" i="39"/>
  <c r="O92" i="39"/>
  <c r="I68" i="39"/>
  <c r="I70" i="39" s="1"/>
  <c r="M94" i="40"/>
  <c r="N68" i="39"/>
  <c r="N70" i="39" s="1"/>
  <c r="O43" i="41"/>
  <c r="K72" i="40"/>
  <c r="F68" i="39"/>
  <c r="F70" i="39" s="1"/>
  <c r="T68" i="39"/>
  <c r="T70" i="39" s="1"/>
  <c r="O72" i="42"/>
  <c r="T41" i="39"/>
  <c r="T43" i="39" s="1"/>
  <c r="U68" i="39"/>
  <c r="U70" i="39" s="1"/>
  <c r="H68" i="39"/>
  <c r="H70" i="39" s="1"/>
  <c r="N72" i="40"/>
  <c r="N41" i="39"/>
  <c r="N43" i="39" s="1"/>
  <c r="H94" i="39"/>
  <c r="M52" i="39"/>
  <c r="M88" i="39"/>
  <c r="C43" i="40"/>
  <c r="C72" i="40"/>
  <c r="F72" i="40"/>
  <c r="J94" i="39"/>
  <c r="M25" i="39"/>
  <c r="F41" i="39"/>
  <c r="F43" i="39" s="1"/>
  <c r="K94" i="39"/>
  <c r="H72" i="40"/>
  <c r="O35" i="40"/>
  <c r="O41" i="40" s="1"/>
  <c r="O43" i="40" s="1"/>
  <c r="M31" i="39"/>
  <c r="O31" i="39" s="1"/>
  <c r="O47" i="39"/>
  <c r="O52" i="39" s="1"/>
  <c r="C68" i="39"/>
  <c r="C70" i="39" s="1"/>
  <c r="K68" i="39"/>
  <c r="K70" i="39" s="1"/>
  <c r="D94" i="39"/>
  <c r="N94" i="39"/>
  <c r="C41" i="39"/>
  <c r="K41" i="39"/>
  <c r="K43" i="39" s="1"/>
  <c r="E94" i="39"/>
  <c r="T94" i="39"/>
  <c r="E72" i="40"/>
  <c r="J41" i="39"/>
  <c r="J43" i="39" s="1"/>
  <c r="E68" i="39"/>
  <c r="E70" i="39" s="1"/>
  <c r="M35" i="40"/>
  <c r="M41" i="40" s="1"/>
  <c r="O14" i="39"/>
  <c r="J68" i="39"/>
  <c r="J70" i="39" s="1"/>
  <c r="U41" i="39"/>
  <c r="H41" i="39"/>
  <c r="I41" i="39"/>
  <c r="G41" i="39"/>
  <c r="O66" i="39"/>
  <c r="O25" i="39"/>
  <c r="D68" i="39"/>
  <c r="D70" i="39" s="1"/>
  <c r="L68" i="39"/>
  <c r="L70" i="39" s="1"/>
  <c r="D41" i="39"/>
  <c r="L41" i="39"/>
  <c r="M14" i="39"/>
  <c r="T43" i="40"/>
  <c r="T72" i="40"/>
  <c r="M92" i="39"/>
  <c r="M58" i="39"/>
  <c r="O58" i="39" s="1"/>
  <c r="O60" i="39" s="1"/>
  <c r="O86" i="39"/>
  <c r="O88" i="39" s="1"/>
  <c r="D72" i="40"/>
  <c r="M43" i="41"/>
  <c r="M72" i="41"/>
  <c r="M32" i="39"/>
  <c r="O32" i="39" s="1"/>
  <c r="M60" i="40"/>
  <c r="M68" i="40" s="1"/>
  <c r="M70" i="40" s="1"/>
  <c r="M66" i="39"/>
  <c r="J72" i="40"/>
  <c r="J43" i="40"/>
  <c r="M97" i="38"/>
  <c r="O97" i="38" s="1"/>
  <c r="U92" i="38"/>
  <c r="T92" i="38"/>
  <c r="N92" i="38"/>
  <c r="L92" i="38"/>
  <c r="K92" i="38"/>
  <c r="J92" i="38"/>
  <c r="I92" i="38"/>
  <c r="H92" i="38"/>
  <c r="F92" i="38"/>
  <c r="E92" i="38"/>
  <c r="D92" i="38"/>
  <c r="C92" i="38"/>
  <c r="M91" i="38"/>
  <c r="M90" i="38"/>
  <c r="O90" i="38" s="1"/>
  <c r="U88" i="38"/>
  <c r="T88" i="38"/>
  <c r="N88" i="38"/>
  <c r="L88" i="38"/>
  <c r="K88" i="38"/>
  <c r="J88" i="38"/>
  <c r="I88" i="38"/>
  <c r="H88" i="38"/>
  <c r="F88" i="38"/>
  <c r="E88" i="38"/>
  <c r="D88" i="38"/>
  <c r="C88" i="38"/>
  <c r="M87" i="38"/>
  <c r="O87" i="38" s="1"/>
  <c r="M86" i="38"/>
  <c r="O86" i="38" s="1"/>
  <c r="O83" i="38"/>
  <c r="M82" i="38"/>
  <c r="O82" i="38" s="1"/>
  <c r="M77" i="38"/>
  <c r="O77" i="38" s="1"/>
  <c r="E73" i="38"/>
  <c r="F73" i="38" s="1"/>
  <c r="G73" i="38" s="1"/>
  <c r="H73" i="38" s="1"/>
  <c r="D73" i="38"/>
  <c r="U66" i="38"/>
  <c r="T66" i="38"/>
  <c r="N66" i="38"/>
  <c r="L66" i="38"/>
  <c r="K66" i="38"/>
  <c r="J66" i="38"/>
  <c r="I66" i="38"/>
  <c r="H66" i="38"/>
  <c r="G66" i="38"/>
  <c r="F66" i="38"/>
  <c r="E66" i="38"/>
  <c r="D66" i="38"/>
  <c r="C66" i="38"/>
  <c r="M65" i="38"/>
  <c r="O65" i="38" s="1"/>
  <c r="M64" i="38"/>
  <c r="O64" i="38" s="1"/>
  <c r="M63" i="38"/>
  <c r="O63" i="38" s="1"/>
  <c r="U60" i="38"/>
  <c r="T60" i="38"/>
  <c r="G60" i="38"/>
  <c r="M59" i="38"/>
  <c r="O59" i="38" s="1"/>
  <c r="N58" i="38"/>
  <c r="N60" i="38" s="1"/>
  <c r="L58" i="38"/>
  <c r="L60" i="38" s="1"/>
  <c r="K58" i="38"/>
  <c r="K60" i="38" s="1"/>
  <c r="J58" i="38"/>
  <c r="J60" i="38" s="1"/>
  <c r="I58" i="38"/>
  <c r="I60" i="38" s="1"/>
  <c r="H58" i="38"/>
  <c r="H60" i="38" s="1"/>
  <c r="F58" i="38"/>
  <c r="F60" i="38" s="1"/>
  <c r="E58" i="38"/>
  <c r="E60" i="38" s="1"/>
  <c r="D58" i="38"/>
  <c r="D60" i="38" s="1"/>
  <c r="C58" i="38"/>
  <c r="C60" i="38" s="1"/>
  <c r="M57" i="38"/>
  <c r="O57" i="38" s="1"/>
  <c r="M56" i="38"/>
  <c r="O56" i="38" s="1"/>
  <c r="M55" i="38"/>
  <c r="O55" i="38" s="1"/>
  <c r="U52" i="38"/>
  <c r="T52" i="38"/>
  <c r="N52" i="38"/>
  <c r="L52" i="38"/>
  <c r="K52" i="38"/>
  <c r="J52" i="38"/>
  <c r="I52" i="38"/>
  <c r="H52" i="38"/>
  <c r="G52" i="38"/>
  <c r="F52" i="38"/>
  <c r="E52" i="38"/>
  <c r="D52" i="38"/>
  <c r="C52" i="38"/>
  <c r="M51" i="38"/>
  <c r="O51" i="38" s="1"/>
  <c r="M50" i="38"/>
  <c r="O50" i="38" s="1"/>
  <c r="M49" i="38"/>
  <c r="O49" i="38" s="1"/>
  <c r="M48" i="38"/>
  <c r="O48" i="38" s="1"/>
  <c r="M47" i="38"/>
  <c r="M39" i="38"/>
  <c r="O39" i="38" s="1"/>
  <c r="M37" i="38"/>
  <c r="O37" i="38" s="1"/>
  <c r="M34" i="38"/>
  <c r="O34" i="38" s="1"/>
  <c r="M33" i="38"/>
  <c r="O33" i="38" s="1"/>
  <c r="U32" i="38"/>
  <c r="U35" i="38" s="1"/>
  <c r="T32" i="38"/>
  <c r="T35" i="38" s="1"/>
  <c r="N32" i="38"/>
  <c r="N35" i="38" s="1"/>
  <c r="L32" i="38"/>
  <c r="L35" i="38" s="1"/>
  <c r="K32" i="38"/>
  <c r="K35" i="38" s="1"/>
  <c r="J32" i="38"/>
  <c r="J35" i="38" s="1"/>
  <c r="I32" i="38"/>
  <c r="I35" i="38" s="1"/>
  <c r="H32" i="38"/>
  <c r="H35" i="38" s="1"/>
  <c r="G32" i="38"/>
  <c r="G35" i="38" s="1"/>
  <c r="F32" i="38"/>
  <c r="F35" i="38" s="1"/>
  <c r="E32" i="38"/>
  <c r="D32" i="38"/>
  <c r="D35" i="38" s="1"/>
  <c r="C32" i="38"/>
  <c r="C35" i="38" s="1"/>
  <c r="E31" i="38"/>
  <c r="M30" i="38"/>
  <c r="O30" i="38" s="1"/>
  <c r="M29" i="38"/>
  <c r="O29" i="38" s="1"/>
  <c r="M28" i="38"/>
  <c r="O28" i="38" s="1"/>
  <c r="U25" i="38"/>
  <c r="T25" i="38"/>
  <c r="N25" i="38"/>
  <c r="L25" i="38"/>
  <c r="K25" i="38"/>
  <c r="J25" i="38"/>
  <c r="I25" i="38"/>
  <c r="H25" i="38"/>
  <c r="G25" i="38"/>
  <c r="F25" i="38"/>
  <c r="E25" i="38"/>
  <c r="D25" i="38"/>
  <c r="C25" i="38"/>
  <c r="M24" i="38"/>
  <c r="O24" i="38" s="1"/>
  <c r="M23" i="38"/>
  <c r="O23" i="38" s="1"/>
  <c r="M22" i="38"/>
  <c r="O22" i="38" s="1"/>
  <c r="M21" i="38"/>
  <c r="O21" i="38" s="1"/>
  <c r="M20" i="38"/>
  <c r="O20" i="38" s="1"/>
  <c r="M19" i="38"/>
  <c r="O19" i="38" s="1"/>
  <c r="M17" i="38"/>
  <c r="O17" i="38" s="1"/>
  <c r="U14" i="38"/>
  <c r="T14" i="38"/>
  <c r="N14" i="38"/>
  <c r="L14" i="38"/>
  <c r="K14" i="38"/>
  <c r="J14" i="38"/>
  <c r="I14" i="38"/>
  <c r="H14" i="38"/>
  <c r="G14" i="38"/>
  <c r="F14" i="38"/>
  <c r="E14" i="38"/>
  <c r="D14" i="38"/>
  <c r="C14" i="38"/>
  <c r="M13" i="38"/>
  <c r="O13" i="38" s="1"/>
  <c r="M12" i="38"/>
  <c r="O12" i="38" s="1"/>
  <c r="M11" i="38"/>
  <c r="O11" i="38" s="1"/>
  <c r="M10" i="38"/>
  <c r="O68" i="39" l="1"/>
  <c r="O70" i="39" s="1"/>
  <c r="M94" i="39"/>
  <c r="K94" i="38"/>
  <c r="T72" i="39"/>
  <c r="O94" i="39"/>
  <c r="T94" i="38"/>
  <c r="F72" i="39"/>
  <c r="J72" i="39"/>
  <c r="C72" i="39"/>
  <c r="I94" i="38"/>
  <c r="M92" i="38"/>
  <c r="I68" i="38"/>
  <c r="I70" i="38" s="1"/>
  <c r="J41" i="38"/>
  <c r="J43" i="38" s="1"/>
  <c r="U94" i="38"/>
  <c r="E72" i="39"/>
  <c r="E35" i="38"/>
  <c r="E41" i="38" s="1"/>
  <c r="E43" i="38" s="1"/>
  <c r="J68" i="38"/>
  <c r="J70" i="38" s="1"/>
  <c r="H94" i="38"/>
  <c r="K68" i="38"/>
  <c r="K70" i="38" s="1"/>
  <c r="M52" i="38"/>
  <c r="C94" i="38"/>
  <c r="L94" i="38"/>
  <c r="N72" i="39"/>
  <c r="G68" i="38"/>
  <c r="G70" i="38" s="1"/>
  <c r="U68" i="38"/>
  <c r="U70" i="38" s="1"/>
  <c r="D94" i="38"/>
  <c r="N94" i="38"/>
  <c r="D41" i="38"/>
  <c r="D43" i="38" s="1"/>
  <c r="M14" i="38"/>
  <c r="U41" i="38"/>
  <c r="U43" i="38" s="1"/>
  <c r="M31" i="38"/>
  <c r="O31" i="38" s="1"/>
  <c r="E68" i="38"/>
  <c r="E70" i="38" s="1"/>
  <c r="N68" i="38"/>
  <c r="N70" i="38" s="1"/>
  <c r="O66" i="38"/>
  <c r="F94" i="38"/>
  <c r="O72" i="40"/>
  <c r="N41" i="38"/>
  <c r="N43" i="38" s="1"/>
  <c r="D68" i="38"/>
  <c r="D70" i="38" s="1"/>
  <c r="L68" i="38"/>
  <c r="L70" i="38" s="1"/>
  <c r="C68" i="38"/>
  <c r="C70" i="38" s="1"/>
  <c r="E94" i="38"/>
  <c r="G41" i="38"/>
  <c r="G43" i="38" s="1"/>
  <c r="F68" i="38"/>
  <c r="F70" i="38" s="1"/>
  <c r="T68" i="38"/>
  <c r="T70" i="38" s="1"/>
  <c r="H68" i="38"/>
  <c r="H70" i="38" s="1"/>
  <c r="J94" i="38"/>
  <c r="O91" i="38"/>
  <c r="O92" i="38" s="1"/>
  <c r="K72" i="39"/>
  <c r="L41" i="38"/>
  <c r="L43" i="38" s="1"/>
  <c r="C43" i="39"/>
  <c r="C41" i="38"/>
  <c r="C43" i="38" s="1"/>
  <c r="K41" i="38"/>
  <c r="K43" i="38" s="1"/>
  <c r="M25" i="38"/>
  <c r="F41" i="38"/>
  <c r="T41" i="38"/>
  <c r="H41" i="38"/>
  <c r="I41" i="38"/>
  <c r="O25" i="38"/>
  <c r="O88" i="38"/>
  <c r="M88" i="38"/>
  <c r="O35" i="39"/>
  <c r="O41" i="39" s="1"/>
  <c r="O47" i="38"/>
  <c r="O52" i="38" s="1"/>
  <c r="M58" i="38"/>
  <c r="H43" i="39"/>
  <c r="H72" i="39"/>
  <c r="M43" i="40"/>
  <c r="M72" i="40"/>
  <c r="G43" i="39"/>
  <c r="G72" i="39"/>
  <c r="U43" i="39"/>
  <c r="U72" i="39"/>
  <c r="M32" i="38"/>
  <c r="O32" i="38" s="1"/>
  <c r="M60" i="39"/>
  <c r="M68" i="39" s="1"/>
  <c r="M70" i="39" s="1"/>
  <c r="L72" i="39"/>
  <c r="L43" i="39"/>
  <c r="I43" i="39"/>
  <c r="I72" i="39"/>
  <c r="O10" i="38"/>
  <c r="O14" i="38" s="1"/>
  <c r="M66" i="38"/>
  <c r="M35" i="39"/>
  <c r="M41" i="39" s="1"/>
  <c r="D72" i="39"/>
  <c r="D43" i="39"/>
  <c r="M97" i="37"/>
  <c r="O97" i="37" s="1"/>
  <c r="U92" i="37"/>
  <c r="T92" i="37"/>
  <c r="N92" i="37"/>
  <c r="L92" i="37"/>
  <c r="K92" i="37"/>
  <c r="J92" i="37"/>
  <c r="I92" i="37"/>
  <c r="H92" i="37"/>
  <c r="F92" i="37"/>
  <c r="E92" i="37"/>
  <c r="D92" i="37"/>
  <c r="C92" i="37"/>
  <c r="M91" i="37"/>
  <c r="O91" i="37" s="1"/>
  <c r="M90" i="37"/>
  <c r="O90" i="37" s="1"/>
  <c r="U88" i="37"/>
  <c r="T88" i="37"/>
  <c r="N88" i="37"/>
  <c r="L88" i="37"/>
  <c r="K88" i="37"/>
  <c r="J88" i="37"/>
  <c r="I88" i="37"/>
  <c r="H88" i="37"/>
  <c r="F88" i="37"/>
  <c r="E88" i="37"/>
  <c r="D88" i="37"/>
  <c r="C88" i="37"/>
  <c r="M87" i="37"/>
  <c r="O87" i="37" s="1"/>
  <c r="M86" i="37"/>
  <c r="O86" i="37" s="1"/>
  <c r="O83" i="37"/>
  <c r="M82" i="37"/>
  <c r="O82" i="37" s="1"/>
  <c r="M77" i="37"/>
  <c r="O77" i="37" s="1"/>
  <c r="D73" i="37"/>
  <c r="E73" i="37" s="1"/>
  <c r="F73" i="37" s="1"/>
  <c r="G73" i="37" s="1"/>
  <c r="H73" i="37" s="1"/>
  <c r="U66" i="37"/>
  <c r="T66" i="37"/>
  <c r="N66" i="37"/>
  <c r="L66" i="37"/>
  <c r="K66" i="37"/>
  <c r="J66" i="37"/>
  <c r="I66" i="37"/>
  <c r="H66" i="37"/>
  <c r="G66" i="37"/>
  <c r="F66" i="37"/>
  <c r="E66" i="37"/>
  <c r="D66" i="37"/>
  <c r="C66" i="37"/>
  <c r="M65" i="37"/>
  <c r="O65" i="37" s="1"/>
  <c r="M64" i="37"/>
  <c r="O64" i="37" s="1"/>
  <c r="M63" i="37"/>
  <c r="U60" i="37"/>
  <c r="T60" i="37"/>
  <c r="G60" i="37"/>
  <c r="M59" i="37"/>
  <c r="O59" i="37" s="1"/>
  <c r="N58" i="37"/>
  <c r="N60" i="37" s="1"/>
  <c r="L58" i="37"/>
  <c r="L60" i="37" s="1"/>
  <c r="K58" i="37"/>
  <c r="K60" i="37" s="1"/>
  <c r="J58" i="37"/>
  <c r="J60" i="37" s="1"/>
  <c r="I58" i="37"/>
  <c r="I60" i="37" s="1"/>
  <c r="H58" i="37"/>
  <c r="H60" i="37" s="1"/>
  <c r="F58" i="37"/>
  <c r="F60" i="37" s="1"/>
  <c r="E58" i="37"/>
  <c r="E60" i="37" s="1"/>
  <c r="D58" i="37"/>
  <c r="D60" i="37" s="1"/>
  <c r="C58" i="37"/>
  <c r="M57" i="37"/>
  <c r="O57" i="37" s="1"/>
  <c r="M56" i="37"/>
  <c r="O56" i="37" s="1"/>
  <c r="M55" i="37"/>
  <c r="O55" i="37" s="1"/>
  <c r="U52" i="37"/>
  <c r="T52" i="37"/>
  <c r="N52" i="37"/>
  <c r="L52" i="37"/>
  <c r="K52" i="37"/>
  <c r="J52" i="37"/>
  <c r="I52" i="37"/>
  <c r="H52" i="37"/>
  <c r="G52" i="37"/>
  <c r="F52" i="37"/>
  <c r="E52" i="37"/>
  <c r="D52" i="37"/>
  <c r="C52" i="37"/>
  <c r="M51" i="37"/>
  <c r="O51" i="37" s="1"/>
  <c r="M50" i="37"/>
  <c r="O50" i="37" s="1"/>
  <c r="M49" i="37"/>
  <c r="O49" i="37" s="1"/>
  <c r="M48" i="37"/>
  <c r="O48" i="37" s="1"/>
  <c r="M47" i="37"/>
  <c r="M39" i="37"/>
  <c r="O39" i="37" s="1"/>
  <c r="M37" i="37"/>
  <c r="O37" i="37" s="1"/>
  <c r="M34" i="37"/>
  <c r="O34" i="37" s="1"/>
  <c r="M33" i="37"/>
  <c r="O33" i="37" s="1"/>
  <c r="U32" i="37"/>
  <c r="U35" i="37" s="1"/>
  <c r="T32" i="37"/>
  <c r="T35" i="37" s="1"/>
  <c r="N32" i="37"/>
  <c r="N35" i="37" s="1"/>
  <c r="L32" i="37"/>
  <c r="L35" i="37" s="1"/>
  <c r="K32" i="37"/>
  <c r="K35" i="37" s="1"/>
  <c r="J32" i="37"/>
  <c r="J35" i="37" s="1"/>
  <c r="I32" i="37"/>
  <c r="I35" i="37" s="1"/>
  <c r="H32" i="37"/>
  <c r="H35" i="37" s="1"/>
  <c r="G32" i="37"/>
  <c r="G35" i="37" s="1"/>
  <c r="F32" i="37"/>
  <c r="F35" i="37" s="1"/>
  <c r="E32" i="37"/>
  <c r="D32" i="37"/>
  <c r="D35" i="37" s="1"/>
  <c r="C32" i="37"/>
  <c r="C35" i="37" s="1"/>
  <c r="E31" i="37"/>
  <c r="M30" i="37"/>
  <c r="O30" i="37" s="1"/>
  <c r="M29" i="37"/>
  <c r="O29" i="37" s="1"/>
  <c r="M28" i="37"/>
  <c r="O28" i="37" s="1"/>
  <c r="U25" i="37"/>
  <c r="T25" i="37"/>
  <c r="N25" i="37"/>
  <c r="L25" i="37"/>
  <c r="K25" i="37"/>
  <c r="J25" i="37"/>
  <c r="I25" i="37"/>
  <c r="H25" i="37"/>
  <c r="G25" i="37"/>
  <c r="F25" i="37"/>
  <c r="E25" i="37"/>
  <c r="D25" i="37"/>
  <c r="C25" i="37"/>
  <c r="M24" i="37"/>
  <c r="O24" i="37" s="1"/>
  <c r="M23" i="37"/>
  <c r="O23" i="37" s="1"/>
  <c r="M22" i="37"/>
  <c r="O22" i="37" s="1"/>
  <c r="M21" i="37"/>
  <c r="O21" i="37" s="1"/>
  <c r="M20" i="37"/>
  <c r="O20" i="37" s="1"/>
  <c r="M19" i="37"/>
  <c r="O19" i="37" s="1"/>
  <c r="M17" i="37"/>
  <c r="U14" i="37"/>
  <c r="T14" i="37"/>
  <c r="N14" i="37"/>
  <c r="L14" i="37"/>
  <c r="K14" i="37"/>
  <c r="J14" i="37"/>
  <c r="I14" i="37"/>
  <c r="H14" i="37"/>
  <c r="G14" i="37"/>
  <c r="F14" i="37"/>
  <c r="E14" i="37"/>
  <c r="D14" i="37"/>
  <c r="C14" i="37"/>
  <c r="M13" i="37"/>
  <c r="O13" i="37" s="1"/>
  <c r="M12" i="37"/>
  <c r="O12" i="37" s="1"/>
  <c r="M11" i="37"/>
  <c r="O11" i="37" s="1"/>
  <c r="M10" i="37"/>
  <c r="O10" i="37" s="1"/>
  <c r="M94" i="38" l="1"/>
  <c r="G68" i="37"/>
  <c r="G70" i="37" s="1"/>
  <c r="K72" i="38"/>
  <c r="E94" i="37"/>
  <c r="T94" i="37"/>
  <c r="F94" i="37"/>
  <c r="U94" i="37"/>
  <c r="J94" i="37"/>
  <c r="C94" i="37"/>
  <c r="L94" i="37"/>
  <c r="N68" i="37"/>
  <c r="N70" i="37" s="1"/>
  <c r="M25" i="37"/>
  <c r="E35" i="37"/>
  <c r="E41" i="37" s="1"/>
  <c r="J68" i="37"/>
  <c r="J70" i="37" s="1"/>
  <c r="U72" i="38"/>
  <c r="D72" i="38"/>
  <c r="F68" i="37"/>
  <c r="F70" i="37" s="1"/>
  <c r="T68" i="37"/>
  <c r="T70" i="37" s="1"/>
  <c r="E68" i="37"/>
  <c r="E70" i="37" s="1"/>
  <c r="M66" i="37"/>
  <c r="U68" i="37"/>
  <c r="U70" i="37" s="1"/>
  <c r="O35" i="38"/>
  <c r="O41" i="38" s="1"/>
  <c r="O92" i="37"/>
  <c r="O94" i="38"/>
  <c r="N72" i="38"/>
  <c r="J72" i="38"/>
  <c r="D68" i="37"/>
  <c r="D70" i="37" s="1"/>
  <c r="K68" i="37"/>
  <c r="K70" i="37" s="1"/>
  <c r="L68" i="37"/>
  <c r="L70" i="37" s="1"/>
  <c r="M58" i="37"/>
  <c r="O58" i="37" s="1"/>
  <c r="O60" i="37" s="1"/>
  <c r="H94" i="37"/>
  <c r="G41" i="37"/>
  <c r="G43" i="37" s="1"/>
  <c r="U41" i="37"/>
  <c r="H41" i="37"/>
  <c r="M52" i="37"/>
  <c r="I94" i="37"/>
  <c r="G72" i="38"/>
  <c r="I41" i="37"/>
  <c r="I43" i="37" s="1"/>
  <c r="O17" i="37"/>
  <c r="M32" i="37"/>
  <c r="O32" i="37" s="1"/>
  <c r="O63" i="37"/>
  <c r="O66" i="37" s="1"/>
  <c r="K94" i="37"/>
  <c r="E72" i="38"/>
  <c r="H68" i="37"/>
  <c r="H70" i="37" s="1"/>
  <c r="I68" i="37"/>
  <c r="I70" i="37" s="1"/>
  <c r="D94" i="37"/>
  <c r="N94" i="37"/>
  <c r="C72" i="38"/>
  <c r="L72" i="38"/>
  <c r="J41" i="37"/>
  <c r="D41" i="37"/>
  <c r="D43" i="37" s="1"/>
  <c r="L41" i="37"/>
  <c r="L43" i="37" s="1"/>
  <c r="C41" i="37"/>
  <c r="K41" i="37"/>
  <c r="N41" i="37"/>
  <c r="O14" i="37"/>
  <c r="F41" i="37"/>
  <c r="T41" i="37"/>
  <c r="O43" i="39"/>
  <c r="O72" i="39"/>
  <c r="O88" i="37"/>
  <c r="M14" i="37"/>
  <c r="C60" i="37"/>
  <c r="C68" i="37" s="1"/>
  <c r="C70" i="37" s="1"/>
  <c r="T43" i="38"/>
  <c r="T72" i="38"/>
  <c r="I72" i="38"/>
  <c r="I43" i="38"/>
  <c r="M31" i="37"/>
  <c r="O31" i="37" s="1"/>
  <c r="H43" i="38"/>
  <c r="H72" i="38"/>
  <c r="F43" i="38"/>
  <c r="F72" i="38"/>
  <c r="O47" i="37"/>
  <c r="O52" i="37" s="1"/>
  <c r="M92" i="37"/>
  <c r="M88" i="37"/>
  <c r="O58" i="38"/>
  <c r="O60" i="38" s="1"/>
  <c r="O68" i="38" s="1"/>
  <c r="O70" i="38" s="1"/>
  <c r="M60" i="38"/>
  <c r="M68" i="38" s="1"/>
  <c r="M70" i="38" s="1"/>
  <c r="M35" i="38"/>
  <c r="M41" i="38" s="1"/>
  <c r="M43" i="39"/>
  <c r="M72" i="39"/>
  <c r="M97" i="36"/>
  <c r="O97" i="36" s="1"/>
  <c r="U92" i="36"/>
  <c r="T92" i="36"/>
  <c r="N92" i="36"/>
  <c r="L92" i="36"/>
  <c r="K92" i="36"/>
  <c r="J92" i="36"/>
  <c r="I92" i="36"/>
  <c r="H92" i="36"/>
  <c r="F92" i="36"/>
  <c r="E92" i="36"/>
  <c r="D92" i="36"/>
  <c r="C92" i="36"/>
  <c r="M91" i="36"/>
  <c r="O91" i="36" s="1"/>
  <c r="M90" i="36"/>
  <c r="U88" i="36"/>
  <c r="T88" i="36"/>
  <c r="N88" i="36"/>
  <c r="L88" i="36"/>
  <c r="K88" i="36"/>
  <c r="J88" i="36"/>
  <c r="I88" i="36"/>
  <c r="H88" i="36"/>
  <c r="F88" i="36"/>
  <c r="E88" i="36"/>
  <c r="D88" i="36"/>
  <c r="C88" i="36"/>
  <c r="M87" i="36"/>
  <c r="O87" i="36" s="1"/>
  <c r="M86" i="36"/>
  <c r="O83" i="36"/>
  <c r="M82" i="36"/>
  <c r="O82" i="36" s="1"/>
  <c r="M77" i="36"/>
  <c r="O77" i="36" s="1"/>
  <c r="E73" i="36"/>
  <c r="F73" i="36" s="1"/>
  <c r="G73" i="36" s="1"/>
  <c r="H73" i="36" s="1"/>
  <c r="D73" i="36"/>
  <c r="U66" i="36"/>
  <c r="T66" i="36"/>
  <c r="N66" i="36"/>
  <c r="L66" i="36"/>
  <c r="K66" i="36"/>
  <c r="J66" i="36"/>
  <c r="I66" i="36"/>
  <c r="H66" i="36"/>
  <c r="G66" i="36"/>
  <c r="F66" i="36"/>
  <c r="E66" i="36"/>
  <c r="D66" i="36"/>
  <c r="C66" i="36"/>
  <c r="M65" i="36"/>
  <c r="O65" i="36" s="1"/>
  <c r="M64" i="36"/>
  <c r="O64" i="36" s="1"/>
  <c r="M63" i="36"/>
  <c r="O63" i="36" s="1"/>
  <c r="U60" i="36"/>
  <c r="T60" i="36"/>
  <c r="G60" i="36"/>
  <c r="M59" i="36"/>
  <c r="O59" i="36" s="1"/>
  <c r="N58" i="36"/>
  <c r="N60" i="36" s="1"/>
  <c r="L58" i="36"/>
  <c r="L60" i="36" s="1"/>
  <c r="K58" i="36"/>
  <c r="K60" i="36" s="1"/>
  <c r="J58" i="36"/>
  <c r="J60" i="36" s="1"/>
  <c r="I58" i="36"/>
  <c r="I60" i="36" s="1"/>
  <c r="H58" i="36"/>
  <c r="H60" i="36" s="1"/>
  <c r="F58" i="36"/>
  <c r="F60" i="36" s="1"/>
  <c r="E58" i="36"/>
  <c r="E60" i="36" s="1"/>
  <c r="D58" i="36"/>
  <c r="D60" i="36" s="1"/>
  <c r="C58" i="36"/>
  <c r="M57" i="36"/>
  <c r="O57" i="36" s="1"/>
  <c r="M56" i="36"/>
  <c r="O56" i="36" s="1"/>
  <c r="M55" i="36"/>
  <c r="O55" i="36" s="1"/>
  <c r="U52" i="36"/>
  <c r="T52" i="36"/>
  <c r="N52" i="36"/>
  <c r="L52" i="36"/>
  <c r="K52" i="36"/>
  <c r="J52" i="36"/>
  <c r="I52" i="36"/>
  <c r="H52" i="36"/>
  <c r="G52" i="36"/>
  <c r="F52" i="36"/>
  <c r="E52" i="36"/>
  <c r="D52" i="36"/>
  <c r="C52" i="36"/>
  <c r="M51" i="36"/>
  <c r="O51" i="36" s="1"/>
  <c r="M50" i="36"/>
  <c r="O50" i="36" s="1"/>
  <c r="M49" i="36"/>
  <c r="O49" i="36" s="1"/>
  <c r="M48" i="36"/>
  <c r="O48" i="36" s="1"/>
  <c r="M47" i="36"/>
  <c r="O47" i="36" s="1"/>
  <c r="M39" i="36"/>
  <c r="O39" i="36" s="1"/>
  <c r="M37" i="36"/>
  <c r="O37" i="36" s="1"/>
  <c r="M34" i="36"/>
  <c r="O34" i="36" s="1"/>
  <c r="M33" i="36"/>
  <c r="O33" i="36" s="1"/>
  <c r="U32" i="36"/>
  <c r="U35" i="36" s="1"/>
  <c r="T32" i="36"/>
  <c r="T35" i="36" s="1"/>
  <c r="N32" i="36"/>
  <c r="N35" i="36" s="1"/>
  <c r="L32" i="36"/>
  <c r="L35" i="36" s="1"/>
  <c r="K32" i="36"/>
  <c r="K35" i="36" s="1"/>
  <c r="J32" i="36"/>
  <c r="J35" i="36" s="1"/>
  <c r="I32" i="36"/>
  <c r="I35" i="36" s="1"/>
  <c r="H32" i="36"/>
  <c r="H35" i="36" s="1"/>
  <c r="G32" i="36"/>
  <c r="G35" i="36" s="1"/>
  <c r="F32" i="36"/>
  <c r="F35" i="36" s="1"/>
  <c r="E32" i="36"/>
  <c r="D32" i="36"/>
  <c r="D35" i="36" s="1"/>
  <c r="C32" i="36"/>
  <c r="C35" i="36" s="1"/>
  <c r="E31" i="36"/>
  <c r="M31" i="36" s="1"/>
  <c r="O31" i="36" s="1"/>
  <c r="M30" i="36"/>
  <c r="O30" i="36" s="1"/>
  <c r="M29" i="36"/>
  <c r="O29" i="36" s="1"/>
  <c r="M28" i="36"/>
  <c r="O28" i="36" s="1"/>
  <c r="U25" i="36"/>
  <c r="T25" i="36"/>
  <c r="N25" i="36"/>
  <c r="L25" i="36"/>
  <c r="K25" i="36"/>
  <c r="J25" i="36"/>
  <c r="I25" i="36"/>
  <c r="H25" i="36"/>
  <c r="G25" i="36"/>
  <c r="F25" i="36"/>
  <c r="E25" i="36"/>
  <c r="D25" i="36"/>
  <c r="C25" i="36"/>
  <c r="M24" i="36"/>
  <c r="O24" i="36" s="1"/>
  <c r="M23" i="36"/>
  <c r="O23" i="36" s="1"/>
  <c r="M22" i="36"/>
  <c r="O22" i="36" s="1"/>
  <c r="M21" i="36"/>
  <c r="O21" i="36" s="1"/>
  <c r="M20" i="36"/>
  <c r="O20" i="36" s="1"/>
  <c r="M19" i="36"/>
  <c r="O19" i="36" s="1"/>
  <c r="M17" i="36"/>
  <c r="U14" i="36"/>
  <c r="T14" i="36"/>
  <c r="N14" i="36"/>
  <c r="L14" i="36"/>
  <c r="K14" i="36"/>
  <c r="J14" i="36"/>
  <c r="I14" i="36"/>
  <c r="H14" i="36"/>
  <c r="G14" i="36"/>
  <c r="F14" i="36"/>
  <c r="E14" i="36"/>
  <c r="D14" i="36"/>
  <c r="C14" i="36"/>
  <c r="M13" i="36"/>
  <c r="O13" i="36" s="1"/>
  <c r="M12" i="36"/>
  <c r="O12" i="36" s="1"/>
  <c r="M11" i="36"/>
  <c r="O11" i="36" s="1"/>
  <c r="M10" i="36"/>
  <c r="O10" i="36" s="1"/>
  <c r="U68" i="36" l="1"/>
  <c r="U70" i="36" s="1"/>
  <c r="M60" i="37"/>
  <c r="J72" i="37"/>
  <c r="M88" i="36"/>
  <c r="J94" i="36"/>
  <c r="D72" i="37"/>
  <c r="M68" i="37"/>
  <c r="M70" i="37" s="1"/>
  <c r="O25" i="37"/>
  <c r="D94" i="36"/>
  <c r="N94" i="36"/>
  <c r="E94" i="36"/>
  <c r="T94" i="36"/>
  <c r="O35" i="37"/>
  <c r="O94" i="37"/>
  <c r="G72" i="37"/>
  <c r="H72" i="37"/>
  <c r="N68" i="36"/>
  <c r="N70" i="36" s="1"/>
  <c r="U72" i="37"/>
  <c r="I41" i="36"/>
  <c r="I43" i="36" s="1"/>
  <c r="G41" i="36"/>
  <c r="G43" i="36" s="1"/>
  <c r="D68" i="36"/>
  <c r="D70" i="36" s="1"/>
  <c r="J43" i="37"/>
  <c r="L72" i="37"/>
  <c r="G68" i="36"/>
  <c r="G70" i="36" s="1"/>
  <c r="C41" i="36"/>
  <c r="C43" i="36" s="1"/>
  <c r="K41" i="36"/>
  <c r="K43" i="36" s="1"/>
  <c r="E35" i="36"/>
  <c r="E41" i="36" s="1"/>
  <c r="E43" i="36" s="1"/>
  <c r="M92" i="36"/>
  <c r="M94" i="36" s="1"/>
  <c r="E68" i="36"/>
  <c r="E70" i="36" s="1"/>
  <c r="U41" i="36"/>
  <c r="U43" i="36" s="1"/>
  <c r="O52" i="36"/>
  <c r="J68" i="36"/>
  <c r="J70" i="36" s="1"/>
  <c r="I68" i="36"/>
  <c r="I70" i="36" s="1"/>
  <c r="U43" i="37"/>
  <c r="I72" i="37"/>
  <c r="K68" i="36"/>
  <c r="K70" i="36" s="1"/>
  <c r="U94" i="36"/>
  <c r="M25" i="36"/>
  <c r="M58" i="36"/>
  <c r="M60" i="36" s="1"/>
  <c r="L68" i="36"/>
  <c r="L70" i="36" s="1"/>
  <c r="H94" i="36"/>
  <c r="T68" i="36"/>
  <c r="T70" i="36" s="1"/>
  <c r="O86" i="36"/>
  <c r="O88" i="36" s="1"/>
  <c r="I94" i="36"/>
  <c r="O90" i="36"/>
  <c r="O92" i="36" s="1"/>
  <c r="O14" i="36"/>
  <c r="J41" i="36"/>
  <c r="O68" i="37"/>
  <c r="O70" i="37" s="1"/>
  <c r="H43" i="37"/>
  <c r="N41" i="36"/>
  <c r="N43" i="36" s="1"/>
  <c r="H68" i="36"/>
  <c r="H70" i="36" s="1"/>
  <c r="K94" i="36"/>
  <c r="F94" i="36"/>
  <c r="H41" i="36"/>
  <c r="H43" i="36" s="1"/>
  <c r="O66" i="36"/>
  <c r="C94" i="36"/>
  <c r="L94" i="36"/>
  <c r="D41" i="36"/>
  <c r="L41" i="36"/>
  <c r="F41" i="36"/>
  <c r="T41" i="36"/>
  <c r="F68" i="36"/>
  <c r="F70" i="36" s="1"/>
  <c r="M43" i="38"/>
  <c r="M72" i="38"/>
  <c r="F72" i="37"/>
  <c r="F43" i="37"/>
  <c r="O17" i="36"/>
  <c r="M32" i="36"/>
  <c r="O32" i="36" s="1"/>
  <c r="M94" i="37"/>
  <c r="N43" i="37"/>
  <c r="N72" i="37"/>
  <c r="K43" i="37"/>
  <c r="K72" i="37"/>
  <c r="O43" i="38"/>
  <c r="O72" i="38"/>
  <c r="M52" i="36"/>
  <c r="M66" i="36"/>
  <c r="C43" i="37"/>
  <c r="C72" i="37"/>
  <c r="M14" i="36"/>
  <c r="C60" i="36"/>
  <c r="C68" i="36" s="1"/>
  <c r="M35" i="37"/>
  <c r="M41" i="37" s="1"/>
  <c r="E43" i="37"/>
  <c r="E72" i="37"/>
  <c r="T72" i="37"/>
  <c r="T43" i="37"/>
  <c r="M97" i="35"/>
  <c r="O97" i="35" s="1"/>
  <c r="U92" i="35"/>
  <c r="T92" i="35"/>
  <c r="N92" i="35"/>
  <c r="L92" i="35"/>
  <c r="K92" i="35"/>
  <c r="J92" i="35"/>
  <c r="I92" i="35"/>
  <c r="H92" i="35"/>
  <c r="F92" i="35"/>
  <c r="E92" i="35"/>
  <c r="D92" i="35"/>
  <c r="C92" i="35"/>
  <c r="M91" i="35"/>
  <c r="O91" i="35" s="1"/>
  <c r="M90" i="35"/>
  <c r="O90" i="35" s="1"/>
  <c r="U88" i="35"/>
  <c r="T88" i="35"/>
  <c r="N88" i="35"/>
  <c r="L88" i="35"/>
  <c r="K88" i="35"/>
  <c r="J88" i="35"/>
  <c r="I88" i="35"/>
  <c r="H88" i="35"/>
  <c r="F88" i="35"/>
  <c r="E88" i="35"/>
  <c r="D88" i="35"/>
  <c r="C88" i="35"/>
  <c r="M87" i="35"/>
  <c r="O87" i="35" s="1"/>
  <c r="M86" i="35"/>
  <c r="O86" i="35" s="1"/>
  <c r="O83" i="35"/>
  <c r="M82" i="35"/>
  <c r="O82" i="35" s="1"/>
  <c r="M77" i="35"/>
  <c r="O77" i="35" s="1"/>
  <c r="D73" i="35"/>
  <c r="E73" i="35" s="1"/>
  <c r="F73" i="35" s="1"/>
  <c r="G73" i="35" s="1"/>
  <c r="H73" i="35" s="1"/>
  <c r="U66" i="35"/>
  <c r="T66" i="35"/>
  <c r="N66" i="35"/>
  <c r="L66" i="35"/>
  <c r="K66" i="35"/>
  <c r="J66" i="35"/>
  <c r="I66" i="35"/>
  <c r="H66" i="35"/>
  <c r="G66" i="35"/>
  <c r="F66" i="35"/>
  <c r="E66" i="35"/>
  <c r="D66" i="35"/>
  <c r="C66" i="35"/>
  <c r="M65" i="35"/>
  <c r="O65" i="35" s="1"/>
  <c r="M64" i="35"/>
  <c r="O64" i="35" s="1"/>
  <c r="M63" i="35"/>
  <c r="O63" i="35" s="1"/>
  <c r="U60" i="35"/>
  <c r="T60" i="35"/>
  <c r="G60" i="35"/>
  <c r="M59" i="35"/>
  <c r="O59" i="35" s="1"/>
  <c r="N58" i="35"/>
  <c r="N60" i="35" s="1"/>
  <c r="L58" i="35"/>
  <c r="L60" i="35" s="1"/>
  <c r="K58" i="35"/>
  <c r="K60" i="35" s="1"/>
  <c r="J58" i="35"/>
  <c r="J60" i="35" s="1"/>
  <c r="I58" i="35"/>
  <c r="I60" i="35" s="1"/>
  <c r="H58" i="35"/>
  <c r="H60" i="35" s="1"/>
  <c r="F58" i="35"/>
  <c r="F60" i="35" s="1"/>
  <c r="E58" i="35"/>
  <c r="E60" i="35" s="1"/>
  <c r="D58" i="35"/>
  <c r="D60" i="35" s="1"/>
  <c r="C58" i="35"/>
  <c r="C60" i="35" s="1"/>
  <c r="M57" i="35"/>
  <c r="O57" i="35" s="1"/>
  <c r="M56" i="35"/>
  <c r="O56" i="35" s="1"/>
  <c r="M55" i="35"/>
  <c r="O55" i="35" s="1"/>
  <c r="U52" i="35"/>
  <c r="T52" i="35"/>
  <c r="N52" i="35"/>
  <c r="L52" i="35"/>
  <c r="K52" i="35"/>
  <c r="J52" i="35"/>
  <c r="I52" i="35"/>
  <c r="H52" i="35"/>
  <c r="G52" i="35"/>
  <c r="F52" i="35"/>
  <c r="E52" i="35"/>
  <c r="D52" i="35"/>
  <c r="C52" i="35"/>
  <c r="M51" i="35"/>
  <c r="O51" i="35" s="1"/>
  <c r="M50" i="35"/>
  <c r="O50" i="35" s="1"/>
  <c r="M49" i="35"/>
  <c r="O49" i="35" s="1"/>
  <c r="M48" i="35"/>
  <c r="O48" i="35" s="1"/>
  <c r="M47" i="35"/>
  <c r="M39" i="35"/>
  <c r="O39" i="35" s="1"/>
  <c r="M37" i="35"/>
  <c r="O37" i="35" s="1"/>
  <c r="M34" i="35"/>
  <c r="O34" i="35" s="1"/>
  <c r="M33" i="35"/>
  <c r="O33" i="35" s="1"/>
  <c r="U32" i="35"/>
  <c r="U35" i="35" s="1"/>
  <c r="T32" i="35"/>
  <c r="T35" i="35" s="1"/>
  <c r="N32" i="35"/>
  <c r="N35" i="35" s="1"/>
  <c r="L32" i="35"/>
  <c r="L35" i="35" s="1"/>
  <c r="K32" i="35"/>
  <c r="K35" i="35" s="1"/>
  <c r="J32" i="35"/>
  <c r="J35" i="35" s="1"/>
  <c r="I32" i="35"/>
  <c r="I35" i="35" s="1"/>
  <c r="H32" i="35"/>
  <c r="H35" i="35" s="1"/>
  <c r="G32" i="35"/>
  <c r="G35" i="35" s="1"/>
  <c r="F32" i="35"/>
  <c r="F35" i="35" s="1"/>
  <c r="E32" i="35"/>
  <c r="D32" i="35"/>
  <c r="D35" i="35" s="1"/>
  <c r="C32" i="35"/>
  <c r="C35" i="35" s="1"/>
  <c r="E31" i="35"/>
  <c r="M30" i="35"/>
  <c r="O30" i="35" s="1"/>
  <c r="M29" i="35"/>
  <c r="O29" i="35" s="1"/>
  <c r="M28" i="35"/>
  <c r="O28" i="35" s="1"/>
  <c r="U25" i="35"/>
  <c r="T25" i="35"/>
  <c r="N25" i="35"/>
  <c r="L25" i="35"/>
  <c r="K25" i="35"/>
  <c r="J25" i="35"/>
  <c r="I25" i="35"/>
  <c r="H25" i="35"/>
  <c r="G25" i="35"/>
  <c r="F25" i="35"/>
  <c r="E25" i="35"/>
  <c r="D25" i="35"/>
  <c r="C25" i="35"/>
  <c r="M24" i="35"/>
  <c r="O24" i="35" s="1"/>
  <c r="M23" i="35"/>
  <c r="O23" i="35" s="1"/>
  <c r="M22" i="35"/>
  <c r="O22" i="35" s="1"/>
  <c r="M21" i="35"/>
  <c r="O21" i="35" s="1"/>
  <c r="M20" i="35"/>
  <c r="O20" i="35" s="1"/>
  <c r="M19" i="35"/>
  <c r="O19" i="35" s="1"/>
  <c r="M17" i="35"/>
  <c r="U14" i="35"/>
  <c r="T14" i="35"/>
  <c r="N14" i="35"/>
  <c r="L14" i="35"/>
  <c r="K14" i="35"/>
  <c r="J14" i="35"/>
  <c r="I14" i="35"/>
  <c r="H14" i="35"/>
  <c r="G14" i="35"/>
  <c r="F14" i="35"/>
  <c r="E14" i="35"/>
  <c r="D14" i="35"/>
  <c r="C14" i="35"/>
  <c r="M13" i="35"/>
  <c r="O13" i="35" s="1"/>
  <c r="M12" i="35"/>
  <c r="O12" i="35" s="1"/>
  <c r="M11" i="35"/>
  <c r="O11" i="35" s="1"/>
  <c r="M10" i="35"/>
  <c r="O10" i="35" s="1"/>
  <c r="U72" i="36" l="1"/>
  <c r="U94" i="35"/>
  <c r="J72" i="36"/>
  <c r="O41" i="37"/>
  <c r="O72" i="37" s="1"/>
  <c r="K72" i="36"/>
  <c r="C68" i="35"/>
  <c r="C70" i="35" s="1"/>
  <c r="K68" i="35"/>
  <c r="K70" i="35" s="1"/>
  <c r="O58" i="36"/>
  <c r="O60" i="36" s="1"/>
  <c r="O68" i="36" s="1"/>
  <c r="O70" i="36" s="1"/>
  <c r="G72" i="36"/>
  <c r="F68" i="35"/>
  <c r="F70" i="35" s="1"/>
  <c r="T68" i="35"/>
  <c r="T70" i="35" s="1"/>
  <c r="O92" i="35"/>
  <c r="J94" i="35"/>
  <c r="M35" i="36"/>
  <c r="M41" i="36" s="1"/>
  <c r="E35" i="35"/>
  <c r="E41" i="35" s="1"/>
  <c r="E43" i="35" s="1"/>
  <c r="J68" i="35"/>
  <c r="J70" i="35" s="1"/>
  <c r="K94" i="35"/>
  <c r="M92" i="35"/>
  <c r="I72" i="36"/>
  <c r="E72" i="36"/>
  <c r="J43" i="36"/>
  <c r="O94" i="36"/>
  <c r="D68" i="35"/>
  <c r="D70" i="35" s="1"/>
  <c r="H41" i="35"/>
  <c r="H43" i="35" s="1"/>
  <c r="M25" i="35"/>
  <c r="G68" i="35"/>
  <c r="G70" i="35" s="1"/>
  <c r="U68" i="35"/>
  <c r="U70" i="35" s="1"/>
  <c r="C94" i="35"/>
  <c r="L94" i="35"/>
  <c r="I41" i="35"/>
  <c r="H68" i="35"/>
  <c r="H70" i="35" s="1"/>
  <c r="D94" i="35"/>
  <c r="N94" i="35"/>
  <c r="N72" i="36"/>
  <c r="N68" i="35"/>
  <c r="N70" i="35" s="1"/>
  <c r="M31" i="35"/>
  <c r="O31" i="35" s="1"/>
  <c r="I68" i="35"/>
  <c r="I70" i="35" s="1"/>
  <c r="E94" i="35"/>
  <c r="T94" i="35"/>
  <c r="C41" i="35"/>
  <c r="C43" i="35" s="1"/>
  <c r="K41" i="35"/>
  <c r="K43" i="35" s="1"/>
  <c r="F94" i="35"/>
  <c r="T41" i="35"/>
  <c r="T43" i="35" s="1"/>
  <c r="M68" i="36"/>
  <c r="M70" i="36" s="1"/>
  <c r="D41" i="35"/>
  <c r="D43" i="35" s="1"/>
  <c r="L41" i="35"/>
  <c r="L43" i="35" s="1"/>
  <c r="M52" i="35"/>
  <c r="H94" i="35"/>
  <c r="H72" i="36"/>
  <c r="F41" i="35"/>
  <c r="F72" i="35" s="1"/>
  <c r="N41" i="35"/>
  <c r="N43" i="35" s="1"/>
  <c r="O47" i="35"/>
  <c r="O52" i="35" s="1"/>
  <c r="L68" i="35"/>
  <c r="L70" i="35" s="1"/>
  <c r="M66" i="35"/>
  <c r="M88" i="35"/>
  <c r="I94" i="35"/>
  <c r="O14" i="35"/>
  <c r="G41" i="35"/>
  <c r="U41" i="35"/>
  <c r="M43" i="37"/>
  <c r="M72" i="37"/>
  <c r="J41" i="35"/>
  <c r="C70" i="36"/>
  <c r="C72" i="36"/>
  <c r="E68" i="35"/>
  <c r="E70" i="35" s="1"/>
  <c r="O66" i="35"/>
  <c r="O88" i="35"/>
  <c r="M58" i="35"/>
  <c r="O58" i="35" s="1"/>
  <c r="O60" i="35" s="1"/>
  <c r="L72" i="36"/>
  <c r="L43" i="36"/>
  <c r="D72" i="36"/>
  <c r="D43" i="36"/>
  <c r="O17" i="35"/>
  <c r="M32" i="35"/>
  <c r="O32" i="35" s="1"/>
  <c r="O25" i="36"/>
  <c r="T43" i="36"/>
  <c r="T72" i="36"/>
  <c r="M14" i="35"/>
  <c r="O35" i="36"/>
  <c r="F72" i="36"/>
  <c r="F43" i="36"/>
  <c r="M97" i="34"/>
  <c r="O97" i="34" s="1"/>
  <c r="U92" i="34"/>
  <c r="T92" i="34"/>
  <c r="N92" i="34"/>
  <c r="L92" i="34"/>
  <c r="K92" i="34"/>
  <c r="J92" i="34"/>
  <c r="I92" i="34"/>
  <c r="H92" i="34"/>
  <c r="F92" i="34"/>
  <c r="E92" i="34"/>
  <c r="D92" i="34"/>
  <c r="C92" i="34"/>
  <c r="M91" i="34"/>
  <c r="M90" i="34"/>
  <c r="O90" i="34" s="1"/>
  <c r="U88" i="34"/>
  <c r="T88" i="34"/>
  <c r="N88" i="34"/>
  <c r="L88" i="34"/>
  <c r="K88" i="34"/>
  <c r="J88" i="34"/>
  <c r="I88" i="34"/>
  <c r="H88" i="34"/>
  <c r="F88" i="34"/>
  <c r="E88" i="34"/>
  <c r="D88" i="34"/>
  <c r="C88" i="34"/>
  <c r="M87" i="34"/>
  <c r="O87" i="34" s="1"/>
  <c r="M86" i="34"/>
  <c r="O86" i="34" s="1"/>
  <c r="O83" i="34"/>
  <c r="M82" i="34"/>
  <c r="O82" i="34" s="1"/>
  <c r="M77" i="34"/>
  <c r="O77" i="34" s="1"/>
  <c r="D73" i="34"/>
  <c r="E73" i="34" s="1"/>
  <c r="F73" i="34" s="1"/>
  <c r="G73" i="34" s="1"/>
  <c r="H73" i="34" s="1"/>
  <c r="U66" i="34"/>
  <c r="T66" i="34"/>
  <c r="N66" i="34"/>
  <c r="L66" i="34"/>
  <c r="K66" i="34"/>
  <c r="J66" i="34"/>
  <c r="I66" i="34"/>
  <c r="H66" i="34"/>
  <c r="G66" i="34"/>
  <c r="F66" i="34"/>
  <c r="E66" i="34"/>
  <c r="D66" i="34"/>
  <c r="C66" i="34"/>
  <c r="M65" i="34"/>
  <c r="O65" i="34" s="1"/>
  <c r="M64" i="34"/>
  <c r="O64" i="34" s="1"/>
  <c r="M63" i="34"/>
  <c r="U60" i="34"/>
  <c r="T60" i="34"/>
  <c r="G60" i="34"/>
  <c r="M59" i="34"/>
  <c r="O59" i="34" s="1"/>
  <c r="N58" i="34"/>
  <c r="N60" i="34" s="1"/>
  <c r="L58" i="34"/>
  <c r="L60" i="34" s="1"/>
  <c r="K58" i="34"/>
  <c r="K60" i="34" s="1"/>
  <c r="J58" i="34"/>
  <c r="J60" i="34" s="1"/>
  <c r="I58" i="34"/>
  <c r="I60" i="34" s="1"/>
  <c r="H58" i="34"/>
  <c r="H60" i="34" s="1"/>
  <c r="F58" i="34"/>
  <c r="F60" i="34" s="1"/>
  <c r="E58" i="34"/>
  <c r="E60" i="34" s="1"/>
  <c r="D58" i="34"/>
  <c r="D60" i="34" s="1"/>
  <c r="C58" i="34"/>
  <c r="M57" i="34"/>
  <c r="O57" i="34" s="1"/>
  <c r="M56" i="34"/>
  <c r="O56" i="34" s="1"/>
  <c r="M55" i="34"/>
  <c r="O55" i="34" s="1"/>
  <c r="U52" i="34"/>
  <c r="T52" i="34"/>
  <c r="N52" i="34"/>
  <c r="L52" i="34"/>
  <c r="K52" i="34"/>
  <c r="J52" i="34"/>
  <c r="I52" i="34"/>
  <c r="H52" i="34"/>
  <c r="G52" i="34"/>
  <c r="F52" i="34"/>
  <c r="E52" i="34"/>
  <c r="D52" i="34"/>
  <c r="C52" i="34"/>
  <c r="M51" i="34"/>
  <c r="O51" i="34" s="1"/>
  <c r="M50" i="34"/>
  <c r="O50" i="34" s="1"/>
  <c r="M49" i="34"/>
  <c r="O49" i="34" s="1"/>
  <c r="M48" i="34"/>
  <c r="O48" i="34" s="1"/>
  <c r="M47" i="34"/>
  <c r="M39" i="34"/>
  <c r="O39" i="34" s="1"/>
  <c r="M37" i="34"/>
  <c r="O37" i="34" s="1"/>
  <c r="M34" i="34"/>
  <c r="O34" i="34" s="1"/>
  <c r="M33" i="34"/>
  <c r="O33" i="34" s="1"/>
  <c r="U32" i="34"/>
  <c r="U35" i="34" s="1"/>
  <c r="T32" i="34"/>
  <c r="T35" i="34" s="1"/>
  <c r="N32" i="34"/>
  <c r="N35" i="34" s="1"/>
  <c r="L32" i="34"/>
  <c r="L35" i="34" s="1"/>
  <c r="K32" i="34"/>
  <c r="K35" i="34" s="1"/>
  <c r="J32" i="34"/>
  <c r="J35" i="34" s="1"/>
  <c r="I32" i="34"/>
  <c r="I35" i="34" s="1"/>
  <c r="H32" i="34"/>
  <c r="H35" i="34" s="1"/>
  <c r="G32" i="34"/>
  <c r="G35" i="34" s="1"/>
  <c r="F32" i="34"/>
  <c r="F35" i="34" s="1"/>
  <c r="E32" i="34"/>
  <c r="D32" i="34"/>
  <c r="D35" i="34" s="1"/>
  <c r="C32" i="34"/>
  <c r="E31" i="34"/>
  <c r="M30" i="34"/>
  <c r="O30" i="34" s="1"/>
  <c r="M29" i="34"/>
  <c r="O29" i="34" s="1"/>
  <c r="M28" i="34"/>
  <c r="O28" i="34" s="1"/>
  <c r="U25" i="34"/>
  <c r="T25" i="34"/>
  <c r="N25" i="34"/>
  <c r="L25" i="34"/>
  <c r="K25" i="34"/>
  <c r="J25" i="34"/>
  <c r="I25" i="34"/>
  <c r="H25" i="34"/>
  <c r="G25" i="34"/>
  <c r="F25" i="34"/>
  <c r="E25" i="34"/>
  <c r="D25" i="34"/>
  <c r="C25" i="34"/>
  <c r="M24" i="34"/>
  <c r="O24" i="34" s="1"/>
  <c r="M23" i="34"/>
  <c r="O23" i="34" s="1"/>
  <c r="M22" i="34"/>
  <c r="O22" i="34" s="1"/>
  <c r="M21" i="34"/>
  <c r="O21" i="34" s="1"/>
  <c r="M20" i="34"/>
  <c r="O20" i="34" s="1"/>
  <c r="M19" i="34"/>
  <c r="O19" i="34" s="1"/>
  <c r="M17" i="34"/>
  <c r="U14" i="34"/>
  <c r="T14" i="34"/>
  <c r="N14" i="34"/>
  <c r="L14" i="34"/>
  <c r="K14" i="34"/>
  <c r="J14" i="34"/>
  <c r="I14" i="34"/>
  <c r="H14" i="34"/>
  <c r="G14" i="34"/>
  <c r="F14" i="34"/>
  <c r="E14" i="34"/>
  <c r="D14" i="34"/>
  <c r="C14" i="34"/>
  <c r="M13" i="34"/>
  <c r="O13" i="34" s="1"/>
  <c r="M12" i="34"/>
  <c r="O12" i="34" s="1"/>
  <c r="M11" i="34"/>
  <c r="O11" i="34" s="1"/>
  <c r="M10" i="34"/>
  <c r="O10" i="34" s="1"/>
  <c r="O43" i="37" l="1"/>
  <c r="C94" i="34"/>
  <c r="L94" i="34"/>
  <c r="O94" i="35"/>
  <c r="F43" i="35"/>
  <c r="I72" i="35"/>
  <c r="K94" i="34"/>
  <c r="E35" i="34"/>
  <c r="E41" i="34" s="1"/>
  <c r="D68" i="34"/>
  <c r="D70" i="34" s="1"/>
  <c r="I94" i="34"/>
  <c r="I43" i="35"/>
  <c r="M88" i="34"/>
  <c r="F94" i="34"/>
  <c r="K72" i="35"/>
  <c r="G68" i="34"/>
  <c r="G70" i="34" s="1"/>
  <c r="U68" i="34"/>
  <c r="U70" i="34" s="1"/>
  <c r="H68" i="34"/>
  <c r="H70" i="34" s="1"/>
  <c r="J94" i="34"/>
  <c r="M92" i="34"/>
  <c r="F41" i="34"/>
  <c r="F43" i="34" s="1"/>
  <c r="M94" i="35"/>
  <c r="G41" i="34"/>
  <c r="G43" i="34" s="1"/>
  <c r="U41" i="34"/>
  <c r="U43" i="34" s="1"/>
  <c r="T68" i="34"/>
  <c r="T70" i="34" s="1"/>
  <c r="I41" i="34"/>
  <c r="I43" i="34" s="1"/>
  <c r="E94" i="34"/>
  <c r="T72" i="35"/>
  <c r="C72" i="35"/>
  <c r="J41" i="34"/>
  <c r="J43" i="34" s="1"/>
  <c r="N72" i="35"/>
  <c r="H94" i="34"/>
  <c r="H72" i="35"/>
  <c r="L41" i="34"/>
  <c r="L43" i="34" s="1"/>
  <c r="T94" i="34"/>
  <c r="L72" i="35"/>
  <c r="N41" i="34"/>
  <c r="N43" i="34" s="1"/>
  <c r="T41" i="34"/>
  <c r="T43" i="34" s="1"/>
  <c r="J68" i="34"/>
  <c r="J70" i="34" s="1"/>
  <c r="U94" i="34"/>
  <c r="D94" i="34"/>
  <c r="D41" i="34"/>
  <c r="K68" i="34"/>
  <c r="K70" i="34" s="1"/>
  <c r="L68" i="34"/>
  <c r="L70" i="34" s="1"/>
  <c r="D72" i="35"/>
  <c r="N94" i="34"/>
  <c r="I68" i="34"/>
  <c r="I70" i="34" s="1"/>
  <c r="M25" i="34"/>
  <c r="M52" i="34"/>
  <c r="E68" i="34"/>
  <c r="E70" i="34" s="1"/>
  <c r="M58" i="34"/>
  <c r="O58" i="34" s="1"/>
  <c r="O60" i="34" s="1"/>
  <c r="O91" i="34"/>
  <c r="O92" i="34" s="1"/>
  <c r="K41" i="34"/>
  <c r="K43" i="34" s="1"/>
  <c r="M32" i="34"/>
  <c r="O32" i="34" s="1"/>
  <c r="F68" i="34"/>
  <c r="F70" i="34" s="1"/>
  <c r="M66" i="34"/>
  <c r="N68" i="34"/>
  <c r="N70" i="34" s="1"/>
  <c r="O14" i="34"/>
  <c r="H41" i="34"/>
  <c r="O88" i="34"/>
  <c r="M14" i="34"/>
  <c r="C35" i="34"/>
  <c r="C41" i="34" s="1"/>
  <c r="C60" i="34"/>
  <c r="C68" i="34" s="1"/>
  <c r="C70" i="34" s="1"/>
  <c r="O63" i="34"/>
  <c r="O66" i="34" s="1"/>
  <c r="O41" i="36"/>
  <c r="M60" i="35"/>
  <c r="M68" i="35" s="1"/>
  <c r="M70" i="35" s="1"/>
  <c r="M31" i="34"/>
  <c r="O31" i="34" s="1"/>
  <c r="O25" i="35"/>
  <c r="O47" i="34"/>
  <c r="O52" i="34" s="1"/>
  <c r="M35" i="35"/>
  <c r="M41" i="35" s="1"/>
  <c r="O68" i="35"/>
  <c r="O70" i="35" s="1"/>
  <c r="M43" i="36"/>
  <c r="M72" i="36"/>
  <c r="O35" i="35"/>
  <c r="J72" i="35"/>
  <c r="J43" i="35"/>
  <c r="U43" i="35"/>
  <c r="U72" i="35"/>
  <c r="O17" i="34"/>
  <c r="G43" i="35"/>
  <c r="G72" i="35"/>
  <c r="E72" i="35"/>
  <c r="M97" i="33"/>
  <c r="O97" i="33" s="1"/>
  <c r="U92" i="33"/>
  <c r="T92" i="33"/>
  <c r="N92" i="33"/>
  <c r="L92" i="33"/>
  <c r="K92" i="33"/>
  <c r="J92" i="33"/>
  <c r="I92" i="33"/>
  <c r="H92" i="33"/>
  <c r="F92" i="33"/>
  <c r="E92" i="33"/>
  <c r="D92" i="33"/>
  <c r="C92" i="33"/>
  <c r="M91" i="33"/>
  <c r="O91" i="33" s="1"/>
  <c r="M90" i="33"/>
  <c r="O90" i="33" s="1"/>
  <c r="U88" i="33"/>
  <c r="T88" i="33"/>
  <c r="N88" i="33"/>
  <c r="L88" i="33"/>
  <c r="K88" i="33"/>
  <c r="J88" i="33"/>
  <c r="I88" i="33"/>
  <c r="H88" i="33"/>
  <c r="F88" i="33"/>
  <c r="E88" i="33"/>
  <c r="D88" i="33"/>
  <c r="C88" i="33"/>
  <c r="M87" i="33"/>
  <c r="O87" i="33" s="1"/>
  <c r="M86" i="33"/>
  <c r="O86" i="33" s="1"/>
  <c r="O83" i="33"/>
  <c r="M82" i="33"/>
  <c r="O82" i="33" s="1"/>
  <c r="M77" i="33"/>
  <c r="O77" i="33" s="1"/>
  <c r="D73" i="33"/>
  <c r="E73" i="33" s="1"/>
  <c r="F73" i="33" s="1"/>
  <c r="G73" i="33" s="1"/>
  <c r="H73" i="33" s="1"/>
  <c r="U66" i="33"/>
  <c r="T66" i="33"/>
  <c r="N66" i="33"/>
  <c r="L66" i="33"/>
  <c r="K66" i="33"/>
  <c r="J66" i="33"/>
  <c r="I66" i="33"/>
  <c r="H66" i="33"/>
  <c r="G66" i="33"/>
  <c r="F66" i="33"/>
  <c r="E66" i="33"/>
  <c r="D66" i="33"/>
  <c r="C66" i="33"/>
  <c r="M65" i="33"/>
  <c r="O65" i="33" s="1"/>
  <c r="M64" i="33"/>
  <c r="O64" i="33" s="1"/>
  <c r="M63" i="33"/>
  <c r="O63" i="33" s="1"/>
  <c r="U60" i="33"/>
  <c r="T60" i="33"/>
  <c r="G60" i="33"/>
  <c r="M59" i="33"/>
  <c r="O59" i="33" s="1"/>
  <c r="N58" i="33"/>
  <c r="N60" i="33" s="1"/>
  <c r="L58" i="33"/>
  <c r="L60" i="33" s="1"/>
  <c r="K58" i="33"/>
  <c r="K60" i="33" s="1"/>
  <c r="J58" i="33"/>
  <c r="J60" i="33" s="1"/>
  <c r="I58" i="33"/>
  <c r="I60" i="33" s="1"/>
  <c r="H58" i="33"/>
  <c r="H60" i="33" s="1"/>
  <c r="F58" i="33"/>
  <c r="F60" i="33" s="1"/>
  <c r="E58" i="33"/>
  <c r="E60" i="33" s="1"/>
  <c r="D58" i="33"/>
  <c r="C58" i="33"/>
  <c r="C60" i="33" s="1"/>
  <c r="M57" i="33"/>
  <c r="O57" i="33" s="1"/>
  <c r="M56" i="33"/>
  <c r="O56" i="33" s="1"/>
  <c r="M55" i="33"/>
  <c r="O55" i="33" s="1"/>
  <c r="U52" i="33"/>
  <c r="T52" i="33"/>
  <c r="N52" i="33"/>
  <c r="L52" i="33"/>
  <c r="K52" i="33"/>
  <c r="J52" i="33"/>
  <c r="I52" i="33"/>
  <c r="H52" i="33"/>
  <c r="G52" i="33"/>
  <c r="F52" i="33"/>
  <c r="E52" i="33"/>
  <c r="D52" i="33"/>
  <c r="C52" i="33"/>
  <c r="M51" i="33"/>
  <c r="O51" i="33" s="1"/>
  <c r="M50" i="33"/>
  <c r="O50" i="33" s="1"/>
  <c r="M49" i="33"/>
  <c r="O49" i="33" s="1"/>
  <c r="M48" i="33"/>
  <c r="O48" i="33" s="1"/>
  <c r="M47" i="33"/>
  <c r="M39" i="33"/>
  <c r="O39" i="33" s="1"/>
  <c r="M37" i="33"/>
  <c r="O37" i="33" s="1"/>
  <c r="M34" i="33"/>
  <c r="O34" i="33" s="1"/>
  <c r="M33" i="33"/>
  <c r="O33" i="33" s="1"/>
  <c r="U32" i="33"/>
  <c r="U35" i="33" s="1"/>
  <c r="T32" i="33"/>
  <c r="T35" i="33" s="1"/>
  <c r="N32" i="33"/>
  <c r="N35" i="33" s="1"/>
  <c r="L32" i="33"/>
  <c r="L35" i="33" s="1"/>
  <c r="K32" i="33"/>
  <c r="K35" i="33" s="1"/>
  <c r="J32" i="33"/>
  <c r="J35" i="33" s="1"/>
  <c r="I32" i="33"/>
  <c r="I35" i="33" s="1"/>
  <c r="H32" i="33"/>
  <c r="H35" i="33" s="1"/>
  <c r="G32" i="33"/>
  <c r="G35" i="33" s="1"/>
  <c r="F32" i="33"/>
  <c r="F35" i="33" s="1"/>
  <c r="E32" i="33"/>
  <c r="D32" i="33"/>
  <c r="D35" i="33" s="1"/>
  <c r="C32" i="33"/>
  <c r="C35" i="33" s="1"/>
  <c r="E31" i="33"/>
  <c r="M31" i="33" s="1"/>
  <c r="O31" i="33" s="1"/>
  <c r="M30" i="33"/>
  <c r="O30" i="33" s="1"/>
  <c r="M29" i="33"/>
  <c r="O29" i="33" s="1"/>
  <c r="M28" i="33"/>
  <c r="O28" i="33" s="1"/>
  <c r="U25" i="33"/>
  <c r="T25" i="33"/>
  <c r="N25" i="33"/>
  <c r="L25" i="33"/>
  <c r="K25" i="33"/>
  <c r="J25" i="33"/>
  <c r="I25" i="33"/>
  <c r="H25" i="33"/>
  <c r="G25" i="33"/>
  <c r="F25" i="33"/>
  <c r="E25" i="33"/>
  <c r="D25" i="33"/>
  <c r="C25" i="33"/>
  <c r="M24" i="33"/>
  <c r="O24" i="33" s="1"/>
  <c r="M23" i="33"/>
  <c r="O23" i="33" s="1"/>
  <c r="M22" i="33"/>
  <c r="O22" i="33" s="1"/>
  <c r="M21" i="33"/>
  <c r="O21" i="33" s="1"/>
  <c r="M20" i="33"/>
  <c r="O20" i="33" s="1"/>
  <c r="M19" i="33"/>
  <c r="O19" i="33" s="1"/>
  <c r="M17" i="33"/>
  <c r="U14" i="33"/>
  <c r="T14" i="33"/>
  <c r="N14" i="33"/>
  <c r="L14" i="33"/>
  <c r="K14" i="33"/>
  <c r="J14" i="33"/>
  <c r="I14" i="33"/>
  <c r="H14" i="33"/>
  <c r="G14" i="33"/>
  <c r="F14" i="33"/>
  <c r="E14" i="33"/>
  <c r="D14" i="33"/>
  <c r="C14" i="33"/>
  <c r="M13" i="33"/>
  <c r="O13" i="33" s="1"/>
  <c r="M12" i="33"/>
  <c r="O12" i="33" s="1"/>
  <c r="M11" i="33"/>
  <c r="O11" i="33" s="1"/>
  <c r="M10" i="33"/>
  <c r="D72" i="34" l="1"/>
  <c r="M94" i="34"/>
  <c r="T68" i="33"/>
  <c r="T70" i="33" s="1"/>
  <c r="O92" i="33"/>
  <c r="U72" i="34"/>
  <c r="T72" i="34"/>
  <c r="J72" i="34"/>
  <c r="F72" i="34"/>
  <c r="I72" i="34"/>
  <c r="G41" i="33"/>
  <c r="U41" i="33"/>
  <c r="U43" i="33" s="1"/>
  <c r="H41" i="33"/>
  <c r="H43" i="33" s="1"/>
  <c r="G68" i="33"/>
  <c r="G70" i="33" s="1"/>
  <c r="U68" i="33"/>
  <c r="U70" i="33" s="1"/>
  <c r="D43" i="34"/>
  <c r="M14" i="33"/>
  <c r="M25" i="33"/>
  <c r="I41" i="33"/>
  <c r="I43" i="33" s="1"/>
  <c r="O88" i="33"/>
  <c r="G72" i="34"/>
  <c r="L72" i="34"/>
  <c r="E68" i="33"/>
  <c r="E70" i="33" s="1"/>
  <c r="N68" i="33"/>
  <c r="N70" i="33" s="1"/>
  <c r="O41" i="35"/>
  <c r="O43" i="35" s="1"/>
  <c r="K72" i="34"/>
  <c r="J41" i="33"/>
  <c r="J43" i="33" s="1"/>
  <c r="M52" i="33"/>
  <c r="F68" i="33"/>
  <c r="F70" i="33" s="1"/>
  <c r="O35" i="34"/>
  <c r="O94" i="34"/>
  <c r="E35" i="33"/>
  <c r="E41" i="33" s="1"/>
  <c r="L68" i="33"/>
  <c r="L70" i="33" s="1"/>
  <c r="H68" i="33"/>
  <c r="H70" i="33" s="1"/>
  <c r="I94" i="33"/>
  <c r="O68" i="34"/>
  <c r="O70" i="34" s="1"/>
  <c r="N41" i="33"/>
  <c r="N43" i="33" s="1"/>
  <c r="I68" i="33"/>
  <c r="I70" i="33" s="1"/>
  <c r="N72" i="34"/>
  <c r="M60" i="34"/>
  <c r="M68" i="34" s="1"/>
  <c r="M70" i="34" s="1"/>
  <c r="F41" i="33"/>
  <c r="F43" i="33" s="1"/>
  <c r="T41" i="33"/>
  <c r="T43" i="33" s="1"/>
  <c r="J68" i="33"/>
  <c r="J70" i="33" s="1"/>
  <c r="O66" i="33"/>
  <c r="K94" i="33"/>
  <c r="J94" i="33"/>
  <c r="T94" i="33"/>
  <c r="H94" i="33"/>
  <c r="C94" i="33"/>
  <c r="L94" i="33"/>
  <c r="D94" i="33"/>
  <c r="N94" i="33"/>
  <c r="U94" i="33"/>
  <c r="E94" i="33"/>
  <c r="O10" i="33"/>
  <c r="O14" i="33" s="1"/>
  <c r="M92" i="33"/>
  <c r="O47" i="33"/>
  <c r="O52" i="33" s="1"/>
  <c r="K68" i="33"/>
  <c r="K70" i="33" s="1"/>
  <c r="F94" i="33"/>
  <c r="C68" i="33"/>
  <c r="C70" i="33" s="1"/>
  <c r="M58" i="33"/>
  <c r="O58" i="33" s="1"/>
  <c r="O60" i="33" s="1"/>
  <c r="M43" i="35"/>
  <c r="M72" i="35"/>
  <c r="C43" i="34"/>
  <c r="C72" i="34"/>
  <c r="C41" i="33"/>
  <c r="K41" i="33"/>
  <c r="D41" i="33"/>
  <c r="L41" i="33"/>
  <c r="D60" i="33"/>
  <c r="D68" i="33" s="1"/>
  <c r="D70" i="33" s="1"/>
  <c r="M88" i="33"/>
  <c r="E43" i="34"/>
  <c r="E72" i="34"/>
  <c r="M35" i="34"/>
  <c r="M41" i="34" s="1"/>
  <c r="O25" i="34"/>
  <c r="H72" i="34"/>
  <c r="H43" i="34"/>
  <c r="O17" i="33"/>
  <c r="M32" i="33"/>
  <c r="O32" i="33" s="1"/>
  <c r="O43" i="36"/>
  <c r="O72" i="36"/>
  <c r="M66" i="33"/>
  <c r="M97" i="32"/>
  <c r="O97" i="32" s="1"/>
  <c r="U92" i="32"/>
  <c r="T92" i="32"/>
  <c r="N92" i="32"/>
  <c r="L92" i="32"/>
  <c r="K92" i="32"/>
  <c r="J92" i="32"/>
  <c r="I92" i="32"/>
  <c r="H92" i="32"/>
  <c r="F92" i="32"/>
  <c r="E92" i="32"/>
  <c r="D92" i="32"/>
  <c r="C92" i="32"/>
  <c r="M91" i="32"/>
  <c r="M90" i="32"/>
  <c r="O90" i="32" s="1"/>
  <c r="U88" i="32"/>
  <c r="T88" i="32"/>
  <c r="N88" i="32"/>
  <c r="L88" i="32"/>
  <c r="K88" i="32"/>
  <c r="J88" i="32"/>
  <c r="I88" i="32"/>
  <c r="H88" i="32"/>
  <c r="F88" i="32"/>
  <c r="E88" i="32"/>
  <c r="D88" i="32"/>
  <c r="C88" i="32"/>
  <c r="M87" i="32"/>
  <c r="M86" i="32"/>
  <c r="O86" i="32" s="1"/>
  <c r="O83" i="32"/>
  <c r="M82" i="32"/>
  <c r="O82" i="32" s="1"/>
  <c r="M77" i="32"/>
  <c r="O77" i="32" s="1"/>
  <c r="D73" i="32"/>
  <c r="E73" i="32" s="1"/>
  <c r="F73" i="32" s="1"/>
  <c r="G73" i="32" s="1"/>
  <c r="H73" i="32" s="1"/>
  <c r="U66" i="32"/>
  <c r="T66" i="32"/>
  <c r="N66" i="32"/>
  <c r="L66" i="32"/>
  <c r="K66" i="32"/>
  <c r="J66" i="32"/>
  <c r="I66" i="32"/>
  <c r="H66" i="32"/>
  <c r="G66" i="32"/>
  <c r="F66" i="32"/>
  <c r="E66" i="32"/>
  <c r="D66" i="32"/>
  <c r="C66" i="32"/>
  <c r="M65" i="32"/>
  <c r="O65" i="32" s="1"/>
  <c r="M64" i="32"/>
  <c r="O64" i="32" s="1"/>
  <c r="M63" i="32"/>
  <c r="U60" i="32"/>
  <c r="T60" i="32"/>
  <c r="G60" i="32"/>
  <c r="M59" i="32"/>
  <c r="O59" i="32" s="1"/>
  <c r="N58" i="32"/>
  <c r="N60" i="32" s="1"/>
  <c r="L58" i="32"/>
  <c r="L60" i="32" s="1"/>
  <c r="K58" i="32"/>
  <c r="K60" i="32" s="1"/>
  <c r="J58" i="32"/>
  <c r="J60" i="32" s="1"/>
  <c r="I58" i="32"/>
  <c r="I60" i="32" s="1"/>
  <c r="H58" i="32"/>
  <c r="H60" i="32" s="1"/>
  <c r="F58" i="32"/>
  <c r="F60" i="32" s="1"/>
  <c r="E58" i="32"/>
  <c r="E60" i="32" s="1"/>
  <c r="D58" i="32"/>
  <c r="C58" i="32"/>
  <c r="C60" i="32" s="1"/>
  <c r="M57" i="32"/>
  <c r="O57" i="32" s="1"/>
  <c r="M56" i="32"/>
  <c r="O56" i="32" s="1"/>
  <c r="M55" i="32"/>
  <c r="U52" i="32"/>
  <c r="T52" i="32"/>
  <c r="N52" i="32"/>
  <c r="L52" i="32"/>
  <c r="K52" i="32"/>
  <c r="J52" i="32"/>
  <c r="I52" i="32"/>
  <c r="H52" i="32"/>
  <c r="G52" i="32"/>
  <c r="F52" i="32"/>
  <c r="E52" i="32"/>
  <c r="D52" i="32"/>
  <c r="C52" i="32"/>
  <c r="M51" i="32"/>
  <c r="O51" i="32" s="1"/>
  <c r="M50" i="32"/>
  <c r="O50" i="32" s="1"/>
  <c r="M49" i="32"/>
  <c r="O49" i="32" s="1"/>
  <c r="M48" i="32"/>
  <c r="O48" i="32" s="1"/>
  <c r="M47" i="32"/>
  <c r="O47" i="32" s="1"/>
  <c r="M39" i="32"/>
  <c r="O39" i="32" s="1"/>
  <c r="M37" i="32"/>
  <c r="O37" i="32" s="1"/>
  <c r="M34" i="32"/>
  <c r="O34" i="32" s="1"/>
  <c r="M33" i="32"/>
  <c r="O33" i="32" s="1"/>
  <c r="U32" i="32"/>
  <c r="U35" i="32" s="1"/>
  <c r="T32" i="32"/>
  <c r="T35" i="32" s="1"/>
  <c r="N32" i="32"/>
  <c r="N35" i="32" s="1"/>
  <c r="L32" i="32"/>
  <c r="L35" i="32" s="1"/>
  <c r="K32" i="32"/>
  <c r="K35" i="32" s="1"/>
  <c r="J32" i="32"/>
  <c r="J35" i="32" s="1"/>
  <c r="I32" i="32"/>
  <c r="I35" i="32" s="1"/>
  <c r="H32" i="32"/>
  <c r="H35" i="32" s="1"/>
  <c r="G32" i="32"/>
  <c r="G35" i="32" s="1"/>
  <c r="F32" i="32"/>
  <c r="F35" i="32" s="1"/>
  <c r="E32" i="32"/>
  <c r="D32" i="32"/>
  <c r="D35" i="32" s="1"/>
  <c r="C32" i="32"/>
  <c r="C35" i="32" s="1"/>
  <c r="E31" i="32"/>
  <c r="M30" i="32"/>
  <c r="O30" i="32" s="1"/>
  <c r="M29" i="32"/>
  <c r="O29" i="32" s="1"/>
  <c r="M28" i="32"/>
  <c r="O28" i="32" s="1"/>
  <c r="U25" i="32"/>
  <c r="T25" i="32"/>
  <c r="N25" i="32"/>
  <c r="L25" i="32"/>
  <c r="K25" i="32"/>
  <c r="J25" i="32"/>
  <c r="I25" i="32"/>
  <c r="H25" i="32"/>
  <c r="G25" i="32"/>
  <c r="F25" i="32"/>
  <c r="E25" i="32"/>
  <c r="D25" i="32"/>
  <c r="C25" i="32"/>
  <c r="M24" i="32"/>
  <c r="O24" i="32" s="1"/>
  <c r="M23" i="32"/>
  <c r="O23" i="32" s="1"/>
  <c r="M22" i="32"/>
  <c r="O22" i="32" s="1"/>
  <c r="M21" i="32"/>
  <c r="O21" i="32" s="1"/>
  <c r="M20" i="32"/>
  <c r="O20" i="32" s="1"/>
  <c r="M19" i="32"/>
  <c r="O19" i="32" s="1"/>
  <c r="M17" i="32"/>
  <c r="U14" i="32"/>
  <c r="T14" i="32"/>
  <c r="N14" i="32"/>
  <c r="L14" i="32"/>
  <c r="K14" i="32"/>
  <c r="J14" i="32"/>
  <c r="I14" i="32"/>
  <c r="H14" i="32"/>
  <c r="G14" i="32"/>
  <c r="F14" i="32"/>
  <c r="E14" i="32"/>
  <c r="D14" i="32"/>
  <c r="C14" i="32"/>
  <c r="M13" i="32"/>
  <c r="O13" i="32" s="1"/>
  <c r="M12" i="32"/>
  <c r="O12" i="32" s="1"/>
  <c r="M11" i="32"/>
  <c r="O11" i="32" s="1"/>
  <c r="M10" i="32"/>
  <c r="O10" i="32" s="1"/>
  <c r="O94" i="33" l="1"/>
  <c r="G72" i="33"/>
  <c r="G43" i="33"/>
  <c r="N72" i="33"/>
  <c r="N41" i="32"/>
  <c r="F41" i="32"/>
  <c r="F43" i="32" s="1"/>
  <c r="T41" i="32"/>
  <c r="T43" i="32" s="1"/>
  <c r="E35" i="32"/>
  <c r="E41" i="32" s="1"/>
  <c r="U68" i="32"/>
  <c r="U70" i="32" s="1"/>
  <c r="U72" i="33"/>
  <c r="L68" i="32"/>
  <c r="L70" i="32" s="1"/>
  <c r="H72" i="33"/>
  <c r="O68" i="33"/>
  <c r="O70" i="33" s="1"/>
  <c r="H68" i="32"/>
  <c r="H70" i="32" s="1"/>
  <c r="O72" i="35"/>
  <c r="E43" i="33"/>
  <c r="E72" i="33"/>
  <c r="M60" i="33"/>
  <c r="M68" i="33" s="1"/>
  <c r="M70" i="33" s="1"/>
  <c r="D41" i="32"/>
  <c r="D43" i="32" s="1"/>
  <c r="L41" i="32"/>
  <c r="I72" i="33"/>
  <c r="G68" i="32"/>
  <c r="G70" i="32" s="1"/>
  <c r="O14" i="32"/>
  <c r="U41" i="32"/>
  <c r="U43" i="32" s="1"/>
  <c r="O35" i="33"/>
  <c r="T72" i="33"/>
  <c r="I68" i="32"/>
  <c r="I70" i="32" s="1"/>
  <c r="H41" i="32"/>
  <c r="H43" i="32" s="1"/>
  <c r="M25" i="32"/>
  <c r="C68" i="32"/>
  <c r="C70" i="32" s="1"/>
  <c r="K68" i="32"/>
  <c r="K70" i="32" s="1"/>
  <c r="J72" i="33"/>
  <c r="F72" i="33"/>
  <c r="E68" i="32"/>
  <c r="E70" i="32" s="1"/>
  <c r="N68" i="32"/>
  <c r="N70" i="32" s="1"/>
  <c r="I41" i="32"/>
  <c r="I43" i="32" s="1"/>
  <c r="C41" i="32"/>
  <c r="C43" i="32" s="1"/>
  <c r="K41" i="32"/>
  <c r="F68" i="32"/>
  <c r="F70" i="32" s="1"/>
  <c r="T68" i="32"/>
  <c r="T70" i="32" s="1"/>
  <c r="M66" i="32"/>
  <c r="O41" i="34"/>
  <c r="O72" i="34" s="1"/>
  <c r="M94" i="33"/>
  <c r="F94" i="32"/>
  <c r="U94" i="32"/>
  <c r="O55" i="32"/>
  <c r="H94" i="32"/>
  <c r="I94" i="32"/>
  <c r="M58" i="32"/>
  <c r="O58" i="32" s="1"/>
  <c r="J94" i="32"/>
  <c r="M92" i="32"/>
  <c r="M88" i="32"/>
  <c r="G41" i="32"/>
  <c r="G43" i="32" s="1"/>
  <c r="O63" i="32"/>
  <c r="O66" i="32" s="1"/>
  <c r="O87" i="32"/>
  <c r="O88" i="32" s="1"/>
  <c r="K94" i="32"/>
  <c r="O17" i="32"/>
  <c r="M32" i="32"/>
  <c r="O32" i="32" s="1"/>
  <c r="J68" i="32"/>
  <c r="J70" i="32" s="1"/>
  <c r="C94" i="32"/>
  <c r="L94" i="32"/>
  <c r="D94" i="32"/>
  <c r="N94" i="32"/>
  <c r="E94" i="32"/>
  <c r="T94" i="32"/>
  <c r="N43" i="32"/>
  <c r="O52" i="32"/>
  <c r="J41" i="32"/>
  <c r="M52" i="32"/>
  <c r="L43" i="33"/>
  <c r="L72" i="33"/>
  <c r="M14" i="32"/>
  <c r="D43" i="33"/>
  <c r="D72" i="33"/>
  <c r="D60" i="32"/>
  <c r="D68" i="32" s="1"/>
  <c r="O91" i="32"/>
  <c r="O92" i="32" s="1"/>
  <c r="K43" i="33"/>
  <c r="K72" i="33"/>
  <c r="M31" i="32"/>
  <c r="O31" i="32" s="1"/>
  <c r="M43" i="34"/>
  <c r="M72" i="34"/>
  <c r="C43" i="33"/>
  <c r="C72" i="33"/>
  <c r="O25" i="33"/>
  <c r="M35" i="33"/>
  <c r="M41" i="33" s="1"/>
  <c r="M97" i="31"/>
  <c r="O97" i="31" s="1"/>
  <c r="U92" i="31"/>
  <c r="T92" i="31"/>
  <c r="N92" i="31"/>
  <c r="L92" i="31"/>
  <c r="K92" i="31"/>
  <c r="J92" i="31"/>
  <c r="I92" i="31"/>
  <c r="H92" i="31"/>
  <c r="F92" i="31"/>
  <c r="E92" i="31"/>
  <c r="D92" i="31"/>
  <c r="C92" i="31"/>
  <c r="M91" i="31"/>
  <c r="O91" i="31" s="1"/>
  <c r="M90" i="31"/>
  <c r="O90" i="31" s="1"/>
  <c r="U88" i="31"/>
  <c r="T88" i="31"/>
  <c r="N88" i="31"/>
  <c r="L88" i="31"/>
  <c r="K88" i="31"/>
  <c r="J88" i="31"/>
  <c r="I88" i="31"/>
  <c r="H88" i="31"/>
  <c r="F88" i="31"/>
  <c r="E88" i="31"/>
  <c r="D88" i="31"/>
  <c r="C88" i="31"/>
  <c r="M87" i="31"/>
  <c r="M86" i="31"/>
  <c r="O86" i="31" s="1"/>
  <c r="O83" i="31"/>
  <c r="M82" i="31"/>
  <c r="O82" i="31" s="1"/>
  <c r="M77" i="31"/>
  <c r="O77" i="31" s="1"/>
  <c r="D73" i="31"/>
  <c r="E73" i="31" s="1"/>
  <c r="F73" i="31" s="1"/>
  <c r="G73" i="31" s="1"/>
  <c r="H73" i="31" s="1"/>
  <c r="U66" i="31"/>
  <c r="T66" i="31"/>
  <c r="N66" i="31"/>
  <c r="L66" i="31"/>
  <c r="K66" i="31"/>
  <c r="J66" i="31"/>
  <c r="I66" i="31"/>
  <c r="H66" i="31"/>
  <c r="G66" i="31"/>
  <c r="F66" i="31"/>
  <c r="E66" i="31"/>
  <c r="D66" i="31"/>
  <c r="C66" i="31"/>
  <c r="M65" i="31"/>
  <c r="O65" i="31" s="1"/>
  <c r="M64" i="31"/>
  <c r="O64" i="31" s="1"/>
  <c r="M63" i="31"/>
  <c r="O63" i="31" s="1"/>
  <c r="U60" i="31"/>
  <c r="T60" i="31"/>
  <c r="G60" i="31"/>
  <c r="M59" i="31"/>
  <c r="O59" i="31" s="1"/>
  <c r="N58" i="31"/>
  <c r="N60" i="31" s="1"/>
  <c r="L58" i="31"/>
  <c r="L60" i="31" s="1"/>
  <c r="K58" i="31"/>
  <c r="K60" i="31" s="1"/>
  <c r="J58" i="31"/>
  <c r="J60" i="31" s="1"/>
  <c r="I58" i="31"/>
  <c r="I60" i="31" s="1"/>
  <c r="H58" i="31"/>
  <c r="H60" i="31" s="1"/>
  <c r="F58" i="31"/>
  <c r="F60" i="31" s="1"/>
  <c r="E58" i="31"/>
  <c r="E60" i="31" s="1"/>
  <c r="D58" i="31"/>
  <c r="C58" i="31"/>
  <c r="C60" i="31" s="1"/>
  <c r="M57" i="31"/>
  <c r="O57" i="31" s="1"/>
  <c r="M56" i="31"/>
  <c r="O56" i="31" s="1"/>
  <c r="M55" i="31"/>
  <c r="O55" i="31" s="1"/>
  <c r="U52" i="31"/>
  <c r="T52" i="31"/>
  <c r="N52" i="31"/>
  <c r="L52" i="31"/>
  <c r="K52" i="31"/>
  <c r="J52" i="31"/>
  <c r="I52" i="31"/>
  <c r="H52" i="31"/>
  <c r="G52" i="31"/>
  <c r="F52" i="31"/>
  <c r="E52" i="31"/>
  <c r="D52" i="31"/>
  <c r="C52" i="31"/>
  <c r="M51" i="31"/>
  <c r="O51" i="31" s="1"/>
  <c r="M50" i="31"/>
  <c r="O50" i="31" s="1"/>
  <c r="M49" i="31"/>
  <c r="O49" i="31" s="1"/>
  <c r="M48" i="31"/>
  <c r="O48" i="31" s="1"/>
  <c r="M47" i="31"/>
  <c r="M39" i="31"/>
  <c r="O39" i="31" s="1"/>
  <c r="M37" i="31"/>
  <c r="O37" i="31" s="1"/>
  <c r="M34" i="31"/>
  <c r="O34" i="31" s="1"/>
  <c r="M33" i="31"/>
  <c r="O33" i="31" s="1"/>
  <c r="U32" i="31"/>
  <c r="U35" i="31" s="1"/>
  <c r="T32" i="31"/>
  <c r="T35" i="31" s="1"/>
  <c r="N32" i="31"/>
  <c r="N35" i="31" s="1"/>
  <c r="L32" i="31"/>
  <c r="L35" i="31" s="1"/>
  <c r="K32" i="31"/>
  <c r="K35" i="31" s="1"/>
  <c r="J32" i="31"/>
  <c r="J35" i="31" s="1"/>
  <c r="I32" i="31"/>
  <c r="I35" i="31" s="1"/>
  <c r="H32" i="31"/>
  <c r="H35" i="31" s="1"/>
  <c r="G32" i="31"/>
  <c r="G35" i="31" s="1"/>
  <c r="F32" i="31"/>
  <c r="F35" i="31" s="1"/>
  <c r="E32" i="31"/>
  <c r="D32" i="31"/>
  <c r="D35" i="31" s="1"/>
  <c r="C32" i="31"/>
  <c r="C35" i="31" s="1"/>
  <c r="E31" i="31"/>
  <c r="M30" i="31"/>
  <c r="O30" i="31" s="1"/>
  <c r="M29" i="31"/>
  <c r="O29" i="31" s="1"/>
  <c r="M28" i="31"/>
  <c r="O28" i="31" s="1"/>
  <c r="U25" i="31"/>
  <c r="T25" i="31"/>
  <c r="N25" i="31"/>
  <c r="L25" i="31"/>
  <c r="K25" i="31"/>
  <c r="J25" i="31"/>
  <c r="I25" i="31"/>
  <c r="H25" i="31"/>
  <c r="G25" i="31"/>
  <c r="F25" i="31"/>
  <c r="E25" i="31"/>
  <c r="D25" i="31"/>
  <c r="C25" i="31"/>
  <c r="M24" i="31"/>
  <c r="O24" i="31" s="1"/>
  <c r="M23" i="31"/>
  <c r="O23" i="31" s="1"/>
  <c r="M22" i="31"/>
  <c r="O22" i="31" s="1"/>
  <c r="M21" i="31"/>
  <c r="O21" i="31" s="1"/>
  <c r="M20" i="31"/>
  <c r="O20" i="31" s="1"/>
  <c r="M19" i="31"/>
  <c r="O19" i="31" s="1"/>
  <c r="M17" i="31"/>
  <c r="O17" i="31" s="1"/>
  <c r="U14" i="31"/>
  <c r="T14" i="31"/>
  <c r="N14" i="31"/>
  <c r="L14" i="31"/>
  <c r="K14" i="31"/>
  <c r="J14" i="31"/>
  <c r="I14" i="31"/>
  <c r="H14" i="31"/>
  <c r="G14" i="31"/>
  <c r="F14" i="31"/>
  <c r="E14" i="31"/>
  <c r="D14" i="31"/>
  <c r="C14" i="31"/>
  <c r="M13" i="31"/>
  <c r="O13" i="31" s="1"/>
  <c r="M12" i="31"/>
  <c r="O12" i="31" s="1"/>
  <c r="M11" i="31"/>
  <c r="O11" i="31" s="1"/>
  <c r="M10" i="31"/>
  <c r="L72" i="32" l="1"/>
  <c r="L43" i="32"/>
  <c r="N72" i="32"/>
  <c r="U72" i="32"/>
  <c r="T72" i="32"/>
  <c r="G68" i="31"/>
  <c r="G70" i="31" s="1"/>
  <c r="U68" i="31"/>
  <c r="U70" i="31" s="1"/>
  <c r="I72" i="32"/>
  <c r="O60" i="32"/>
  <c r="O68" i="32" s="1"/>
  <c r="O70" i="32" s="1"/>
  <c r="H72" i="32"/>
  <c r="T68" i="31"/>
  <c r="T70" i="31" s="1"/>
  <c r="K72" i="32"/>
  <c r="F72" i="32"/>
  <c r="O94" i="32"/>
  <c r="N41" i="31"/>
  <c r="N43" i="31" s="1"/>
  <c r="K43" i="32"/>
  <c r="M14" i="31"/>
  <c r="G41" i="31"/>
  <c r="G43" i="31" s="1"/>
  <c r="U41" i="31"/>
  <c r="U43" i="31" s="1"/>
  <c r="E35" i="31"/>
  <c r="E41" i="31" s="1"/>
  <c r="H41" i="31"/>
  <c r="H43" i="31" s="1"/>
  <c r="O66" i="31"/>
  <c r="K68" i="31"/>
  <c r="K70" i="31" s="1"/>
  <c r="I41" i="31"/>
  <c r="I43" i="31" s="1"/>
  <c r="L68" i="31"/>
  <c r="L70" i="31" s="1"/>
  <c r="O25" i="31"/>
  <c r="C68" i="31"/>
  <c r="C70" i="31" s="1"/>
  <c r="E68" i="31"/>
  <c r="E70" i="31" s="1"/>
  <c r="N68" i="31"/>
  <c r="N70" i="31" s="1"/>
  <c r="K41" i="31"/>
  <c r="M35" i="32"/>
  <c r="M41" i="32" s="1"/>
  <c r="D41" i="31"/>
  <c r="D43" i="31" s="1"/>
  <c r="O35" i="32"/>
  <c r="C72" i="32"/>
  <c r="O43" i="34"/>
  <c r="M60" i="32"/>
  <c r="M68" i="32" s="1"/>
  <c r="M70" i="32" s="1"/>
  <c r="C41" i="31"/>
  <c r="C43" i="31" s="1"/>
  <c r="M52" i="31"/>
  <c r="H68" i="31"/>
  <c r="H70" i="31" s="1"/>
  <c r="F68" i="31"/>
  <c r="F70" i="31" s="1"/>
  <c r="F41" i="31"/>
  <c r="F43" i="31" s="1"/>
  <c r="T41" i="31"/>
  <c r="T43" i="31" s="1"/>
  <c r="I68" i="31"/>
  <c r="I70" i="31" s="1"/>
  <c r="O41" i="33"/>
  <c r="O43" i="33" s="1"/>
  <c r="M94" i="32"/>
  <c r="K94" i="31"/>
  <c r="O25" i="32"/>
  <c r="E94" i="31"/>
  <c r="T94" i="31"/>
  <c r="M88" i="31"/>
  <c r="C94" i="31"/>
  <c r="L94" i="31"/>
  <c r="F94" i="31"/>
  <c r="G72" i="32"/>
  <c r="M32" i="31"/>
  <c r="O32" i="31" s="1"/>
  <c r="M92" i="31"/>
  <c r="M58" i="31"/>
  <c r="O58" i="31" s="1"/>
  <c r="O60" i="31" s="1"/>
  <c r="O47" i="31"/>
  <c r="O52" i="31" s="1"/>
  <c r="U94" i="31"/>
  <c r="D94" i="31"/>
  <c r="N94" i="31"/>
  <c r="M31" i="31"/>
  <c r="O31" i="31" s="1"/>
  <c r="J68" i="31"/>
  <c r="J70" i="31" s="1"/>
  <c r="H94" i="31"/>
  <c r="I94" i="31"/>
  <c r="J94" i="31"/>
  <c r="O92" i="31"/>
  <c r="J41" i="31"/>
  <c r="D70" i="32"/>
  <c r="D72" i="32"/>
  <c r="L41" i="31"/>
  <c r="M25" i="31"/>
  <c r="O10" i="31"/>
  <c r="O14" i="31" s="1"/>
  <c r="M66" i="31"/>
  <c r="O87" i="31"/>
  <c r="O88" i="31" s="1"/>
  <c r="M43" i="33"/>
  <c r="M72" i="33"/>
  <c r="J43" i="32"/>
  <c r="J72" i="32"/>
  <c r="D60" i="31"/>
  <c r="D68" i="31" s="1"/>
  <c r="E43" i="32"/>
  <c r="E72" i="32"/>
  <c r="M97" i="30"/>
  <c r="O97" i="30" s="1"/>
  <c r="U92" i="30"/>
  <c r="T92" i="30"/>
  <c r="N92" i="30"/>
  <c r="L92" i="30"/>
  <c r="K92" i="30"/>
  <c r="J92" i="30"/>
  <c r="I92" i="30"/>
  <c r="H92" i="30"/>
  <c r="F92" i="30"/>
  <c r="E92" i="30"/>
  <c r="D92" i="30"/>
  <c r="C92" i="30"/>
  <c r="M91" i="30"/>
  <c r="O91" i="30" s="1"/>
  <c r="M90" i="30"/>
  <c r="U88" i="30"/>
  <c r="T88" i="30"/>
  <c r="N88" i="30"/>
  <c r="L88" i="30"/>
  <c r="K88" i="30"/>
  <c r="J88" i="30"/>
  <c r="I88" i="30"/>
  <c r="H88" i="30"/>
  <c r="F88" i="30"/>
  <c r="E88" i="30"/>
  <c r="D88" i="30"/>
  <c r="C88" i="30"/>
  <c r="M87" i="30"/>
  <c r="O87" i="30" s="1"/>
  <c r="M86" i="30"/>
  <c r="O83" i="30"/>
  <c r="M82" i="30"/>
  <c r="O82" i="30" s="1"/>
  <c r="M77" i="30"/>
  <c r="O77" i="30" s="1"/>
  <c r="D73" i="30"/>
  <c r="E73" i="30" s="1"/>
  <c r="F73" i="30" s="1"/>
  <c r="G73" i="30" s="1"/>
  <c r="H73" i="30" s="1"/>
  <c r="U66" i="30"/>
  <c r="T66" i="30"/>
  <c r="N66" i="30"/>
  <c r="L66" i="30"/>
  <c r="K66" i="30"/>
  <c r="J66" i="30"/>
  <c r="I66" i="30"/>
  <c r="H66" i="30"/>
  <c r="G66" i="30"/>
  <c r="F66" i="30"/>
  <c r="E66" i="30"/>
  <c r="D66" i="30"/>
  <c r="C66" i="30"/>
  <c r="M65" i="30"/>
  <c r="O65" i="30" s="1"/>
  <c r="M64" i="30"/>
  <c r="O64" i="30" s="1"/>
  <c r="M63" i="30"/>
  <c r="O63" i="30" s="1"/>
  <c r="U60" i="30"/>
  <c r="T60" i="30"/>
  <c r="G60" i="30"/>
  <c r="M59" i="30"/>
  <c r="O59" i="30" s="1"/>
  <c r="N58" i="30"/>
  <c r="N60" i="30" s="1"/>
  <c r="L58" i="30"/>
  <c r="L60" i="30" s="1"/>
  <c r="K58" i="30"/>
  <c r="K60" i="30" s="1"/>
  <c r="J58" i="30"/>
  <c r="J60" i="30" s="1"/>
  <c r="I58" i="30"/>
  <c r="I60" i="30" s="1"/>
  <c r="H58" i="30"/>
  <c r="H60" i="30" s="1"/>
  <c r="F58" i="30"/>
  <c r="F60" i="30" s="1"/>
  <c r="E58" i="30"/>
  <c r="E60" i="30" s="1"/>
  <c r="D58" i="30"/>
  <c r="C58" i="30"/>
  <c r="C60" i="30" s="1"/>
  <c r="M57" i="30"/>
  <c r="O57" i="30" s="1"/>
  <c r="M56" i="30"/>
  <c r="O56" i="30" s="1"/>
  <c r="M55" i="30"/>
  <c r="O55" i="30" s="1"/>
  <c r="U52" i="30"/>
  <c r="T52" i="30"/>
  <c r="N52" i="30"/>
  <c r="L52" i="30"/>
  <c r="K52" i="30"/>
  <c r="J52" i="30"/>
  <c r="I52" i="30"/>
  <c r="H52" i="30"/>
  <c r="G52" i="30"/>
  <c r="F52" i="30"/>
  <c r="E52" i="30"/>
  <c r="D52" i="30"/>
  <c r="C52" i="30"/>
  <c r="M51" i="30"/>
  <c r="O51" i="30" s="1"/>
  <c r="M50" i="30"/>
  <c r="O50" i="30" s="1"/>
  <c r="M49" i="30"/>
  <c r="M48" i="30"/>
  <c r="O48" i="30" s="1"/>
  <c r="M47" i="30"/>
  <c r="O47" i="30" s="1"/>
  <c r="M39" i="30"/>
  <c r="O39" i="30" s="1"/>
  <c r="M37" i="30"/>
  <c r="O37" i="30" s="1"/>
  <c r="M34" i="30"/>
  <c r="O34" i="30" s="1"/>
  <c r="M33" i="30"/>
  <c r="O33" i="30" s="1"/>
  <c r="U32" i="30"/>
  <c r="U35" i="30" s="1"/>
  <c r="T32" i="30"/>
  <c r="T35" i="30" s="1"/>
  <c r="N32" i="30"/>
  <c r="N35" i="30" s="1"/>
  <c r="L32" i="30"/>
  <c r="L35" i="30" s="1"/>
  <c r="K32" i="30"/>
  <c r="K35" i="30" s="1"/>
  <c r="J32" i="30"/>
  <c r="J35" i="30" s="1"/>
  <c r="I32" i="30"/>
  <c r="I35" i="30" s="1"/>
  <c r="H32" i="30"/>
  <c r="H35" i="30" s="1"/>
  <c r="G32" i="30"/>
  <c r="G35" i="30" s="1"/>
  <c r="F32" i="30"/>
  <c r="F35" i="30" s="1"/>
  <c r="E32" i="30"/>
  <c r="D32" i="30"/>
  <c r="D35" i="30" s="1"/>
  <c r="C32" i="30"/>
  <c r="C35" i="30" s="1"/>
  <c r="E31" i="30"/>
  <c r="M30" i="30"/>
  <c r="O30" i="30" s="1"/>
  <c r="M29" i="30"/>
  <c r="O29" i="30" s="1"/>
  <c r="M28" i="30"/>
  <c r="O28" i="30" s="1"/>
  <c r="U25" i="30"/>
  <c r="T25" i="30"/>
  <c r="N25" i="30"/>
  <c r="L25" i="30"/>
  <c r="K25" i="30"/>
  <c r="J25" i="30"/>
  <c r="I25" i="30"/>
  <c r="H25" i="30"/>
  <c r="G25" i="30"/>
  <c r="F25" i="30"/>
  <c r="E25" i="30"/>
  <c r="D25" i="30"/>
  <c r="C25" i="30"/>
  <c r="M24" i="30"/>
  <c r="O24" i="30" s="1"/>
  <c r="M23" i="30"/>
  <c r="O23" i="30" s="1"/>
  <c r="M22" i="30"/>
  <c r="O22" i="30" s="1"/>
  <c r="M21" i="30"/>
  <c r="O21" i="30" s="1"/>
  <c r="M20" i="30"/>
  <c r="O20" i="30" s="1"/>
  <c r="M19" i="30"/>
  <c r="O19" i="30" s="1"/>
  <c r="M17" i="30"/>
  <c r="U14" i="30"/>
  <c r="T14" i="30"/>
  <c r="N14" i="30"/>
  <c r="L14" i="30"/>
  <c r="K14" i="30"/>
  <c r="J14" i="30"/>
  <c r="I14" i="30"/>
  <c r="H14" i="30"/>
  <c r="G14" i="30"/>
  <c r="F14" i="30"/>
  <c r="E14" i="30"/>
  <c r="D14" i="30"/>
  <c r="C14" i="30"/>
  <c r="M13" i="30"/>
  <c r="O13" i="30" s="1"/>
  <c r="M12" i="30"/>
  <c r="O12" i="30" s="1"/>
  <c r="M11" i="30"/>
  <c r="O11" i="30" s="1"/>
  <c r="M10" i="30"/>
  <c r="K72" i="31" l="1"/>
  <c r="H72" i="31"/>
  <c r="K43" i="31"/>
  <c r="U72" i="31"/>
  <c r="G72" i="31"/>
  <c r="T72" i="31"/>
  <c r="E68" i="30"/>
  <c r="E70" i="30" s="1"/>
  <c r="E35" i="30"/>
  <c r="E41" i="30" s="1"/>
  <c r="E43" i="30" s="1"/>
  <c r="L68" i="30"/>
  <c r="L70" i="30" s="1"/>
  <c r="O41" i="32"/>
  <c r="O43" i="32" s="1"/>
  <c r="M88" i="30"/>
  <c r="G68" i="30"/>
  <c r="G70" i="30" s="1"/>
  <c r="U68" i="30"/>
  <c r="U70" i="30" s="1"/>
  <c r="F72" i="31"/>
  <c r="E72" i="31"/>
  <c r="E43" i="31"/>
  <c r="O35" i="31"/>
  <c r="O41" i="31" s="1"/>
  <c r="O43" i="31" s="1"/>
  <c r="N41" i="30"/>
  <c r="N43" i="30" s="1"/>
  <c r="J68" i="30"/>
  <c r="J70" i="30" s="1"/>
  <c r="O66" i="30"/>
  <c r="I72" i="31"/>
  <c r="F41" i="30"/>
  <c r="F43" i="30" s="1"/>
  <c r="T41" i="30"/>
  <c r="T43" i="30" s="1"/>
  <c r="C68" i="30"/>
  <c r="C70" i="30" s="1"/>
  <c r="K68" i="30"/>
  <c r="K70" i="30" s="1"/>
  <c r="M14" i="30"/>
  <c r="G41" i="30"/>
  <c r="G43" i="30" s="1"/>
  <c r="U41" i="30"/>
  <c r="U43" i="30" s="1"/>
  <c r="M92" i="30"/>
  <c r="C72" i="31"/>
  <c r="H41" i="30"/>
  <c r="H43" i="30" s="1"/>
  <c r="O72" i="33"/>
  <c r="N72" i="31"/>
  <c r="M25" i="30"/>
  <c r="I41" i="30"/>
  <c r="I43" i="30" s="1"/>
  <c r="T68" i="30"/>
  <c r="T70" i="30" s="1"/>
  <c r="J41" i="30"/>
  <c r="J43" i="30" s="1"/>
  <c r="M35" i="31"/>
  <c r="M41" i="31" s="1"/>
  <c r="C41" i="30"/>
  <c r="C43" i="30" s="1"/>
  <c r="K41" i="30"/>
  <c r="K43" i="30" s="1"/>
  <c r="I68" i="30"/>
  <c r="I70" i="30" s="1"/>
  <c r="M60" i="31"/>
  <c r="M68" i="31" s="1"/>
  <c r="M70" i="31" s="1"/>
  <c r="M94" i="31"/>
  <c r="O68" i="31"/>
  <c r="O70" i="31" s="1"/>
  <c r="J94" i="30"/>
  <c r="K94" i="30"/>
  <c r="C94" i="30"/>
  <c r="L94" i="30"/>
  <c r="D94" i="30"/>
  <c r="N94" i="30"/>
  <c r="M58" i="30"/>
  <c r="O58" i="30" s="1"/>
  <c r="O60" i="30" s="1"/>
  <c r="N68" i="30"/>
  <c r="N70" i="30" s="1"/>
  <c r="F68" i="30"/>
  <c r="F70" i="30" s="1"/>
  <c r="M52" i="30"/>
  <c r="H94" i="30"/>
  <c r="M31" i="30"/>
  <c r="O31" i="30" s="1"/>
  <c r="E94" i="30"/>
  <c r="T94" i="30"/>
  <c r="F94" i="30"/>
  <c r="U94" i="30"/>
  <c r="O10" i="30"/>
  <c r="O14" i="30" s="1"/>
  <c r="O86" i="30"/>
  <c r="O88" i="30" s="1"/>
  <c r="I94" i="30"/>
  <c r="O90" i="30"/>
  <c r="O92" i="30" s="1"/>
  <c r="O49" i="30"/>
  <c r="D41" i="30"/>
  <c r="L41" i="30"/>
  <c r="H68" i="30"/>
  <c r="H70" i="30" s="1"/>
  <c r="D70" i="31"/>
  <c r="D72" i="31"/>
  <c r="O17" i="30"/>
  <c r="M32" i="30"/>
  <c r="O32" i="30" s="1"/>
  <c r="J43" i="31"/>
  <c r="J72" i="31"/>
  <c r="M66" i="30"/>
  <c r="M43" i="32"/>
  <c r="M72" i="32"/>
  <c r="D60" i="30"/>
  <c r="D68" i="30" s="1"/>
  <c r="D70" i="30" s="1"/>
  <c r="L43" i="31"/>
  <c r="L72" i="31"/>
  <c r="O94" i="31"/>
  <c r="M97" i="29"/>
  <c r="O97" i="29" s="1"/>
  <c r="U92" i="29"/>
  <c r="T92" i="29"/>
  <c r="N92" i="29"/>
  <c r="L92" i="29"/>
  <c r="K92" i="29"/>
  <c r="J92" i="29"/>
  <c r="I92" i="29"/>
  <c r="H92" i="29"/>
  <c r="F92" i="29"/>
  <c r="E92" i="29"/>
  <c r="D92" i="29"/>
  <c r="C92" i="29"/>
  <c r="M91" i="29"/>
  <c r="O91" i="29" s="1"/>
  <c r="M90" i="29"/>
  <c r="U88" i="29"/>
  <c r="T88" i="29"/>
  <c r="N88" i="29"/>
  <c r="L88" i="29"/>
  <c r="K88" i="29"/>
  <c r="J88" i="29"/>
  <c r="I88" i="29"/>
  <c r="H88" i="29"/>
  <c r="F88" i="29"/>
  <c r="E88" i="29"/>
  <c r="D88" i="29"/>
  <c r="C88" i="29"/>
  <c r="M87" i="29"/>
  <c r="O87" i="29" s="1"/>
  <c r="M86" i="29"/>
  <c r="O83" i="29"/>
  <c r="M82" i="29"/>
  <c r="O82" i="29" s="1"/>
  <c r="M77" i="29"/>
  <c r="O77" i="29" s="1"/>
  <c r="D73" i="29"/>
  <c r="E73" i="29" s="1"/>
  <c r="F73" i="29" s="1"/>
  <c r="G73" i="29" s="1"/>
  <c r="H73" i="29" s="1"/>
  <c r="U66" i="29"/>
  <c r="T66" i="29"/>
  <c r="N66" i="29"/>
  <c r="L66" i="29"/>
  <c r="K66" i="29"/>
  <c r="J66" i="29"/>
  <c r="I66" i="29"/>
  <c r="H66" i="29"/>
  <c r="G66" i="29"/>
  <c r="F66" i="29"/>
  <c r="E66" i="29"/>
  <c r="D66" i="29"/>
  <c r="C66" i="29"/>
  <c r="M65" i="29"/>
  <c r="O65" i="29" s="1"/>
  <c r="M64" i="29"/>
  <c r="O64" i="29" s="1"/>
  <c r="M63" i="29"/>
  <c r="U60" i="29"/>
  <c r="T60" i="29"/>
  <c r="G60" i="29"/>
  <c r="M59" i="29"/>
  <c r="O59" i="29" s="1"/>
  <c r="N58" i="29"/>
  <c r="N60" i="29" s="1"/>
  <c r="L58" i="29"/>
  <c r="L60" i="29" s="1"/>
  <c r="K58" i="29"/>
  <c r="K60" i="29" s="1"/>
  <c r="J58" i="29"/>
  <c r="J60" i="29" s="1"/>
  <c r="I58" i="29"/>
  <c r="I60" i="29" s="1"/>
  <c r="H58" i="29"/>
  <c r="H60" i="29" s="1"/>
  <c r="F58" i="29"/>
  <c r="F60" i="29" s="1"/>
  <c r="E58" i="29"/>
  <c r="E60" i="29" s="1"/>
  <c r="D58" i="29"/>
  <c r="D60" i="29" s="1"/>
  <c r="C58" i="29"/>
  <c r="C60" i="29" s="1"/>
  <c r="M57" i="29"/>
  <c r="O57" i="29" s="1"/>
  <c r="M56" i="29"/>
  <c r="O56" i="29" s="1"/>
  <c r="M55" i="29"/>
  <c r="O55" i="29" s="1"/>
  <c r="U52" i="29"/>
  <c r="T52" i="29"/>
  <c r="N52" i="29"/>
  <c r="L52" i="29"/>
  <c r="K52" i="29"/>
  <c r="J52" i="29"/>
  <c r="I52" i="29"/>
  <c r="H52" i="29"/>
  <c r="G52" i="29"/>
  <c r="F52" i="29"/>
  <c r="E52" i="29"/>
  <c r="D52" i="29"/>
  <c r="C52" i="29"/>
  <c r="M51" i="29"/>
  <c r="O51" i="29" s="1"/>
  <c r="M50" i="29"/>
  <c r="O50" i="29" s="1"/>
  <c r="M49" i="29"/>
  <c r="O49" i="29" s="1"/>
  <c r="M48" i="29"/>
  <c r="O48" i="29" s="1"/>
  <c r="M47" i="29"/>
  <c r="O47" i="29" s="1"/>
  <c r="M39" i="29"/>
  <c r="O39" i="29" s="1"/>
  <c r="M37" i="29"/>
  <c r="O37" i="29" s="1"/>
  <c r="M34" i="29"/>
  <c r="O34" i="29" s="1"/>
  <c r="M33" i="29"/>
  <c r="O33" i="29" s="1"/>
  <c r="U32" i="29"/>
  <c r="U35" i="29" s="1"/>
  <c r="T32" i="29"/>
  <c r="T35" i="29" s="1"/>
  <c r="N32" i="29"/>
  <c r="N35" i="29" s="1"/>
  <c r="L32" i="29"/>
  <c r="L35" i="29" s="1"/>
  <c r="K32" i="29"/>
  <c r="K35" i="29" s="1"/>
  <c r="J32" i="29"/>
  <c r="J35" i="29" s="1"/>
  <c r="I32" i="29"/>
  <c r="I35" i="29" s="1"/>
  <c r="H32" i="29"/>
  <c r="H35" i="29" s="1"/>
  <c r="G32" i="29"/>
  <c r="G35" i="29" s="1"/>
  <c r="F32" i="29"/>
  <c r="F35" i="29" s="1"/>
  <c r="E32" i="29"/>
  <c r="D32" i="29"/>
  <c r="D35" i="29" s="1"/>
  <c r="C32" i="29"/>
  <c r="C35" i="29" s="1"/>
  <c r="E31" i="29"/>
  <c r="M30" i="29"/>
  <c r="O30" i="29" s="1"/>
  <c r="M29" i="29"/>
  <c r="O29" i="29" s="1"/>
  <c r="M28" i="29"/>
  <c r="O28" i="29" s="1"/>
  <c r="U25" i="29"/>
  <c r="T25" i="29"/>
  <c r="N25" i="29"/>
  <c r="L25" i="29"/>
  <c r="K25" i="29"/>
  <c r="J25" i="29"/>
  <c r="I25" i="29"/>
  <c r="H25" i="29"/>
  <c r="G25" i="29"/>
  <c r="F25" i="29"/>
  <c r="E25" i="29"/>
  <c r="D25" i="29"/>
  <c r="C25" i="29"/>
  <c r="M24" i="29"/>
  <c r="O24" i="29" s="1"/>
  <c r="M23" i="29"/>
  <c r="O23" i="29" s="1"/>
  <c r="M22" i="29"/>
  <c r="O22" i="29" s="1"/>
  <c r="M21" i="29"/>
  <c r="O21" i="29" s="1"/>
  <c r="M20" i="29"/>
  <c r="O20" i="29" s="1"/>
  <c r="M19" i="29"/>
  <c r="O19" i="29" s="1"/>
  <c r="M17" i="29"/>
  <c r="U14" i="29"/>
  <c r="T14" i="29"/>
  <c r="N14" i="29"/>
  <c r="L14" i="29"/>
  <c r="K14" i="29"/>
  <c r="J14" i="29"/>
  <c r="I14" i="29"/>
  <c r="H14" i="29"/>
  <c r="G14" i="29"/>
  <c r="F14" i="29"/>
  <c r="E14" i="29"/>
  <c r="D14" i="29"/>
  <c r="C14" i="29"/>
  <c r="M13" i="29"/>
  <c r="O13" i="29" s="1"/>
  <c r="M12" i="29"/>
  <c r="O12" i="29" s="1"/>
  <c r="M11" i="29"/>
  <c r="O11" i="29" s="1"/>
  <c r="M10" i="29"/>
  <c r="O10" i="29" s="1"/>
  <c r="U68" i="29" l="1"/>
  <c r="U70" i="29" s="1"/>
  <c r="O35" i="30"/>
  <c r="J72" i="30"/>
  <c r="G68" i="29"/>
  <c r="G70" i="29" s="1"/>
  <c r="M94" i="30"/>
  <c r="F68" i="29"/>
  <c r="F70" i="29" s="1"/>
  <c r="T68" i="29"/>
  <c r="T70" i="29" s="1"/>
  <c r="O72" i="32"/>
  <c r="C72" i="30"/>
  <c r="F94" i="29"/>
  <c r="E72" i="30"/>
  <c r="E68" i="29"/>
  <c r="E70" i="29" s="1"/>
  <c r="I41" i="29"/>
  <c r="I43" i="29" s="1"/>
  <c r="M88" i="29"/>
  <c r="T72" i="30"/>
  <c r="M60" i="30"/>
  <c r="M68" i="30" s="1"/>
  <c r="N68" i="29"/>
  <c r="N70" i="29" s="1"/>
  <c r="J41" i="29"/>
  <c r="J43" i="29" s="1"/>
  <c r="K72" i="30"/>
  <c r="C41" i="29"/>
  <c r="C43" i="29" s="1"/>
  <c r="O52" i="30"/>
  <c r="O68" i="30" s="1"/>
  <c r="O70" i="30" s="1"/>
  <c r="L68" i="29"/>
  <c r="L70" i="29" s="1"/>
  <c r="U94" i="29"/>
  <c r="M92" i="29"/>
  <c r="F72" i="30"/>
  <c r="M72" i="31"/>
  <c r="M43" i="31"/>
  <c r="D41" i="29"/>
  <c r="D43" i="29" s="1"/>
  <c r="L41" i="29"/>
  <c r="U72" i="30"/>
  <c r="K41" i="29"/>
  <c r="K43" i="29" s="1"/>
  <c r="N41" i="29"/>
  <c r="N43" i="29" s="1"/>
  <c r="H68" i="29"/>
  <c r="H70" i="29" s="1"/>
  <c r="I68" i="29"/>
  <c r="I70" i="29" s="1"/>
  <c r="G72" i="30"/>
  <c r="U41" i="29"/>
  <c r="E35" i="29"/>
  <c r="E41" i="29" s="1"/>
  <c r="E43" i="29" s="1"/>
  <c r="J68" i="29"/>
  <c r="J70" i="29" s="1"/>
  <c r="H41" i="29"/>
  <c r="H43" i="29" s="1"/>
  <c r="M25" i="29"/>
  <c r="C68" i="29"/>
  <c r="C70" i="29" s="1"/>
  <c r="K68" i="29"/>
  <c r="K70" i="29" s="1"/>
  <c r="M58" i="29"/>
  <c r="O58" i="29" s="1"/>
  <c r="O60" i="29" s="1"/>
  <c r="I72" i="30"/>
  <c r="M35" i="30"/>
  <c r="M41" i="30" s="1"/>
  <c r="M43" i="30" s="1"/>
  <c r="D68" i="29"/>
  <c r="D70" i="29" s="1"/>
  <c r="M66" i="29"/>
  <c r="O94" i="30"/>
  <c r="H94" i="29"/>
  <c r="O72" i="31"/>
  <c r="N72" i="30"/>
  <c r="H72" i="30"/>
  <c r="O17" i="29"/>
  <c r="O86" i="29"/>
  <c r="O88" i="29" s="1"/>
  <c r="K94" i="29"/>
  <c r="I94" i="29"/>
  <c r="J94" i="29"/>
  <c r="M32" i="29"/>
  <c r="O32" i="29" s="1"/>
  <c r="E94" i="29"/>
  <c r="T94" i="29"/>
  <c r="O63" i="29"/>
  <c r="O66" i="29" s="1"/>
  <c r="C94" i="29"/>
  <c r="L94" i="29"/>
  <c r="D94" i="29"/>
  <c r="N94" i="29"/>
  <c r="M52" i="29"/>
  <c r="F41" i="29"/>
  <c r="T41" i="29"/>
  <c r="O14" i="29"/>
  <c r="G41" i="29"/>
  <c r="O52" i="29"/>
  <c r="O25" i="30"/>
  <c r="O41" i="30" s="1"/>
  <c r="O90" i="29"/>
  <c r="O92" i="29" s="1"/>
  <c r="M14" i="29"/>
  <c r="M31" i="29"/>
  <c r="O31" i="29" s="1"/>
  <c r="L72" i="30"/>
  <c r="L43" i="30"/>
  <c r="D72" i="30"/>
  <c r="D43" i="30"/>
  <c r="M97" i="28"/>
  <c r="O97" i="28" s="1"/>
  <c r="U92" i="28"/>
  <c r="T92" i="28"/>
  <c r="N92" i="28"/>
  <c r="L92" i="28"/>
  <c r="K92" i="28"/>
  <c r="J92" i="28"/>
  <c r="I92" i="28"/>
  <c r="H92" i="28"/>
  <c r="F92" i="28"/>
  <c r="E92" i="28"/>
  <c r="D92" i="28"/>
  <c r="C92" i="28"/>
  <c r="M91" i="28"/>
  <c r="O91" i="28" s="1"/>
  <c r="M90" i="28"/>
  <c r="U88" i="28"/>
  <c r="T88" i="28"/>
  <c r="N88" i="28"/>
  <c r="L88" i="28"/>
  <c r="K88" i="28"/>
  <c r="J88" i="28"/>
  <c r="I88" i="28"/>
  <c r="H88" i="28"/>
  <c r="F88" i="28"/>
  <c r="E88" i="28"/>
  <c r="D88" i="28"/>
  <c r="C88" i="28"/>
  <c r="M87" i="28"/>
  <c r="M86" i="28"/>
  <c r="O86" i="28" s="1"/>
  <c r="O83" i="28"/>
  <c r="M82" i="28"/>
  <c r="O82" i="28" s="1"/>
  <c r="M77" i="28"/>
  <c r="O77" i="28" s="1"/>
  <c r="D73" i="28"/>
  <c r="E73" i="28" s="1"/>
  <c r="F73" i="28" s="1"/>
  <c r="G73" i="28" s="1"/>
  <c r="H73" i="28" s="1"/>
  <c r="U66" i="28"/>
  <c r="T66" i="28"/>
  <c r="N66" i="28"/>
  <c r="L66" i="28"/>
  <c r="K66" i="28"/>
  <c r="J66" i="28"/>
  <c r="I66" i="28"/>
  <c r="H66" i="28"/>
  <c r="G66" i="28"/>
  <c r="F66" i="28"/>
  <c r="E66" i="28"/>
  <c r="D66" i="28"/>
  <c r="C66" i="28"/>
  <c r="M65" i="28"/>
  <c r="O65" i="28" s="1"/>
  <c r="M64" i="28"/>
  <c r="O64" i="28" s="1"/>
  <c r="M63" i="28"/>
  <c r="U60" i="28"/>
  <c r="T60" i="28"/>
  <c r="G60" i="28"/>
  <c r="M59" i="28"/>
  <c r="O59" i="28" s="1"/>
  <c r="N58" i="28"/>
  <c r="N60" i="28" s="1"/>
  <c r="L58" i="28"/>
  <c r="L60" i="28" s="1"/>
  <c r="K58" i="28"/>
  <c r="K60" i="28" s="1"/>
  <c r="J58" i="28"/>
  <c r="J60" i="28" s="1"/>
  <c r="I58" i="28"/>
  <c r="I60" i="28" s="1"/>
  <c r="H58" i="28"/>
  <c r="H60" i="28" s="1"/>
  <c r="F58" i="28"/>
  <c r="F60" i="28" s="1"/>
  <c r="E58" i="28"/>
  <c r="E60" i="28" s="1"/>
  <c r="D58" i="28"/>
  <c r="D60" i="28" s="1"/>
  <c r="C58" i="28"/>
  <c r="M57" i="28"/>
  <c r="O57" i="28" s="1"/>
  <c r="M56" i="28"/>
  <c r="O56" i="28" s="1"/>
  <c r="M55" i="28"/>
  <c r="U52" i="28"/>
  <c r="T52" i="28"/>
  <c r="N52" i="28"/>
  <c r="L52" i="28"/>
  <c r="K52" i="28"/>
  <c r="J52" i="28"/>
  <c r="I52" i="28"/>
  <c r="H52" i="28"/>
  <c r="G52" i="28"/>
  <c r="F52" i="28"/>
  <c r="E52" i="28"/>
  <c r="D52" i="28"/>
  <c r="C52" i="28"/>
  <c r="M51" i="28"/>
  <c r="O51" i="28" s="1"/>
  <c r="M50" i="28"/>
  <c r="O50" i="28" s="1"/>
  <c r="M49" i="28"/>
  <c r="M48" i="28"/>
  <c r="O48" i="28" s="1"/>
  <c r="M47" i="28"/>
  <c r="O47" i="28" s="1"/>
  <c r="M39" i="28"/>
  <c r="O39" i="28" s="1"/>
  <c r="M37" i="28"/>
  <c r="O37" i="28" s="1"/>
  <c r="M34" i="28"/>
  <c r="O34" i="28" s="1"/>
  <c r="M33" i="28"/>
  <c r="O33" i="28" s="1"/>
  <c r="U32" i="28"/>
  <c r="U35" i="28" s="1"/>
  <c r="T32" i="28"/>
  <c r="T35" i="28" s="1"/>
  <c r="N32" i="28"/>
  <c r="N35" i="28" s="1"/>
  <c r="L32" i="28"/>
  <c r="L35" i="28" s="1"/>
  <c r="K32" i="28"/>
  <c r="K35" i="28" s="1"/>
  <c r="J32" i="28"/>
  <c r="J35" i="28" s="1"/>
  <c r="I32" i="28"/>
  <c r="I35" i="28" s="1"/>
  <c r="H32" i="28"/>
  <c r="H35" i="28" s="1"/>
  <c r="G32" i="28"/>
  <c r="G35" i="28" s="1"/>
  <c r="F32" i="28"/>
  <c r="F35" i="28" s="1"/>
  <c r="E32" i="28"/>
  <c r="D32" i="28"/>
  <c r="D35" i="28" s="1"/>
  <c r="C32" i="28"/>
  <c r="C35" i="28" s="1"/>
  <c r="E31" i="28"/>
  <c r="M30" i="28"/>
  <c r="O30" i="28" s="1"/>
  <c r="M29" i="28"/>
  <c r="O29" i="28" s="1"/>
  <c r="M28" i="28"/>
  <c r="O28" i="28" s="1"/>
  <c r="U25" i="28"/>
  <c r="T25" i="28"/>
  <c r="N25" i="28"/>
  <c r="L25" i="28"/>
  <c r="K25" i="28"/>
  <c r="J25" i="28"/>
  <c r="I25" i="28"/>
  <c r="H25" i="28"/>
  <c r="G25" i="28"/>
  <c r="F25" i="28"/>
  <c r="E25" i="28"/>
  <c r="D25" i="28"/>
  <c r="C25" i="28"/>
  <c r="M24" i="28"/>
  <c r="O24" i="28" s="1"/>
  <c r="M23" i="28"/>
  <c r="O23" i="28" s="1"/>
  <c r="M22" i="28"/>
  <c r="O22" i="28" s="1"/>
  <c r="M21" i="28"/>
  <c r="O21" i="28" s="1"/>
  <c r="M20" i="28"/>
  <c r="O20" i="28" s="1"/>
  <c r="M19" i="28"/>
  <c r="O19" i="28" s="1"/>
  <c r="M17" i="28"/>
  <c r="O17" i="28" s="1"/>
  <c r="U14" i="28"/>
  <c r="T14" i="28"/>
  <c r="N14" i="28"/>
  <c r="L14" i="28"/>
  <c r="K14" i="28"/>
  <c r="J14" i="28"/>
  <c r="I14" i="28"/>
  <c r="H14" i="28"/>
  <c r="G14" i="28"/>
  <c r="F14" i="28"/>
  <c r="E14" i="28"/>
  <c r="D14" i="28"/>
  <c r="C14" i="28"/>
  <c r="M13" i="28"/>
  <c r="O13" i="28" s="1"/>
  <c r="M12" i="28"/>
  <c r="O12" i="28" s="1"/>
  <c r="M11" i="28"/>
  <c r="O11" i="28" s="1"/>
  <c r="M10" i="28"/>
  <c r="O10" i="28" s="1"/>
  <c r="F41" i="28" l="1"/>
  <c r="F43" i="28" s="1"/>
  <c r="T41" i="28"/>
  <c r="T43" i="28" s="1"/>
  <c r="U72" i="29"/>
  <c r="U43" i="29"/>
  <c r="M94" i="29"/>
  <c r="L72" i="29"/>
  <c r="M92" i="28"/>
  <c r="M60" i="29"/>
  <c r="M68" i="29" s="1"/>
  <c r="M70" i="29" s="1"/>
  <c r="C72" i="29"/>
  <c r="O25" i="29"/>
  <c r="N72" i="29"/>
  <c r="L43" i="29"/>
  <c r="U68" i="28"/>
  <c r="U70" i="28" s="1"/>
  <c r="M70" i="30"/>
  <c r="M72" i="30"/>
  <c r="F68" i="28"/>
  <c r="F70" i="28" s="1"/>
  <c r="O35" i="29"/>
  <c r="G68" i="28"/>
  <c r="G70" i="28" s="1"/>
  <c r="D72" i="29"/>
  <c r="K72" i="29"/>
  <c r="D41" i="28"/>
  <c r="D43" i="28" s="1"/>
  <c r="L41" i="28"/>
  <c r="L43" i="28" s="1"/>
  <c r="J68" i="28"/>
  <c r="J70" i="28" s="1"/>
  <c r="I72" i="29"/>
  <c r="O14" i="28"/>
  <c r="U41" i="28"/>
  <c r="U43" i="28" s="1"/>
  <c r="E35" i="28"/>
  <c r="E41" i="28" s="1"/>
  <c r="I68" i="28"/>
  <c r="I70" i="28" s="1"/>
  <c r="H41" i="28"/>
  <c r="H43" i="28" s="1"/>
  <c r="K68" i="28"/>
  <c r="K70" i="28" s="1"/>
  <c r="M58" i="28"/>
  <c r="O58" i="28" s="1"/>
  <c r="O68" i="29"/>
  <c r="O70" i="29" s="1"/>
  <c r="I41" i="28"/>
  <c r="I43" i="28" s="1"/>
  <c r="L68" i="28"/>
  <c r="L70" i="28" s="1"/>
  <c r="J41" i="28"/>
  <c r="E68" i="28"/>
  <c r="E70" i="28" s="1"/>
  <c r="N68" i="28"/>
  <c r="N70" i="28" s="1"/>
  <c r="H72" i="29"/>
  <c r="C41" i="28"/>
  <c r="C43" i="28" s="1"/>
  <c r="K41" i="28"/>
  <c r="K43" i="28" s="1"/>
  <c r="T68" i="28"/>
  <c r="T70" i="28" s="1"/>
  <c r="C60" i="28"/>
  <c r="C68" i="28" s="1"/>
  <c r="C70" i="28" s="1"/>
  <c r="M66" i="28"/>
  <c r="E72" i="29"/>
  <c r="H68" i="28"/>
  <c r="H70" i="28" s="1"/>
  <c r="J72" i="29"/>
  <c r="O55" i="28"/>
  <c r="M88" i="28"/>
  <c r="K94" i="28"/>
  <c r="U94" i="28"/>
  <c r="F94" i="28"/>
  <c r="D94" i="28"/>
  <c r="N94" i="28"/>
  <c r="E94" i="28"/>
  <c r="T94" i="28"/>
  <c r="J94" i="28"/>
  <c r="H94" i="28"/>
  <c r="M32" i="28"/>
  <c r="O32" i="28" s="1"/>
  <c r="I94" i="28"/>
  <c r="O94" i="29"/>
  <c r="M52" i="28"/>
  <c r="O63" i="28"/>
  <c r="O66" i="28" s="1"/>
  <c r="C94" i="28"/>
  <c r="L94" i="28"/>
  <c r="O25" i="28"/>
  <c r="N41" i="28"/>
  <c r="G41" i="28"/>
  <c r="D68" i="28"/>
  <c r="D70" i="28" s="1"/>
  <c r="T43" i="29"/>
  <c r="T72" i="29"/>
  <c r="M25" i="28"/>
  <c r="F72" i="29"/>
  <c r="F43" i="29"/>
  <c r="O49" i="28"/>
  <c r="O87" i="28"/>
  <c r="O88" i="28" s="1"/>
  <c r="O90" i="28"/>
  <c r="O92" i="28" s="1"/>
  <c r="M35" i="29"/>
  <c r="M41" i="29" s="1"/>
  <c r="M14" i="28"/>
  <c r="M31" i="28"/>
  <c r="O31" i="28" s="1"/>
  <c r="G43" i="29"/>
  <c r="G72" i="29"/>
  <c r="O43" i="30"/>
  <c r="O72" i="30"/>
  <c r="M97" i="27"/>
  <c r="O97" i="27" s="1"/>
  <c r="U92" i="27"/>
  <c r="T92" i="27"/>
  <c r="N92" i="27"/>
  <c r="L92" i="27"/>
  <c r="K92" i="27"/>
  <c r="J92" i="27"/>
  <c r="I92" i="27"/>
  <c r="H92" i="27"/>
  <c r="F92" i="27"/>
  <c r="E92" i="27"/>
  <c r="D92" i="27"/>
  <c r="C92" i="27"/>
  <c r="M91" i="27"/>
  <c r="O91" i="27" s="1"/>
  <c r="M90" i="27"/>
  <c r="O90" i="27" s="1"/>
  <c r="U88" i="27"/>
  <c r="T88" i="27"/>
  <c r="N88" i="27"/>
  <c r="L88" i="27"/>
  <c r="K88" i="27"/>
  <c r="J88" i="27"/>
  <c r="I88" i="27"/>
  <c r="H88" i="27"/>
  <c r="F88" i="27"/>
  <c r="E88" i="27"/>
  <c r="D88" i="27"/>
  <c r="C88" i="27"/>
  <c r="M87" i="27"/>
  <c r="O87" i="27" s="1"/>
  <c r="M86" i="27"/>
  <c r="O83" i="27"/>
  <c r="M82" i="27"/>
  <c r="O82" i="27" s="1"/>
  <c r="M77" i="27"/>
  <c r="O77" i="27" s="1"/>
  <c r="D73" i="27"/>
  <c r="E73" i="27" s="1"/>
  <c r="F73" i="27" s="1"/>
  <c r="G73" i="27" s="1"/>
  <c r="H73" i="27" s="1"/>
  <c r="U66" i="27"/>
  <c r="T66" i="27"/>
  <c r="N66" i="27"/>
  <c r="L66" i="27"/>
  <c r="K66" i="27"/>
  <c r="J66" i="27"/>
  <c r="I66" i="27"/>
  <c r="H66" i="27"/>
  <c r="G66" i="27"/>
  <c r="F66" i="27"/>
  <c r="E66" i="27"/>
  <c r="D66" i="27"/>
  <c r="C66" i="27"/>
  <c r="M65" i="27"/>
  <c r="O65" i="27" s="1"/>
  <c r="M64" i="27"/>
  <c r="O64" i="27" s="1"/>
  <c r="M63" i="27"/>
  <c r="U60" i="27"/>
  <c r="T60" i="27"/>
  <c r="G60" i="27"/>
  <c r="M59" i="27"/>
  <c r="O59" i="27" s="1"/>
  <c r="N58" i="27"/>
  <c r="N60" i="27" s="1"/>
  <c r="L58" i="27"/>
  <c r="L60" i="27" s="1"/>
  <c r="K58" i="27"/>
  <c r="K60" i="27" s="1"/>
  <c r="J58" i="27"/>
  <c r="J60" i="27" s="1"/>
  <c r="I58" i="27"/>
  <c r="I60" i="27" s="1"/>
  <c r="H58" i="27"/>
  <c r="H60" i="27" s="1"/>
  <c r="F58" i="27"/>
  <c r="F60" i="27" s="1"/>
  <c r="E58" i="27"/>
  <c r="E60" i="27" s="1"/>
  <c r="D58" i="27"/>
  <c r="D60" i="27" s="1"/>
  <c r="C58" i="27"/>
  <c r="C60" i="27" s="1"/>
  <c r="M57" i="27"/>
  <c r="O57" i="27" s="1"/>
  <c r="M56" i="27"/>
  <c r="O56" i="27" s="1"/>
  <c r="M55" i="27"/>
  <c r="O55" i="27" s="1"/>
  <c r="U52" i="27"/>
  <c r="T52" i="27"/>
  <c r="N52" i="27"/>
  <c r="L52" i="27"/>
  <c r="K52" i="27"/>
  <c r="J52" i="27"/>
  <c r="I52" i="27"/>
  <c r="H52" i="27"/>
  <c r="G52" i="27"/>
  <c r="F52" i="27"/>
  <c r="E52" i="27"/>
  <c r="D52" i="27"/>
  <c r="C52" i="27"/>
  <c r="M51" i="27"/>
  <c r="O51" i="27" s="1"/>
  <c r="M50" i="27"/>
  <c r="O50" i="27" s="1"/>
  <c r="M49" i="27"/>
  <c r="O49" i="27" s="1"/>
  <c r="M48" i="27"/>
  <c r="O48" i="27" s="1"/>
  <c r="M47" i="27"/>
  <c r="M39" i="27"/>
  <c r="O39" i="27" s="1"/>
  <c r="M37" i="27"/>
  <c r="O37" i="27" s="1"/>
  <c r="M34" i="27"/>
  <c r="O34" i="27" s="1"/>
  <c r="M33" i="27"/>
  <c r="O33" i="27" s="1"/>
  <c r="U32" i="27"/>
  <c r="U35" i="27" s="1"/>
  <c r="T32" i="27"/>
  <c r="T35" i="27" s="1"/>
  <c r="N32" i="27"/>
  <c r="N35" i="27" s="1"/>
  <c r="L32" i="27"/>
  <c r="L35" i="27" s="1"/>
  <c r="K32" i="27"/>
  <c r="K35" i="27" s="1"/>
  <c r="J32" i="27"/>
  <c r="J35" i="27" s="1"/>
  <c r="I32" i="27"/>
  <c r="I35" i="27" s="1"/>
  <c r="H32" i="27"/>
  <c r="H35" i="27" s="1"/>
  <c r="G32" i="27"/>
  <c r="G35" i="27" s="1"/>
  <c r="F32" i="27"/>
  <c r="F35" i="27" s="1"/>
  <c r="E32" i="27"/>
  <c r="D32" i="27"/>
  <c r="D35" i="27" s="1"/>
  <c r="C32" i="27"/>
  <c r="C35" i="27" s="1"/>
  <c r="E31" i="27"/>
  <c r="M31" i="27" s="1"/>
  <c r="O31" i="27" s="1"/>
  <c r="M30" i="27"/>
  <c r="O30" i="27" s="1"/>
  <c r="M29" i="27"/>
  <c r="O29" i="27" s="1"/>
  <c r="M28" i="27"/>
  <c r="O28" i="27" s="1"/>
  <c r="U25" i="27"/>
  <c r="T25" i="27"/>
  <c r="N25" i="27"/>
  <c r="L25" i="27"/>
  <c r="K25" i="27"/>
  <c r="J25" i="27"/>
  <c r="I25" i="27"/>
  <c r="H25" i="27"/>
  <c r="G25" i="27"/>
  <c r="F25" i="27"/>
  <c r="E25" i="27"/>
  <c r="D25" i="27"/>
  <c r="C25" i="27"/>
  <c r="M24" i="27"/>
  <c r="O24" i="27" s="1"/>
  <c r="M23" i="27"/>
  <c r="O23" i="27" s="1"/>
  <c r="M22" i="27"/>
  <c r="O22" i="27" s="1"/>
  <c r="M21" i="27"/>
  <c r="O21" i="27" s="1"/>
  <c r="M20" i="27"/>
  <c r="O20" i="27" s="1"/>
  <c r="M19" i="27"/>
  <c r="O19" i="27" s="1"/>
  <c r="M17" i="27"/>
  <c r="U14" i="27"/>
  <c r="T14" i="27"/>
  <c r="N14" i="27"/>
  <c r="L14" i="27"/>
  <c r="K14" i="27"/>
  <c r="J14" i="27"/>
  <c r="I14" i="27"/>
  <c r="H14" i="27"/>
  <c r="G14" i="27"/>
  <c r="F14" i="27"/>
  <c r="E14" i="27"/>
  <c r="D14" i="27"/>
  <c r="C14" i="27"/>
  <c r="M13" i="27"/>
  <c r="O13" i="27" s="1"/>
  <c r="M12" i="27"/>
  <c r="O12" i="27" s="1"/>
  <c r="M11" i="27"/>
  <c r="O11" i="27" s="1"/>
  <c r="M10" i="27"/>
  <c r="M94" i="28" l="1"/>
  <c r="D68" i="27"/>
  <c r="D70" i="27" s="1"/>
  <c r="U72" i="28"/>
  <c r="L68" i="27"/>
  <c r="L70" i="27" s="1"/>
  <c r="F72" i="28"/>
  <c r="I41" i="27"/>
  <c r="I43" i="27" s="1"/>
  <c r="T68" i="27"/>
  <c r="T70" i="27" s="1"/>
  <c r="J72" i="28"/>
  <c r="O41" i="29"/>
  <c r="O43" i="29" s="1"/>
  <c r="F41" i="27"/>
  <c r="F43" i="27" s="1"/>
  <c r="T41" i="27"/>
  <c r="T43" i="27" s="1"/>
  <c r="H41" i="27"/>
  <c r="M35" i="28"/>
  <c r="O35" i="28"/>
  <c r="O41" i="28" s="1"/>
  <c r="O92" i="27"/>
  <c r="J43" i="28"/>
  <c r="E68" i="27"/>
  <c r="E70" i="27" s="1"/>
  <c r="M88" i="27"/>
  <c r="I72" i="28"/>
  <c r="K72" i="28"/>
  <c r="E72" i="28"/>
  <c r="E43" i="28"/>
  <c r="C41" i="27"/>
  <c r="C43" i="27" s="1"/>
  <c r="K41" i="27"/>
  <c r="O60" i="28"/>
  <c r="T72" i="28"/>
  <c r="C72" i="28"/>
  <c r="M14" i="27"/>
  <c r="G41" i="27"/>
  <c r="G43" i="27" s="1"/>
  <c r="U41" i="27"/>
  <c r="U43" i="27" s="1"/>
  <c r="E35" i="27"/>
  <c r="E41" i="27" s="1"/>
  <c r="C68" i="27"/>
  <c r="C70" i="27" s="1"/>
  <c r="K68" i="27"/>
  <c r="K70" i="27" s="1"/>
  <c r="M66" i="27"/>
  <c r="M25" i="27"/>
  <c r="L72" i="28"/>
  <c r="M60" i="28"/>
  <c r="M68" i="28" s="1"/>
  <c r="M70" i="28" s="1"/>
  <c r="J41" i="27"/>
  <c r="J43" i="27" s="1"/>
  <c r="M52" i="27"/>
  <c r="F68" i="27"/>
  <c r="F70" i="27" s="1"/>
  <c r="G68" i="27"/>
  <c r="G70" i="27" s="1"/>
  <c r="U68" i="27"/>
  <c r="U70" i="27" s="1"/>
  <c r="D41" i="27"/>
  <c r="D43" i="27" s="1"/>
  <c r="L41" i="27"/>
  <c r="L72" i="27" s="1"/>
  <c r="N41" i="27"/>
  <c r="N43" i="27" s="1"/>
  <c r="H72" i="28"/>
  <c r="K94" i="27"/>
  <c r="F94" i="27"/>
  <c r="U94" i="27"/>
  <c r="H94" i="27"/>
  <c r="I94" i="27"/>
  <c r="J94" i="27"/>
  <c r="N94" i="27"/>
  <c r="E94" i="27"/>
  <c r="T94" i="27"/>
  <c r="O63" i="27"/>
  <c r="O66" i="27" s="1"/>
  <c r="C94" i="27"/>
  <c r="L94" i="27"/>
  <c r="D94" i="27"/>
  <c r="M92" i="27"/>
  <c r="O94" i="28"/>
  <c r="N68" i="27"/>
  <c r="N70" i="27" s="1"/>
  <c r="H43" i="27"/>
  <c r="H68" i="27"/>
  <c r="H70" i="27" s="1"/>
  <c r="I68" i="27"/>
  <c r="I70" i="27" s="1"/>
  <c r="J68" i="27"/>
  <c r="J70" i="27" s="1"/>
  <c r="O52" i="28"/>
  <c r="O47" i="27"/>
  <c r="O52" i="27" s="1"/>
  <c r="M58" i="27"/>
  <c r="O58" i="27" s="1"/>
  <c r="O60" i="27" s="1"/>
  <c r="G43" i="28"/>
  <c r="G72" i="28"/>
  <c r="N43" i="28"/>
  <c r="N72" i="28"/>
  <c r="O86" i="27"/>
  <c r="O88" i="27" s="1"/>
  <c r="O17" i="27"/>
  <c r="M32" i="27"/>
  <c r="O32" i="27" s="1"/>
  <c r="O10" i="27"/>
  <c r="O14" i="27" s="1"/>
  <c r="M43" i="29"/>
  <c r="M72" i="29"/>
  <c r="M41" i="28"/>
  <c r="D72" i="28"/>
  <c r="M97" i="26"/>
  <c r="O97" i="26" s="1"/>
  <c r="U92" i="26"/>
  <c r="T92" i="26"/>
  <c r="N92" i="26"/>
  <c r="L92" i="26"/>
  <c r="K92" i="26"/>
  <c r="J92" i="26"/>
  <c r="I92" i="26"/>
  <c r="H92" i="26"/>
  <c r="F92" i="26"/>
  <c r="E92" i="26"/>
  <c r="D92" i="26"/>
  <c r="C92" i="26"/>
  <c r="M91" i="26"/>
  <c r="O91" i="26" s="1"/>
  <c r="M90" i="26"/>
  <c r="U88" i="26"/>
  <c r="T88" i="26"/>
  <c r="N88" i="26"/>
  <c r="L88" i="26"/>
  <c r="K88" i="26"/>
  <c r="J88" i="26"/>
  <c r="I88" i="26"/>
  <c r="H88" i="26"/>
  <c r="F88" i="26"/>
  <c r="E88" i="26"/>
  <c r="D88" i="26"/>
  <c r="C88" i="26"/>
  <c r="M87" i="26"/>
  <c r="M86" i="26"/>
  <c r="O86" i="26" s="1"/>
  <c r="O83" i="26"/>
  <c r="M82" i="26"/>
  <c r="O82" i="26" s="1"/>
  <c r="M77" i="26"/>
  <c r="O77" i="26" s="1"/>
  <c r="D73" i="26"/>
  <c r="E73" i="26" s="1"/>
  <c r="F73" i="26" s="1"/>
  <c r="G73" i="26" s="1"/>
  <c r="H73" i="26" s="1"/>
  <c r="U66" i="26"/>
  <c r="T66" i="26"/>
  <c r="N66" i="26"/>
  <c r="L66" i="26"/>
  <c r="K66" i="26"/>
  <c r="J66" i="26"/>
  <c r="I66" i="26"/>
  <c r="H66" i="26"/>
  <c r="G66" i="26"/>
  <c r="F66" i="26"/>
  <c r="E66" i="26"/>
  <c r="D66" i="26"/>
  <c r="C66" i="26"/>
  <c r="M65" i="26"/>
  <c r="O65" i="26" s="1"/>
  <c r="M64" i="26"/>
  <c r="O64" i="26" s="1"/>
  <c r="M63" i="26"/>
  <c r="O63" i="26" s="1"/>
  <c r="U60" i="26"/>
  <c r="T60" i="26"/>
  <c r="G60" i="26"/>
  <c r="M59" i="26"/>
  <c r="O59" i="26" s="1"/>
  <c r="N58" i="26"/>
  <c r="N60" i="26" s="1"/>
  <c r="L58" i="26"/>
  <c r="L60" i="26" s="1"/>
  <c r="K58" i="26"/>
  <c r="K60" i="26" s="1"/>
  <c r="J58" i="26"/>
  <c r="J60" i="26" s="1"/>
  <c r="I58" i="26"/>
  <c r="I60" i="26" s="1"/>
  <c r="H58" i="26"/>
  <c r="H60" i="26" s="1"/>
  <c r="F58" i="26"/>
  <c r="F60" i="26" s="1"/>
  <c r="E58" i="26"/>
  <c r="E60" i="26" s="1"/>
  <c r="D58" i="26"/>
  <c r="C58" i="26"/>
  <c r="C60" i="26" s="1"/>
  <c r="M57" i="26"/>
  <c r="O57" i="26" s="1"/>
  <c r="M56" i="26"/>
  <c r="O56" i="26" s="1"/>
  <c r="M55" i="26"/>
  <c r="O55" i="26" s="1"/>
  <c r="U52" i="26"/>
  <c r="T52" i="26"/>
  <c r="N52" i="26"/>
  <c r="L52" i="26"/>
  <c r="K52" i="26"/>
  <c r="J52" i="26"/>
  <c r="I52" i="26"/>
  <c r="H52" i="26"/>
  <c r="G52" i="26"/>
  <c r="F52" i="26"/>
  <c r="E52" i="26"/>
  <c r="D52" i="26"/>
  <c r="C52" i="26"/>
  <c r="M51" i="26"/>
  <c r="O51" i="26" s="1"/>
  <c r="M50" i="26"/>
  <c r="O50" i="26" s="1"/>
  <c r="M49" i="26"/>
  <c r="O49" i="26" s="1"/>
  <c r="M48" i="26"/>
  <c r="O48" i="26" s="1"/>
  <c r="M47" i="26"/>
  <c r="O47" i="26" s="1"/>
  <c r="M39" i="26"/>
  <c r="O39" i="26" s="1"/>
  <c r="M37" i="26"/>
  <c r="O37" i="26" s="1"/>
  <c r="M34" i="26"/>
  <c r="O34" i="26" s="1"/>
  <c r="M33" i="26"/>
  <c r="O33" i="26" s="1"/>
  <c r="U32" i="26"/>
  <c r="U35" i="26" s="1"/>
  <c r="T32" i="26"/>
  <c r="T35" i="26" s="1"/>
  <c r="N32" i="26"/>
  <c r="N35" i="26" s="1"/>
  <c r="L32" i="26"/>
  <c r="L35" i="26" s="1"/>
  <c r="K32" i="26"/>
  <c r="K35" i="26" s="1"/>
  <c r="J32" i="26"/>
  <c r="J35" i="26" s="1"/>
  <c r="I32" i="26"/>
  <c r="I35" i="26" s="1"/>
  <c r="H32" i="26"/>
  <c r="H35" i="26" s="1"/>
  <c r="G32" i="26"/>
  <c r="G35" i="26" s="1"/>
  <c r="F32" i="26"/>
  <c r="F35" i="26" s="1"/>
  <c r="E32" i="26"/>
  <c r="D32" i="26"/>
  <c r="D35" i="26" s="1"/>
  <c r="C32" i="26"/>
  <c r="C35" i="26" s="1"/>
  <c r="E31" i="26"/>
  <c r="M30" i="26"/>
  <c r="O30" i="26" s="1"/>
  <c r="M29" i="26"/>
  <c r="O29" i="26" s="1"/>
  <c r="M28" i="26"/>
  <c r="O28" i="26" s="1"/>
  <c r="U25" i="26"/>
  <c r="T25" i="26"/>
  <c r="N25" i="26"/>
  <c r="L25" i="26"/>
  <c r="K25" i="26"/>
  <c r="J25" i="26"/>
  <c r="I25" i="26"/>
  <c r="H25" i="26"/>
  <c r="G25" i="26"/>
  <c r="F25" i="26"/>
  <c r="E25" i="26"/>
  <c r="D25" i="26"/>
  <c r="C25" i="26"/>
  <c r="M24" i="26"/>
  <c r="O24" i="26" s="1"/>
  <c r="M23" i="26"/>
  <c r="O23" i="26" s="1"/>
  <c r="M22" i="26"/>
  <c r="O22" i="26" s="1"/>
  <c r="M21" i="26"/>
  <c r="O21" i="26" s="1"/>
  <c r="M20" i="26"/>
  <c r="O20" i="26" s="1"/>
  <c r="M19" i="26"/>
  <c r="O19" i="26" s="1"/>
  <c r="M17" i="26"/>
  <c r="O17" i="26" s="1"/>
  <c r="U14" i="26"/>
  <c r="T14" i="26"/>
  <c r="N14" i="26"/>
  <c r="L14" i="26"/>
  <c r="K14" i="26"/>
  <c r="J14" i="26"/>
  <c r="I14" i="26"/>
  <c r="H14" i="26"/>
  <c r="G14" i="26"/>
  <c r="F14" i="26"/>
  <c r="E14" i="26"/>
  <c r="D14" i="26"/>
  <c r="C14" i="26"/>
  <c r="M13" i="26"/>
  <c r="O13" i="26" s="1"/>
  <c r="M12" i="26"/>
  <c r="O12" i="26" s="1"/>
  <c r="M11" i="26"/>
  <c r="O11" i="26" s="1"/>
  <c r="M10" i="26"/>
  <c r="O94" i="27" l="1"/>
  <c r="T72" i="27"/>
  <c r="O72" i="29"/>
  <c r="U68" i="26"/>
  <c r="U70" i="26" s="1"/>
  <c r="G68" i="26"/>
  <c r="G70" i="26" s="1"/>
  <c r="D41" i="26"/>
  <c r="D43" i="26" s="1"/>
  <c r="L41" i="26"/>
  <c r="L43" i="26" s="1"/>
  <c r="O68" i="28"/>
  <c r="O70" i="28" s="1"/>
  <c r="F41" i="26"/>
  <c r="F43" i="26" s="1"/>
  <c r="T41" i="26"/>
  <c r="T43" i="26" s="1"/>
  <c r="K72" i="27"/>
  <c r="M94" i="27"/>
  <c r="F72" i="27"/>
  <c r="K43" i="27"/>
  <c r="E35" i="26"/>
  <c r="E41" i="26" s="1"/>
  <c r="C72" i="27"/>
  <c r="L68" i="26"/>
  <c r="L70" i="26" s="1"/>
  <c r="I41" i="26"/>
  <c r="I43" i="26" s="1"/>
  <c r="L43" i="27"/>
  <c r="D72" i="27"/>
  <c r="U72" i="27"/>
  <c r="O66" i="26"/>
  <c r="E43" i="27"/>
  <c r="E72" i="27"/>
  <c r="N41" i="26"/>
  <c r="N43" i="26" s="1"/>
  <c r="H68" i="26"/>
  <c r="H70" i="26" s="1"/>
  <c r="G72" i="27"/>
  <c r="M14" i="26"/>
  <c r="U41" i="26"/>
  <c r="J68" i="26"/>
  <c r="J70" i="26" s="1"/>
  <c r="C68" i="26"/>
  <c r="C70" i="26" s="1"/>
  <c r="K68" i="26"/>
  <c r="K70" i="26" s="1"/>
  <c r="J41" i="26"/>
  <c r="J43" i="26" s="1"/>
  <c r="E68" i="26"/>
  <c r="E70" i="26" s="1"/>
  <c r="C41" i="26"/>
  <c r="C43" i="26" s="1"/>
  <c r="K41" i="26"/>
  <c r="K43" i="26" s="1"/>
  <c r="T68" i="26"/>
  <c r="T70" i="26" s="1"/>
  <c r="M92" i="26"/>
  <c r="O10" i="26"/>
  <c r="O14" i="26" s="1"/>
  <c r="C94" i="26"/>
  <c r="H94" i="26"/>
  <c r="J94" i="26"/>
  <c r="M88" i="26"/>
  <c r="L94" i="26"/>
  <c r="M58" i="26"/>
  <c r="O58" i="26" s="1"/>
  <c r="O60" i="26" s="1"/>
  <c r="F94" i="26"/>
  <c r="U94" i="26"/>
  <c r="O25" i="26"/>
  <c r="E94" i="26"/>
  <c r="T94" i="26"/>
  <c r="N72" i="27"/>
  <c r="M52" i="26"/>
  <c r="I94" i="26"/>
  <c r="O90" i="26"/>
  <c r="O92" i="26" s="1"/>
  <c r="N68" i="26"/>
  <c r="N70" i="26" s="1"/>
  <c r="O87" i="26"/>
  <c r="O88" i="26" s="1"/>
  <c r="K94" i="26"/>
  <c r="M32" i="26"/>
  <c r="O32" i="26" s="1"/>
  <c r="F68" i="26"/>
  <c r="F70" i="26" s="1"/>
  <c r="D94" i="26"/>
  <c r="N94" i="26"/>
  <c r="O52" i="26"/>
  <c r="G41" i="26"/>
  <c r="H41" i="26"/>
  <c r="I68" i="26"/>
  <c r="I70" i="26" s="1"/>
  <c r="M25" i="26"/>
  <c r="M35" i="27"/>
  <c r="M41" i="27" s="1"/>
  <c r="M66" i="26"/>
  <c r="O68" i="27"/>
  <c r="O70" i="27" s="1"/>
  <c r="O35" i="27"/>
  <c r="O25" i="27"/>
  <c r="D60" i="26"/>
  <c r="D68" i="26" s="1"/>
  <c r="M72" i="28"/>
  <c r="M43" i="28"/>
  <c r="M60" i="27"/>
  <c r="M68" i="27" s="1"/>
  <c r="M70" i="27" s="1"/>
  <c r="J72" i="27"/>
  <c r="M31" i="26"/>
  <c r="O31" i="26" s="1"/>
  <c r="H72" i="27"/>
  <c r="I72" i="27"/>
  <c r="O43" i="28"/>
  <c r="M97" i="25"/>
  <c r="O97" i="25" s="1"/>
  <c r="U92" i="25"/>
  <c r="T92" i="25"/>
  <c r="N92" i="25"/>
  <c r="L92" i="25"/>
  <c r="K92" i="25"/>
  <c r="J92" i="25"/>
  <c r="I92" i="25"/>
  <c r="H92" i="25"/>
  <c r="F92" i="25"/>
  <c r="E92" i="25"/>
  <c r="D92" i="25"/>
  <c r="C92" i="25"/>
  <c r="M91" i="25"/>
  <c r="O91" i="25" s="1"/>
  <c r="M90" i="25"/>
  <c r="U88" i="25"/>
  <c r="T88" i="25"/>
  <c r="N88" i="25"/>
  <c r="L88" i="25"/>
  <c r="K88" i="25"/>
  <c r="J88" i="25"/>
  <c r="I88" i="25"/>
  <c r="H88" i="25"/>
  <c r="F88" i="25"/>
  <c r="E88" i="25"/>
  <c r="D88" i="25"/>
  <c r="C88" i="25"/>
  <c r="M87" i="25"/>
  <c r="O87" i="25" s="1"/>
  <c r="M86" i="25"/>
  <c r="O86" i="25" s="1"/>
  <c r="O83" i="25"/>
  <c r="M82" i="25"/>
  <c r="O82" i="25" s="1"/>
  <c r="M77" i="25"/>
  <c r="O77" i="25" s="1"/>
  <c r="D73" i="25"/>
  <c r="E73" i="25" s="1"/>
  <c r="F73" i="25" s="1"/>
  <c r="G73" i="25" s="1"/>
  <c r="H73" i="25" s="1"/>
  <c r="U66" i="25"/>
  <c r="T66" i="25"/>
  <c r="N66" i="25"/>
  <c r="L66" i="25"/>
  <c r="K66" i="25"/>
  <c r="J66" i="25"/>
  <c r="I66" i="25"/>
  <c r="H66" i="25"/>
  <c r="G66" i="25"/>
  <c r="F66" i="25"/>
  <c r="E66" i="25"/>
  <c r="D66" i="25"/>
  <c r="C66" i="25"/>
  <c r="M65" i="25"/>
  <c r="O65" i="25" s="1"/>
  <c r="M64" i="25"/>
  <c r="O64" i="25" s="1"/>
  <c r="M63" i="25"/>
  <c r="O63" i="25" s="1"/>
  <c r="U60" i="25"/>
  <c r="T60" i="25"/>
  <c r="G60" i="25"/>
  <c r="M59" i="25"/>
  <c r="O59" i="25" s="1"/>
  <c r="N58" i="25"/>
  <c r="N60" i="25" s="1"/>
  <c r="L58" i="25"/>
  <c r="L60" i="25" s="1"/>
  <c r="K58" i="25"/>
  <c r="K60" i="25" s="1"/>
  <c r="J58" i="25"/>
  <c r="J60" i="25" s="1"/>
  <c r="I58" i="25"/>
  <c r="I60" i="25" s="1"/>
  <c r="H58" i="25"/>
  <c r="H60" i="25" s="1"/>
  <c r="F58" i="25"/>
  <c r="F60" i="25" s="1"/>
  <c r="E58" i="25"/>
  <c r="E60" i="25" s="1"/>
  <c r="D58" i="25"/>
  <c r="D60" i="25" s="1"/>
  <c r="C58" i="25"/>
  <c r="M57" i="25"/>
  <c r="O57" i="25" s="1"/>
  <c r="M56" i="25"/>
  <c r="O56" i="25" s="1"/>
  <c r="M55" i="25"/>
  <c r="O55" i="25" s="1"/>
  <c r="U52" i="25"/>
  <c r="T52" i="25"/>
  <c r="N52" i="25"/>
  <c r="L52" i="25"/>
  <c r="K52" i="25"/>
  <c r="J52" i="25"/>
  <c r="I52" i="25"/>
  <c r="H52" i="25"/>
  <c r="G52" i="25"/>
  <c r="F52" i="25"/>
  <c r="E52" i="25"/>
  <c r="D52" i="25"/>
  <c r="C52" i="25"/>
  <c r="M51" i="25"/>
  <c r="O51" i="25" s="1"/>
  <c r="M50" i="25"/>
  <c r="O50" i="25" s="1"/>
  <c r="M49" i="25"/>
  <c r="O49" i="25" s="1"/>
  <c r="M48" i="25"/>
  <c r="O48" i="25" s="1"/>
  <c r="M47" i="25"/>
  <c r="O47" i="25" s="1"/>
  <c r="M39" i="25"/>
  <c r="O39" i="25" s="1"/>
  <c r="M37" i="25"/>
  <c r="O37" i="25" s="1"/>
  <c r="M34" i="25"/>
  <c r="O34" i="25" s="1"/>
  <c r="M33" i="25"/>
  <c r="O33" i="25" s="1"/>
  <c r="U32" i="25"/>
  <c r="U35" i="25" s="1"/>
  <c r="T32" i="25"/>
  <c r="T35" i="25" s="1"/>
  <c r="N32" i="25"/>
  <c r="N35" i="25" s="1"/>
  <c r="L32" i="25"/>
  <c r="L35" i="25" s="1"/>
  <c r="K32" i="25"/>
  <c r="K35" i="25" s="1"/>
  <c r="J32" i="25"/>
  <c r="J35" i="25" s="1"/>
  <c r="I32" i="25"/>
  <c r="I35" i="25" s="1"/>
  <c r="H32" i="25"/>
  <c r="H35" i="25" s="1"/>
  <c r="G32" i="25"/>
  <c r="G35" i="25" s="1"/>
  <c r="F32" i="25"/>
  <c r="F35" i="25" s="1"/>
  <c r="E32" i="25"/>
  <c r="D32" i="25"/>
  <c r="D35" i="25" s="1"/>
  <c r="C32" i="25"/>
  <c r="C35" i="25" s="1"/>
  <c r="E31" i="25"/>
  <c r="M30" i="25"/>
  <c r="O30" i="25" s="1"/>
  <c r="M29" i="25"/>
  <c r="O29" i="25" s="1"/>
  <c r="M28" i="25"/>
  <c r="O28" i="25" s="1"/>
  <c r="U25" i="25"/>
  <c r="T25" i="25"/>
  <c r="N25" i="25"/>
  <c r="L25" i="25"/>
  <c r="K25" i="25"/>
  <c r="J25" i="25"/>
  <c r="I25" i="25"/>
  <c r="H25" i="25"/>
  <c r="G25" i="25"/>
  <c r="F25" i="25"/>
  <c r="E25" i="25"/>
  <c r="D25" i="25"/>
  <c r="C25" i="25"/>
  <c r="M24" i="25"/>
  <c r="O24" i="25" s="1"/>
  <c r="M23" i="25"/>
  <c r="O23" i="25" s="1"/>
  <c r="M22" i="25"/>
  <c r="O22" i="25" s="1"/>
  <c r="M21" i="25"/>
  <c r="O21" i="25" s="1"/>
  <c r="M20" i="25"/>
  <c r="O20" i="25" s="1"/>
  <c r="M19" i="25"/>
  <c r="O19" i="25" s="1"/>
  <c r="M17" i="25"/>
  <c r="O17" i="25" s="1"/>
  <c r="U14" i="25"/>
  <c r="T14" i="25"/>
  <c r="N14" i="25"/>
  <c r="L14" i="25"/>
  <c r="K14" i="25"/>
  <c r="J14" i="25"/>
  <c r="I14" i="25"/>
  <c r="H14" i="25"/>
  <c r="G14" i="25"/>
  <c r="F14" i="25"/>
  <c r="E14" i="25"/>
  <c r="D14" i="25"/>
  <c r="C14" i="25"/>
  <c r="M13" i="25"/>
  <c r="O13" i="25" s="1"/>
  <c r="M12" i="25"/>
  <c r="O12" i="25" s="1"/>
  <c r="M11" i="25"/>
  <c r="O11" i="25" s="1"/>
  <c r="M10" i="25"/>
  <c r="O10" i="25" s="1"/>
  <c r="E94" i="25" l="1"/>
  <c r="T94" i="25"/>
  <c r="O72" i="28"/>
  <c r="F68" i="25"/>
  <c r="F70" i="25" s="1"/>
  <c r="M94" i="26"/>
  <c r="L72" i="26"/>
  <c r="U72" i="26"/>
  <c r="I41" i="25"/>
  <c r="I43" i="25" s="1"/>
  <c r="G68" i="25"/>
  <c r="G70" i="25" s="1"/>
  <c r="K72" i="26"/>
  <c r="H41" i="25"/>
  <c r="H43" i="25" s="1"/>
  <c r="O41" i="27"/>
  <c r="O43" i="27" s="1"/>
  <c r="O66" i="25"/>
  <c r="F72" i="26"/>
  <c r="O35" i="26"/>
  <c r="O41" i="26" s="1"/>
  <c r="J41" i="25"/>
  <c r="J43" i="25" s="1"/>
  <c r="K68" i="25"/>
  <c r="K70" i="25" s="1"/>
  <c r="M58" i="25"/>
  <c r="O58" i="25" s="1"/>
  <c r="O60" i="25" s="1"/>
  <c r="M92" i="25"/>
  <c r="C72" i="26"/>
  <c r="T68" i="25"/>
  <c r="T70" i="25" s="1"/>
  <c r="O88" i="25"/>
  <c r="U68" i="25"/>
  <c r="U70" i="25" s="1"/>
  <c r="M35" i="26"/>
  <c r="M41" i="26" s="1"/>
  <c r="M43" i="26" s="1"/>
  <c r="J72" i="26"/>
  <c r="U43" i="26"/>
  <c r="C41" i="25"/>
  <c r="C43" i="25" s="1"/>
  <c r="K41" i="25"/>
  <c r="C60" i="25"/>
  <c r="C68" i="25" s="1"/>
  <c r="C70" i="25" s="1"/>
  <c r="O68" i="26"/>
  <c r="O70" i="26" s="1"/>
  <c r="H68" i="25"/>
  <c r="H70" i="25" s="1"/>
  <c r="M60" i="26"/>
  <c r="M68" i="26" s="1"/>
  <c r="T72" i="26"/>
  <c r="I68" i="25"/>
  <c r="I70" i="25" s="1"/>
  <c r="O94" i="26"/>
  <c r="U41" i="25"/>
  <c r="U43" i="25" s="1"/>
  <c r="E35" i="25"/>
  <c r="E41" i="25" s="1"/>
  <c r="E43" i="25" s="1"/>
  <c r="J68" i="25"/>
  <c r="J70" i="25" s="1"/>
  <c r="D94" i="25"/>
  <c r="N94" i="25"/>
  <c r="C94" i="25"/>
  <c r="L94" i="25"/>
  <c r="K94" i="25"/>
  <c r="H94" i="25"/>
  <c r="M31" i="25"/>
  <c r="O31" i="25" s="1"/>
  <c r="M88" i="25"/>
  <c r="J94" i="25"/>
  <c r="M32" i="25"/>
  <c r="O32" i="25" s="1"/>
  <c r="N72" i="26"/>
  <c r="F94" i="25"/>
  <c r="U94" i="25"/>
  <c r="M52" i="25"/>
  <c r="I94" i="25"/>
  <c r="O90" i="25"/>
  <c r="O92" i="25" s="1"/>
  <c r="N68" i="25"/>
  <c r="N70" i="25" s="1"/>
  <c r="D70" i="26"/>
  <c r="D72" i="26"/>
  <c r="O25" i="25"/>
  <c r="D41" i="25"/>
  <c r="L41" i="25"/>
  <c r="N41" i="25"/>
  <c r="F41" i="25"/>
  <c r="T41" i="25"/>
  <c r="G41" i="25"/>
  <c r="O52" i="25"/>
  <c r="D68" i="25"/>
  <c r="D70" i="25" s="1"/>
  <c r="L68" i="25"/>
  <c r="L70" i="25" s="1"/>
  <c r="O14" i="25"/>
  <c r="E68" i="25"/>
  <c r="E70" i="25" s="1"/>
  <c r="M25" i="25"/>
  <c r="E43" i="26"/>
  <c r="E72" i="26"/>
  <c r="M66" i="25"/>
  <c r="H43" i="26"/>
  <c r="H72" i="26"/>
  <c r="M14" i="25"/>
  <c r="M43" i="27"/>
  <c r="M72" i="27"/>
  <c r="G43" i="26"/>
  <c r="G72" i="26"/>
  <c r="I72" i="26"/>
  <c r="M97" i="24"/>
  <c r="O97" i="24" s="1"/>
  <c r="U92" i="24"/>
  <c r="T92" i="24"/>
  <c r="N92" i="24"/>
  <c r="L92" i="24"/>
  <c r="K92" i="24"/>
  <c r="J92" i="24"/>
  <c r="I92" i="24"/>
  <c r="H92" i="24"/>
  <c r="F92" i="24"/>
  <c r="E92" i="24"/>
  <c r="D92" i="24"/>
  <c r="C92" i="24"/>
  <c r="M91" i="24"/>
  <c r="O91" i="24" s="1"/>
  <c r="M90" i="24"/>
  <c r="U88" i="24"/>
  <c r="T88" i="24"/>
  <c r="N88" i="24"/>
  <c r="L88" i="24"/>
  <c r="K88" i="24"/>
  <c r="J88" i="24"/>
  <c r="I88" i="24"/>
  <c r="H88" i="24"/>
  <c r="F88" i="24"/>
  <c r="E88" i="24"/>
  <c r="D88" i="24"/>
  <c r="C88" i="24"/>
  <c r="M87" i="24"/>
  <c r="M86" i="24"/>
  <c r="O86" i="24" s="1"/>
  <c r="O83" i="24"/>
  <c r="M82" i="24"/>
  <c r="O82" i="24" s="1"/>
  <c r="M77" i="24"/>
  <c r="O77" i="24" s="1"/>
  <c r="D73" i="24"/>
  <c r="E73" i="24" s="1"/>
  <c r="F73" i="24" s="1"/>
  <c r="G73" i="24" s="1"/>
  <c r="H73" i="24" s="1"/>
  <c r="U66" i="24"/>
  <c r="T66" i="24"/>
  <c r="N66" i="24"/>
  <c r="L66" i="24"/>
  <c r="K66" i="24"/>
  <c r="J66" i="24"/>
  <c r="I66" i="24"/>
  <c r="H66" i="24"/>
  <c r="G66" i="24"/>
  <c r="F66" i="24"/>
  <c r="E66" i="24"/>
  <c r="D66" i="24"/>
  <c r="C66" i="24"/>
  <c r="M65" i="24"/>
  <c r="O65" i="24" s="1"/>
  <c r="M64" i="24"/>
  <c r="O64" i="24" s="1"/>
  <c r="M63" i="24"/>
  <c r="O63" i="24" s="1"/>
  <c r="U60" i="24"/>
  <c r="T60" i="24"/>
  <c r="G60" i="24"/>
  <c r="M59" i="24"/>
  <c r="O59" i="24" s="1"/>
  <c r="N58" i="24"/>
  <c r="N60" i="24" s="1"/>
  <c r="L58" i="24"/>
  <c r="L60" i="24" s="1"/>
  <c r="K58" i="24"/>
  <c r="K60" i="24" s="1"/>
  <c r="J58" i="24"/>
  <c r="J60" i="24" s="1"/>
  <c r="I58" i="24"/>
  <c r="I60" i="24" s="1"/>
  <c r="H58" i="24"/>
  <c r="H60" i="24" s="1"/>
  <c r="F58" i="24"/>
  <c r="F60" i="24" s="1"/>
  <c r="E58" i="24"/>
  <c r="E60" i="24" s="1"/>
  <c r="D58" i="24"/>
  <c r="C58" i="24"/>
  <c r="C60" i="24" s="1"/>
  <c r="M57" i="24"/>
  <c r="O57" i="24" s="1"/>
  <c r="M56" i="24"/>
  <c r="O56" i="24" s="1"/>
  <c r="M55" i="24"/>
  <c r="O55" i="24" s="1"/>
  <c r="U52" i="24"/>
  <c r="T52" i="24"/>
  <c r="N52" i="24"/>
  <c r="L52" i="24"/>
  <c r="K52" i="24"/>
  <c r="J52" i="24"/>
  <c r="I52" i="24"/>
  <c r="H52" i="24"/>
  <c r="G52" i="24"/>
  <c r="F52" i="24"/>
  <c r="E52" i="24"/>
  <c r="D52" i="24"/>
  <c r="C52" i="24"/>
  <c r="M51" i="24"/>
  <c r="O51" i="24" s="1"/>
  <c r="M50" i="24"/>
  <c r="O50" i="24" s="1"/>
  <c r="M49" i="24"/>
  <c r="M48" i="24"/>
  <c r="O48" i="24" s="1"/>
  <c r="M47" i="24"/>
  <c r="O47" i="24" s="1"/>
  <c r="M39" i="24"/>
  <c r="O39" i="24" s="1"/>
  <c r="M37" i="24"/>
  <c r="O37" i="24" s="1"/>
  <c r="M34" i="24"/>
  <c r="O34" i="24" s="1"/>
  <c r="M33" i="24"/>
  <c r="O33" i="24" s="1"/>
  <c r="U32" i="24"/>
  <c r="U35" i="24" s="1"/>
  <c r="T32" i="24"/>
  <c r="T35" i="24" s="1"/>
  <c r="N32" i="24"/>
  <c r="N35" i="24" s="1"/>
  <c r="L32" i="24"/>
  <c r="L35" i="24" s="1"/>
  <c r="K32" i="24"/>
  <c r="K35" i="24" s="1"/>
  <c r="J32" i="24"/>
  <c r="J35" i="24" s="1"/>
  <c r="I32" i="24"/>
  <c r="I35" i="24" s="1"/>
  <c r="H32" i="24"/>
  <c r="H35" i="24" s="1"/>
  <c r="G32" i="24"/>
  <c r="G35" i="24" s="1"/>
  <c r="F32" i="24"/>
  <c r="F35" i="24" s="1"/>
  <c r="E32" i="24"/>
  <c r="D32" i="24"/>
  <c r="D35" i="24" s="1"/>
  <c r="C32" i="24"/>
  <c r="C35" i="24" s="1"/>
  <c r="E31" i="24"/>
  <c r="M30" i="24"/>
  <c r="O30" i="24" s="1"/>
  <c r="M29" i="24"/>
  <c r="O29" i="24" s="1"/>
  <c r="M28" i="24"/>
  <c r="O28" i="24" s="1"/>
  <c r="U25" i="24"/>
  <c r="T25" i="24"/>
  <c r="N25" i="24"/>
  <c r="L25" i="24"/>
  <c r="K25" i="24"/>
  <c r="J25" i="24"/>
  <c r="I25" i="24"/>
  <c r="H25" i="24"/>
  <c r="G25" i="24"/>
  <c r="F25" i="24"/>
  <c r="E25" i="24"/>
  <c r="D25" i="24"/>
  <c r="C25" i="24"/>
  <c r="M24" i="24"/>
  <c r="O24" i="24" s="1"/>
  <c r="M23" i="24"/>
  <c r="O23" i="24" s="1"/>
  <c r="M22" i="24"/>
  <c r="O22" i="24" s="1"/>
  <c r="M21" i="24"/>
  <c r="O21" i="24" s="1"/>
  <c r="M20" i="24"/>
  <c r="O20" i="24" s="1"/>
  <c r="M19" i="24"/>
  <c r="O19" i="24" s="1"/>
  <c r="M17" i="24"/>
  <c r="O17" i="24" s="1"/>
  <c r="U14" i="24"/>
  <c r="T14" i="24"/>
  <c r="N14" i="24"/>
  <c r="L14" i="24"/>
  <c r="K14" i="24"/>
  <c r="J14" i="24"/>
  <c r="I14" i="24"/>
  <c r="H14" i="24"/>
  <c r="G14" i="24"/>
  <c r="F14" i="24"/>
  <c r="E14" i="24"/>
  <c r="D14" i="24"/>
  <c r="C14" i="24"/>
  <c r="M13" i="24"/>
  <c r="O13" i="24" s="1"/>
  <c r="M12" i="24"/>
  <c r="O12" i="24" s="1"/>
  <c r="M11" i="24"/>
  <c r="O11" i="24" s="1"/>
  <c r="M10" i="24"/>
  <c r="K72" i="25" l="1"/>
  <c r="N41" i="24"/>
  <c r="H72" i="25"/>
  <c r="O72" i="27"/>
  <c r="M94" i="25"/>
  <c r="K43" i="25"/>
  <c r="H68" i="24"/>
  <c r="H70" i="24" s="1"/>
  <c r="M92" i="24"/>
  <c r="M60" i="25"/>
  <c r="M68" i="25" s="1"/>
  <c r="M70" i="25" s="1"/>
  <c r="E35" i="24"/>
  <c r="E41" i="24" s="1"/>
  <c r="M35" i="25"/>
  <c r="M41" i="25" s="1"/>
  <c r="O35" i="25"/>
  <c r="F68" i="24"/>
  <c r="F70" i="24" s="1"/>
  <c r="C41" i="24"/>
  <c r="C43" i="24" s="1"/>
  <c r="F41" i="24"/>
  <c r="F43" i="24" s="1"/>
  <c r="T41" i="24"/>
  <c r="T43" i="24" s="1"/>
  <c r="O66" i="24"/>
  <c r="G41" i="24"/>
  <c r="U41" i="24"/>
  <c r="U43" i="24" s="1"/>
  <c r="O41" i="25"/>
  <c r="O43" i="25" s="1"/>
  <c r="J72" i="25"/>
  <c r="O94" i="25"/>
  <c r="M70" i="26"/>
  <c r="M72" i="26"/>
  <c r="M14" i="24"/>
  <c r="J68" i="24"/>
  <c r="J70" i="24" s="1"/>
  <c r="C72" i="25"/>
  <c r="H41" i="24"/>
  <c r="H43" i="24" s="1"/>
  <c r="C68" i="24"/>
  <c r="C70" i="24" s="1"/>
  <c r="K68" i="24"/>
  <c r="K70" i="24" s="1"/>
  <c r="O68" i="25"/>
  <c r="O70" i="25" s="1"/>
  <c r="I41" i="24"/>
  <c r="I43" i="24" s="1"/>
  <c r="L68" i="24"/>
  <c r="L70" i="24" s="1"/>
  <c r="J41" i="24"/>
  <c r="J72" i="24" s="1"/>
  <c r="E68" i="24"/>
  <c r="E70" i="24" s="1"/>
  <c r="N68" i="24"/>
  <c r="N70" i="24" s="1"/>
  <c r="I68" i="24"/>
  <c r="I70" i="24" s="1"/>
  <c r="K41" i="24"/>
  <c r="K43" i="24" s="1"/>
  <c r="T68" i="24"/>
  <c r="T70" i="24" s="1"/>
  <c r="U72" i="25"/>
  <c r="I72" i="25"/>
  <c r="D41" i="24"/>
  <c r="D43" i="24" s="1"/>
  <c r="L41" i="24"/>
  <c r="L43" i="24" s="1"/>
  <c r="G68" i="24"/>
  <c r="G70" i="24" s="1"/>
  <c r="U68" i="24"/>
  <c r="U70" i="24" s="1"/>
  <c r="H94" i="24"/>
  <c r="J94" i="24"/>
  <c r="E94" i="24"/>
  <c r="T94" i="24"/>
  <c r="F94" i="24"/>
  <c r="U94" i="24"/>
  <c r="M52" i="24"/>
  <c r="I94" i="24"/>
  <c r="C94" i="24"/>
  <c r="L94" i="24"/>
  <c r="M32" i="24"/>
  <c r="O32" i="24" s="1"/>
  <c r="M58" i="24"/>
  <c r="O58" i="24" s="1"/>
  <c r="O60" i="24" s="1"/>
  <c r="D94" i="24"/>
  <c r="N94" i="24"/>
  <c r="E72" i="25"/>
  <c r="M88" i="24"/>
  <c r="K94" i="24"/>
  <c r="N43" i="24"/>
  <c r="G43" i="24"/>
  <c r="O25" i="24"/>
  <c r="M25" i="24"/>
  <c r="F72" i="25"/>
  <c r="F43" i="25"/>
  <c r="O10" i="24"/>
  <c r="O14" i="24" s="1"/>
  <c r="O49" i="24"/>
  <c r="M66" i="24"/>
  <c r="O87" i="24"/>
  <c r="O88" i="24" s="1"/>
  <c r="O90" i="24"/>
  <c r="O92" i="24" s="1"/>
  <c r="O43" i="26"/>
  <c r="O72" i="26"/>
  <c r="D60" i="24"/>
  <c r="D68" i="24" s="1"/>
  <c r="M31" i="24"/>
  <c r="O31" i="24" s="1"/>
  <c r="G43" i="25"/>
  <c r="G72" i="25"/>
  <c r="N72" i="25"/>
  <c r="N43" i="25"/>
  <c r="T43" i="25"/>
  <c r="T72" i="25"/>
  <c r="L43" i="25"/>
  <c r="L72" i="25"/>
  <c r="D43" i="25"/>
  <c r="D72" i="25"/>
  <c r="M97" i="23"/>
  <c r="O97" i="23" s="1"/>
  <c r="U92" i="23"/>
  <c r="T92" i="23"/>
  <c r="N92" i="23"/>
  <c r="L92" i="23"/>
  <c r="K92" i="23"/>
  <c r="J92" i="23"/>
  <c r="I92" i="23"/>
  <c r="H92" i="23"/>
  <c r="F92" i="23"/>
  <c r="E92" i="23"/>
  <c r="D92" i="23"/>
  <c r="C92" i="23"/>
  <c r="M91" i="23"/>
  <c r="O91" i="23" s="1"/>
  <c r="M90" i="23"/>
  <c r="O90" i="23" s="1"/>
  <c r="U88" i="23"/>
  <c r="T88" i="23"/>
  <c r="N88" i="23"/>
  <c r="L88" i="23"/>
  <c r="K88" i="23"/>
  <c r="J88" i="23"/>
  <c r="I88" i="23"/>
  <c r="H88" i="23"/>
  <c r="F88" i="23"/>
  <c r="E88" i="23"/>
  <c r="D88" i="23"/>
  <c r="C88" i="23"/>
  <c r="M87" i="23"/>
  <c r="O87" i="23" s="1"/>
  <c r="M86" i="23"/>
  <c r="O86" i="23" s="1"/>
  <c r="O83" i="23"/>
  <c r="M82" i="23"/>
  <c r="O82" i="23" s="1"/>
  <c r="M77" i="23"/>
  <c r="O77" i="23" s="1"/>
  <c r="D73" i="23"/>
  <c r="E73" i="23" s="1"/>
  <c r="F73" i="23" s="1"/>
  <c r="G73" i="23" s="1"/>
  <c r="H73" i="23" s="1"/>
  <c r="U66" i="23"/>
  <c r="T66" i="23"/>
  <c r="N66" i="23"/>
  <c r="L66" i="23"/>
  <c r="K66" i="23"/>
  <c r="J66" i="23"/>
  <c r="I66" i="23"/>
  <c r="H66" i="23"/>
  <c r="G66" i="23"/>
  <c r="F66" i="23"/>
  <c r="E66" i="23"/>
  <c r="D66" i="23"/>
  <c r="C66" i="23"/>
  <c r="M65" i="23"/>
  <c r="O65" i="23" s="1"/>
  <c r="M64" i="23"/>
  <c r="O64" i="23" s="1"/>
  <c r="M63" i="23"/>
  <c r="U60" i="23"/>
  <c r="T60" i="23"/>
  <c r="G60" i="23"/>
  <c r="M59" i="23"/>
  <c r="O59" i="23" s="1"/>
  <c r="N58" i="23"/>
  <c r="N60" i="23" s="1"/>
  <c r="L58" i="23"/>
  <c r="L60" i="23" s="1"/>
  <c r="K58" i="23"/>
  <c r="K60" i="23" s="1"/>
  <c r="J58" i="23"/>
  <c r="J60" i="23" s="1"/>
  <c r="I58" i="23"/>
  <c r="I60" i="23" s="1"/>
  <c r="H58" i="23"/>
  <c r="H60" i="23" s="1"/>
  <c r="F58" i="23"/>
  <c r="F60" i="23" s="1"/>
  <c r="E58" i="23"/>
  <c r="E60" i="23" s="1"/>
  <c r="D58" i="23"/>
  <c r="D60" i="23" s="1"/>
  <c r="C58" i="23"/>
  <c r="C60" i="23" s="1"/>
  <c r="M57" i="23"/>
  <c r="O57" i="23" s="1"/>
  <c r="M56" i="23"/>
  <c r="O56" i="23" s="1"/>
  <c r="M55" i="23"/>
  <c r="O55" i="23" s="1"/>
  <c r="U52" i="23"/>
  <c r="T52" i="23"/>
  <c r="N52" i="23"/>
  <c r="L52" i="23"/>
  <c r="K52" i="23"/>
  <c r="J52" i="23"/>
  <c r="I52" i="23"/>
  <c r="H52" i="23"/>
  <c r="G52" i="23"/>
  <c r="F52" i="23"/>
  <c r="E52" i="23"/>
  <c r="D52" i="23"/>
  <c r="C52" i="23"/>
  <c r="M51" i="23"/>
  <c r="O51" i="23" s="1"/>
  <c r="M50" i="23"/>
  <c r="O50" i="23" s="1"/>
  <c r="M49" i="23"/>
  <c r="O49" i="23" s="1"/>
  <c r="M48" i="23"/>
  <c r="O48" i="23" s="1"/>
  <c r="M47" i="23"/>
  <c r="M39" i="23"/>
  <c r="O39" i="23" s="1"/>
  <c r="M37" i="23"/>
  <c r="O37" i="23" s="1"/>
  <c r="M34" i="23"/>
  <c r="O34" i="23" s="1"/>
  <c r="M33" i="23"/>
  <c r="O33" i="23" s="1"/>
  <c r="U32" i="23"/>
  <c r="U35" i="23" s="1"/>
  <c r="T32" i="23"/>
  <c r="T35" i="23" s="1"/>
  <c r="N35" i="23"/>
  <c r="L35" i="23"/>
  <c r="K35" i="23"/>
  <c r="J35" i="23"/>
  <c r="I35" i="23"/>
  <c r="H35" i="23"/>
  <c r="G35" i="23"/>
  <c r="F35" i="23"/>
  <c r="D35" i="23"/>
  <c r="E31" i="23"/>
  <c r="M30" i="23"/>
  <c r="O30" i="23" s="1"/>
  <c r="M29" i="23"/>
  <c r="O29" i="23" s="1"/>
  <c r="M28" i="23"/>
  <c r="O28" i="23" s="1"/>
  <c r="U25" i="23"/>
  <c r="T25" i="23"/>
  <c r="N25" i="23"/>
  <c r="L25" i="23"/>
  <c r="K25" i="23"/>
  <c r="J25" i="23"/>
  <c r="I25" i="23"/>
  <c r="H25" i="23"/>
  <c r="G25" i="23"/>
  <c r="F25" i="23"/>
  <c r="E25" i="23"/>
  <c r="D25" i="23"/>
  <c r="C25" i="23"/>
  <c r="M24" i="23"/>
  <c r="O24" i="23" s="1"/>
  <c r="M23" i="23"/>
  <c r="O23" i="23" s="1"/>
  <c r="M22" i="23"/>
  <c r="O22" i="23" s="1"/>
  <c r="M21" i="23"/>
  <c r="O21" i="23" s="1"/>
  <c r="M20" i="23"/>
  <c r="O20" i="23" s="1"/>
  <c r="M19" i="23"/>
  <c r="O19" i="23" s="1"/>
  <c r="M17" i="23"/>
  <c r="U14" i="23"/>
  <c r="T14" i="23"/>
  <c r="N14" i="23"/>
  <c r="L14" i="23"/>
  <c r="K14" i="23"/>
  <c r="J14" i="23"/>
  <c r="I14" i="23"/>
  <c r="H14" i="23"/>
  <c r="G14" i="23"/>
  <c r="F14" i="23"/>
  <c r="E14" i="23"/>
  <c r="D14" i="23"/>
  <c r="C14" i="23"/>
  <c r="M13" i="23"/>
  <c r="O13" i="23" s="1"/>
  <c r="M12" i="23"/>
  <c r="O12" i="23" s="1"/>
  <c r="M11" i="23"/>
  <c r="O11" i="23" s="1"/>
  <c r="M10" i="23"/>
  <c r="U68" i="23" l="1"/>
  <c r="U70" i="23" s="1"/>
  <c r="H72" i="24"/>
  <c r="M94" i="24"/>
  <c r="I41" i="23"/>
  <c r="I43" i="23" s="1"/>
  <c r="F72" i="24"/>
  <c r="E68" i="23"/>
  <c r="E70" i="23" s="1"/>
  <c r="J41" i="23"/>
  <c r="J43" i="23" s="1"/>
  <c r="O92" i="23"/>
  <c r="E72" i="24"/>
  <c r="E43" i="24"/>
  <c r="O72" i="25"/>
  <c r="L72" i="24"/>
  <c r="F68" i="23"/>
  <c r="F70" i="23" s="1"/>
  <c r="T68" i="23"/>
  <c r="T70" i="23" s="1"/>
  <c r="J43" i="24"/>
  <c r="T72" i="24"/>
  <c r="M60" i="24"/>
  <c r="M68" i="24" s="1"/>
  <c r="M70" i="24" s="1"/>
  <c r="M25" i="23"/>
  <c r="M32" i="23"/>
  <c r="O32" i="23" s="1"/>
  <c r="G68" i="23"/>
  <c r="G70" i="23" s="1"/>
  <c r="O35" i="24"/>
  <c r="O41" i="24" s="1"/>
  <c r="M52" i="23"/>
  <c r="I94" i="23"/>
  <c r="M35" i="24"/>
  <c r="M41" i="24" s="1"/>
  <c r="M43" i="24" s="1"/>
  <c r="K41" i="23"/>
  <c r="K43" i="23" s="1"/>
  <c r="O88" i="23"/>
  <c r="U72" i="24"/>
  <c r="O52" i="24"/>
  <c r="O68" i="24" s="1"/>
  <c r="O70" i="24" s="1"/>
  <c r="K72" i="24"/>
  <c r="D41" i="23"/>
  <c r="D43" i="23" s="1"/>
  <c r="N41" i="23"/>
  <c r="N43" i="23" s="1"/>
  <c r="J68" i="23"/>
  <c r="J70" i="23" s="1"/>
  <c r="N72" i="24"/>
  <c r="I68" i="23"/>
  <c r="I70" i="23" s="1"/>
  <c r="C68" i="23"/>
  <c r="C70" i="23" s="1"/>
  <c r="G72" i="24"/>
  <c r="C72" i="24"/>
  <c r="L41" i="23"/>
  <c r="M14" i="23"/>
  <c r="U41" i="23"/>
  <c r="E35" i="23"/>
  <c r="E41" i="23" s="1"/>
  <c r="D68" i="23"/>
  <c r="D70" i="23" s="1"/>
  <c r="L68" i="23"/>
  <c r="L70" i="23" s="1"/>
  <c r="M66" i="23"/>
  <c r="I72" i="24"/>
  <c r="O94" i="24"/>
  <c r="D94" i="23"/>
  <c r="N94" i="23"/>
  <c r="E94" i="23"/>
  <c r="T94" i="23"/>
  <c r="J94" i="23"/>
  <c r="C94" i="23"/>
  <c r="L94" i="23"/>
  <c r="F94" i="23"/>
  <c r="U94" i="23"/>
  <c r="O17" i="23"/>
  <c r="O25" i="23" s="1"/>
  <c r="M92" i="23"/>
  <c r="M58" i="23"/>
  <c r="O58" i="23" s="1"/>
  <c r="O60" i="23" s="1"/>
  <c r="O63" i="23"/>
  <c r="O66" i="23" s="1"/>
  <c r="H68" i="23"/>
  <c r="H70" i="23" s="1"/>
  <c r="M88" i="23"/>
  <c r="O47" i="23"/>
  <c r="O52" i="23" s="1"/>
  <c r="H94" i="23"/>
  <c r="K94" i="23"/>
  <c r="K68" i="23"/>
  <c r="K70" i="23" s="1"/>
  <c r="D70" i="24"/>
  <c r="D72" i="24"/>
  <c r="T41" i="23"/>
  <c r="N68" i="23"/>
  <c r="N70" i="23" s="1"/>
  <c r="F41" i="23"/>
  <c r="G41" i="23"/>
  <c r="H41" i="23"/>
  <c r="O10" i="23"/>
  <c r="O14" i="23" s="1"/>
  <c r="C35" i="23"/>
  <c r="C41" i="23" s="1"/>
  <c r="M31" i="23"/>
  <c r="O31" i="23" s="1"/>
  <c r="M43" i="25"/>
  <c r="M72" i="25"/>
  <c r="M97" i="22"/>
  <c r="O97" i="22" s="1"/>
  <c r="U92" i="22"/>
  <c r="T92" i="22"/>
  <c r="N92" i="22"/>
  <c r="L92" i="22"/>
  <c r="K92" i="22"/>
  <c r="J92" i="22"/>
  <c r="I92" i="22"/>
  <c r="H92" i="22"/>
  <c r="F92" i="22"/>
  <c r="E92" i="22"/>
  <c r="D92" i="22"/>
  <c r="C92" i="22"/>
  <c r="M91" i="22"/>
  <c r="O91" i="22" s="1"/>
  <c r="M90" i="22"/>
  <c r="O90" i="22" s="1"/>
  <c r="U88" i="22"/>
  <c r="T88" i="22"/>
  <c r="N88" i="22"/>
  <c r="L88" i="22"/>
  <c r="K88" i="22"/>
  <c r="J88" i="22"/>
  <c r="I88" i="22"/>
  <c r="H88" i="22"/>
  <c r="F88" i="22"/>
  <c r="E88" i="22"/>
  <c r="D88" i="22"/>
  <c r="C88" i="22"/>
  <c r="M87" i="22"/>
  <c r="O87" i="22" s="1"/>
  <c r="M86" i="22"/>
  <c r="O83" i="22"/>
  <c r="M82" i="22"/>
  <c r="O82" i="22" s="1"/>
  <c r="M77" i="22"/>
  <c r="O77" i="22" s="1"/>
  <c r="D73" i="22"/>
  <c r="E73" i="22" s="1"/>
  <c r="F73" i="22" s="1"/>
  <c r="G73" i="22" s="1"/>
  <c r="H73" i="22" s="1"/>
  <c r="U66" i="22"/>
  <c r="T66" i="22"/>
  <c r="N66" i="22"/>
  <c r="L66" i="22"/>
  <c r="K66" i="22"/>
  <c r="J66" i="22"/>
  <c r="I66" i="22"/>
  <c r="H66" i="22"/>
  <c r="G66" i="22"/>
  <c r="F66" i="22"/>
  <c r="E66" i="22"/>
  <c r="D66" i="22"/>
  <c r="C66" i="22"/>
  <c r="M65" i="22"/>
  <c r="O65" i="22" s="1"/>
  <c r="M64" i="22"/>
  <c r="O64" i="22" s="1"/>
  <c r="M63" i="22"/>
  <c r="O63" i="22" s="1"/>
  <c r="U60" i="22"/>
  <c r="T60" i="22"/>
  <c r="G60" i="22"/>
  <c r="M59" i="22"/>
  <c r="O59" i="22" s="1"/>
  <c r="N58" i="22"/>
  <c r="N60" i="22" s="1"/>
  <c r="L58" i="22"/>
  <c r="L60" i="22" s="1"/>
  <c r="K58" i="22"/>
  <c r="K60" i="22" s="1"/>
  <c r="J58" i="22"/>
  <c r="J60" i="22" s="1"/>
  <c r="I58" i="22"/>
  <c r="I60" i="22" s="1"/>
  <c r="H58" i="22"/>
  <c r="H60" i="22" s="1"/>
  <c r="F58" i="22"/>
  <c r="F60" i="22" s="1"/>
  <c r="E58" i="22"/>
  <c r="E60" i="22" s="1"/>
  <c r="D58" i="22"/>
  <c r="D60" i="22" s="1"/>
  <c r="C58" i="22"/>
  <c r="C60" i="22" s="1"/>
  <c r="M57" i="22"/>
  <c r="O57" i="22" s="1"/>
  <c r="M56" i="22"/>
  <c r="O56" i="22" s="1"/>
  <c r="M55" i="22"/>
  <c r="U52" i="22"/>
  <c r="T52" i="22"/>
  <c r="N52" i="22"/>
  <c r="L52" i="22"/>
  <c r="K52" i="22"/>
  <c r="J52" i="22"/>
  <c r="I52" i="22"/>
  <c r="H52" i="22"/>
  <c r="G52" i="22"/>
  <c r="F52" i="22"/>
  <c r="E52" i="22"/>
  <c r="D52" i="22"/>
  <c r="C52" i="22"/>
  <c r="M51" i="22"/>
  <c r="O51" i="22" s="1"/>
  <c r="M50" i="22"/>
  <c r="O50" i="22" s="1"/>
  <c r="M49" i="22"/>
  <c r="O49" i="22" s="1"/>
  <c r="M48" i="22"/>
  <c r="O48" i="22" s="1"/>
  <c r="M47" i="22"/>
  <c r="M39" i="22"/>
  <c r="O39" i="22" s="1"/>
  <c r="M37" i="22"/>
  <c r="O37" i="22" s="1"/>
  <c r="M34" i="22"/>
  <c r="O34" i="22" s="1"/>
  <c r="M33" i="22"/>
  <c r="O33" i="22" s="1"/>
  <c r="U32" i="22"/>
  <c r="U35" i="22" s="1"/>
  <c r="T32" i="22"/>
  <c r="T35" i="22" s="1"/>
  <c r="N32" i="22"/>
  <c r="N35" i="22" s="1"/>
  <c r="L32" i="22"/>
  <c r="L35" i="22" s="1"/>
  <c r="K32" i="22"/>
  <c r="K35" i="22" s="1"/>
  <c r="J32" i="22"/>
  <c r="J35" i="22" s="1"/>
  <c r="I32" i="22"/>
  <c r="I35" i="22" s="1"/>
  <c r="H32" i="22"/>
  <c r="H35" i="22" s="1"/>
  <c r="G32" i="22"/>
  <c r="G35" i="22" s="1"/>
  <c r="F32" i="22"/>
  <c r="F35" i="22" s="1"/>
  <c r="E32" i="22"/>
  <c r="D32" i="22"/>
  <c r="D35" i="22" s="1"/>
  <c r="C32" i="22"/>
  <c r="C35" i="22" s="1"/>
  <c r="E31" i="22"/>
  <c r="M30" i="22"/>
  <c r="O30" i="22" s="1"/>
  <c r="M29" i="22"/>
  <c r="O29" i="22" s="1"/>
  <c r="M28" i="22"/>
  <c r="O28" i="22" s="1"/>
  <c r="U25" i="22"/>
  <c r="T25" i="22"/>
  <c r="N25" i="22"/>
  <c r="L25" i="22"/>
  <c r="K25" i="22"/>
  <c r="J25" i="22"/>
  <c r="I25" i="22"/>
  <c r="H25" i="22"/>
  <c r="G25" i="22"/>
  <c r="F25" i="22"/>
  <c r="E25" i="22"/>
  <c r="D25" i="22"/>
  <c r="C25" i="22"/>
  <c r="M24" i="22"/>
  <c r="O24" i="22" s="1"/>
  <c r="M23" i="22"/>
  <c r="O23" i="22" s="1"/>
  <c r="M22" i="22"/>
  <c r="O22" i="22" s="1"/>
  <c r="M21" i="22"/>
  <c r="O21" i="22" s="1"/>
  <c r="M20" i="22"/>
  <c r="O20" i="22" s="1"/>
  <c r="M19" i="22"/>
  <c r="O19" i="22" s="1"/>
  <c r="M17" i="22"/>
  <c r="U14" i="22"/>
  <c r="T14" i="22"/>
  <c r="N14" i="22"/>
  <c r="L14" i="22"/>
  <c r="K14" i="22"/>
  <c r="J14" i="22"/>
  <c r="I14" i="22"/>
  <c r="H14" i="22"/>
  <c r="G14" i="22"/>
  <c r="F14" i="22"/>
  <c r="E14" i="22"/>
  <c r="D14" i="22"/>
  <c r="C14" i="22"/>
  <c r="M13" i="22"/>
  <c r="O13" i="22" s="1"/>
  <c r="M12" i="22"/>
  <c r="O12" i="22" s="1"/>
  <c r="M11" i="22"/>
  <c r="O11" i="22" s="1"/>
  <c r="M10" i="22"/>
  <c r="U72" i="23" l="1"/>
  <c r="O94" i="23"/>
  <c r="I41" i="22"/>
  <c r="L72" i="23"/>
  <c r="O35" i="23"/>
  <c r="O41" i="23" s="1"/>
  <c r="M60" i="23"/>
  <c r="M68" i="23" s="1"/>
  <c r="M70" i="23" s="1"/>
  <c r="J41" i="22"/>
  <c r="J43" i="22" s="1"/>
  <c r="M35" i="23"/>
  <c r="M41" i="23" s="1"/>
  <c r="M43" i="23" s="1"/>
  <c r="U43" i="23"/>
  <c r="E68" i="22"/>
  <c r="E70" i="22" s="1"/>
  <c r="M25" i="22"/>
  <c r="L43" i="23"/>
  <c r="M52" i="22"/>
  <c r="F68" i="22"/>
  <c r="F70" i="22" s="1"/>
  <c r="T68" i="22"/>
  <c r="T70" i="22" s="1"/>
  <c r="E43" i="23"/>
  <c r="E72" i="23"/>
  <c r="G68" i="22"/>
  <c r="G70" i="22" s="1"/>
  <c r="U68" i="22"/>
  <c r="U70" i="22" s="1"/>
  <c r="M88" i="22"/>
  <c r="H68" i="22"/>
  <c r="H70" i="22" s="1"/>
  <c r="D72" i="23"/>
  <c r="I68" i="22"/>
  <c r="I70" i="22" s="1"/>
  <c r="J72" i="23"/>
  <c r="N41" i="22"/>
  <c r="N43" i="22" s="1"/>
  <c r="J68" i="22"/>
  <c r="J70" i="22" s="1"/>
  <c r="F41" i="22"/>
  <c r="F43" i="22" s="1"/>
  <c r="T41" i="22"/>
  <c r="T43" i="22" s="1"/>
  <c r="C68" i="22"/>
  <c r="C70" i="22" s="1"/>
  <c r="K68" i="22"/>
  <c r="K70" i="22" s="1"/>
  <c r="O66" i="22"/>
  <c r="I72" i="23"/>
  <c r="M14" i="22"/>
  <c r="G41" i="22"/>
  <c r="U41" i="22"/>
  <c r="U43" i="22" s="1"/>
  <c r="E35" i="22"/>
  <c r="E41" i="22" s="1"/>
  <c r="D68" i="22"/>
  <c r="D70" i="22" s="1"/>
  <c r="L68" i="22"/>
  <c r="L70" i="22" s="1"/>
  <c r="E94" i="22"/>
  <c r="F94" i="22"/>
  <c r="U94" i="22"/>
  <c r="J94" i="22"/>
  <c r="O47" i="22"/>
  <c r="O52" i="22" s="1"/>
  <c r="D94" i="22"/>
  <c r="N94" i="22"/>
  <c r="M72" i="24"/>
  <c r="M94" i="23"/>
  <c r="H94" i="22"/>
  <c r="I94" i="22"/>
  <c r="M31" i="22"/>
  <c r="O31" i="22" s="1"/>
  <c r="K94" i="22"/>
  <c r="M92" i="22"/>
  <c r="C94" i="22"/>
  <c r="L94" i="22"/>
  <c r="T94" i="22"/>
  <c r="C43" i="23"/>
  <c r="C72" i="23"/>
  <c r="H41" i="22"/>
  <c r="N68" i="22"/>
  <c r="N70" i="22" s="1"/>
  <c r="I43" i="22"/>
  <c r="O92" i="22"/>
  <c r="C41" i="22"/>
  <c r="K41" i="22"/>
  <c r="D41" i="22"/>
  <c r="L41" i="22"/>
  <c r="M58" i="22"/>
  <c r="O58" i="22" s="1"/>
  <c r="T43" i="23"/>
  <c r="T72" i="23"/>
  <c r="O55" i="22"/>
  <c r="O86" i="22"/>
  <c r="O88" i="22" s="1"/>
  <c r="H43" i="23"/>
  <c r="H72" i="23"/>
  <c r="N72" i="23"/>
  <c r="O17" i="22"/>
  <c r="M32" i="22"/>
  <c r="O32" i="22" s="1"/>
  <c r="O10" i="22"/>
  <c r="O14" i="22" s="1"/>
  <c r="M66" i="22"/>
  <c r="O43" i="24"/>
  <c r="O72" i="24"/>
  <c r="G72" i="23"/>
  <c r="G43" i="23"/>
  <c r="O68" i="23"/>
  <c r="O70" i="23" s="1"/>
  <c r="F43" i="23"/>
  <c r="F72" i="23"/>
  <c r="K72" i="23"/>
  <c r="M97" i="21"/>
  <c r="O97" i="21" s="1"/>
  <c r="U92" i="21"/>
  <c r="T92" i="21"/>
  <c r="N92" i="21"/>
  <c r="L92" i="21"/>
  <c r="K92" i="21"/>
  <c r="J92" i="21"/>
  <c r="I92" i="21"/>
  <c r="H92" i="21"/>
  <c r="F92" i="21"/>
  <c r="E92" i="21"/>
  <c r="D92" i="21"/>
  <c r="C92" i="21"/>
  <c r="M91" i="21"/>
  <c r="O91" i="21" s="1"/>
  <c r="M90" i="21"/>
  <c r="U88" i="21"/>
  <c r="T88" i="21"/>
  <c r="N88" i="21"/>
  <c r="L88" i="21"/>
  <c r="K88" i="21"/>
  <c r="J88" i="21"/>
  <c r="I88" i="21"/>
  <c r="H88" i="21"/>
  <c r="F88" i="21"/>
  <c r="E88" i="21"/>
  <c r="D88" i="21"/>
  <c r="C88" i="21"/>
  <c r="M87" i="21"/>
  <c r="M86" i="21"/>
  <c r="O86" i="21" s="1"/>
  <c r="O83" i="21"/>
  <c r="M82" i="21"/>
  <c r="O82" i="21" s="1"/>
  <c r="M77" i="21"/>
  <c r="O77" i="21" s="1"/>
  <c r="D73" i="21"/>
  <c r="E73" i="21" s="1"/>
  <c r="F73" i="21" s="1"/>
  <c r="G73" i="21" s="1"/>
  <c r="H73" i="21" s="1"/>
  <c r="U66" i="21"/>
  <c r="T66" i="21"/>
  <c r="N66" i="21"/>
  <c r="L66" i="21"/>
  <c r="K66" i="21"/>
  <c r="J66" i="21"/>
  <c r="I66" i="21"/>
  <c r="H66" i="21"/>
  <c r="G66" i="21"/>
  <c r="F66" i="21"/>
  <c r="E66" i="21"/>
  <c r="D66" i="21"/>
  <c r="C66" i="21"/>
  <c r="M65" i="21"/>
  <c r="O65" i="21" s="1"/>
  <c r="M64" i="21"/>
  <c r="O64" i="21" s="1"/>
  <c r="M63" i="21"/>
  <c r="O63" i="21" s="1"/>
  <c r="U60" i="21"/>
  <c r="T60" i="21"/>
  <c r="G60" i="21"/>
  <c r="M59" i="21"/>
  <c r="O59" i="21" s="1"/>
  <c r="N58" i="21"/>
  <c r="N60" i="21" s="1"/>
  <c r="L58" i="21"/>
  <c r="L60" i="21" s="1"/>
  <c r="K58" i="21"/>
  <c r="K60" i="21" s="1"/>
  <c r="J58" i="21"/>
  <c r="J60" i="21" s="1"/>
  <c r="I58" i="21"/>
  <c r="I60" i="21" s="1"/>
  <c r="H58" i="21"/>
  <c r="H60" i="21" s="1"/>
  <c r="F58" i="21"/>
  <c r="F60" i="21" s="1"/>
  <c r="E58" i="21"/>
  <c r="E60" i="21" s="1"/>
  <c r="D58" i="21"/>
  <c r="C58" i="21"/>
  <c r="C60" i="21" s="1"/>
  <c r="M57" i="21"/>
  <c r="O57" i="21" s="1"/>
  <c r="M56" i="21"/>
  <c r="O56" i="21" s="1"/>
  <c r="M55" i="21"/>
  <c r="O55" i="21" s="1"/>
  <c r="U52" i="21"/>
  <c r="T52" i="21"/>
  <c r="N52" i="21"/>
  <c r="L52" i="21"/>
  <c r="K52" i="21"/>
  <c r="J52" i="21"/>
  <c r="I52" i="21"/>
  <c r="H52" i="21"/>
  <c r="G52" i="21"/>
  <c r="F52" i="21"/>
  <c r="E52" i="21"/>
  <c r="D52" i="21"/>
  <c r="C52" i="21"/>
  <c r="M51" i="21"/>
  <c r="O51" i="21" s="1"/>
  <c r="M50" i="21"/>
  <c r="O50" i="21" s="1"/>
  <c r="M49" i="21"/>
  <c r="O49" i="21" s="1"/>
  <c r="M48" i="21"/>
  <c r="O48" i="21" s="1"/>
  <c r="M47" i="21"/>
  <c r="O47" i="21" s="1"/>
  <c r="M39" i="21"/>
  <c r="O39" i="21" s="1"/>
  <c r="M37" i="21"/>
  <c r="O37" i="21" s="1"/>
  <c r="M34" i="21"/>
  <c r="O34" i="21" s="1"/>
  <c r="M33" i="21"/>
  <c r="O33" i="21" s="1"/>
  <c r="U32" i="21"/>
  <c r="U35" i="21" s="1"/>
  <c r="T32" i="21"/>
  <c r="T35" i="21" s="1"/>
  <c r="N32" i="21"/>
  <c r="N35" i="21" s="1"/>
  <c r="L32" i="21"/>
  <c r="L35" i="21" s="1"/>
  <c r="K32" i="21"/>
  <c r="K35" i="21" s="1"/>
  <c r="J32" i="21"/>
  <c r="J35" i="21" s="1"/>
  <c r="I32" i="21"/>
  <c r="I35" i="21" s="1"/>
  <c r="H32" i="21"/>
  <c r="H35" i="21" s="1"/>
  <c r="G32" i="21"/>
  <c r="G35" i="21" s="1"/>
  <c r="F32" i="21"/>
  <c r="F35" i="21" s="1"/>
  <c r="E32" i="21"/>
  <c r="D32" i="21"/>
  <c r="D35" i="21" s="1"/>
  <c r="C32" i="21"/>
  <c r="C35" i="21" s="1"/>
  <c r="E31" i="21"/>
  <c r="M30" i="21"/>
  <c r="O30" i="21" s="1"/>
  <c r="M29" i="21"/>
  <c r="O29" i="21" s="1"/>
  <c r="M28" i="21"/>
  <c r="O28" i="21" s="1"/>
  <c r="U25" i="21"/>
  <c r="T25" i="21"/>
  <c r="N25" i="21"/>
  <c r="L25" i="21"/>
  <c r="K25" i="21"/>
  <c r="J25" i="21"/>
  <c r="I25" i="21"/>
  <c r="H25" i="21"/>
  <c r="G25" i="21"/>
  <c r="F25" i="21"/>
  <c r="E25" i="21"/>
  <c r="D25" i="21"/>
  <c r="C25" i="21"/>
  <c r="M24" i="21"/>
  <c r="O24" i="21" s="1"/>
  <c r="M23" i="21"/>
  <c r="O23" i="21" s="1"/>
  <c r="M22" i="21"/>
  <c r="O22" i="21" s="1"/>
  <c r="M21" i="21"/>
  <c r="O21" i="21" s="1"/>
  <c r="M20" i="21"/>
  <c r="O20" i="21" s="1"/>
  <c r="M19" i="21"/>
  <c r="O19" i="21" s="1"/>
  <c r="M17" i="21"/>
  <c r="U14" i="21"/>
  <c r="T14" i="21"/>
  <c r="N14" i="21"/>
  <c r="L14" i="21"/>
  <c r="K14" i="21"/>
  <c r="J14" i="21"/>
  <c r="I14" i="21"/>
  <c r="H14" i="21"/>
  <c r="G14" i="21"/>
  <c r="F14" i="21"/>
  <c r="E14" i="21"/>
  <c r="D14" i="21"/>
  <c r="C14" i="21"/>
  <c r="M13" i="21"/>
  <c r="O13" i="21" s="1"/>
  <c r="M12" i="21"/>
  <c r="O12" i="21" s="1"/>
  <c r="M11" i="21"/>
  <c r="O11" i="21" s="1"/>
  <c r="M10" i="21"/>
  <c r="O10" i="21" s="1"/>
  <c r="G72" i="22" l="1"/>
  <c r="U72" i="22"/>
  <c r="M92" i="21"/>
  <c r="M72" i="23"/>
  <c r="G43" i="22"/>
  <c r="I41" i="21"/>
  <c r="I43" i="21" s="1"/>
  <c r="M94" i="22"/>
  <c r="M60" i="22"/>
  <c r="M68" i="22" s="1"/>
  <c r="M70" i="22" s="1"/>
  <c r="I68" i="21"/>
  <c r="I70" i="21" s="1"/>
  <c r="O66" i="21"/>
  <c r="G68" i="21"/>
  <c r="G70" i="21" s="1"/>
  <c r="U68" i="21"/>
  <c r="U70" i="21" s="1"/>
  <c r="E43" i="22"/>
  <c r="E72" i="22"/>
  <c r="M32" i="21"/>
  <c r="O32" i="21" s="1"/>
  <c r="C41" i="21"/>
  <c r="K41" i="21"/>
  <c r="K43" i="21" s="1"/>
  <c r="F68" i="21"/>
  <c r="F70" i="21" s="1"/>
  <c r="T68" i="21"/>
  <c r="T70" i="21" s="1"/>
  <c r="E68" i="21"/>
  <c r="E70" i="21" s="1"/>
  <c r="L41" i="21"/>
  <c r="N68" i="21"/>
  <c r="N70" i="21" s="1"/>
  <c r="D41" i="21"/>
  <c r="D43" i="21" s="1"/>
  <c r="N41" i="21"/>
  <c r="H68" i="21"/>
  <c r="H70" i="21" s="1"/>
  <c r="I72" i="22"/>
  <c r="T72" i="22"/>
  <c r="L68" i="21"/>
  <c r="L70" i="21" s="1"/>
  <c r="F41" i="21"/>
  <c r="T41" i="21"/>
  <c r="O14" i="21"/>
  <c r="E35" i="21"/>
  <c r="E41" i="21" s="1"/>
  <c r="E43" i="21" s="1"/>
  <c r="O60" i="22"/>
  <c r="O68" i="22" s="1"/>
  <c r="O70" i="22" s="1"/>
  <c r="J72" i="22"/>
  <c r="F72" i="22"/>
  <c r="M25" i="21"/>
  <c r="C68" i="21"/>
  <c r="C70" i="21" s="1"/>
  <c r="K68" i="21"/>
  <c r="K70" i="21" s="1"/>
  <c r="U94" i="21"/>
  <c r="J94" i="21"/>
  <c r="E94" i="21"/>
  <c r="T94" i="21"/>
  <c r="O94" i="22"/>
  <c r="H94" i="21"/>
  <c r="M58" i="21"/>
  <c r="O58" i="21" s="1"/>
  <c r="O60" i="21" s="1"/>
  <c r="I94" i="21"/>
  <c r="O17" i="21"/>
  <c r="M88" i="21"/>
  <c r="C94" i="21"/>
  <c r="L94" i="21"/>
  <c r="D94" i="21"/>
  <c r="N94" i="21"/>
  <c r="J68" i="21"/>
  <c r="J70" i="21" s="1"/>
  <c r="F94" i="21"/>
  <c r="O90" i="21"/>
  <c r="O92" i="21" s="1"/>
  <c r="O87" i="21"/>
  <c r="O88" i="21" s="1"/>
  <c r="K94" i="21"/>
  <c r="G41" i="21"/>
  <c r="U41" i="21"/>
  <c r="H41" i="21"/>
  <c r="O52" i="21"/>
  <c r="J41" i="21"/>
  <c r="M52" i="21"/>
  <c r="M66" i="21"/>
  <c r="L43" i="22"/>
  <c r="L72" i="22"/>
  <c r="M14" i="21"/>
  <c r="D43" i="22"/>
  <c r="D72" i="22"/>
  <c r="D60" i="21"/>
  <c r="D68" i="21" s="1"/>
  <c r="M31" i="21"/>
  <c r="O31" i="21" s="1"/>
  <c r="O72" i="23"/>
  <c r="O43" i="23"/>
  <c r="M35" i="22"/>
  <c r="M41" i="22" s="1"/>
  <c r="N72" i="22"/>
  <c r="H43" i="22"/>
  <c r="H72" i="22"/>
  <c r="O25" i="22"/>
  <c r="K72" i="22"/>
  <c r="K43" i="22"/>
  <c r="C72" i="22"/>
  <c r="C43" i="22"/>
  <c r="O35" i="22"/>
  <c r="M97" i="20"/>
  <c r="O97" i="20" s="1"/>
  <c r="U92" i="20"/>
  <c r="T92" i="20"/>
  <c r="N92" i="20"/>
  <c r="L92" i="20"/>
  <c r="K92" i="20"/>
  <c r="J92" i="20"/>
  <c r="I92" i="20"/>
  <c r="H92" i="20"/>
  <c r="F92" i="20"/>
  <c r="E92" i="20"/>
  <c r="D92" i="20"/>
  <c r="C92" i="20"/>
  <c r="M91" i="20"/>
  <c r="O91" i="20" s="1"/>
  <c r="M90" i="20"/>
  <c r="U88" i="20"/>
  <c r="T88" i="20"/>
  <c r="N88" i="20"/>
  <c r="L88" i="20"/>
  <c r="K88" i="20"/>
  <c r="J88" i="20"/>
  <c r="I88" i="20"/>
  <c r="H88" i="20"/>
  <c r="F88" i="20"/>
  <c r="E88" i="20"/>
  <c r="D88" i="20"/>
  <c r="C88" i="20"/>
  <c r="M87" i="20"/>
  <c r="O87" i="20" s="1"/>
  <c r="M86" i="20"/>
  <c r="O86" i="20" s="1"/>
  <c r="O83" i="20"/>
  <c r="M82" i="20"/>
  <c r="O82" i="20" s="1"/>
  <c r="M77" i="20"/>
  <c r="O77" i="20" s="1"/>
  <c r="D73" i="20"/>
  <c r="E73" i="20" s="1"/>
  <c r="F73" i="20" s="1"/>
  <c r="G73" i="20" s="1"/>
  <c r="H73" i="20" s="1"/>
  <c r="U66" i="20"/>
  <c r="T66" i="20"/>
  <c r="N66" i="20"/>
  <c r="L66" i="20"/>
  <c r="K66" i="20"/>
  <c r="J66" i="20"/>
  <c r="I66" i="20"/>
  <c r="H66" i="20"/>
  <c r="G66" i="20"/>
  <c r="F66" i="20"/>
  <c r="E66" i="20"/>
  <c r="D66" i="20"/>
  <c r="C66" i="20"/>
  <c r="M65" i="20"/>
  <c r="O65" i="20" s="1"/>
  <c r="M64" i="20"/>
  <c r="O64" i="20" s="1"/>
  <c r="M63" i="20"/>
  <c r="O63" i="20" s="1"/>
  <c r="U60" i="20"/>
  <c r="T60" i="20"/>
  <c r="G60" i="20"/>
  <c r="M59" i="20"/>
  <c r="O59" i="20" s="1"/>
  <c r="N58" i="20"/>
  <c r="N60" i="20" s="1"/>
  <c r="L58" i="20"/>
  <c r="L60" i="20" s="1"/>
  <c r="K58" i="20"/>
  <c r="K60" i="20" s="1"/>
  <c r="J58" i="20"/>
  <c r="J60" i="20" s="1"/>
  <c r="I58" i="20"/>
  <c r="I60" i="20" s="1"/>
  <c r="H58" i="20"/>
  <c r="H60" i="20" s="1"/>
  <c r="F58" i="20"/>
  <c r="F60" i="20" s="1"/>
  <c r="E58" i="20"/>
  <c r="E60" i="20" s="1"/>
  <c r="D58" i="20"/>
  <c r="D60" i="20" s="1"/>
  <c r="C58" i="20"/>
  <c r="C60" i="20" s="1"/>
  <c r="M57" i="20"/>
  <c r="O57" i="20" s="1"/>
  <c r="M56" i="20"/>
  <c r="O56" i="20" s="1"/>
  <c r="M55" i="20"/>
  <c r="O55" i="20" s="1"/>
  <c r="U52" i="20"/>
  <c r="T52" i="20"/>
  <c r="N52" i="20"/>
  <c r="L52" i="20"/>
  <c r="K52" i="20"/>
  <c r="J52" i="20"/>
  <c r="I52" i="20"/>
  <c r="H52" i="20"/>
  <c r="G52" i="20"/>
  <c r="F52" i="20"/>
  <c r="E52" i="20"/>
  <c r="D52" i="20"/>
  <c r="C52" i="20"/>
  <c r="M51" i="20"/>
  <c r="O51" i="20" s="1"/>
  <c r="M50" i="20"/>
  <c r="O50" i="20" s="1"/>
  <c r="M49" i="20"/>
  <c r="O49" i="20" s="1"/>
  <c r="M48" i="20"/>
  <c r="O48" i="20" s="1"/>
  <c r="M47" i="20"/>
  <c r="O47" i="20" s="1"/>
  <c r="M39" i="20"/>
  <c r="O39" i="20" s="1"/>
  <c r="M37" i="20"/>
  <c r="O37" i="20" s="1"/>
  <c r="M34" i="20"/>
  <c r="O34" i="20" s="1"/>
  <c r="M33" i="20"/>
  <c r="O33" i="20" s="1"/>
  <c r="U32" i="20"/>
  <c r="U35" i="20" s="1"/>
  <c r="T32" i="20"/>
  <c r="T35" i="20" s="1"/>
  <c r="N32" i="20"/>
  <c r="N35" i="20" s="1"/>
  <c r="L32" i="20"/>
  <c r="L35" i="20" s="1"/>
  <c r="K32" i="20"/>
  <c r="K35" i="20" s="1"/>
  <c r="J32" i="20"/>
  <c r="J35" i="20" s="1"/>
  <c r="I32" i="20"/>
  <c r="I35" i="20" s="1"/>
  <c r="H32" i="20"/>
  <c r="H35" i="20" s="1"/>
  <c r="G32" i="20"/>
  <c r="G35" i="20" s="1"/>
  <c r="F32" i="20"/>
  <c r="F35" i="20" s="1"/>
  <c r="E32" i="20"/>
  <c r="D32" i="20"/>
  <c r="D35" i="20" s="1"/>
  <c r="C32" i="20"/>
  <c r="C35" i="20" s="1"/>
  <c r="E31" i="20"/>
  <c r="M30" i="20"/>
  <c r="O30" i="20" s="1"/>
  <c r="M29" i="20"/>
  <c r="O29" i="20" s="1"/>
  <c r="M28" i="20"/>
  <c r="O28" i="20" s="1"/>
  <c r="U25" i="20"/>
  <c r="T25" i="20"/>
  <c r="N25" i="20"/>
  <c r="L25" i="20"/>
  <c r="K25" i="20"/>
  <c r="J25" i="20"/>
  <c r="I25" i="20"/>
  <c r="H25" i="20"/>
  <c r="G25" i="20"/>
  <c r="F25" i="20"/>
  <c r="E25" i="20"/>
  <c r="D25" i="20"/>
  <c r="C25" i="20"/>
  <c r="M24" i="20"/>
  <c r="O24" i="20" s="1"/>
  <c r="M23" i="20"/>
  <c r="O23" i="20" s="1"/>
  <c r="M22" i="20"/>
  <c r="O22" i="20" s="1"/>
  <c r="M21" i="20"/>
  <c r="O21" i="20" s="1"/>
  <c r="M20" i="20"/>
  <c r="O20" i="20" s="1"/>
  <c r="M19" i="20"/>
  <c r="M17" i="20"/>
  <c r="O17" i="20" s="1"/>
  <c r="U14" i="20"/>
  <c r="T14" i="20"/>
  <c r="N14" i="20"/>
  <c r="L14" i="20"/>
  <c r="K14" i="20"/>
  <c r="J14" i="20"/>
  <c r="I14" i="20"/>
  <c r="H14" i="20"/>
  <c r="G14" i="20"/>
  <c r="F14" i="20"/>
  <c r="E14" i="20"/>
  <c r="D14" i="20"/>
  <c r="C14" i="20"/>
  <c r="M13" i="20"/>
  <c r="O13" i="20" s="1"/>
  <c r="M12" i="20"/>
  <c r="O12" i="20" s="1"/>
  <c r="M11" i="20"/>
  <c r="O11" i="20" s="1"/>
  <c r="M10" i="20"/>
  <c r="C72" i="21" l="1"/>
  <c r="T72" i="21"/>
  <c r="L72" i="21"/>
  <c r="L43" i="21"/>
  <c r="I72" i="21"/>
  <c r="J41" i="20"/>
  <c r="J43" i="20" s="1"/>
  <c r="M94" i="21"/>
  <c r="C43" i="21"/>
  <c r="T43" i="21"/>
  <c r="F72" i="21"/>
  <c r="K72" i="21"/>
  <c r="O35" i="21"/>
  <c r="N68" i="20"/>
  <c r="N70" i="20" s="1"/>
  <c r="J68" i="20"/>
  <c r="J70" i="20" s="1"/>
  <c r="N41" i="20"/>
  <c r="N43" i="20" s="1"/>
  <c r="F43" i="21"/>
  <c r="U68" i="20"/>
  <c r="U70" i="20" s="1"/>
  <c r="N72" i="21"/>
  <c r="I41" i="20"/>
  <c r="I43" i="20" s="1"/>
  <c r="F68" i="20"/>
  <c r="F70" i="20" s="1"/>
  <c r="T68" i="20"/>
  <c r="T70" i="20" s="1"/>
  <c r="M92" i="20"/>
  <c r="G68" i="20"/>
  <c r="G70" i="20" s="1"/>
  <c r="O94" i="21"/>
  <c r="D41" i="20"/>
  <c r="D43" i="20" s="1"/>
  <c r="L41" i="20"/>
  <c r="L43" i="20" s="1"/>
  <c r="I68" i="20"/>
  <c r="I70" i="20" s="1"/>
  <c r="O68" i="21"/>
  <c r="O70" i="21" s="1"/>
  <c r="N43" i="21"/>
  <c r="F41" i="20"/>
  <c r="F43" i="20" s="1"/>
  <c r="C68" i="20"/>
  <c r="C70" i="20" s="1"/>
  <c r="M58" i="20"/>
  <c r="O58" i="20" s="1"/>
  <c r="O60" i="20" s="1"/>
  <c r="D94" i="20"/>
  <c r="O41" i="22"/>
  <c r="O43" i="22" s="1"/>
  <c r="M60" i="21"/>
  <c r="M68" i="21" s="1"/>
  <c r="M70" i="21" s="1"/>
  <c r="E72" i="21"/>
  <c r="M14" i="20"/>
  <c r="G41" i="20"/>
  <c r="G43" i="20" s="1"/>
  <c r="U41" i="20"/>
  <c r="U43" i="20" s="1"/>
  <c r="E35" i="20"/>
  <c r="E41" i="20" s="1"/>
  <c r="E43" i="20" s="1"/>
  <c r="D68" i="20"/>
  <c r="D70" i="20" s="1"/>
  <c r="L68" i="20"/>
  <c r="L70" i="20" s="1"/>
  <c r="M35" i="21"/>
  <c r="M41" i="21" s="1"/>
  <c r="J94" i="20"/>
  <c r="F94" i="20"/>
  <c r="H94" i="20"/>
  <c r="I94" i="20"/>
  <c r="K94" i="20"/>
  <c r="C94" i="20"/>
  <c r="E94" i="20"/>
  <c r="M88" i="20"/>
  <c r="T94" i="20"/>
  <c r="T41" i="20"/>
  <c r="T43" i="20" s="1"/>
  <c r="L94" i="20"/>
  <c r="H41" i="20"/>
  <c r="O25" i="21"/>
  <c r="M25" i="20"/>
  <c r="O19" i="20"/>
  <c r="O25" i="20" s="1"/>
  <c r="H68" i="20"/>
  <c r="H70" i="20" s="1"/>
  <c r="N94" i="20"/>
  <c r="K68" i="20"/>
  <c r="K70" i="20" s="1"/>
  <c r="U94" i="20"/>
  <c r="D70" i="21"/>
  <c r="D72" i="21"/>
  <c r="C41" i="20"/>
  <c r="K41" i="20"/>
  <c r="O52" i="20"/>
  <c r="E68" i="20"/>
  <c r="E70" i="20" s="1"/>
  <c r="O66" i="20"/>
  <c r="O88" i="20"/>
  <c r="M32" i="20"/>
  <c r="O32" i="20" s="1"/>
  <c r="O10" i="20"/>
  <c r="O14" i="20" s="1"/>
  <c r="M52" i="20"/>
  <c r="M66" i="20"/>
  <c r="O90" i="20"/>
  <c r="O92" i="20" s="1"/>
  <c r="H43" i="21"/>
  <c r="H72" i="21"/>
  <c r="M31" i="20"/>
  <c r="O31" i="20" s="1"/>
  <c r="M43" i="22"/>
  <c r="M72" i="22"/>
  <c r="J43" i="21"/>
  <c r="J72" i="21"/>
  <c r="U43" i="21"/>
  <c r="U72" i="21"/>
  <c r="G43" i="21"/>
  <c r="G72" i="21"/>
  <c r="M97" i="19"/>
  <c r="O97" i="19" s="1"/>
  <c r="U92" i="19"/>
  <c r="T92" i="19"/>
  <c r="N92" i="19"/>
  <c r="L92" i="19"/>
  <c r="K92" i="19"/>
  <c r="J92" i="19"/>
  <c r="I92" i="19"/>
  <c r="H92" i="19"/>
  <c r="F92" i="19"/>
  <c r="E92" i="19"/>
  <c r="D92" i="19"/>
  <c r="C92" i="19"/>
  <c r="M91" i="19"/>
  <c r="O91" i="19" s="1"/>
  <c r="M90" i="19"/>
  <c r="O90" i="19" s="1"/>
  <c r="U88" i="19"/>
  <c r="T88" i="19"/>
  <c r="N88" i="19"/>
  <c r="L88" i="19"/>
  <c r="K88" i="19"/>
  <c r="J88" i="19"/>
  <c r="I88" i="19"/>
  <c r="H88" i="19"/>
  <c r="F88" i="19"/>
  <c r="E88" i="19"/>
  <c r="D88" i="19"/>
  <c r="C88" i="19"/>
  <c r="M87" i="19"/>
  <c r="O87" i="19" s="1"/>
  <c r="M86" i="19"/>
  <c r="O83" i="19"/>
  <c r="M82" i="19"/>
  <c r="O82" i="19" s="1"/>
  <c r="M77" i="19"/>
  <c r="O77" i="19" s="1"/>
  <c r="D73" i="19"/>
  <c r="E73" i="19" s="1"/>
  <c r="F73" i="19" s="1"/>
  <c r="G73" i="19" s="1"/>
  <c r="H73" i="19" s="1"/>
  <c r="U66" i="19"/>
  <c r="T66" i="19"/>
  <c r="N66" i="19"/>
  <c r="L66" i="19"/>
  <c r="K66" i="19"/>
  <c r="J66" i="19"/>
  <c r="I66" i="19"/>
  <c r="H66" i="19"/>
  <c r="G66" i="19"/>
  <c r="F66" i="19"/>
  <c r="E66" i="19"/>
  <c r="D66" i="19"/>
  <c r="C66" i="19"/>
  <c r="M65" i="19"/>
  <c r="O65" i="19" s="1"/>
  <c r="M64" i="19"/>
  <c r="O64" i="19" s="1"/>
  <c r="M63" i="19"/>
  <c r="O63" i="19" s="1"/>
  <c r="U60" i="19"/>
  <c r="T60" i="19"/>
  <c r="G60" i="19"/>
  <c r="M59" i="19"/>
  <c r="O59" i="19" s="1"/>
  <c r="N58" i="19"/>
  <c r="N60" i="19" s="1"/>
  <c r="L58" i="19"/>
  <c r="L60" i="19" s="1"/>
  <c r="K58" i="19"/>
  <c r="K60" i="19" s="1"/>
  <c r="J58" i="19"/>
  <c r="J60" i="19" s="1"/>
  <c r="I58" i="19"/>
  <c r="I60" i="19" s="1"/>
  <c r="H58" i="19"/>
  <c r="H60" i="19" s="1"/>
  <c r="F58" i="19"/>
  <c r="F60" i="19" s="1"/>
  <c r="E58" i="19"/>
  <c r="E60" i="19" s="1"/>
  <c r="D58" i="19"/>
  <c r="D60" i="19" s="1"/>
  <c r="C58" i="19"/>
  <c r="C60" i="19" s="1"/>
  <c r="M57" i="19"/>
  <c r="O57" i="19" s="1"/>
  <c r="M56" i="19"/>
  <c r="O56" i="19" s="1"/>
  <c r="M55" i="19"/>
  <c r="O55" i="19" s="1"/>
  <c r="U52" i="19"/>
  <c r="T52" i="19"/>
  <c r="N52" i="19"/>
  <c r="L52" i="19"/>
  <c r="K52" i="19"/>
  <c r="J52" i="19"/>
  <c r="I52" i="19"/>
  <c r="H52" i="19"/>
  <c r="G52" i="19"/>
  <c r="F52" i="19"/>
  <c r="E52" i="19"/>
  <c r="D52" i="19"/>
  <c r="C52" i="19"/>
  <c r="M51" i="19"/>
  <c r="O51" i="19" s="1"/>
  <c r="M50" i="19"/>
  <c r="O50" i="19" s="1"/>
  <c r="M49" i="19"/>
  <c r="O49" i="19" s="1"/>
  <c r="M48" i="19"/>
  <c r="O48" i="19" s="1"/>
  <c r="M47" i="19"/>
  <c r="M39" i="19"/>
  <c r="O39" i="19" s="1"/>
  <c r="M37" i="19"/>
  <c r="O37" i="19" s="1"/>
  <c r="M34" i="19"/>
  <c r="O34" i="19" s="1"/>
  <c r="M33" i="19"/>
  <c r="O33" i="19" s="1"/>
  <c r="U32" i="19"/>
  <c r="U35" i="19" s="1"/>
  <c r="T32" i="19"/>
  <c r="T35" i="19" s="1"/>
  <c r="N32" i="19"/>
  <c r="N35" i="19" s="1"/>
  <c r="L32" i="19"/>
  <c r="L35" i="19" s="1"/>
  <c r="K32" i="19"/>
  <c r="K35" i="19" s="1"/>
  <c r="J32" i="19"/>
  <c r="J35" i="19" s="1"/>
  <c r="I32" i="19"/>
  <c r="I35" i="19" s="1"/>
  <c r="H32" i="19"/>
  <c r="H35" i="19" s="1"/>
  <c r="G32" i="19"/>
  <c r="G35" i="19" s="1"/>
  <c r="F32" i="19"/>
  <c r="F35" i="19" s="1"/>
  <c r="E32" i="19"/>
  <c r="D32" i="19"/>
  <c r="D35" i="19" s="1"/>
  <c r="C32" i="19"/>
  <c r="C35" i="19" s="1"/>
  <c r="E31" i="19"/>
  <c r="M30" i="19"/>
  <c r="O30" i="19" s="1"/>
  <c r="M29" i="19"/>
  <c r="O29" i="19" s="1"/>
  <c r="M28" i="19"/>
  <c r="O28" i="19" s="1"/>
  <c r="U25" i="19"/>
  <c r="T25" i="19"/>
  <c r="N25" i="19"/>
  <c r="L25" i="19"/>
  <c r="K25" i="19"/>
  <c r="J25" i="19"/>
  <c r="I25" i="19"/>
  <c r="H25" i="19"/>
  <c r="G25" i="19"/>
  <c r="F25" i="19"/>
  <c r="E25" i="19"/>
  <c r="D25" i="19"/>
  <c r="C25" i="19"/>
  <c r="M24" i="19"/>
  <c r="O24" i="19" s="1"/>
  <c r="M23" i="19"/>
  <c r="O23" i="19" s="1"/>
  <c r="M22" i="19"/>
  <c r="O22" i="19" s="1"/>
  <c r="M21" i="19"/>
  <c r="O21" i="19" s="1"/>
  <c r="M20" i="19"/>
  <c r="O20" i="19" s="1"/>
  <c r="M19" i="19"/>
  <c r="O19" i="19" s="1"/>
  <c r="M17" i="19"/>
  <c r="U14" i="19"/>
  <c r="T14" i="19"/>
  <c r="N14" i="19"/>
  <c r="L14" i="19"/>
  <c r="K14" i="19"/>
  <c r="J14" i="19"/>
  <c r="I14" i="19"/>
  <c r="H14" i="19"/>
  <c r="G14" i="19"/>
  <c r="F14" i="19"/>
  <c r="E14" i="19"/>
  <c r="D14" i="19"/>
  <c r="C14" i="19"/>
  <c r="M13" i="19"/>
  <c r="O13" i="19" s="1"/>
  <c r="M12" i="19"/>
  <c r="O12" i="19" s="1"/>
  <c r="M11" i="19"/>
  <c r="O11" i="19" s="1"/>
  <c r="M10" i="19"/>
  <c r="O10" i="19" s="1"/>
  <c r="H41" i="19" l="1"/>
  <c r="H43" i="19" s="1"/>
  <c r="J72" i="20"/>
  <c r="O41" i="21"/>
  <c r="O43" i="21" s="1"/>
  <c r="C68" i="19"/>
  <c r="C70" i="19" s="1"/>
  <c r="E68" i="19"/>
  <c r="E70" i="19" s="1"/>
  <c r="N72" i="20"/>
  <c r="U68" i="19"/>
  <c r="U70" i="19" s="1"/>
  <c r="G72" i="20"/>
  <c r="M94" i="20"/>
  <c r="L72" i="20"/>
  <c r="I72" i="20"/>
  <c r="M88" i="19"/>
  <c r="F72" i="20"/>
  <c r="M60" i="20"/>
  <c r="M68" i="20" s="1"/>
  <c r="M70" i="20" s="1"/>
  <c r="I41" i="19"/>
  <c r="I43" i="19" s="1"/>
  <c r="K68" i="19"/>
  <c r="K70" i="19" s="1"/>
  <c r="G41" i="19"/>
  <c r="U41" i="19"/>
  <c r="U43" i="19" s="1"/>
  <c r="N68" i="19"/>
  <c r="N70" i="19" s="1"/>
  <c r="O92" i="19"/>
  <c r="I68" i="19"/>
  <c r="I70" i="19" s="1"/>
  <c r="O72" i="22"/>
  <c r="H68" i="19"/>
  <c r="H70" i="19" s="1"/>
  <c r="O35" i="20"/>
  <c r="O41" i="20" s="1"/>
  <c r="D72" i="20"/>
  <c r="N41" i="19"/>
  <c r="N43" i="19" s="1"/>
  <c r="F41" i="19"/>
  <c r="F43" i="19" s="1"/>
  <c r="T41" i="19"/>
  <c r="T43" i="19" s="1"/>
  <c r="G68" i="19"/>
  <c r="G70" i="19" s="1"/>
  <c r="O14" i="19"/>
  <c r="E35" i="19"/>
  <c r="E41" i="19" s="1"/>
  <c r="E43" i="19" s="1"/>
  <c r="D68" i="19"/>
  <c r="D70" i="19" s="1"/>
  <c r="L68" i="19"/>
  <c r="L70" i="19" s="1"/>
  <c r="M25" i="19"/>
  <c r="U72" i="20"/>
  <c r="M52" i="19"/>
  <c r="F68" i="19"/>
  <c r="F70" i="19" s="1"/>
  <c r="T68" i="19"/>
  <c r="T70" i="19" s="1"/>
  <c r="J94" i="19"/>
  <c r="M31" i="19"/>
  <c r="O31" i="19" s="1"/>
  <c r="H72" i="20"/>
  <c r="N94" i="19"/>
  <c r="H43" i="20"/>
  <c r="F94" i="19"/>
  <c r="U94" i="19"/>
  <c r="T72" i="20"/>
  <c r="H94" i="19"/>
  <c r="I94" i="19"/>
  <c r="E94" i="19"/>
  <c r="T94" i="19"/>
  <c r="K94" i="19"/>
  <c r="M92" i="19"/>
  <c r="O47" i="19"/>
  <c r="O52" i="19" s="1"/>
  <c r="C94" i="19"/>
  <c r="L94" i="19"/>
  <c r="O94" i="20"/>
  <c r="D94" i="19"/>
  <c r="J68" i="19"/>
  <c r="J70" i="19" s="1"/>
  <c r="J41" i="19"/>
  <c r="O66" i="19"/>
  <c r="C41" i="19"/>
  <c r="K41" i="19"/>
  <c r="D41" i="19"/>
  <c r="L41" i="19"/>
  <c r="M43" i="21"/>
  <c r="M72" i="21"/>
  <c r="M58" i="19"/>
  <c r="O58" i="19" s="1"/>
  <c r="O60" i="19" s="1"/>
  <c r="K43" i="20"/>
  <c r="K72" i="20"/>
  <c r="O86" i="19"/>
  <c r="O88" i="19" s="1"/>
  <c r="C43" i="20"/>
  <c r="C72" i="20"/>
  <c r="O17" i="19"/>
  <c r="M32" i="19"/>
  <c r="O32" i="19" s="1"/>
  <c r="M66" i="19"/>
  <c r="O68" i="20"/>
  <c r="O70" i="20" s="1"/>
  <c r="M14" i="19"/>
  <c r="M35" i="20"/>
  <c r="M41" i="20" s="1"/>
  <c r="E72" i="20"/>
  <c r="M97" i="18"/>
  <c r="O97" i="18" s="1"/>
  <c r="U92" i="18"/>
  <c r="T92" i="18"/>
  <c r="N92" i="18"/>
  <c r="L92" i="18"/>
  <c r="K92" i="18"/>
  <c r="J92" i="18"/>
  <c r="I92" i="18"/>
  <c r="H92" i="18"/>
  <c r="F92" i="18"/>
  <c r="E92" i="18"/>
  <c r="D92" i="18"/>
  <c r="C92" i="18"/>
  <c r="M91" i="18"/>
  <c r="O91" i="18" s="1"/>
  <c r="M90" i="18"/>
  <c r="U88" i="18"/>
  <c r="T88" i="18"/>
  <c r="N88" i="18"/>
  <c r="L88" i="18"/>
  <c r="K88" i="18"/>
  <c r="J88" i="18"/>
  <c r="I88" i="18"/>
  <c r="H88" i="18"/>
  <c r="F88" i="18"/>
  <c r="E88" i="18"/>
  <c r="D88" i="18"/>
  <c r="C88" i="18"/>
  <c r="M87" i="18"/>
  <c r="M86" i="18"/>
  <c r="O86" i="18" s="1"/>
  <c r="O83" i="18"/>
  <c r="M82" i="18"/>
  <c r="O82" i="18" s="1"/>
  <c r="M77" i="18"/>
  <c r="O77" i="18" s="1"/>
  <c r="D73" i="18"/>
  <c r="E73" i="18" s="1"/>
  <c r="F73" i="18" s="1"/>
  <c r="G73" i="18" s="1"/>
  <c r="H73" i="18" s="1"/>
  <c r="U66" i="18"/>
  <c r="T66" i="18"/>
  <c r="N66" i="18"/>
  <c r="L66" i="18"/>
  <c r="K66" i="18"/>
  <c r="J66" i="18"/>
  <c r="I66" i="18"/>
  <c r="H66" i="18"/>
  <c r="G66" i="18"/>
  <c r="F66" i="18"/>
  <c r="E66" i="18"/>
  <c r="D66" i="18"/>
  <c r="C66" i="18"/>
  <c r="M65" i="18"/>
  <c r="O65" i="18" s="1"/>
  <c r="M64" i="18"/>
  <c r="O64" i="18" s="1"/>
  <c r="M63" i="18"/>
  <c r="O63" i="18" s="1"/>
  <c r="U60" i="18"/>
  <c r="T60" i="18"/>
  <c r="G60" i="18"/>
  <c r="M59" i="18"/>
  <c r="O59" i="18" s="1"/>
  <c r="N58" i="18"/>
  <c r="N60" i="18" s="1"/>
  <c r="L58" i="18"/>
  <c r="L60" i="18" s="1"/>
  <c r="K58" i="18"/>
  <c r="K60" i="18" s="1"/>
  <c r="J58" i="18"/>
  <c r="J60" i="18" s="1"/>
  <c r="I58" i="18"/>
  <c r="I60" i="18" s="1"/>
  <c r="H58" i="18"/>
  <c r="H60" i="18" s="1"/>
  <c r="F58" i="18"/>
  <c r="F60" i="18" s="1"/>
  <c r="E58" i="18"/>
  <c r="E60" i="18" s="1"/>
  <c r="D58" i="18"/>
  <c r="D60" i="18" s="1"/>
  <c r="C58" i="18"/>
  <c r="C60" i="18" s="1"/>
  <c r="M57" i="18"/>
  <c r="O57" i="18" s="1"/>
  <c r="M56" i="18"/>
  <c r="O56" i="18" s="1"/>
  <c r="M55" i="18"/>
  <c r="O55" i="18" s="1"/>
  <c r="U52" i="18"/>
  <c r="T52" i="18"/>
  <c r="N52" i="18"/>
  <c r="L52" i="18"/>
  <c r="K52" i="18"/>
  <c r="J52" i="18"/>
  <c r="I52" i="18"/>
  <c r="H52" i="18"/>
  <c r="G52" i="18"/>
  <c r="F52" i="18"/>
  <c r="E52" i="18"/>
  <c r="D52" i="18"/>
  <c r="C52" i="18"/>
  <c r="M51" i="18"/>
  <c r="O51" i="18" s="1"/>
  <c r="M50" i="18"/>
  <c r="O50" i="18" s="1"/>
  <c r="M49" i="18"/>
  <c r="O49" i="18" s="1"/>
  <c r="M48" i="18"/>
  <c r="O48" i="18" s="1"/>
  <c r="M47" i="18"/>
  <c r="O47" i="18" s="1"/>
  <c r="M39" i="18"/>
  <c r="O39" i="18" s="1"/>
  <c r="M37" i="18"/>
  <c r="O37" i="18" s="1"/>
  <c r="M34" i="18"/>
  <c r="O34" i="18" s="1"/>
  <c r="M33" i="18"/>
  <c r="O33" i="18" s="1"/>
  <c r="U32" i="18"/>
  <c r="U35" i="18" s="1"/>
  <c r="T32" i="18"/>
  <c r="T35" i="18" s="1"/>
  <c r="N32" i="18"/>
  <c r="N35" i="18" s="1"/>
  <c r="L32" i="18"/>
  <c r="L35" i="18" s="1"/>
  <c r="K32" i="18"/>
  <c r="K35" i="18" s="1"/>
  <c r="J32" i="18"/>
  <c r="J35" i="18" s="1"/>
  <c r="I32" i="18"/>
  <c r="I35" i="18" s="1"/>
  <c r="H32" i="18"/>
  <c r="H35" i="18" s="1"/>
  <c r="G32" i="18"/>
  <c r="G35" i="18" s="1"/>
  <c r="F32" i="18"/>
  <c r="F35" i="18" s="1"/>
  <c r="E32" i="18"/>
  <c r="D32" i="18"/>
  <c r="D35" i="18" s="1"/>
  <c r="C32" i="18"/>
  <c r="C35" i="18" s="1"/>
  <c r="E31" i="18"/>
  <c r="M30" i="18"/>
  <c r="O30" i="18" s="1"/>
  <c r="M29" i="18"/>
  <c r="O29" i="18" s="1"/>
  <c r="M28" i="18"/>
  <c r="O28" i="18" s="1"/>
  <c r="U25" i="18"/>
  <c r="T25" i="18"/>
  <c r="N25" i="18"/>
  <c r="L25" i="18"/>
  <c r="K25" i="18"/>
  <c r="J25" i="18"/>
  <c r="I25" i="18"/>
  <c r="H25" i="18"/>
  <c r="G25" i="18"/>
  <c r="F25" i="18"/>
  <c r="E25" i="18"/>
  <c r="D25" i="18"/>
  <c r="C25" i="18"/>
  <c r="M24" i="18"/>
  <c r="O24" i="18" s="1"/>
  <c r="M23" i="18"/>
  <c r="O23" i="18" s="1"/>
  <c r="M22" i="18"/>
  <c r="O22" i="18" s="1"/>
  <c r="M21" i="18"/>
  <c r="O21" i="18" s="1"/>
  <c r="M20" i="18"/>
  <c r="O20" i="18" s="1"/>
  <c r="M19" i="18"/>
  <c r="O19" i="18" s="1"/>
  <c r="M17" i="18"/>
  <c r="U14" i="18"/>
  <c r="T14" i="18"/>
  <c r="N14" i="18"/>
  <c r="L14" i="18"/>
  <c r="K14" i="18"/>
  <c r="J14" i="18"/>
  <c r="I14" i="18"/>
  <c r="H14" i="18"/>
  <c r="G14" i="18"/>
  <c r="F14" i="18"/>
  <c r="E14" i="18"/>
  <c r="D14" i="18"/>
  <c r="C14" i="18"/>
  <c r="M13" i="18"/>
  <c r="O13" i="18" s="1"/>
  <c r="M12" i="18"/>
  <c r="O12" i="18" s="1"/>
  <c r="M11" i="18"/>
  <c r="O11" i="18" s="1"/>
  <c r="M10" i="18"/>
  <c r="O10" i="18" s="1"/>
  <c r="M94" i="19" l="1"/>
  <c r="O94" i="19"/>
  <c r="G72" i="19"/>
  <c r="O72" i="21"/>
  <c r="T68" i="18"/>
  <c r="T70" i="18" s="1"/>
  <c r="E68" i="18"/>
  <c r="E70" i="18" s="1"/>
  <c r="U72" i="19"/>
  <c r="G43" i="19"/>
  <c r="I72" i="19"/>
  <c r="M92" i="18"/>
  <c r="G68" i="18"/>
  <c r="G70" i="18" s="1"/>
  <c r="U68" i="18"/>
  <c r="U70" i="18" s="1"/>
  <c r="F72" i="19"/>
  <c r="K68" i="18"/>
  <c r="K70" i="18" s="1"/>
  <c r="J41" i="18"/>
  <c r="J43" i="18" s="1"/>
  <c r="H72" i="19"/>
  <c r="D41" i="18"/>
  <c r="D43" i="18" s="1"/>
  <c r="L41" i="18"/>
  <c r="L43" i="18" s="1"/>
  <c r="N41" i="18"/>
  <c r="N43" i="18" s="1"/>
  <c r="T72" i="19"/>
  <c r="K41" i="18"/>
  <c r="K43" i="18" s="1"/>
  <c r="O66" i="18"/>
  <c r="H68" i="18"/>
  <c r="H70" i="18" s="1"/>
  <c r="F41" i="18"/>
  <c r="F43" i="18" s="1"/>
  <c r="T41" i="18"/>
  <c r="T43" i="18" s="1"/>
  <c r="I68" i="18"/>
  <c r="I70" i="18" s="1"/>
  <c r="N72" i="19"/>
  <c r="G41" i="18"/>
  <c r="G43" i="18" s="1"/>
  <c r="U41" i="18"/>
  <c r="E35" i="18"/>
  <c r="E41" i="18" s="1"/>
  <c r="J68" i="18"/>
  <c r="J70" i="18" s="1"/>
  <c r="H41" i="18"/>
  <c r="H43" i="18" s="1"/>
  <c r="M25" i="18"/>
  <c r="C68" i="18"/>
  <c r="C70" i="18" s="1"/>
  <c r="M58" i="18"/>
  <c r="O58" i="18" s="1"/>
  <c r="O60" i="18" s="1"/>
  <c r="E72" i="19"/>
  <c r="C41" i="18"/>
  <c r="C43" i="18" s="1"/>
  <c r="I41" i="18"/>
  <c r="I43" i="18" s="1"/>
  <c r="L68" i="18"/>
  <c r="L70" i="18" s="1"/>
  <c r="D94" i="18"/>
  <c r="N94" i="18"/>
  <c r="H94" i="18"/>
  <c r="M32" i="18"/>
  <c r="O32" i="18" s="1"/>
  <c r="C94" i="18"/>
  <c r="L94" i="18"/>
  <c r="J94" i="18"/>
  <c r="M88" i="18"/>
  <c r="O87" i="18"/>
  <c r="O88" i="18" s="1"/>
  <c r="K94" i="18"/>
  <c r="F68" i="18"/>
  <c r="F70" i="18" s="1"/>
  <c r="E94" i="18"/>
  <c r="T94" i="18"/>
  <c r="O17" i="18"/>
  <c r="F94" i="18"/>
  <c r="U94" i="18"/>
  <c r="M52" i="18"/>
  <c r="I94" i="18"/>
  <c r="O90" i="18"/>
  <c r="O92" i="18" s="1"/>
  <c r="N68" i="18"/>
  <c r="N70" i="18" s="1"/>
  <c r="O52" i="18"/>
  <c r="O14" i="18"/>
  <c r="D68" i="18"/>
  <c r="D70" i="18" s="1"/>
  <c r="K43" i="19"/>
  <c r="K72" i="19"/>
  <c r="M66" i="18"/>
  <c r="C43" i="19"/>
  <c r="C72" i="19"/>
  <c r="M14" i="18"/>
  <c r="O43" i="20"/>
  <c r="O72" i="20"/>
  <c r="O25" i="19"/>
  <c r="M60" i="19"/>
  <c r="M68" i="19" s="1"/>
  <c r="M70" i="19" s="1"/>
  <c r="O35" i="19"/>
  <c r="M31" i="18"/>
  <c r="O31" i="18" s="1"/>
  <c r="M43" i="20"/>
  <c r="M72" i="20"/>
  <c r="M35" i="19"/>
  <c r="M41" i="19" s="1"/>
  <c r="J72" i="19"/>
  <c r="J43" i="19"/>
  <c r="L43" i="19"/>
  <c r="L72" i="19"/>
  <c r="D43" i="19"/>
  <c r="D72" i="19"/>
  <c r="O68" i="19"/>
  <c r="O70" i="19" s="1"/>
  <c r="M97" i="17"/>
  <c r="O97" i="17" s="1"/>
  <c r="U92" i="17"/>
  <c r="T92" i="17"/>
  <c r="N92" i="17"/>
  <c r="L92" i="17"/>
  <c r="K92" i="17"/>
  <c r="J92" i="17"/>
  <c r="I92" i="17"/>
  <c r="H92" i="17"/>
  <c r="F92" i="17"/>
  <c r="E92" i="17"/>
  <c r="D92" i="17"/>
  <c r="C92" i="17"/>
  <c r="M91" i="17"/>
  <c r="O91" i="17" s="1"/>
  <c r="M90" i="17"/>
  <c r="U88" i="17"/>
  <c r="T88" i="17"/>
  <c r="N88" i="17"/>
  <c r="L88" i="17"/>
  <c r="K88" i="17"/>
  <c r="J88" i="17"/>
  <c r="I88" i="17"/>
  <c r="H88" i="17"/>
  <c r="F88" i="17"/>
  <c r="E88" i="17"/>
  <c r="D88" i="17"/>
  <c r="C88" i="17"/>
  <c r="M87" i="17"/>
  <c r="O87" i="17" s="1"/>
  <c r="M86" i="17"/>
  <c r="O86" i="17" s="1"/>
  <c r="O83" i="17"/>
  <c r="M82" i="17"/>
  <c r="O82" i="17" s="1"/>
  <c r="M77" i="17"/>
  <c r="O77" i="17" s="1"/>
  <c r="D73" i="17"/>
  <c r="E73" i="17" s="1"/>
  <c r="F73" i="17" s="1"/>
  <c r="G73" i="17" s="1"/>
  <c r="H73" i="17" s="1"/>
  <c r="U66" i="17"/>
  <c r="T66" i="17"/>
  <c r="N66" i="17"/>
  <c r="L66" i="17"/>
  <c r="K66" i="17"/>
  <c r="J66" i="17"/>
  <c r="I66" i="17"/>
  <c r="H66" i="17"/>
  <c r="G66" i="17"/>
  <c r="F66" i="17"/>
  <c r="E66" i="17"/>
  <c r="D66" i="17"/>
  <c r="C66" i="17"/>
  <c r="M65" i="17"/>
  <c r="O65" i="17" s="1"/>
  <c r="M64" i="17"/>
  <c r="O64" i="17" s="1"/>
  <c r="M63" i="17"/>
  <c r="U60" i="17"/>
  <c r="T60" i="17"/>
  <c r="G60" i="17"/>
  <c r="M59" i="17"/>
  <c r="O59" i="17" s="1"/>
  <c r="N58" i="17"/>
  <c r="N60" i="17" s="1"/>
  <c r="L58" i="17"/>
  <c r="L60" i="17" s="1"/>
  <c r="K58" i="17"/>
  <c r="K60" i="17" s="1"/>
  <c r="J58" i="17"/>
  <c r="J60" i="17" s="1"/>
  <c r="I58" i="17"/>
  <c r="I60" i="17" s="1"/>
  <c r="H58" i="17"/>
  <c r="H60" i="17" s="1"/>
  <c r="F58" i="17"/>
  <c r="F60" i="17" s="1"/>
  <c r="E58" i="17"/>
  <c r="E60" i="17" s="1"/>
  <c r="D58" i="17"/>
  <c r="D60" i="17" s="1"/>
  <c r="C58" i="17"/>
  <c r="C60" i="17" s="1"/>
  <c r="M57" i="17"/>
  <c r="O57" i="17" s="1"/>
  <c r="M56" i="17"/>
  <c r="O56" i="17" s="1"/>
  <c r="M55" i="17"/>
  <c r="O55" i="17" s="1"/>
  <c r="U52" i="17"/>
  <c r="T52" i="17"/>
  <c r="N52" i="17"/>
  <c r="L52" i="17"/>
  <c r="K52" i="17"/>
  <c r="J52" i="17"/>
  <c r="I52" i="17"/>
  <c r="H52" i="17"/>
  <c r="G52" i="17"/>
  <c r="F52" i="17"/>
  <c r="E52" i="17"/>
  <c r="D52" i="17"/>
  <c r="C52" i="17"/>
  <c r="M51" i="17"/>
  <c r="O51" i="17" s="1"/>
  <c r="M50" i="17"/>
  <c r="O50" i="17" s="1"/>
  <c r="M49" i="17"/>
  <c r="O49" i="17" s="1"/>
  <c r="M48" i="17"/>
  <c r="O48" i="17" s="1"/>
  <c r="M47" i="17"/>
  <c r="O47" i="17" s="1"/>
  <c r="M39" i="17"/>
  <c r="O39" i="17" s="1"/>
  <c r="M37" i="17"/>
  <c r="O37" i="17" s="1"/>
  <c r="M34" i="17"/>
  <c r="O34" i="17" s="1"/>
  <c r="M33" i="17"/>
  <c r="O33" i="17" s="1"/>
  <c r="U32" i="17"/>
  <c r="U35" i="17" s="1"/>
  <c r="T32" i="17"/>
  <c r="T35" i="17" s="1"/>
  <c r="N32" i="17"/>
  <c r="N35" i="17" s="1"/>
  <c r="L32" i="17"/>
  <c r="L35" i="17" s="1"/>
  <c r="K32" i="17"/>
  <c r="K35" i="17" s="1"/>
  <c r="J32" i="17"/>
  <c r="J35" i="17" s="1"/>
  <c r="I32" i="17"/>
  <c r="I35" i="17" s="1"/>
  <c r="H32" i="17"/>
  <c r="H35" i="17" s="1"/>
  <c r="G32" i="17"/>
  <c r="G35" i="17" s="1"/>
  <c r="F32" i="17"/>
  <c r="F35" i="17" s="1"/>
  <c r="E32" i="17"/>
  <c r="D32" i="17"/>
  <c r="D35" i="17" s="1"/>
  <c r="C32" i="17"/>
  <c r="C35" i="17" s="1"/>
  <c r="E31" i="17"/>
  <c r="M30" i="17"/>
  <c r="O30" i="17" s="1"/>
  <c r="M29" i="17"/>
  <c r="O29" i="17" s="1"/>
  <c r="M28" i="17"/>
  <c r="O28" i="17" s="1"/>
  <c r="U25" i="17"/>
  <c r="T25" i="17"/>
  <c r="N25" i="17"/>
  <c r="L25" i="17"/>
  <c r="K25" i="17"/>
  <c r="J25" i="17"/>
  <c r="I25" i="17"/>
  <c r="H25" i="17"/>
  <c r="G25" i="17"/>
  <c r="F25" i="17"/>
  <c r="E25" i="17"/>
  <c r="D25" i="17"/>
  <c r="C25" i="17"/>
  <c r="M24" i="17"/>
  <c r="O24" i="17" s="1"/>
  <c r="M23" i="17"/>
  <c r="O23" i="17" s="1"/>
  <c r="M22" i="17"/>
  <c r="O22" i="17" s="1"/>
  <c r="M21" i="17"/>
  <c r="O21" i="17" s="1"/>
  <c r="M20" i="17"/>
  <c r="O20" i="17" s="1"/>
  <c r="M19" i="17"/>
  <c r="O19" i="17" s="1"/>
  <c r="M17" i="17"/>
  <c r="O17" i="17" s="1"/>
  <c r="U14" i="17"/>
  <c r="T14" i="17"/>
  <c r="N14" i="17"/>
  <c r="L14" i="17"/>
  <c r="K14" i="17"/>
  <c r="J14" i="17"/>
  <c r="I14" i="17"/>
  <c r="H14" i="17"/>
  <c r="G14" i="17"/>
  <c r="F14" i="17"/>
  <c r="E14" i="17"/>
  <c r="D14" i="17"/>
  <c r="C14" i="17"/>
  <c r="M13" i="17"/>
  <c r="O13" i="17" s="1"/>
  <c r="M12" i="17"/>
  <c r="O12" i="17" s="1"/>
  <c r="M11" i="17"/>
  <c r="O11" i="17" s="1"/>
  <c r="M10" i="17"/>
  <c r="T72" i="18" l="1"/>
  <c r="M94" i="18"/>
  <c r="E35" i="17"/>
  <c r="E41" i="17" s="1"/>
  <c r="F68" i="17"/>
  <c r="F70" i="17" s="1"/>
  <c r="K72" i="18"/>
  <c r="M60" i="18"/>
  <c r="M68" i="18" s="1"/>
  <c r="M70" i="18" s="1"/>
  <c r="G72" i="18"/>
  <c r="U72" i="18"/>
  <c r="U43" i="18"/>
  <c r="H72" i="18"/>
  <c r="F41" i="17"/>
  <c r="T41" i="17"/>
  <c r="T43" i="17" s="1"/>
  <c r="O88" i="17"/>
  <c r="O35" i="18"/>
  <c r="O94" i="18"/>
  <c r="O41" i="19"/>
  <c r="O43" i="19" s="1"/>
  <c r="J72" i="18"/>
  <c r="I68" i="17"/>
  <c r="I70" i="17" s="1"/>
  <c r="I41" i="17"/>
  <c r="T68" i="17"/>
  <c r="T70" i="17" s="1"/>
  <c r="L72" i="18"/>
  <c r="I72" i="18"/>
  <c r="C41" i="17"/>
  <c r="C43" i="17" s="1"/>
  <c r="K41" i="17"/>
  <c r="K43" i="17" s="1"/>
  <c r="J68" i="17"/>
  <c r="J70" i="17" s="1"/>
  <c r="M58" i="17"/>
  <c r="O58" i="17" s="1"/>
  <c r="O60" i="17" s="1"/>
  <c r="C94" i="17"/>
  <c r="L94" i="17"/>
  <c r="O68" i="18"/>
  <c r="O70" i="18" s="1"/>
  <c r="M14" i="17"/>
  <c r="G41" i="17"/>
  <c r="G43" i="17" s="1"/>
  <c r="U41" i="17"/>
  <c r="U43" i="17" s="1"/>
  <c r="D68" i="17"/>
  <c r="D70" i="17" s="1"/>
  <c r="H41" i="17"/>
  <c r="H43" i="17" s="1"/>
  <c r="N68" i="17"/>
  <c r="N70" i="17" s="1"/>
  <c r="M66" i="17"/>
  <c r="C72" i="18"/>
  <c r="J41" i="17"/>
  <c r="J43" i="17" s="1"/>
  <c r="G68" i="17"/>
  <c r="G70" i="17" s="1"/>
  <c r="U68" i="17"/>
  <c r="U70" i="17" s="1"/>
  <c r="M92" i="17"/>
  <c r="H94" i="17"/>
  <c r="I94" i="17"/>
  <c r="D94" i="17"/>
  <c r="N94" i="17"/>
  <c r="C68" i="17"/>
  <c r="C70" i="17" s="1"/>
  <c r="M32" i="17"/>
  <c r="O32" i="17" s="1"/>
  <c r="K68" i="17"/>
  <c r="K70" i="17" s="1"/>
  <c r="F94" i="17"/>
  <c r="U94" i="17"/>
  <c r="F72" i="18"/>
  <c r="O25" i="18"/>
  <c r="O63" i="17"/>
  <c r="O66" i="17" s="1"/>
  <c r="M31" i="17"/>
  <c r="O31" i="17" s="1"/>
  <c r="E94" i="17"/>
  <c r="T94" i="17"/>
  <c r="J94" i="17"/>
  <c r="K94" i="17"/>
  <c r="E68" i="17"/>
  <c r="E70" i="17" s="1"/>
  <c r="N72" i="18"/>
  <c r="O25" i="17"/>
  <c r="L68" i="17"/>
  <c r="L70" i="17" s="1"/>
  <c r="O52" i="17"/>
  <c r="D41" i="17"/>
  <c r="L41" i="17"/>
  <c r="M43" i="19"/>
  <c r="M72" i="19"/>
  <c r="N41" i="17"/>
  <c r="H68" i="17"/>
  <c r="H70" i="17" s="1"/>
  <c r="M25" i="17"/>
  <c r="O10" i="17"/>
  <c r="O14" i="17" s="1"/>
  <c r="M52" i="17"/>
  <c r="O90" i="17"/>
  <c r="O92" i="17" s="1"/>
  <c r="M88" i="17"/>
  <c r="E43" i="18"/>
  <c r="E72" i="18"/>
  <c r="D72" i="18"/>
  <c r="M35" i="18"/>
  <c r="M41" i="18" s="1"/>
  <c r="M97" i="16"/>
  <c r="O97" i="16" s="1"/>
  <c r="U92" i="16"/>
  <c r="T92" i="16"/>
  <c r="N92" i="16"/>
  <c r="L92" i="16"/>
  <c r="K92" i="16"/>
  <c r="J92" i="16"/>
  <c r="I92" i="16"/>
  <c r="H92" i="16"/>
  <c r="F92" i="16"/>
  <c r="E92" i="16"/>
  <c r="D92" i="16"/>
  <c r="C92" i="16"/>
  <c r="M91" i="16"/>
  <c r="O91" i="16" s="1"/>
  <c r="M90" i="16"/>
  <c r="O90" i="16" s="1"/>
  <c r="U88" i="16"/>
  <c r="T88" i="16"/>
  <c r="N88" i="16"/>
  <c r="L88" i="16"/>
  <c r="K88" i="16"/>
  <c r="J88" i="16"/>
  <c r="I88" i="16"/>
  <c r="H88" i="16"/>
  <c r="F88" i="16"/>
  <c r="E88" i="16"/>
  <c r="D88" i="16"/>
  <c r="C88" i="16"/>
  <c r="M87" i="16"/>
  <c r="O87" i="16" s="1"/>
  <c r="M86" i="16"/>
  <c r="O83" i="16"/>
  <c r="M82" i="16"/>
  <c r="O82" i="16" s="1"/>
  <c r="M77" i="16"/>
  <c r="O77" i="16" s="1"/>
  <c r="E73" i="16"/>
  <c r="F73" i="16" s="1"/>
  <c r="G73" i="16" s="1"/>
  <c r="H73" i="16" s="1"/>
  <c r="D73" i="16"/>
  <c r="U66" i="16"/>
  <c r="T66" i="16"/>
  <c r="N66" i="16"/>
  <c r="L66" i="16"/>
  <c r="K66" i="16"/>
  <c r="J66" i="16"/>
  <c r="I66" i="16"/>
  <c r="H66" i="16"/>
  <c r="G66" i="16"/>
  <c r="F66" i="16"/>
  <c r="E66" i="16"/>
  <c r="D66" i="16"/>
  <c r="C66" i="16"/>
  <c r="M65" i="16"/>
  <c r="O65" i="16" s="1"/>
  <c r="M64" i="16"/>
  <c r="O64" i="16" s="1"/>
  <c r="M63" i="16"/>
  <c r="O63" i="16" s="1"/>
  <c r="U60" i="16"/>
  <c r="T60" i="16"/>
  <c r="G60" i="16"/>
  <c r="M59" i="16"/>
  <c r="O59" i="16" s="1"/>
  <c r="N58" i="16"/>
  <c r="N60" i="16" s="1"/>
  <c r="L58" i="16"/>
  <c r="L60" i="16" s="1"/>
  <c r="K58" i="16"/>
  <c r="K60" i="16" s="1"/>
  <c r="J58" i="16"/>
  <c r="J60" i="16" s="1"/>
  <c r="I58" i="16"/>
  <c r="I60" i="16" s="1"/>
  <c r="H58" i="16"/>
  <c r="H60" i="16" s="1"/>
  <c r="F58" i="16"/>
  <c r="F60" i="16" s="1"/>
  <c r="E58" i="16"/>
  <c r="E60" i="16" s="1"/>
  <c r="D58" i="16"/>
  <c r="D60" i="16" s="1"/>
  <c r="C58" i="16"/>
  <c r="C60" i="16" s="1"/>
  <c r="M57" i="16"/>
  <c r="O57" i="16" s="1"/>
  <c r="M56" i="16"/>
  <c r="O56" i="16" s="1"/>
  <c r="M55" i="16"/>
  <c r="O55" i="16" s="1"/>
  <c r="U52" i="16"/>
  <c r="T52" i="16"/>
  <c r="N52" i="16"/>
  <c r="L52" i="16"/>
  <c r="K52" i="16"/>
  <c r="J52" i="16"/>
  <c r="I52" i="16"/>
  <c r="H52" i="16"/>
  <c r="G52" i="16"/>
  <c r="F52" i="16"/>
  <c r="E52" i="16"/>
  <c r="D52" i="16"/>
  <c r="C52" i="16"/>
  <c r="M51" i="16"/>
  <c r="O51" i="16" s="1"/>
  <c r="M50" i="16"/>
  <c r="O50" i="16" s="1"/>
  <c r="M49" i="16"/>
  <c r="O49" i="16" s="1"/>
  <c r="M48" i="16"/>
  <c r="O48" i="16" s="1"/>
  <c r="M47" i="16"/>
  <c r="M39" i="16"/>
  <c r="O39" i="16" s="1"/>
  <c r="M37" i="16"/>
  <c r="O37" i="16" s="1"/>
  <c r="M34" i="16"/>
  <c r="O34" i="16" s="1"/>
  <c r="M33" i="16"/>
  <c r="O33" i="16" s="1"/>
  <c r="U32" i="16"/>
  <c r="U35" i="16" s="1"/>
  <c r="T32" i="16"/>
  <c r="T35" i="16" s="1"/>
  <c r="N32" i="16"/>
  <c r="N35" i="16" s="1"/>
  <c r="L32" i="16"/>
  <c r="L35" i="16" s="1"/>
  <c r="K32" i="16"/>
  <c r="K35" i="16" s="1"/>
  <c r="J32" i="16"/>
  <c r="J35" i="16" s="1"/>
  <c r="I32" i="16"/>
  <c r="I35" i="16" s="1"/>
  <c r="H32" i="16"/>
  <c r="H35" i="16" s="1"/>
  <c r="G32" i="16"/>
  <c r="G35" i="16" s="1"/>
  <c r="F32" i="16"/>
  <c r="F35" i="16" s="1"/>
  <c r="E32" i="16"/>
  <c r="D32" i="16"/>
  <c r="D35" i="16" s="1"/>
  <c r="C32" i="16"/>
  <c r="C35" i="16" s="1"/>
  <c r="E31" i="16"/>
  <c r="M31" i="16" s="1"/>
  <c r="O31" i="16" s="1"/>
  <c r="M30" i="16"/>
  <c r="O30" i="16" s="1"/>
  <c r="M29" i="16"/>
  <c r="O29" i="16" s="1"/>
  <c r="M28" i="16"/>
  <c r="O28" i="16" s="1"/>
  <c r="U25" i="16"/>
  <c r="T25" i="16"/>
  <c r="N25" i="16"/>
  <c r="L25" i="16"/>
  <c r="K25" i="16"/>
  <c r="J25" i="16"/>
  <c r="I25" i="16"/>
  <c r="H25" i="16"/>
  <c r="G25" i="16"/>
  <c r="F25" i="16"/>
  <c r="E25" i="16"/>
  <c r="D25" i="16"/>
  <c r="C25" i="16"/>
  <c r="M24" i="16"/>
  <c r="O24" i="16" s="1"/>
  <c r="M23" i="16"/>
  <c r="O23" i="16" s="1"/>
  <c r="M22" i="16"/>
  <c r="O22" i="16" s="1"/>
  <c r="M21" i="16"/>
  <c r="O21" i="16" s="1"/>
  <c r="M20" i="16"/>
  <c r="O20" i="16" s="1"/>
  <c r="M19" i="16"/>
  <c r="O19" i="16" s="1"/>
  <c r="M17" i="16"/>
  <c r="U14" i="16"/>
  <c r="T14" i="16"/>
  <c r="N14" i="16"/>
  <c r="L14" i="16"/>
  <c r="K14" i="16"/>
  <c r="J14" i="16"/>
  <c r="I14" i="16"/>
  <c r="H14" i="16"/>
  <c r="G14" i="16"/>
  <c r="F14" i="16"/>
  <c r="E14" i="16"/>
  <c r="D14" i="16"/>
  <c r="C14" i="16"/>
  <c r="M13" i="16"/>
  <c r="O13" i="16" s="1"/>
  <c r="M12" i="16"/>
  <c r="O12" i="16" s="1"/>
  <c r="M11" i="16"/>
  <c r="O11" i="16" s="1"/>
  <c r="M10" i="16"/>
  <c r="I72" i="17" l="1"/>
  <c r="O72" i="19"/>
  <c r="F72" i="17"/>
  <c r="F43" i="17"/>
  <c r="O94" i="17"/>
  <c r="I43" i="17"/>
  <c r="T72" i="17"/>
  <c r="N41" i="16"/>
  <c r="N43" i="16" s="1"/>
  <c r="J68" i="16"/>
  <c r="J70" i="16" s="1"/>
  <c r="D68" i="16"/>
  <c r="D70" i="16" s="1"/>
  <c r="O41" i="18"/>
  <c r="O72" i="18" s="1"/>
  <c r="M14" i="16"/>
  <c r="M60" i="17"/>
  <c r="M68" i="17" s="1"/>
  <c r="M70" i="17" s="1"/>
  <c r="O66" i="16"/>
  <c r="F41" i="16"/>
  <c r="F43" i="16" s="1"/>
  <c r="T41" i="16"/>
  <c r="T43" i="16" s="1"/>
  <c r="G41" i="16"/>
  <c r="G43" i="16" s="1"/>
  <c r="E68" i="16"/>
  <c r="E70" i="16" s="1"/>
  <c r="M88" i="16"/>
  <c r="O35" i="17"/>
  <c r="O41" i="17" s="1"/>
  <c r="O43" i="17" s="1"/>
  <c r="K72" i="17"/>
  <c r="H41" i="16"/>
  <c r="H43" i="16" s="1"/>
  <c r="C72" i="17"/>
  <c r="U72" i="17"/>
  <c r="M52" i="16"/>
  <c r="F68" i="16"/>
  <c r="F70" i="16" s="1"/>
  <c r="T68" i="16"/>
  <c r="T70" i="16" s="1"/>
  <c r="M25" i="16"/>
  <c r="O68" i="17"/>
  <c r="O70" i="17" s="1"/>
  <c r="J41" i="16"/>
  <c r="E35" i="16"/>
  <c r="E41" i="16" s="1"/>
  <c r="G68" i="16"/>
  <c r="G70" i="16" s="1"/>
  <c r="U68" i="16"/>
  <c r="U70" i="16" s="1"/>
  <c r="M94" i="17"/>
  <c r="G72" i="17"/>
  <c r="J72" i="17"/>
  <c r="H68" i="16"/>
  <c r="H70" i="16" s="1"/>
  <c r="D41" i="16"/>
  <c r="L41" i="16"/>
  <c r="L43" i="16" s="1"/>
  <c r="I68" i="16"/>
  <c r="I70" i="16" s="1"/>
  <c r="O92" i="16"/>
  <c r="M35" i="17"/>
  <c r="M41" i="17" s="1"/>
  <c r="M43" i="17" s="1"/>
  <c r="C94" i="16"/>
  <c r="L94" i="16"/>
  <c r="I94" i="16"/>
  <c r="J94" i="16"/>
  <c r="K94" i="16"/>
  <c r="D94" i="16"/>
  <c r="T94" i="16"/>
  <c r="F94" i="16"/>
  <c r="H94" i="16"/>
  <c r="E94" i="16"/>
  <c r="K68" i="16"/>
  <c r="K70" i="16" s="1"/>
  <c r="U94" i="16"/>
  <c r="C68" i="16"/>
  <c r="C70" i="16" s="1"/>
  <c r="O47" i="16"/>
  <c r="O52" i="16" s="1"/>
  <c r="M92" i="16"/>
  <c r="N94" i="16"/>
  <c r="L68" i="16"/>
  <c r="L70" i="16" s="1"/>
  <c r="N68" i="16"/>
  <c r="N70" i="16" s="1"/>
  <c r="U41" i="16"/>
  <c r="I41" i="16"/>
  <c r="C41" i="16"/>
  <c r="K41" i="16"/>
  <c r="M43" i="18"/>
  <c r="M72" i="18"/>
  <c r="N72" i="17"/>
  <c r="N43" i="17"/>
  <c r="M58" i="16"/>
  <c r="O58" i="16" s="1"/>
  <c r="O60" i="16" s="1"/>
  <c r="O86" i="16"/>
  <c r="O88" i="16" s="1"/>
  <c r="L43" i="17"/>
  <c r="L72" i="17"/>
  <c r="O17" i="16"/>
  <c r="M32" i="16"/>
  <c r="O32" i="16" s="1"/>
  <c r="D43" i="17"/>
  <c r="D72" i="17"/>
  <c r="O10" i="16"/>
  <c r="O14" i="16" s="1"/>
  <c r="M66" i="16"/>
  <c r="E43" i="17"/>
  <c r="E72" i="17"/>
  <c r="H72" i="17"/>
  <c r="M97" i="15"/>
  <c r="O97" i="15" s="1"/>
  <c r="U92" i="15"/>
  <c r="T92" i="15"/>
  <c r="N92" i="15"/>
  <c r="L92" i="15"/>
  <c r="K92" i="15"/>
  <c r="J92" i="15"/>
  <c r="I92" i="15"/>
  <c r="H92" i="15"/>
  <c r="F92" i="15"/>
  <c r="E92" i="15"/>
  <c r="D92" i="15"/>
  <c r="C92" i="15"/>
  <c r="M91" i="15"/>
  <c r="O91" i="15" s="1"/>
  <c r="M90" i="15"/>
  <c r="U88" i="15"/>
  <c r="T88" i="15"/>
  <c r="N88" i="15"/>
  <c r="L88" i="15"/>
  <c r="K88" i="15"/>
  <c r="J88" i="15"/>
  <c r="I88" i="15"/>
  <c r="H88" i="15"/>
  <c r="F88" i="15"/>
  <c r="E88" i="15"/>
  <c r="D88" i="15"/>
  <c r="C88" i="15"/>
  <c r="M87" i="15"/>
  <c r="M86" i="15"/>
  <c r="O86" i="15" s="1"/>
  <c r="O83" i="15"/>
  <c r="M82" i="15"/>
  <c r="O82" i="15" s="1"/>
  <c r="M77" i="15"/>
  <c r="O77" i="15" s="1"/>
  <c r="D73" i="15"/>
  <c r="E73" i="15" s="1"/>
  <c r="F73" i="15" s="1"/>
  <c r="G73" i="15" s="1"/>
  <c r="H73" i="15" s="1"/>
  <c r="U66" i="15"/>
  <c r="T66" i="15"/>
  <c r="N66" i="15"/>
  <c r="L66" i="15"/>
  <c r="K66" i="15"/>
  <c r="J66" i="15"/>
  <c r="I66" i="15"/>
  <c r="H66" i="15"/>
  <c r="G66" i="15"/>
  <c r="F66" i="15"/>
  <c r="E66" i="15"/>
  <c r="D66" i="15"/>
  <c r="C66" i="15"/>
  <c r="M65" i="15"/>
  <c r="O65" i="15" s="1"/>
  <c r="M64" i="15"/>
  <c r="O64" i="15" s="1"/>
  <c r="M63" i="15"/>
  <c r="O63" i="15" s="1"/>
  <c r="U60" i="15"/>
  <c r="T60" i="15"/>
  <c r="G60" i="15"/>
  <c r="M59" i="15"/>
  <c r="O59" i="15" s="1"/>
  <c r="N58" i="15"/>
  <c r="N60" i="15" s="1"/>
  <c r="L58" i="15"/>
  <c r="L60" i="15" s="1"/>
  <c r="K58" i="15"/>
  <c r="K60" i="15" s="1"/>
  <c r="J58" i="15"/>
  <c r="J60" i="15" s="1"/>
  <c r="I58" i="15"/>
  <c r="I60" i="15" s="1"/>
  <c r="H58" i="15"/>
  <c r="H60" i="15" s="1"/>
  <c r="F58" i="15"/>
  <c r="F60" i="15" s="1"/>
  <c r="E58" i="15"/>
  <c r="E60" i="15" s="1"/>
  <c r="D58" i="15"/>
  <c r="D60" i="15" s="1"/>
  <c r="C58" i="15"/>
  <c r="M57" i="15"/>
  <c r="O57" i="15" s="1"/>
  <c r="M56" i="15"/>
  <c r="O56" i="15" s="1"/>
  <c r="M55" i="15"/>
  <c r="O55" i="15" s="1"/>
  <c r="U52" i="15"/>
  <c r="T52" i="15"/>
  <c r="N52" i="15"/>
  <c r="L52" i="15"/>
  <c r="K52" i="15"/>
  <c r="J52" i="15"/>
  <c r="I52" i="15"/>
  <c r="H52" i="15"/>
  <c r="G52" i="15"/>
  <c r="F52" i="15"/>
  <c r="E52" i="15"/>
  <c r="D52" i="15"/>
  <c r="C52" i="15"/>
  <c r="M51" i="15"/>
  <c r="O51" i="15" s="1"/>
  <c r="M50" i="15"/>
  <c r="O50" i="15" s="1"/>
  <c r="M49" i="15"/>
  <c r="O49" i="15" s="1"/>
  <c r="M48" i="15"/>
  <c r="O48" i="15" s="1"/>
  <c r="M47" i="15"/>
  <c r="O47" i="15" s="1"/>
  <c r="M39" i="15"/>
  <c r="O39" i="15" s="1"/>
  <c r="M37" i="15"/>
  <c r="O37" i="15" s="1"/>
  <c r="M34" i="15"/>
  <c r="O34" i="15" s="1"/>
  <c r="M33" i="15"/>
  <c r="O33" i="15" s="1"/>
  <c r="U32" i="15"/>
  <c r="U35" i="15" s="1"/>
  <c r="T32" i="15"/>
  <c r="T35" i="15" s="1"/>
  <c r="N32" i="15"/>
  <c r="N35" i="15" s="1"/>
  <c r="L32" i="15"/>
  <c r="L35" i="15" s="1"/>
  <c r="K32" i="15"/>
  <c r="K35" i="15" s="1"/>
  <c r="J32" i="15"/>
  <c r="J35" i="15" s="1"/>
  <c r="I32" i="15"/>
  <c r="I35" i="15" s="1"/>
  <c r="H32" i="15"/>
  <c r="H35" i="15" s="1"/>
  <c r="G32" i="15"/>
  <c r="G35" i="15" s="1"/>
  <c r="F32" i="15"/>
  <c r="F35" i="15" s="1"/>
  <c r="E32" i="15"/>
  <c r="D32" i="15"/>
  <c r="D35" i="15" s="1"/>
  <c r="C32" i="15"/>
  <c r="C35" i="15" s="1"/>
  <c r="E31" i="15"/>
  <c r="M30" i="15"/>
  <c r="O30" i="15" s="1"/>
  <c r="M29" i="15"/>
  <c r="O29" i="15" s="1"/>
  <c r="M28" i="15"/>
  <c r="O28" i="15" s="1"/>
  <c r="U25" i="15"/>
  <c r="T25" i="15"/>
  <c r="N25" i="15"/>
  <c r="L25" i="15"/>
  <c r="K25" i="15"/>
  <c r="J25" i="15"/>
  <c r="I25" i="15"/>
  <c r="H25" i="15"/>
  <c r="G25" i="15"/>
  <c r="F25" i="15"/>
  <c r="E25" i="15"/>
  <c r="D25" i="15"/>
  <c r="C25" i="15"/>
  <c r="M24" i="15"/>
  <c r="O24" i="15" s="1"/>
  <c r="M23" i="15"/>
  <c r="O23" i="15" s="1"/>
  <c r="M22" i="15"/>
  <c r="O22" i="15" s="1"/>
  <c r="M21" i="15"/>
  <c r="O21" i="15" s="1"/>
  <c r="M20" i="15"/>
  <c r="O20" i="15" s="1"/>
  <c r="M19" i="15"/>
  <c r="O19" i="15" s="1"/>
  <c r="M17" i="15"/>
  <c r="O17" i="15" s="1"/>
  <c r="U14" i="15"/>
  <c r="T14" i="15"/>
  <c r="N14" i="15"/>
  <c r="L14" i="15"/>
  <c r="K14" i="15"/>
  <c r="J14" i="15"/>
  <c r="I14" i="15"/>
  <c r="H14" i="15"/>
  <c r="G14" i="15"/>
  <c r="F14" i="15"/>
  <c r="E14" i="15"/>
  <c r="D14" i="15"/>
  <c r="C14" i="15"/>
  <c r="M13" i="15"/>
  <c r="O13" i="15" s="1"/>
  <c r="M12" i="15"/>
  <c r="O12" i="15" s="1"/>
  <c r="M11" i="15"/>
  <c r="O11" i="15" s="1"/>
  <c r="M10" i="15"/>
  <c r="O10" i="15" s="1"/>
  <c r="O43" i="18" l="1"/>
  <c r="D72" i="16"/>
  <c r="J72" i="16"/>
  <c r="F72" i="16"/>
  <c r="G41" i="15"/>
  <c r="G43" i="15" s="1"/>
  <c r="U41" i="15"/>
  <c r="U43" i="15" s="1"/>
  <c r="M94" i="16"/>
  <c r="F41" i="15"/>
  <c r="T41" i="15"/>
  <c r="T43" i="15" s="1"/>
  <c r="O68" i="16"/>
  <c r="O70" i="16" s="1"/>
  <c r="N41" i="15"/>
  <c r="N43" i="15" s="1"/>
  <c r="O14" i="15"/>
  <c r="E35" i="15"/>
  <c r="E41" i="15" s="1"/>
  <c r="E68" i="15"/>
  <c r="E70" i="15" s="1"/>
  <c r="H68" i="15"/>
  <c r="H70" i="15" s="1"/>
  <c r="M92" i="15"/>
  <c r="N68" i="15"/>
  <c r="N70" i="15" s="1"/>
  <c r="G72" i="16"/>
  <c r="F68" i="15"/>
  <c r="F70" i="15" s="1"/>
  <c r="O94" i="16"/>
  <c r="H72" i="16"/>
  <c r="J68" i="15"/>
  <c r="J70" i="15" s="1"/>
  <c r="O72" i="17"/>
  <c r="J43" i="16"/>
  <c r="I68" i="15"/>
  <c r="I70" i="15" s="1"/>
  <c r="H41" i="15"/>
  <c r="K68" i="15"/>
  <c r="K70" i="15" s="1"/>
  <c r="M58" i="15"/>
  <c r="O58" i="15" s="1"/>
  <c r="O60" i="15" s="1"/>
  <c r="I41" i="15"/>
  <c r="D68" i="15"/>
  <c r="D70" i="15" s="1"/>
  <c r="L68" i="15"/>
  <c r="L70" i="15" s="1"/>
  <c r="D43" i="16"/>
  <c r="J41" i="15"/>
  <c r="J43" i="15" s="1"/>
  <c r="C41" i="15"/>
  <c r="C43" i="15" s="1"/>
  <c r="K41" i="15"/>
  <c r="K43" i="15" s="1"/>
  <c r="O52" i="15"/>
  <c r="T68" i="15"/>
  <c r="T70" i="15" s="1"/>
  <c r="C60" i="15"/>
  <c r="C68" i="15" s="1"/>
  <c r="D41" i="15"/>
  <c r="D43" i="15" s="1"/>
  <c r="L41" i="15"/>
  <c r="L43" i="15" s="1"/>
  <c r="G68" i="15"/>
  <c r="G70" i="15" s="1"/>
  <c r="U68" i="15"/>
  <c r="U70" i="15" s="1"/>
  <c r="T72" i="16"/>
  <c r="J94" i="15"/>
  <c r="M32" i="15"/>
  <c r="O32" i="15" s="1"/>
  <c r="D94" i="15"/>
  <c r="N94" i="15"/>
  <c r="M88" i="15"/>
  <c r="C94" i="15"/>
  <c r="L94" i="15"/>
  <c r="F94" i="15"/>
  <c r="U94" i="15"/>
  <c r="H94" i="15"/>
  <c r="E94" i="15"/>
  <c r="T94" i="15"/>
  <c r="M52" i="15"/>
  <c r="I94" i="15"/>
  <c r="O90" i="15"/>
  <c r="O92" i="15" s="1"/>
  <c r="O87" i="15"/>
  <c r="O88" i="15" s="1"/>
  <c r="K94" i="15"/>
  <c r="O66" i="15"/>
  <c r="O25" i="15"/>
  <c r="M25" i="15"/>
  <c r="M60" i="16"/>
  <c r="M68" i="16" s="1"/>
  <c r="M70" i="16" s="1"/>
  <c r="U43" i="16"/>
  <c r="U72" i="16"/>
  <c r="L72" i="16"/>
  <c r="M66" i="15"/>
  <c r="M14" i="15"/>
  <c r="O25" i="16"/>
  <c r="K43" i="16"/>
  <c r="K72" i="16"/>
  <c r="C43" i="16"/>
  <c r="C72" i="16"/>
  <c r="M31" i="15"/>
  <c r="O31" i="15" s="1"/>
  <c r="I43" i="16"/>
  <c r="I72" i="16"/>
  <c r="M35" i="16"/>
  <c r="M41" i="16" s="1"/>
  <c r="N72" i="16"/>
  <c r="M72" i="17"/>
  <c r="E43" i="16"/>
  <c r="E72" i="16"/>
  <c r="O35" i="16"/>
  <c r="M97" i="14"/>
  <c r="O97" i="14" s="1"/>
  <c r="U92" i="14"/>
  <c r="T92" i="14"/>
  <c r="N92" i="14"/>
  <c r="L92" i="14"/>
  <c r="K92" i="14"/>
  <c r="J92" i="14"/>
  <c r="I92" i="14"/>
  <c r="H92" i="14"/>
  <c r="F92" i="14"/>
  <c r="E92" i="14"/>
  <c r="D92" i="14"/>
  <c r="C92" i="14"/>
  <c r="M91" i="14"/>
  <c r="O91" i="14" s="1"/>
  <c r="M90" i="14"/>
  <c r="U88" i="14"/>
  <c r="T88" i="14"/>
  <c r="N88" i="14"/>
  <c r="L88" i="14"/>
  <c r="K88" i="14"/>
  <c r="J88" i="14"/>
  <c r="I88" i="14"/>
  <c r="H88" i="14"/>
  <c r="F88" i="14"/>
  <c r="E88" i="14"/>
  <c r="D88" i="14"/>
  <c r="C88" i="14"/>
  <c r="M87" i="14"/>
  <c r="O87" i="14" s="1"/>
  <c r="M86" i="14"/>
  <c r="O83" i="14"/>
  <c r="M82" i="14"/>
  <c r="O82" i="14" s="1"/>
  <c r="M77" i="14"/>
  <c r="O77" i="14" s="1"/>
  <c r="D73" i="14"/>
  <c r="E73" i="14" s="1"/>
  <c r="F73" i="14" s="1"/>
  <c r="G73" i="14" s="1"/>
  <c r="H73" i="14" s="1"/>
  <c r="U66" i="14"/>
  <c r="T66" i="14"/>
  <c r="N66" i="14"/>
  <c r="L66" i="14"/>
  <c r="K66" i="14"/>
  <c r="J66" i="14"/>
  <c r="I66" i="14"/>
  <c r="H66" i="14"/>
  <c r="G66" i="14"/>
  <c r="F66" i="14"/>
  <c r="E66" i="14"/>
  <c r="D66" i="14"/>
  <c r="C66" i="14"/>
  <c r="M65" i="14"/>
  <c r="O65" i="14" s="1"/>
  <c r="M64" i="14"/>
  <c r="O64" i="14" s="1"/>
  <c r="M63" i="14"/>
  <c r="O63" i="14" s="1"/>
  <c r="U60" i="14"/>
  <c r="T60" i="14"/>
  <c r="G60" i="14"/>
  <c r="M59" i="14"/>
  <c r="O59" i="14" s="1"/>
  <c r="N58" i="14"/>
  <c r="N60" i="14" s="1"/>
  <c r="L58" i="14"/>
  <c r="L60" i="14" s="1"/>
  <c r="K58" i="14"/>
  <c r="K60" i="14" s="1"/>
  <c r="J58" i="14"/>
  <c r="J60" i="14" s="1"/>
  <c r="I58" i="14"/>
  <c r="I60" i="14" s="1"/>
  <c r="H58" i="14"/>
  <c r="H60" i="14" s="1"/>
  <c r="F58" i="14"/>
  <c r="F60" i="14" s="1"/>
  <c r="E58" i="14"/>
  <c r="E60" i="14" s="1"/>
  <c r="D58" i="14"/>
  <c r="D60" i="14" s="1"/>
  <c r="C58" i="14"/>
  <c r="M57" i="14"/>
  <c r="O57" i="14" s="1"/>
  <c r="M56" i="14"/>
  <c r="O56" i="14" s="1"/>
  <c r="M55" i="14"/>
  <c r="U52" i="14"/>
  <c r="T52" i="14"/>
  <c r="N52" i="14"/>
  <c r="L52" i="14"/>
  <c r="K52" i="14"/>
  <c r="J52" i="14"/>
  <c r="I52" i="14"/>
  <c r="H52" i="14"/>
  <c r="G52" i="14"/>
  <c r="F52" i="14"/>
  <c r="E52" i="14"/>
  <c r="D52" i="14"/>
  <c r="C52" i="14"/>
  <c r="M51" i="14"/>
  <c r="O51" i="14" s="1"/>
  <c r="M50" i="14"/>
  <c r="O50" i="14" s="1"/>
  <c r="M49" i="14"/>
  <c r="O49" i="14" s="1"/>
  <c r="M48" i="14"/>
  <c r="O48" i="14" s="1"/>
  <c r="M47" i="14"/>
  <c r="O47" i="14" s="1"/>
  <c r="M39" i="14"/>
  <c r="O39" i="14" s="1"/>
  <c r="M37" i="14"/>
  <c r="O37" i="14" s="1"/>
  <c r="M34" i="14"/>
  <c r="O34" i="14" s="1"/>
  <c r="M33" i="14"/>
  <c r="O33" i="14" s="1"/>
  <c r="U32" i="14"/>
  <c r="U35" i="14" s="1"/>
  <c r="T32" i="14"/>
  <c r="T35" i="14" s="1"/>
  <c r="N32" i="14"/>
  <c r="N35" i="14" s="1"/>
  <c r="L32" i="14"/>
  <c r="L35" i="14" s="1"/>
  <c r="K32" i="14"/>
  <c r="K35" i="14" s="1"/>
  <c r="J32" i="14"/>
  <c r="J35" i="14" s="1"/>
  <c r="I32" i="14"/>
  <c r="I35" i="14" s="1"/>
  <c r="H32" i="14"/>
  <c r="H35" i="14" s="1"/>
  <c r="G32" i="14"/>
  <c r="G35" i="14" s="1"/>
  <c r="F32" i="14"/>
  <c r="F35" i="14" s="1"/>
  <c r="E32" i="14"/>
  <c r="D32" i="14"/>
  <c r="D35" i="14" s="1"/>
  <c r="C32" i="14"/>
  <c r="C35" i="14" s="1"/>
  <c r="E31" i="14"/>
  <c r="M31" i="14" s="1"/>
  <c r="O31" i="14" s="1"/>
  <c r="M30" i="14"/>
  <c r="O30" i="14" s="1"/>
  <c r="M29" i="14"/>
  <c r="O29" i="14" s="1"/>
  <c r="M28" i="14"/>
  <c r="O28" i="14" s="1"/>
  <c r="U25" i="14"/>
  <c r="T25" i="14"/>
  <c r="N25" i="14"/>
  <c r="L25" i="14"/>
  <c r="K25" i="14"/>
  <c r="J25" i="14"/>
  <c r="I25" i="14"/>
  <c r="H25" i="14"/>
  <c r="G25" i="14"/>
  <c r="F25" i="14"/>
  <c r="E25" i="14"/>
  <c r="D25" i="14"/>
  <c r="C25" i="14"/>
  <c r="M24" i="14"/>
  <c r="O24" i="14" s="1"/>
  <c r="M23" i="14"/>
  <c r="O23" i="14" s="1"/>
  <c r="M22" i="14"/>
  <c r="O22" i="14" s="1"/>
  <c r="M21" i="14"/>
  <c r="O21" i="14" s="1"/>
  <c r="M20" i="14"/>
  <c r="O20" i="14" s="1"/>
  <c r="M19" i="14"/>
  <c r="O19" i="14" s="1"/>
  <c r="M17" i="14"/>
  <c r="U14" i="14"/>
  <c r="T14" i="14"/>
  <c r="N14" i="14"/>
  <c r="L14" i="14"/>
  <c r="K14" i="14"/>
  <c r="J14" i="14"/>
  <c r="I14" i="14"/>
  <c r="H14" i="14"/>
  <c r="G14" i="14"/>
  <c r="F14" i="14"/>
  <c r="E14" i="14"/>
  <c r="D14" i="14"/>
  <c r="C14" i="14"/>
  <c r="M13" i="14"/>
  <c r="O13" i="14" s="1"/>
  <c r="M12" i="14"/>
  <c r="O12" i="14" s="1"/>
  <c r="M11" i="14"/>
  <c r="O11" i="14" s="1"/>
  <c r="M10" i="14"/>
  <c r="M94" i="15" l="1"/>
  <c r="F72" i="15"/>
  <c r="M60" i="15"/>
  <c r="M68" i="15" s="1"/>
  <c r="M70" i="15" s="1"/>
  <c r="K72" i="15"/>
  <c r="H72" i="15"/>
  <c r="F43" i="15"/>
  <c r="I72" i="15"/>
  <c r="I43" i="15"/>
  <c r="E72" i="15"/>
  <c r="E43" i="15"/>
  <c r="O66" i="14"/>
  <c r="L72" i="15"/>
  <c r="O35" i="15"/>
  <c r="O41" i="15" s="1"/>
  <c r="N72" i="15"/>
  <c r="U68" i="14"/>
  <c r="U70" i="14" s="1"/>
  <c r="D72" i="15"/>
  <c r="T68" i="14"/>
  <c r="T70" i="14" s="1"/>
  <c r="M88" i="14"/>
  <c r="O41" i="16"/>
  <c r="O43" i="16" s="1"/>
  <c r="G41" i="14"/>
  <c r="G43" i="14" s="1"/>
  <c r="U41" i="14"/>
  <c r="U43" i="14" s="1"/>
  <c r="O68" i="15"/>
  <c r="O70" i="15" s="1"/>
  <c r="C70" i="15"/>
  <c r="C72" i="15"/>
  <c r="H41" i="14"/>
  <c r="H43" i="14" s="1"/>
  <c r="M92" i="14"/>
  <c r="O94" i="15"/>
  <c r="K68" i="14"/>
  <c r="K70" i="14" s="1"/>
  <c r="M58" i="14"/>
  <c r="O58" i="14" s="1"/>
  <c r="M14" i="14"/>
  <c r="D68" i="14"/>
  <c r="D70" i="14" s="1"/>
  <c r="M25" i="14"/>
  <c r="U72" i="15"/>
  <c r="I41" i="14"/>
  <c r="I43" i="14" s="1"/>
  <c r="H43" i="15"/>
  <c r="L68" i="14"/>
  <c r="L70" i="14" s="1"/>
  <c r="N68" i="14"/>
  <c r="N70" i="14" s="1"/>
  <c r="J41" i="14"/>
  <c r="J43" i="14" s="1"/>
  <c r="E35" i="14"/>
  <c r="E41" i="14" s="1"/>
  <c r="G68" i="14"/>
  <c r="G70" i="14" s="1"/>
  <c r="G72" i="15"/>
  <c r="H68" i="14"/>
  <c r="H70" i="14" s="1"/>
  <c r="D41" i="14"/>
  <c r="D43" i="14" s="1"/>
  <c r="L41" i="14"/>
  <c r="I68" i="14"/>
  <c r="I70" i="14" s="1"/>
  <c r="J72" i="15"/>
  <c r="T72" i="15"/>
  <c r="J68" i="14"/>
  <c r="J70" i="14" s="1"/>
  <c r="E94" i="14"/>
  <c r="T94" i="14"/>
  <c r="J94" i="14"/>
  <c r="F94" i="14"/>
  <c r="U94" i="14"/>
  <c r="O55" i="14"/>
  <c r="H94" i="14"/>
  <c r="K94" i="14"/>
  <c r="I94" i="14"/>
  <c r="C94" i="14"/>
  <c r="L94" i="14"/>
  <c r="D94" i="14"/>
  <c r="N94" i="14"/>
  <c r="F41" i="14"/>
  <c r="T41" i="14"/>
  <c r="F68" i="14"/>
  <c r="F70" i="14" s="1"/>
  <c r="C41" i="14"/>
  <c r="K41" i="14"/>
  <c r="O52" i="14"/>
  <c r="N41" i="14"/>
  <c r="E68" i="14"/>
  <c r="E70" i="14" s="1"/>
  <c r="O86" i="14"/>
  <c r="O88" i="14" s="1"/>
  <c r="O17" i="14"/>
  <c r="M32" i="14"/>
  <c r="O32" i="14" s="1"/>
  <c r="M43" i="16"/>
  <c r="M72" i="16"/>
  <c r="O10" i="14"/>
  <c r="O14" i="14" s="1"/>
  <c r="M52" i="14"/>
  <c r="M66" i="14"/>
  <c r="O90" i="14"/>
  <c r="O92" i="14" s="1"/>
  <c r="C60" i="14"/>
  <c r="C68" i="14" s="1"/>
  <c r="C70" i="14" s="1"/>
  <c r="M35" i="15"/>
  <c r="M41" i="15" s="1"/>
  <c r="M97" i="13"/>
  <c r="O97" i="13" s="1"/>
  <c r="U92" i="13"/>
  <c r="T92" i="13"/>
  <c r="N92" i="13"/>
  <c r="L92" i="13"/>
  <c r="K92" i="13"/>
  <c r="J92" i="13"/>
  <c r="I92" i="13"/>
  <c r="H92" i="13"/>
  <c r="F92" i="13"/>
  <c r="E92" i="13"/>
  <c r="D92" i="13"/>
  <c r="C92" i="13"/>
  <c r="M91" i="13"/>
  <c r="O91" i="13" s="1"/>
  <c r="M90" i="13"/>
  <c r="O90" i="13" s="1"/>
  <c r="U88" i="13"/>
  <c r="T88" i="13"/>
  <c r="N88" i="13"/>
  <c r="L88" i="13"/>
  <c r="K88" i="13"/>
  <c r="J88" i="13"/>
  <c r="I88" i="13"/>
  <c r="H88" i="13"/>
  <c r="F88" i="13"/>
  <c r="E88" i="13"/>
  <c r="D88" i="13"/>
  <c r="C88" i="13"/>
  <c r="M87" i="13"/>
  <c r="O87" i="13" s="1"/>
  <c r="M86" i="13"/>
  <c r="O83" i="13"/>
  <c r="M82" i="13"/>
  <c r="O82" i="13" s="1"/>
  <c r="M77" i="13"/>
  <c r="O77" i="13" s="1"/>
  <c r="D73" i="13"/>
  <c r="E73" i="13" s="1"/>
  <c r="F73" i="13" s="1"/>
  <c r="G73" i="13" s="1"/>
  <c r="H73" i="13" s="1"/>
  <c r="U66" i="13"/>
  <c r="T66" i="13"/>
  <c r="N66" i="13"/>
  <c r="L66" i="13"/>
  <c r="K66" i="13"/>
  <c r="J66" i="13"/>
  <c r="I66" i="13"/>
  <c r="H66" i="13"/>
  <c r="G66" i="13"/>
  <c r="F66" i="13"/>
  <c r="E66" i="13"/>
  <c r="D66" i="13"/>
  <c r="C66" i="13"/>
  <c r="M65" i="13"/>
  <c r="O65" i="13" s="1"/>
  <c r="M64" i="13"/>
  <c r="O64" i="13" s="1"/>
  <c r="M63" i="13"/>
  <c r="O63" i="13" s="1"/>
  <c r="U60" i="13"/>
  <c r="T60" i="13"/>
  <c r="G60" i="13"/>
  <c r="M59" i="13"/>
  <c r="O59" i="13" s="1"/>
  <c r="N58" i="13"/>
  <c r="N60" i="13" s="1"/>
  <c r="L58" i="13"/>
  <c r="L60" i="13" s="1"/>
  <c r="K58" i="13"/>
  <c r="K60" i="13" s="1"/>
  <c r="J58" i="13"/>
  <c r="J60" i="13" s="1"/>
  <c r="I58" i="13"/>
  <c r="I60" i="13" s="1"/>
  <c r="H58" i="13"/>
  <c r="H60" i="13" s="1"/>
  <c r="F58" i="13"/>
  <c r="F60" i="13" s="1"/>
  <c r="E58" i="13"/>
  <c r="E60" i="13" s="1"/>
  <c r="D58" i="13"/>
  <c r="D60" i="13" s="1"/>
  <c r="C58" i="13"/>
  <c r="C60" i="13" s="1"/>
  <c r="M57" i="13"/>
  <c r="O57" i="13" s="1"/>
  <c r="M56" i="13"/>
  <c r="O56" i="13" s="1"/>
  <c r="M55" i="13"/>
  <c r="U52" i="13"/>
  <c r="T52" i="13"/>
  <c r="N52" i="13"/>
  <c r="L52" i="13"/>
  <c r="K52" i="13"/>
  <c r="J52" i="13"/>
  <c r="I52" i="13"/>
  <c r="H52" i="13"/>
  <c r="G52" i="13"/>
  <c r="F52" i="13"/>
  <c r="E52" i="13"/>
  <c r="D52" i="13"/>
  <c r="C52" i="13"/>
  <c r="M51" i="13"/>
  <c r="O51" i="13" s="1"/>
  <c r="M50" i="13"/>
  <c r="O50" i="13" s="1"/>
  <c r="M49" i="13"/>
  <c r="O49" i="13" s="1"/>
  <c r="M48" i="13"/>
  <c r="O48" i="13" s="1"/>
  <c r="M47" i="13"/>
  <c r="M39" i="13"/>
  <c r="O39" i="13" s="1"/>
  <c r="M37" i="13"/>
  <c r="O37" i="13" s="1"/>
  <c r="M34" i="13"/>
  <c r="O34" i="13" s="1"/>
  <c r="M33" i="13"/>
  <c r="O33" i="13" s="1"/>
  <c r="U32" i="13"/>
  <c r="U35" i="13" s="1"/>
  <c r="T32" i="13"/>
  <c r="T35" i="13" s="1"/>
  <c r="N32" i="13"/>
  <c r="N35" i="13" s="1"/>
  <c r="L32" i="13"/>
  <c r="L35" i="13" s="1"/>
  <c r="K32" i="13"/>
  <c r="K35" i="13" s="1"/>
  <c r="J32" i="13"/>
  <c r="J35" i="13" s="1"/>
  <c r="I32" i="13"/>
  <c r="I35" i="13" s="1"/>
  <c r="H32" i="13"/>
  <c r="H35" i="13" s="1"/>
  <c r="G32" i="13"/>
  <c r="G35" i="13" s="1"/>
  <c r="F32" i="13"/>
  <c r="F35" i="13" s="1"/>
  <c r="E32" i="13"/>
  <c r="D32" i="13"/>
  <c r="D35" i="13" s="1"/>
  <c r="C32" i="13"/>
  <c r="C35" i="13" s="1"/>
  <c r="E31" i="13"/>
  <c r="M30" i="13"/>
  <c r="O30" i="13" s="1"/>
  <c r="M29" i="13"/>
  <c r="O29" i="13" s="1"/>
  <c r="M28" i="13"/>
  <c r="O28" i="13" s="1"/>
  <c r="U25" i="13"/>
  <c r="T25" i="13"/>
  <c r="N25" i="13"/>
  <c r="L25" i="13"/>
  <c r="K25" i="13"/>
  <c r="J25" i="13"/>
  <c r="I25" i="13"/>
  <c r="H25" i="13"/>
  <c r="G25" i="13"/>
  <c r="F25" i="13"/>
  <c r="E25" i="13"/>
  <c r="D25" i="13"/>
  <c r="C25" i="13"/>
  <c r="M24" i="13"/>
  <c r="O24" i="13" s="1"/>
  <c r="M23" i="13"/>
  <c r="O23" i="13" s="1"/>
  <c r="M22" i="13"/>
  <c r="O22" i="13" s="1"/>
  <c r="M21" i="13"/>
  <c r="O21" i="13" s="1"/>
  <c r="M20" i="13"/>
  <c r="O20" i="13" s="1"/>
  <c r="M19" i="13"/>
  <c r="O19" i="13" s="1"/>
  <c r="M17" i="13"/>
  <c r="U14" i="13"/>
  <c r="T14" i="13"/>
  <c r="N14" i="13"/>
  <c r="L14" i="13"/>
  <c r="K14" i="13"/>
  <c r="J14" i="13"/>
  <c r="I14" i="13"/>
  <c r="H14" i="13"/>
  <c r="G14" i="13"/>
  <c r="F14" i="13"/>
  <c r="E14" i="13"/>
  <c r="D14" i="13"/>
  <c r="C14" i="13"/>
  <c r="M13" i="13"/>
  <c r="O13" i="13" s="1"/>
  <c r="M12" i="13"/>
  <c r="O12" i="13" s="1"/>
  <c r="M11" i="13"/>
  <c r="O11" i="13" s="1"/>
  <c r="M10" i="13"/>
  <c r="O72" i="16" l="1"/>
  <c r="L72" i="14"/>
  <c r="M94" i="14"/>
  <c r="I41" i="13"/>
  <c r="G41" i="13"/>
  <c r="G43" i="13" s="1"/>
  <c r="U41" i="13"/>
  <c r="U43" i="13" s="1"/>
  <c r="G68" i="13"/>
  <c r="G70" i="13" s="1"/>
  <c r="U68" i="13"/>
  <c r="U70" i="13" s="1"/>
  <c r="O92" i="13"/>
  <c r="D72" i="14"/>
  <c r="T68" i="13"/>
  <c r="T70" i="13" s="1"/>
  <c r="U72" i="14"/>
  <c r="J41" i="13"/>
  <c r="J43" i="13" s="1"/>
  <c r="H72" i="14"/>
  <c r="E68" i="13"/>
  <c r="E70" i="13" s="1"/>
  <c r="M88" i="13"/>
  <c r="N68" i="13"/>
  <c r="N70" i="13" s="1"/>
  <c r="M52" i="13"/>
  <c r="G72" i="14"/>
  <c r="M60" i="14"/>
  <c r="M68" i="14" s="1"/>
  <c r="M70" i="14" s="1"/>
  <c r="O60" i="14"/>
  <c r="O68" i="14" s="1"/>
  <c r="O70" i="14" s="1"/>
  <c r="L43" i="14"/>
  <c r="I72" i="14"/>
  <c r="M25" i="13"/>
  <c r="C41" i="13"/>
  <c r="C43" i="13" s="1"/>
  <c r="K41" i="13"/>
  <c r="K43" i="13" s="1"/>
  <c r="H68" i="13"/>
  <c r="H70" i="13" s="1"/>
  <c r="J72" i="14"/>
  <c r="D41" i="13"/>
  <c r="D43" i="13" s="1"/>
  <c r="L41" i="13"/>
  <c r="L43" i="13" s="1"/>
  <c r="I68" i="13"/>
  <c r="I70" i="13" s="1"/>
  <c r="M35" i="14"/>
  <c r="M41" i="14" s="1"/>
  <c r="M43" i="14" s="1"/>
  <c r="J68" i="13"/>
  <c r="J70" i="13" s="1"/>
  <c r="F41" i="13"/>
  <c r="F43" i="13" s="1"/>
  <c r="T41" i="13"/>
  <c r="T72" i="13" s="1"/>
  <c r="C68" i="13"/>
  <c r="C70" i="13" s="1"/>
  <c r="K68" i="13"/>
  <c r="K70" i="13" s="1"/>
  <c r="F68" i="13"/>
  <c r="F70" i="13" s="1"/>
  <c r="N41" i="13"/>
  <c r="N43" i="13" s="1"/>
  <c r="M14" i="13"/>
  <c r="E35" i="13"/>
  <c r="E41" i="13" s="1"/>
  <c r="D68" i="13"/>
  <c r="D70" i="13" s="1"/>
  <c r="L68" i="13"/>
  <c r="L70" i="13" s="1"/>
  <c r="O66" i="13"/>
  <c r="D94" i="13"/>
  <c r="N94" i="13"/>
  <c r="M58" i="13"/>
  <c r="O58" i="13" s="1"/>
  <c r="O17" i="13"/>
  <c r="O25" i="13" s="1"/>
  <c r="F94" i="13"/>
  <c r="U94" i="13"/>
  <c r="K94" i="13"/>
  <c r="C94" i="13"/>
  <c r="L94" i="13"/>
  <c r="O47" i="13"/>
  <c r="O52" i="13" s="1"/>
  <c r="H94" i="13"/>
  <c r="I94" i="13"/>
  <c r="J94" i="13"/>
  <c r="E94" i="13"/>
  <c r="T94" i="13"/>
  <c r="I43" i="13"/>
  <c r="M43" i="15"/>
  <c r="M72" i="15"/>
  <c r="H41" i="13"/>
  <c r="M92" i="13"/>
  <c r="O94" i="14"/>
  <c r="C43" i="14"/>
  <c r="C72" i="14"/>
  <c r="O55" i="13"/>
  <c r="O86" i="13"/>
  <c r="O88" i="13" s="1"/>
  <c r="M32" i="13"/>
  <c r="O32" i="13" s="1"/>
  <c r="N43" i="14"/>
  <c r="N72" i="14"/>
  <c r="O10" i="13"/>
  <c r="O14" i="13" s="1"/>
  <c r="M66" i="13"/>
  <c r="E43" i="14"/>
  <c r="E72" i="14"/>
  <c r="O35" i="14"/>
  <c r="T43" i="14"/>
  <c r="T72" i="14"/>
  <c r="F43" i="14"/>
  <c r="F72" i="14"/>
  <c r="M31" i="13"/>
  <c r="O31" i="13" s="1"/>
  <c r="O25" i="14"/>
  <c r="O43" i="15"/>
  <c r="O72" i="15"/>
  <c r="K43" i="14"/>
  <c r="K72" i="14"/>
  <c r="M97" i="12"/>
  <c r="O97" i="12" s="1"/>
  <c r="U92" i="12"/>
  <c r="T92" i="12"/>
  <c r="N92" i="12"/>
  <c r="L92" i="12"/>
  <c r="K92" i="12"/>
  <c r="J92" i="12"/>
  <c r="I92" i="12"/>
  <c r="H92" i="12"/>
  <c r="F92" i="12"/>
  <c r="E92" i="12"/>
  <c r="D92" i="12"/>
  <c r="C92" i="12"/>
  <c r="M91" i="12"/>
  <c r="O91" i="12" s="1"/>
  <c r="M90" i="12"/>
  <c r="O90" i="12" s="1"/>
  <c r="U88" i="12"/>
  <c r="T88" i="12"/>
  <c r="N88" i="12"/>
  <c r="L88" i="12"/>
  <c r="K88" i="12"/>
  <c r="J88" i="12"/>
  <c r="I88" i="12"/>
  <c r="H88" i="12"/>
  <c r="F88" i="12"/>
  <c r="E88" i="12"/>
  <c r="D88" i="12"/>
  <c r="C88" i="12"/>
  <c r="M87" i="12"/>
  <c r="O87" i="12" s="1"/>
  <c r="M86" i="12"/>
  <c r="O86" i="12" s="1"/>
  <c r="O83" i="12"/>
  <c r="M82" i="12"/>
  <c r="O82" i="12" s="1"/>
  <c r="M77" i="12"/>
  <c r="O77" i="12" s="1"/>
  <c r="D73" i="12"/>
  <c r="E73" i="12" s="1"/>
  <c r="F73" i="12" s="1"/>
  <c r="G73" i="12" s="1"/>
  <c r="H73" i="12" s="1"/>
  <c r="U66" i="12"/>
  <c r="T66" i="12"/>
  <c r="N66" i="12"/>
  <c r="L66" i="12"/>
  <c r="K66" i="12"/>
  <c r="J66" i="12"/>
  <c r="I66" i="12"/>
  <c r="H66" i="12"/>
  <c r="G66" i="12"/>
  <c r="F66" i="12"/>
  <c r="E66" i="12"/>
  <c r="D66" i="12"/>
  <c r="C66" i="12"/>
  <c r="M65" i="12"/>
  <c r="O65" i="12" s="1"/>
  <c r="M64" i="12"/>
  <c r="O64" i="12" s="1"/>
  <c r="M63" i="12"/>
  <c r="O63" i="12" s="1"/>
  <c r="U60" i="12"/>
  <c r="T60" i="12"/>
  <c r="G60" i="12"/>
  <c r="M59" i="12"/>
  <c r="O59" i="12" s="1"/>
  <c r="N58" i="12"/>
  <c r="N60" i="12" s="1"/>
  <c r="L58" i="12"/>
  <c r="L60" i="12" s="1"/>
  <c r="K58" i="12"/>
  <c r="K60" i="12" s="1"/>
  <c r="J58" i="12"/>
  <c r="J60" i="12" s="1"/>
  <c r="I58" i="12"/>
  <c r="I60" i="12" s="1"/>
  <c r="H58" i="12"/>
  <c r="H60" i="12" s="1"/>
  <c r="F58" i="12"/>
  <c r="F60" i="12" s="1"/>
  <c r="E58" i="12"/>
  <c r="E60" i="12" s="1"/>
  <c r="D58" i="12"/>
  <c r="D60" i="12" s="1"/>
  <c r="C58" i="12"/>
  <c r="C60" i="12" s="1"/>
  <c r="M57" i="12"/>
  <c r="O57" i="12" s="1"/>
  <c r="M56" i="12"/>
  <c r="O56" i="12" s="1"/>
  <c r="M55" i="12"/>
  <c r="U52" i="12"/>
  <c r="T52" i="12"/>
  <c r="N52" i="12"/>
  <c r="L52" i="12"/>
  <c r="K52" i="12"/>
  <c r="J52" i="12"/>
  <c r="I52" i="12"/>
  <c r="H52" i="12"/>
  <c r="G52" i="12"/>
  <c r="F52" i="12"/>
  <c r="E52" i="12"/>
  <c r="D52" i="12"/>
  <c r="C52" i="12"/>
  <c r="M51" i="12"/>
  <c r="O51" i="12" s="1"/>
  <c r="M50" i="12"/>
  <c r="O50" i="12" s="1"/>
  <c r="M49" i="12"/>
  <c r="O49" i="12" s="1"/>
  <c r="M48" i="12"/>
  <c r="O48" i="12" s="1"/>
  <c r="M47" i="12"/>
  <c r="M39" i="12"/>
  <c r="O39" i="12" s="1"/>
  <c r="M37" i="12"/>
  <c r="O37" i="12" s="1"/>
  <c r="M34" i="12"/>
  <c r="O34" i="12" s="1"/>
  <c r="M33" i="12"/>
  <c r="O33" i="12" s="1"/>
  <c r="U32" i="12"/>
  <c r="U35" i="12" s="1"/>
  <c r="T32" i="12"/>
  <c r="T35" i="12" s="1"/>
  <c r="N32" i="12"/>
  <c r="N35" i="12" s="1"/>
  <c r="L32" i="12"/>
  <c r="L35" i="12" s="1"/>
  <c r="K32" i="12"/>
  <c r="K35" i="12" s="1"/>
  <c r="J32" i="12"/>
  <c r="J35" i="12" s="1"/>
  <c r="I32" i="12"/>
  <c r="I35" i="12" s="1"/>
  <c r="H32" i="12"/>
  <c r="H35" i="12" s="1"/>
  <c r="G32" i="12"/>
  <c r="G35" i="12" s="1"/>
  <c r="F32" i="12"/>
  <c r="F35" i="12" s="1"/>
  <c r="E32" i="12"/>
  <c r="D32" i="12"/>
  <c r="D35" i="12" s="1"/>
  <c r="C32" i="12"/>
  <c r="C35" i="12" s="1"/>
  <c r="E31" i="12"/>
  <c r="M30" i="12"/>
  <c r="O30" i="12" s="1"/>
  <c r="M29" i="12"/>
  <c r="O29" i="12" s="1"/>
  <c r="M28" i="12"/>
  <c r="O28" i="12" s="1"/>
  <c r="U25" i="12"/>
  <c r="T25" i="12"/>
  <c r="N25" i="12"/>
  <c r="L25" i="12"/>
  <c r="K25" i="12"/>
  <c r="J25" i="12"/>
  <c r="I25" i="12"/>
  <c r="H25" i="12"/>
  <c r="G25" i="12"/>
  <c r="F25" i="12"/>
  <c r="E25" i="12"/>
  <c r="D25" i="12"/>
  <c r="C25" i="12"/>
  <c r="M24" i="12"/>
  <c r="O24" i="12" s="1"/>
  <c r="M23" i="12"/>
  <c r="O23" i="12" s="1"/>
  <c r="M22" i="12"/>
  <c r="O22" i="12" s="1"/>
  <c r="M21" i="12"/>
  <c r="O21" i="12" s="1"/>
  <c r="M20" i="12"/>
  <c r="O20" i="12" s="1"/>
  <c r="M19" i="12"/>
  <c r="O19" i="12" s="1"/>
  <c r="M17" i="12"/>
  <c r="U14" i="12"/>
  <c r="T14" i="12"/>
  <c r="N14" i="12"/>
  <c r="L14" i="12"/>
  <c r="K14" i="12"/>
  <c r="J14" i="12"/>
  <c r="I14" i="12"/>
  <c r="H14" i="12"/>
  <c r="G14" i="12"/>
  <c r="F14" i="12"/>
  <c r="E14" i="12"/>
  <c r="D14" i="12"/>
  <c r="C14" i="12"/>
  <c r="M13" i="12"/>
  <c r="O13" i="12" s="1"/>
  <c r="M12" i="12"/>
  <c r="O12" i="12" s="1"/>
  <c r="M11" i="12"/>
  <c r="O11" i="12" s="1"/>
  <c r="M10" i="12"/>
  <c r="C68" i="12" l="1"/>
  <c r="C70" i="12" s="1"/>
  <c r="T43" i="13"/>
  <c r="O94" i="13"/>
  <c r="M94" i="13"/>
  <c r="O92" i="12"/>
  <c r="G72" i="13"/>
  <c r="U72" i="13"/>
  <c r="J72" i="13"/>
  <c r="G68" i="12"/>
  <c r="G70" i="12" s="1"/>
  <c r="J41" i="12"/>
  <c r="J43" i="12" s="1"/>
  <c r="C41" i="12"/>
  <c r="C43" i="12" s="1"/>
  <c r="K41" i="12"/>
  <c r="K43" i="12" s="1"/>
  <c r="O60" i="13"/>
  <c r="O68" i="13" s="1"/>
  <c r="O70" i="13" s="1"/>
  <c r="I72" i="13"/>
  <c r="N72" i="13"/>
  <c r="F68" i="12"/>
  <c r="F70" i="12" s="1"/>
  <c r="K68" i="12"/>
  <c r="K70" i="12" s="1"/>
  <c r="D72" i="13"/>
  <c r="U68" i="12"/>
  <c r="U70" i="12" s="1"/>
  <c r="M60" i="13"/>
  <c r="M68" i="13" s="1"/>
  <c r="M70" i="13" s="1"/>
  <c r="F72" i="13"/>
  <c r="K72" i="13"/>
  <c r="E43" i="13"/>
  <c r="E72" i="13"/>
  <c r="I41" i="12"/>
  <c r="I43" i="12" s="1"/>
  <c r="M52" i="12"/>
  <c r="C72" i="13"/>
  <c r="L72" i="13"/>
  <c r="N41" i="12"/>
  <c r="N43" i="12" s="1"/>
  <c r="M14" i="12"/>
  <c r="E35" i="12"/>
  <c r="E41" i="12" s="1"/>
  <c r="E43" i="12" s="1"/>
  <c r="O41" i="14"/>
  <c r="O43" i="14" s="1"/>
  <c r="M25" i="12"/>
  <c r="E68" i="12"/>
  <c r="E70" i="12" s="1"/>
  <c r="N68" i="12"/>
  <c r="N70" i="12" s="1"/>
  <c r="O35" i="13"/>
  <c r="O41" i="13" s="1"/>
  <c r="T94" i="12"/>
  <c r="I94" i="12"/>
  <c r="F94" i="12"/>
  <c r="O55" i="12"/>
  <c r="C94" i="12"/>
  <c r="L94" i="12"/>
  <c r="M88" i="12"/>
  <c r="M92" i="12"/>
  <c r="T41" i="12"/>
  <c r="T43" i="12" s="1"/>
  <c r="D94" i="12"/>
  <c r="E94" i="12"/>
  <c r="N94" i="12"/>
  <c r="H94" i="12"/>
  <c r="U94" i="12"/>
  <c r="D41" i="12"/>
  <c r="J94" i="12"/>
  <c r="M58" i="12"/>
  <c r="O58" i="12" s="1"/>
  <c r="T68" i="12"/>
  <c r="T70" i="12" s="1"/>
  <c r="K94" i="12"/>
  <c r="L41" i="12"/>
  <c r="L43" i="12" s="1"/>
  <c r="O10" i="12"/>
  <c r="O14" i="12" s="1"/>
  <c r="D68" i="12"/>
  <c r="D70" i="12" s="1"/>
  <c r="H41" i="12"/>
  <c r="H43" i="12" s="1"/>
  <c r="H68" i="12"/>
  <c r="H70" i="12" s="1"/>
  <c r="L68" i="12"/>
  <c r="L70" i="12" s="1"/>
  <c r="O47" i="12"/>
  <c r="O52" i="12" s="1"/>
  <c r="M72" i="14"/>
  <c r="G41" i="12"/>
  <c r="U41" i="12"/>
  <c r="J68" i="12"/>
  <c r="J70" i="12" s="1"/>
  <c r="O88" i="12"/>
  <c r="O66" i="12"/>
  <c r="F41" i="12"/>
  <c r="I68" i="12"/>
  <c r="I70" i="12" s="1"/>
  <c r="M31" i="12"/>
  <c r="O31" i="12" s="1"/>
  <c r="O17" i="12"/>
  <c r="M32" i="12"/>
  <c r="O32" i="12" s="1"/>
  <c r="M66" i="12"/>
  <c r="H43" i="13"/>
  <c r="H72" i="13"/>
  <c r="M35" i="13"/>
  <c r="M41" i="13" s="1"/>
  <c r="M97" i="11"/>
  <c r="O97" i="11" s="1"/>
  <c r="U92" i="11"/>
  <c r="T92" i="11"/>
  <c r="N92" i="11"/>
  <c r="L92" i="11"/>
  <c r="K92" i="11"/>
  <c r="J92" i="11"/>
  <c r="I92" i="11"/>
  <c r="H92" i="11"/>
  <c r="F92" i="11"/>
  <c r="E92" i="11"/>
  <c r="D92" i="11"/>
  <c r="C92" i="11"/>
  <c r="M91" i="11"/>
  <c r="O91" i="11" s="1"/>
  <c r="M90" i="11"/>
  <c r="U88" i="11"/>
  <c r="T88" i="11"/>
  <c r="N88" i="11"/>
  <c r="L88" i="11"/>
  <c r="K88" i="11"/>
  <c r="J88" i="11"/>
  <c r="I88" i="11"/>
  <c r="H88" i="11"/>
  <c r="F88" i="11"/>
  <c r="E88" i="11"/>
  <c r="D88" i="11"/>
  <c r="C88" i="11"/>
  <c r="M87" i="11"/>
  <c r="O87" i="11" s="1"/>
  <c r="M86" i="11"/>
  <c r="O83" i="11"/>
  <c r="M82" i="11"/>
  <c r="O82" i="11" s="1"/>
  <c r="M77" i="11"/>
  <c r="O77" i="11" s="1"/>
  <c r="D73" i="11"/>
  <c r="E73" i="11" s="1"/>
  <c r="F73" i="11" s="1"/>
  <c r="G73" i="11" s="1"/>
  <c r="H73" i="11" s="1"/>
  <c r="U66" i="11"/>
  <c r="T66" i="11"/>
  <c r="N66" i="11"/>
  <c r="L66" i="11"/>
  <c r="K66" i="11"/>
  <c r="J66" i="11"/>
  <c r="I66" i="11"/>
  <c r="H66" i="11"/>
  <c r="G66" i="11"/>
  <c r="F66" i="11"/>
  <c r="E66" i="11"/>
  <c r="D66" i="11"/>
  <c r="C66" i="11"/>
  <c r="M65" i="11"/>
  <c r="O65" i="11" s="1"/>
  <c r="M64" i="11"/>
  <c r="O64" i="11" s="1"/>
  <c r="M63" i="11"/>
  <c r="O63" i="11" s="1"/>
  <c r="U60" i="11"/>
  <c r="T60" i="11"/>
  <c r="G60" i="11"/>
  <c r="M59" i="11"/>
  <c r="O59" i="11" s="1"/>
  <c r="N58" i="11"/>
  <c r="N60" i="11" s="1"/>
  <c r="L58" i="11"/>
  <c r="L60" i="11" s="1"/>
  <c r="K58" i="11"/>
  <c r="K60" i="11" s="1"/>
  <c r="J58" i="11"/>
  <c r="J60" i="11" s="1"/>
  <c r="I58" i="11"/>
  <c r="I60" i="11" s="1"/>
  <c r="H58" i="11"/>
  <c r="H60" i="11" s="1"/>
  <c r="F58" i="11"/>
  <c r="F60" i="11" s="1"/>
  <c r="E58" i="11"/>
  <c r="E60" i="11" s="1"/>
  <c r="D58" i="11"/>
  <c r="C58" i="11"/>
  <c r="C60" i="11" s="1"/>
  <c r="M57" i="11"/>
  <c r="O57" i="11" s="1"/>
  <c r="M56" i="11"/>
  <c r="O56" i="11" s="1"/>
  <c r="M55" i="11"/>
  <c r="U52" i="11"/>
  <c r="T52" i="11"/>
  <c r="N52" i="11"/>
  <c r="L52" i="11"/>
  <c r="K52" i="11"/>
  <c r="J52" i="11"/>
  <c r="I52" i="11"/>
  <c r="H52" i="11"/>
  <c r="G52" i="11"/>
  <c r="F52" i="11"/>
  <c r="E52" i="11"/>
  <c r="D52" i="11"/>
  <c r="C52" i="11"/>
  <c r="M51" i="11"/>
  <c r="O51" i="11" s="1"/>
  <c r="M50" i="11"/>
  <c r="O50" i="11" s="1"/>
  <c r="M49" i="11"/>
  <c r="O49" i="11" s="1"/>
  <c r="M48" i="11"/>
  <c r="O48" i="11" s="1"/>
  <c r="M47" i="11"/>
  <c r="M39" i="11"/>
  <c r="O39" i="11" s="1"/>
  <c r="M37" i="11"/>
  <c r="O37" i="11" s="1"/>
  <c r="M34" i="11"/>
  <c r="O34" i="11" s="1"/>
  <c r="M33" i="11"/>
  <c r="O33" i="11" s="1"/>
  <c r="U32" i="11"/>
  <c r="U35" i="11" s="1"/>
  <c r="T32" i="11"/>
  <c r="T35" i="11" s="1"/>
  <c r="N32" i="11"/>
  <c r="N35" i="11" s="1"/>
  <c r="L32" i="11"/>
  <c r="L35" i="11" s="1"/>
  <c r="K32" i="11"/>
  <c r="K35" i="11" s="1"/>
  <c r="J32" i="11"/>
  <c r="J35" i="11" s="1"/>
  <c r="I32" i="11"/>
  <c r="I35" i="11" s="1"/>
  <c r="H32" i="11"/>
  <c r="H35" i="11" s="1"/>
  <c r="G32" i="11"/>
  <c r="G35" i="11" s="1"/>
  <c r="F32" i="11"/>
  <c r="F35" i="11" s="1"/>
  <c r="E32" i="11"/>
  <c r="D32" i="11"/>
  <c r="D35" i="11" s="1"/>
  <c r="C32" i="11"/>
  <c r="C35" i="11" s="1"/>
  <c r="E31" i="11"/>
  <c r="M30" i="11"/>
  <c r="O30" i="11" s="1"/>
  <c r="M29" i="11"/>
  <c r="O29" i="11" s="1"/>
  <c r="M28" i="11"/>
  <c r="O28" i="11" s="1"/>
  <c r="U25" i="11"/>
  <c r="T25" i="11"/>
  <c r="N25" i="11"/>
  <c r="L25" i="11"/>
  <c r="K25" i="11"/>
  <c r="J25" i="11"/>
  <c r="I25" i="11"/>
  <c r="H25" i="11"/>
  <c r="G25" i="11"/>
  <c r="F25" i="11"/>
  <c r="E25" i="11"/>
  <c r="D25" i="11"/>
  <c r="C25" i="11"/>
  <c r="M24" i="11"/>
  <c r="O24" i="11" s="1"/>
  <c r="M23" i="11"/>
  <c r="O23" i="11" s="1"/>
  <c r="M22" i="11"/>
  <c r="O22" i="11" s="1"/>
  <c r="M21" i="11"/>
  <c r="O21" i="11" s="1"/>
  <c r="M20" i="11"/>
  <c r="O20" i="11" s="1"/>
  <c r="M19" i="11"/>
  <c r="O19" i="11" s="1"/>
  <c r="M17" i="11"/>
  <c r="U14" i="11"/>
  <c r="T14" i="11"/>
  <c r="N14" i="11"/>
  <c r="L14" i="11"/>
  <c r="K14" i="11"/>
  <c r="J14" i="11"/>
  <c r="I14" i="11"/>
  <c r="H14" i="11"/>
  <c r="G14" i="11"/>
  <c r="F14" i="11"/>
  <c r="E14" i="11"/>
  <c r="D14" i="11"/>
  <c r="C14" i="11"/>
  <c r="M13" i="11"/>
  <c r="O13" i="11" s="1"/>
  <c r="M12" i="11"/>
  <c r="O12" i="11" s="1"/>
  <c r="M11" i="11"/>
  <c r="O11" i="11" s="1"/>
  <c r="M10" i="11"/>
  <c r="O94" i="12" l="1"/>
  <c r="G41" i="11"/>
  <c r="G43" i="11" s="1"/>
  <c r="U41" i="11"/>
  <c r="U43" i="11" s="1"/>
  <c r="K72" i="12"/>
  <c r="C72" i="12"/>
  <c r="M92" i="11"/>
  <c r="O60" i="12"/>
  <c r="O68" i="12" s="1"/>
  <c r="O70" i="12" s="1"/>
  <c r="O72" i="14"/>
  <c r="F41" i="11"/>
  <c r="F43" i="11" s="1"/>
  <c r="T41" i="11"/>
  <c r="T43" i="11" s="1"/>
  <c r="E35" i="11"/>
  <c r="E41" i="11" s="1"/>
  <c r="E43" i="11" s="1"/>
  <c r="L68" i="11"/>
  <c r="L70" i="11" s="1"/>
  <c r="F68" i="11"/>
  <c r="F70" i="11" s="1"/>
  <c r="T68" i="11"/>
  <c r="T70" i="11" s="1"/>
  <c r="M88" i="11"/>
  <c r="M14" i="11"/>
  <c r="H41" i="11"/>
  <c r="H43" i="11" s="1"/>
  <c r="I41" i="11"/>
  <c r="I43" i="11" s="1"/>
  <c r="M25" i="11"/>
  <c r="H68" i="11"/>
  <c r="H70" i="11" s="1"/>
  <c r="I68" i="11"/>
  <c r="I70" i="11" s="1"/>
  <c r="O35" i="12"/>
  <c r="E72" i="12"/>
  <c r="C68" i="11"/>
  <c r="C70" i="11" s="1"/>
  <c r="K68" i="11"/>
  <c r="K70" i="11" s="1"/>
  <c r="M52" i="11"/>
  <c r="M60" i="12"/>
  <c r="M68" i="12" s="1"/>
  <c r="M70" i="12" s="1"/>
  <c r="E68" i="11"/>
  <c r="E70" i="11" s="1"/>
  <c r="J41" i="11"/>
  <c r="G68" i="11"/>
  <c r="G70" i="11" s="1"/>
  <c r="U68" i="11"/>
  <c r="U70" i="11" s="1"/>
  <c r="N68" i="11"/>
  <c r="N70" i="11" s="1"/>
  <c r="N41" i="11"/>
  <c r="N43" i="11" s="1"/>
  <c r="J68" i="11"/>
  <c r="J70" i="11" s="1"/>
  <c r="M35" i="12"/>
  <c r="M41" i="12" s="1"/>
  <c r="M43" i="12" s="1"/>
  <c r="N72" i="12"/>
  <c r="D94" i="11"/>
  <c r="N94" i="11"/>
  <c r="M94" i="12"/>
  <c r="E94" i="11"/>
  <c r="T94" i="11"/>
  <c r="M32" i="11"/>
  <c r="O32" i="11" s="1"/>
  <c r="T72" i="12"/>
  <c r="K94" i="11"/>
  <c r="L72" i="12"/>
  <c r="H72" i="12"/>
  <c r="D72" i="12"/>
  <c r="J72" i="12"/>
  <c r="O47" i="11"/>
  <c r="O52" i="11" s="1"/>
  <c r="D43" i="12"/>
  <c r="M58" i="11"/>
  <c r="O58" i="11" s="1"/>
  <c r="O17" i="11"/>
  <c r="O55" i="11"/>
  <c r="O86" i="11"/>
  <c r="O88" i="11" s="1"/>
  <c r="J94" i="11"/>
  <c r="C94" i="11"/>
  <c r="L94" i="11"/>
  <c r="F94" i="11"/>
  <c r="U94" i="11"/>
  <c r="H94" i="11"/>
  <c r="I94" i="11"/>
  <c r="O66" i="11"/>
  <c r="C41" i="11"/>
  <c r="K41" i="11"/>
  <c r="D41" i="11"/>
  <c r="L41" i="11"/>
  <c r="O25" i="12"/>
  <c r="F43" i="12"/>
  <c r="F72" i="12"/>
  <c r="O10" i="11"/>
  <c r="O14" i="11" s="1"/>
  <c r="M66" i="11"/>
  <c r="O90" i="11"/>
  <c r="O92" i="11" s="1"/>
  <c r="M43" i="13"/>
  <c r="M72" i="13"/>
  <c r="O43" i="13"/>
  <c r="O72" i="13"/>
  <c r="D60" i="11"/>
  <c r="D68" i="11" s="1"/>
  <c r="D70" i="11" s="1"/>
  <c r="M31" i="11"/>
  <c r="O31" i="11" s="1"/>
  <c r="U72" i="12"/>
  <c r="U43" i="12"/>
  <c r="I72" i="12"/>
  <c r="G43" i="12"/>
  <c r="G72" i="12"/>
  <c r="M97" i="10"/>
  <c r="O97" i="10" s="1"/>
  <c r="U92" i="10"/>
  <c r="T92" i="10"/>
  <c r="N92" i="10"/>
  <c r="L92" i="10"/>
  <c r="K92" i="10"/>
  <c r="J92" i="10"/>
  <c r="I92" i="10"/>
  <c r="H92" i="10"/>
  <c r="F92" i="10"/>
  <c r="E92" i="10"/>
  <c r="D92" i="10"/>
  <c r="C92" i="10"/>
  <c r="M91" i="10"/>
  <c r="O91" i="10" s="1"/>
  <c r="M90" i="10"/>
  <c r="O90" i="10" s="1"/>
  <c r="U88" i="10"/>
  <c r="T88" i="10"/>
  <c r="N88" i="10"/>
  <c r="L88" i="10"/>
  <c r="K88" i="10"/>
  <c r="J88" i="10"/>
  <c r="I88" i="10"/>
  <c r="H88" i="10"/>
  <c r="F88" i="10"/>
  <c r="E88" i="10"/>
  <c r="D88" i="10"/>
  <c r="C88" i="10"/>
  <c r="M87" i="10"/>
  <c r="O87" i="10" s="1"/>
  <c r="M86" i="10"/>
  <c r="O86" i="10" s="1"/>
  <c r="O83" i="10"/>
  <c r="M82" i="10"/>
  <c r="O82" i="10" s="1"/>
  <c r="M77" i="10"/>
  <c r="O77" i="10" s="1"/>
  <c r="D73" i="10"/>
  <c r="E73" i="10" s="1"/>
  <c r="F73" i="10" s="1"/>
  <c r="G73" i="10" s="1"/>
  <c r="H73" i="10" s="1"/>
  <c r="U66" i="10"/>
  <c r="T66" i="10"/>
  <c r="N66" i="10"/>
  <c r="L66" i="10"/>
  <c r="K66" i="10"/>
  <c r="J66" i="10"/>
  <c r="I66" i="10"/>
  <c r="H66" i="10"/>
  <c r="G66" i="10"/>
  <c r="F66" i="10"/>
  <c r="E66" i="10"/>
  <c r="D66" i="10"/>
  <c r="C66" i="10"/>
  <c r="M65" i="10"/>
  <c r="O65" i="10" s="1"/>
  <c r="M64" i="10"/>
  <c r="O64" i="10" s="1"/>
  <c r="M63" i="10"/>
  <c r="U60" i="10"/>
  <c r="T60" i="10"/>
  <c r="G60" i="10"/>
  <c r="M59" i="10"/>
  <c r="O59" i="10" s="1"/>
  <c r="N58" i="10"/>
  <c r="N60" i="10" s="1"/>
  <c r="L58" i="10"/>
  <c r="L60" i="10" s="1"/>
  <c r="K58" i="10"/>
  <c r="K60" i="10" s="1"/>
  <c r="J58" i="10"/>
  <c r="J60" i="10" s="1"/>
  <c r="I58" i="10"/>
  <c r="I60" i="10" s="1"/>
  <c r="H58" i="10"/>
  <c r="H60" i="10" s="1"/>
  <c r="F58" i="10"/>
  <c r="F60" i="10" s="1"/>
  <c r="E58" i="10"/>
  <c r="E60" i="10" s="1"/>
  <c r="D58" i="10"/>
  <c r="C58" i="10"/>
  <c r="C60" i="10" s="1"/>
  <c r="M57" i="10"/>
  <c r="O57" i="10" s="1"/>
  <c r="M56" i="10"/>
  <c r="O56" i="10" s="1"/>
  <c r="M55" i="10"/>
  <c r="O55" i="10" s="1"/>
  <c r="U52" i="10"/>
  <c r="T52" i="10"/>
  <c r="N52" i="10"/>
  <c r="L52" i="10"/>
  <c r="K52" i="10"/>
  <c r="J52" i="10"/>
  <c r="I52" i="10"/>
  <c r="H52" i="10"/>
  <c r="G52" i="10"/>
  <c r="F52" i="10"/>
  <c r="E52" i="10"/>
  <c r="D52" i="10"/>
  <c r="C52" i="10"/>
  <c r="M51" i="10"/>
  <c r="O51" i="10" s="1"/>
  <c r="M50" i="10"/>
  <c r="O50" i="10" s="1"/>
  <c r="M49" i="10"/>
  <c r="O49" i="10" s="1"/>
  <c r="M48" i="10"/>
  <c r="O48" i="10" s="1"/>
  <c r="M47" i="10"/>
  <c r="M39" i="10"/>
  <c r="O39" i="10" s="1"/>
  <c r="M37" i="10"/>
  <c r="O37" i="10" s="1"/>
  <c r="M34" i="10"/>
  <c r="O34" i="10" s="1"/>
  <c r="M33" i="10"/>
  <c r="O33" i="10" s="1"/>
  <c r="U32" i="10"/>
  <c r="U35" i="10" s="1"/>
  <c r="T32" i="10"/>
  <c r="T35" i="10" s="1"/>
  <c r="N32" i="10"/>
  <c r="N35" i="10" s="1"/>
  <c r="L32" i="10"/>
  <c r="L35" i="10" s="1"/>
  <c r="K32" i="10"/>
  <c r="K35" i="10" s="1"/>
  <c r="J32" i="10"/>
  <c r="J35" i="10" s="1"/>
  <c r="I32" i="10"/>
  <c r="I35" i="10" s="1"/>
  <c r="H32" i="10"/>
  <c r="H35" i="10" s="1"/>
  <c r="G32" i="10"/>
  <c r="G35" i="10" s="1"/>
  <c r="F32" i="10"/>
  <c r="F35" i="10" s="1"/>
  <c r="E32" i="10"/>
  <c r="D32" i="10"/>
  <c r="D35" i="10" s="1"/>
  <c r="C32" i="10"/>
  <c r="E31" i="10"/>
  <c r="M30" i="10"/>
  <c r="O30" i="10" s="1"/>
  <c r="M29" i="10"/>
  <c r="O29" i="10" s="1"/>
  <c r="M28" i="10"/>
  <c r="O28" i="10" s="1"/>
  <c r="U25" i="10"/>
  <c r="T25" i="10"/>
  <c r="N25" i="10"/>
  <c r="L25" i="10"/>
  <c r="K25" i="10"/>
  <c r="J25" i="10"/>
  <c r="I25" i="10"/>
  <c r="H25" i="10"/>
  <c r="G25" i="10"/>
  <c r="F25" i="10"/>
  <c r="E25" i="10"/>
  <c r="D25" i="10"/>
  <c r="C25" i="10"/>
  <c r="M24" i="10"/>
  <c r="O24" i="10" s="1"/>
  <c r="M23" i="10"/>
  <c r="O23" i="10" s="1"/>
  <c r="M22" i="10"/>
  <c r="O22" i="10" s="1"/>
  <c r="M21" i="10"/>
  <c r="O21" i="10" s="1"/>
  <c r="M20" i="10"/>
  <c r="O20" i="10" s="1"/>
  <c r="M19" i="10"/>
  <c r="O19" i="10" s="1"/>
  <c r="M17" i="10"/>
  <c r="U14" i="10"/>
  <c r="T14" i="10"/>
  <c r="N14" i="10"/>
  <c r="L14" i="10"/>
  <c r="K14" i="10"/>
  <c r="J14" i="10"/>
  <c r="I14" i="10"/>
  <c r="H14" i="10"/>
  <c r="G14" i="10"/>
  <c r="F14" i="10"/>
  <c r="E14" i="10"/>
  <c r="D14" i="10"/>
  <c r="C14" i="10"/>
  <c r="M13" i="10"/>
  <c r="O13" i="10" s="1"/>
  <c r="M12" i="10"/>
  <c r="O12" i="10" s="1"/>
  <c r="M11" i="10"/>
  <c r="O11" i="10" s="1"/>
  <c r="M10" i="10"/>
  <c r="O10" i="10" s="1"/>
  <c r="M94" i="11" l="1"/>
  <c r="O35" i="11"/>
  <c r="F41" i="10"/>
  <c r="F43" i="10" s="1"/>
  <c r="T41" i="10"/>
  <c r="T43" i="10" s="1"/>
  <c r="U72" i="11"/>
  <c r="I72" i="11"/>
  <c r="F72" i="11"/>
  <c r="E35" i="10"/>
  <c r="E41" i="10" s="1"/>
  <c r="E43" i="10" s="1"/>
  <c r="O41" i="12"/>
  <c r="O72" i="12" s="1"/>
  <c r="T68" i="10"/>
  <c r="T70" i="10" s="1"/>
  <c r="J72" i="11"/>
  <c r="T72" i="11"/>
  <c r="N72" i="11"/>
  <c r="H72" i="11"/>
  <c r="I68" i="10"/>
  <c r="I70" i="10" s="1"/>
  <c r="M25" i="10"/>
  <c r="I41" i="10"/>
  <c r="I43" i="10" s="1"/>
  <c r="G68" i="10"/>
  <c r="G70" i="10" s="1"/>
  <c r="G72" i="11"/>
  <c r="M66" i="10"/>
  <c r="M32" i="10"/>
  <c r="O32" i="10" s="1"/>
  <c r="U68" i="10"/>
  <c r="U70" i="10" s="1"/>
  <c r="O14" i="10"/>
  <c r="G41" i="10"/>
  <c r="G43" i="10" s="1"/>
  <c r="U41" i="10"/>
  <c r="U43" i="10" s="1"/>
  <c r="C35" i="10"/>
  <c r="C41" i="10" s="1"/>
  <c r="J43" i="11"/>
  <c r="J41" i="10"/>
  <c r="J43" i="10" s="1"/>
  <c r="E68" i="10"/>
  <c r="E70" i="10" s="1"/>
  <c r="N68" i="10"/>
  <c r="N70" i="10" s="1"/>
  <c r="M35" i="11"/>
  <c r="M41" i="11" s="1"/>
  <c r="M43" i="11" s="1"/>
  <c r="M72" i="12"/>
  <c r="K41" i="10"/>
  <c r="K43" i="10" s="1"/>
  <c r="M52" i="10"/>
  <c r="F68" i="10"/>
  <c r="F70" i="10" s="1"/>
  <c r="C68" i="10"/>
  <c r="C70" i="10" s="1"/>
  <c r="E72" i="11"/>
  <c r="L68" i="10"/>
  <c r="L70" i="10" s="1"/>
  <c r="N41" i="10"/>
  <c r="N43" i="10" s="1"/>
  <c r="H68" i="10"/>
  <c r="H70" i="10" s="1"/>
  <c r="O60" i="11"/>
  <c r="O68" i="11" s="1"/>
  <c r="O70" i="11" s="1"/>
  <c r="M60" i="11"/>
  <c r="M68" i="11" s="1"/>
  <c r="M70" i="11" s="1"/>
  <c r="O92" i="10"/>
  <c r="T94" i="10"/>
  <c r="K94" i="10"/>
  <c r="I94" i="10"/>
  <c r="M92" i="10"/>
  <c r="N94" i="10"/>
  <c r="E94" i="10"/>
  <c r="O25" i="11"/>
  <c r="O41" i="11" s="1"/>
  <c r="C94" i="10"/>
  <c r="L94" i="10"/>
  <c r="F94" i="10"/>
  <c r="D94" i="10"/>
  <c r="M88" i="10"/>
  <c r="O94" i="11"/>
  <c r="H94" i="10"/>
  <c r="U94" i="10"/>
  <c r="J94" i="10"/>
  <c r="J68" i="10"/>
  <c r="J70" i="10" s="1"/>
  <c r="O63" i="10"/>
  <c r="O66" i="10" s="1"/>
  <c r="O47" i="10"/>
  <c r="O52" i="10" s="1"/>
  <c r="M58" i="10"/>
  <c r="O58" i="10" s="1"/>
  <c r="O60" i="10" s="1"/>
  <c r="O88" i="10"/>
  <c r="K68" i="10"/>
  <c r="K70" i="10" s="1"/>
  <c r="H41" i="10"/>
  <c r="D41" i="10"/>
  <c r="L41" i="10"/>
  <c r="M14" i="10"/>
  <c r="D43" i="11"/>
  <c r="D72" i="11"/>
  <c r="D60" i="10"/>
  <c r="D68" i="10" s="1"/>
  <c r="D70" i="10" s="1"/>
  <c r="K43" i="11"/>
  <c r="K72" i="11"/>
  <c r="M31" i="10"/>
  <c r="O31" i="10" s="1"/>
  <c r="C43" i="11"/>
  <c r="C72" i="11"/>
  <c r="O17" i="10"/>
  <c r="L43" i="11"/>
  <c r="L72" i="11"/>
  <c r="M97" i="9"/>
  <c r="O97" i="9" s="1"/>
  <c r="U92" i="9"/>
  <c r="T92" i="9"/>
  <c r="N92" i="9"/>
  <c r="L92" i="9"/>
  <c r="K92" i="9"/>
  <c r="J92" i="9"/>
  <c r="I92" i="9"/>
  <c r="H92" i="9"/>
  <c r="F92" i="9"/>
  <c r="E92" i="9"/>
  <c r="D92" i="9"/>
  <c r="C92" i="9"/>
  <c r="M91" i="9"/>
  <c r="O91" i="9" s="1"/>
  <c r="M90" i="9"/>
  <c r="U88" i="9"/>
  <c r="T88" i="9"/>
  <c r="N88" i="9"/>
  <c r="L88" i="9"/>
  <c r="K88" i="9"/>
  <c r="J88" i="9"/>
  <c r="I88" i="9"/>
  <c r="H88" i="9"/>
  <c r="F88" i="9"/>
  <c r="E88" i="9"/>
  <c r="D88" i="9"/>
  <c r="C88" i="9"/>
  <c r="M87" i="9"/>
  <c r="M86" i="9"/>
  <c r="O86" i="9" s="1"/>
  <c r="O83" i="9"/>
  <c r="M82" i="9"/>
  <c r="O82" i="9" s="1"/>
  <c r="M77" i="9"/>
  <c r="O77" i="9" s="1"/>
  <c r="D73" i="9"/>
  <c r="E73" i="9" s="1"/>
  <c r="F73" i="9" s="1"/>
  <c r="G73" i="9" s="1"/>
  <c r="H73" i="9" s="1"/>
  <c r="U66" i="9"/>
  <c r="T66" i="9"/>
  <c r="N66" i="9"/>
  <c r="L66" i="9"/>
  <c r="K66" i="9"/>
  <c r="J66" i="9"/>
  <c r="I66" i="9"/>
  <c r="H66" i="9"/>
  <c r="G66" i="9"/>
  <c r="F66" i="9"/>
  <c r="E66" i="9"/>
  <c r="D66" i="9"/>
  <c r="C66" i="9"/>
  <c r="M65" i="9"/>
  <c r="O65" i="9" s="1"/>
  <c r="M64" i="9"/>
  <c r="O64" i="9" s="1"/>
  <c r="M63" i="9"/>
  <c r="O63" i="9" s="1"/>
  <c r="U60" i="9"/>
  <c r="T60" i="9"/>
  <c r="G60" i="9"/>
  <c r="M59" i="9"/>
  <c r="O59" i="9" s="1"/>
  <c r="N58" i="9"/>
  <c r="N60" i="9" s="1"/>
  <c r="L58" i="9"/>
  <c r="L60" i="9" s="1"/>
  <c r="K58" i="9"/>
  <c r="K60" i="9" s="1"/>
  <c r="J58" i="9"/>
  <c r="J60" i="9" s="1"/>
  <c r="I58" i="9"/>
  <c r="I60" i="9" s="1"/>
  <c r="H58" i="9"/>
  <c r="H60" i="9" s="1"/>
  <c r="F58" i="9"/>
  <c r="F60" i="9" s="1"/>
  <c r="E58" i="9"/>
  <c r="E60" i="9" s="1"/>
  <c r="D58" i="9"/>
  <c r="D60" i="9" s="1"/>
  <c r="C58" i="9"/>
  <c r="M57" i="9"/>
  <c r="O57" i="9" s="1"/>
  <c r="M56" i="9"/>
  <c r="M55" i="9"/>
  <c r="O55" i="9" s="1"/>
  <c r="U52" i="9"/>
  <c r="T52" i="9"/>
  <c r="N52" i="9"/>
  <c r="L52" i="9"/>
  <c r="K52" i="9"/>
  <c r="J52" i="9"/>
  <c r="I52" i="9"/>
  <c r="H52" i="9"/>
  <c r="G52" i="9"/>
  <c r="F52" i="9"/>
  <c r="E52" i="9"/>
  <c r="D52" i="9"/>
  <c r="C52" i="9"/>
  <c r="M51" i="9"/>
  <c r="O51" i="9" s="1"/>
  <c r="M50" i="9"/>
  <c r="O50" i="9" s="1"/>
  <c r="M49" i="9"/>
  <c r="O49" i="9" s="1"/>
  <c r="M48" i="9"/>
  <c r="O48" i="9" s="1"/>
  <c r="M47" i="9"/>
  <c r="O47" i="9" s="1"/>
  <c r="M39" i="9"/>
  <c r="O39" i="9" s="1"/>
  <c r="M37" i="9"/>
  <c r="O37" i="9" s="1"/>
  <c r="M34" i="9"/>
  <c r="O34" i="9" s="1"/>
  <c r="M33" i="9"/>
  <c r="O33" i="9" s="1"/>
  <c r="U32" i="9"/>
  <c r="U35" i="9" s="1"/>
  <c r="T32" i="9"/>
  <c r="T35" i="9" s="1"/>
  <c r="N35" i="9"/>
  <c r="L35" i="9"/>
  <c r="K35" i="9"/>
  <c r="J35" i="9"/>
  <c r="I35" i="9"/>
  <c r="H35" i="9"/>
  <c r="G35" i="9"/>
  <c r="F35" i="9"/>
  <c r="D35" i="9"/>
  <c r="C35" i="9"/>
  <c r="E31" i="9"/>
  <c r="M31" i="9" s="1"/>
  <c r="O31" i="9" s="1"/>
  <c r="M30" i="9"/>
  <c r="M29" i="9"/>
  <c r="O29" i="9" s="1"/>
  <c r="M28" i="9"/>
  <c r="O28" i="9" s="1"/>
  <c r="U25" i="9"/>
  <c r="T25" i="9"/>
  <c r="N25" i="9"/>
  <c r="L25" i="9"/>
  <c r="K25" i="9"/>
  <c r="J25" i="9"/>
  <c r="I25" i="9"/>
  <c r="H25" i="9"/>
  <c r="G25" i="9"/>
  <c r="F25" i="9"/>
  <c r="E25" i="9"/>
  <c r="D25" i="9"/>
  <c r="C25" i="9"/>
  <c r="M24" i="9"/>
  <c r="O24" i="9" s="1"/>
  <c r="M23" i="9"/>
  <c r="O23" i="9" s="1"/>
  <c r="M22" i="9"/>
  <c r="O22" i="9" s="1"/>
  <c r="M21" i="9"/>
  <c r="O21" i="9" s="1"/>
  <c r="M20" i="9"/>
  <c r="O20" i="9" s="1"/>
  <c r="M19" i="9"/>
  <c r="O19" i="9" s="1"/>
  <c r="M17" i="9"/>
  <c r="U14" i="9"/>
  <c r="T14" i="9"/>
  <c r="N14" i="9"/>
  <c r="L14" i="9"/>
  <c r="K14" i="9"/>
  <c r="J14" i="9"/>
  <c r="I14" i="9"/>
  <c r="H14" i="9"/>
  <c r="G14" i="9"/>
  <c r="F14" i="9"/>
  <c r="E14" i="9"/>
  <c r="D14" i="9"/>
  <c r="C14" i="9"/>
  <c r="M13" i="9"/>
  <c r="O13" i="9" s="1"/>
  <c r="M12" i="9"/>
  <c r="O12" i="9" s="1"/>
  <c r="M11" i="9"/>
  <c r="O11" i="9" s="1"/>
  <c r="M10" i="9"/>
  <c r="O35" i="10" l="1"/>
  <c r="M94" i="10"/>
  <c r="O43" i="12"/>
  <c r="T72" i="10"/>
  <c r="I72" i="10"/>
  <c r="I41" i="9"/>
  <c r="I43" i="9" s="1"/>
  <c r="H41" i="9"/>
  <c r="H43" i="9" s="1"/>
  <c r="G72" i="10"/>
  <c r="U72" i="10"/>
  <c r="N72" i="10"/>
  <c r="F41" i="9"/>
  <c r="F43" i="9" s="1"/>
  <c r="T41" i="9"/>
  <c r="T43" i="9" s="1"/>
  <c r="O94" i="10"/>
  <c r="U41" i="9"/>
  <c r="U43" i="9" s="1"/>
  <c r="M92" i="9"/>
  <c r="O68" i="10"/>
  <c r="O70" i="10" s="1"/>
  <c r="C43" i="10"/>
  <c r="C72" i="10"/>
  <c r="M14" i="9"/>
  <c r="J68" i="9"/>
  <c r="J70" i="9" s="1"/>
  <c r="M25" i="9"/>
  <c r="M35" i="10"/>
  <c r="M41" i="10" s="1"/>
  <c r="O43" i="11"/>
  <c r="O72" i="11"/>
  <c r="E72" i="10"/>
  <c r="K68" i="9"/>
  <c r="K70" i="9" s="1"/>
  <c r="D68" i="9"/>
  <c r="D70" i="9" s="1"/>
  <c r="L68" i="9"/>
  <c r="L70" i="9" s="1"/>
  <c r="J41" i="9"/>
  <c r="J43" i="9" s="1"/>
  <c r="E35" i="9"/>
  <c r="E41" i="9" s="1"/>
  <c r="E68" i="9"/>
  <c r="E70" i="9" s="1"/>
  <c r="N68" i="9"/>
  <c r="N70" i="9" s="1"/>
  <c r="M58" i="9"/>
  <c r="O58" i="9" s="1"/>
  <c r="C41" i="9"/>
  <c r="C43" i="9" s="1"/>
  <c r="K41" i="9"/>
  <c r="K43" i="9" s="1"/>
  <c r="O52" i="9"/>
  <c r="F68" i="9"/>
  <c r="F70" i="9" s="1"/>
  <c r="T68" i="9"/>
  <c r="T70" i="9" s="1"/>
  <c r="M72" i="11"/>
  <c r="D41" i="9"/>
  <c r="L41" i="9"/>
  <c r="L43" i="9" s="1"/>
  <c r="G68" i="9"/>
  <c r="G70" i="9" s="1"/>
  <c r="M60" i="10"/>
  <c r="M68" i="10" s="1"/>
  <c r="M70" i="10" s="1"/>
  <c r="F72" i="10"/>
  <c r="N41" i="9"/>
  <c r="N43" i="9" s="1"/>
  <c r="H68" i="9"/>
  <c r="H70" i="9" s="1"/>
  <c r="U68" i="9"/>
  <c r="U70" i="9" s="1"/>
  <c r="J94" i="9"/>
  <c r="M88" i="9"/>
  <c r="K94" i="9"/>
  <c r="K72" i="10"/>
  <c r="E94" i="9"/>
  <c r="T94" i="9"/>
  <c r="F94" i="9"/>
  <c r="U94" i="9"/>
  <c r="C94" i="9"/>
  <c r="L94" i="9"/>
  <c r="D94" i="9"/>
  <c r="N94" i="9"/>
  <c r="I68" i="9"/>
  <c r="I70" i="9" s="1"/>
  <c r="O17" i="9"/>
  <c r="O25" i="9" s="1"/>
  <c r="H94" i="9"/>
  <c r="J72" i="10"/>
  <c r="I94" i="9"/>
  <c r="G41" i="9"/>
  <c r="O66" i="9"/>
  <c r="M32" i="9"/>
  <c r="O32" i="9" s="1"/>
  <c r="O10" i="9"/>
  <c r="O14" i="9" s="1"/>
  <c r="M52" i="9"/>
  <c r="O56" i="9"/>
  <c r="M66" i="9"/>
  <c r="O87" i="9"/>
  <c r="O88" i="9" s="1"/>
  <c r="O90" i="9"/>
  <c r="O92" i="9" s="1"/>
  <c r="O30" i="9"/>
  <c r="C60" i="9"/>
  <c r="C68" i="9" s="1"/>
  <c r="L43" i="10"/>
  <c r="L72" i="10"/>
  <c r="H72" i="10"/>
  <c r="H43" i="10"/>
  <c r="O25" i="10"/>
  <c r="O41" i="10" s="1"/>
  <c r="D43" i="10"/>
  <c r="D72" i="10"/>
  <c r="M97" i="8"/>
  <c r="O97" i="8" s="1"/>
  <c r="U92" i="8"/>
  <c r="T92" i="8"/>
  <c r="N92" i="8"/>
  <c r="L92" i="8"/>
  <c r="K92" i="8"/>
  <c r="J92" i="8"/>
  <c r="I92" i="8"/>
  <c r="H92" i="8"/>
  <c r="F92" i="8"/>
  <c r="E92" i="8"/>
  <c r="D92" i="8"/>
  <c r="C92" i="8"/>
  <c r="M91" i="8"/>
  <c r="O91" i="8" s="1"/>
  <c r="M90" i="8"/>
  <c r="U88" i="8"/>
  <c r="T88" i="8"/>
  <c r="N88" i="8"/>
  <c r="L88" i="8"/>
  <c r="K88" i="8"/>
  <c r="J88" i="8"/>
  <c r="I88" i="8"/>
  <c r="H88" i="8"/>
  <c r="F88" i="8"/>
  <c r="E88" i="8"/>
  <c r="D88" i="8"/>
  <c r="C88" i="8"/>
  <c r="M87" i="8"/>
  <c r="M86" i="8"/>
  <c r="O86" i="8" s="1"/>
  <c r="O83" i="8"/>
  <c r="M82" i="8"/>
  <c r="O82" i="8" s="1"/>
  <c r="M77" i="8"/>
  <c r="O77" i="8" s="1"/>
  <c r="D73" i="8"/>
  <c r="E73" i="8" s="1"/>
  <c r="F73" i="8" s="1"/>
  <c r="G73" i="8" s="1"/>
  <c r="H73" i="8" s="1"/>
  <c r="U66" i="8"/>
  <c r="T66" i="8"/>
  <c r="N66" i="8"/>
  <c r="L66" i="8"/>
  <c r="K66" i="8"/>
  <c r="J66" i="8"/>
  <c r="I66" i="8"/>
  <c r="H66" i="8"/>
  <c r="G66" i="8"/>
  <c r="F66" i="8"/>
  <c r="E66" i="8"/>
  <c r="D66" i="8"/>
  <c r="C66" i="8"/>
  <c r="M65" i="8"/>
  <c r="O65" i="8" s="1"/>
  <c r="M64" i="8"/>
  <c r="O64" i="8" s="1"/>
  <c r="M63" i="8"/>
  <c r="U60" i="8"/>
  <c r="T60" i="8"/>
  <c r="G60" i="8"/>
  <c r="M59" i="8"/>
  <c r="O59" i="8" s="1"/>
  <c r="N58" i="8"/>
  <c r="N60" i="8" s="1"/>
  <c r="L58" i="8"/>
  <c r="L60" i="8" s="1"/>
  <c r="K58" i="8"/>
  <c r="K60" i="8" s="1"/>
  <c r="J58" i="8"/>
  <c r="J60" i="8" s="1"/>
  <c r="I58" i="8"/>
  <c r="I60" i="8" s="1"/>
  <c r="H58" i="8"/>
  <c r="H60" i="8" s="1"/>
  <c r="F58" i="8"/>
  <c r="F60" i="8" s="1"/>
  <c r="E58" i="8"/>
  <c r="E60" i="8" s="1"/>
  <c r="D58" i="8"/>
  <c r="D60" i="8" s="1"/>
  <c r="C58" i="8"/>
  <c r="M57" i="8"/>
  <c r="O57" i="8" s="1"/>
  <c r="M56" i="8"/>
  <c r="O56" i="8" s="1"/>
  <c r="M55" i="8"/>
  <c r="O55" i="8" s="1"/>
  <c r="U52" i="8"/>
  <c r="T52" i="8"/>
  <c r="N52" i="8"/>
  <c r="L52" i="8"/>
  <c r="K52" i="8"/>
  <c r="J52" i="8"/>
  <c r="I52" i="8"/>
  <c r="H52" i="8"/>
  <c r="G52" i="8"/>
  <c r="F52" i="8"/>
  <c r="E52" i="8"/>
  <c r="D52" i="8"/>
  <c r="C52" i="8"/>
  <c r="M51" i="8"/>
  <c r="O51" i="8" s="1"/>
  <c r="M50" i="8"/>
  <c r="O50" i="8" s="1"/>
  <c r="M49" i="8"/>
  <c r="O49" i="8" s="1"/>
  <c r="M48" i="8"/>
  <c r="O48" i="8" s="1"/>
  <c r="M47" i="8"/>
  <c r="O47" i="8" s="1"/>
  <c r="M39" i="8"/>
  <c r="O39" i="8" s="1"/>
  <c r="M37" i="8"/>
  <c r="O37" i="8" s="1"/>
  <c r="M34" i="8"/>
  <c r="O34" i="8" s="1"/>
  <c r="M33" i="8"/>
  <c r="O33" i="8" s="1"/>
  <c r="U32" i="8"/>
  <c r="U35" i="8" s="1"/>
  <c r="T32" i="8"/>
  <c r="T35" i="8" s="1"/>
  <c r="N32" i="8"/>
  <c r="N35" i="8" s="1"/>
  <c r="L32" i="8"/>
  <c r="L35" i="8" s="1"/>
  <c r="K32" i="8"/>
  <c r="K35" i="8" s="1"/>
  <c r="J32" i="8"/>
  <c r="J35" i="8" s="1"/>
  <c r="I32" i="8"/>
  <c r="I35" i="8" s="1"/>
  <c r="H32" i="8"/>
  <c r="H35" i="8" s="1"/>
  <c r="G32" i="8"/>
  <c r="G35" i="8" s="1"/>
  <c r="F32" i="8"/>
  <c r="F35" i="8" s="1"/>
  <c r="E32" i="8"/>
  <c r="D32" i="8"/>
  <c r="D35" i="8" s="1"/>
  <c r="C32" i="8"/>
  <c r="C35" i="8" s="1"/>
  <c r="E31" i="8"/>
  <c r="M31" i="8" s="1"/>
  <c r="O31" i="8" s="1"/>
  <c r="M30" i="8"/>
  <c r="O30" i="8" s="1"/>
  <c r="M29" i="8"/>
  <c r="O29" i="8" s="1"/>
  <c r="M28" i="8"/>
  <c r="O28" i="8" s="1"/>
  <c r="U25" i="8"/>
  <c r="T25" i="8"/>
  <c r="N25" i="8"/>
  <c r="L25" i="8"/>
  <c r="K25" i="8"/>
  <c r="J25" i="8"/>
  <c r="I25" i="8"/>
  <c r="H25" i="8"/>
  <c r="G25" i="8"/>
  <c r="F25" i="8"/>
  <c r="E25" i="8"/>
  <c r="D25" i="8"/>
  <c r="C25" i="8"/>
  <c r="M24" i="8"/>
  <c r="O24" i="8" s="1"/>
  <c r="M23" i="8"/>
  <c r="O23" i="8" s="1"/>
  <c r="M22" i="8"/>
  <c r="O22" i="8" s="1"/>
  <c r="M21" i="8"/>
  <c r="O21" i="8" s="1"/>
  <c r="M20" i="8"/>
  <c r="O20" i="8" s="1"/>
  <c r="M19" i="8"/>
  <c r="O19" i="8" s="1"/>
  <c r="M17" i="8"/>
  <c r="U14" i="8"/>
  <c r="T14" i="8"/>
  <c r="N14" i="8"/>
  <c r="L14" i="8"/>
  <c r="K14" i="8"/>
  <c r="J14" i="8"/>
  <c r="I14" i="8"/>
  <c r="H14" i="8"/>
  <c r="G14" i="8"/>
  <c r="F14" i="8"/>
  <c r="E14" i="8"/>
  <c r="D14" i="8"/>
  <c r="C14" i="8"/>
  <c r="M13" i="8"/>
  <c r="O13" i="8" s="1"/>
  <c r="M12" i="8"/>
  <c r="O12" i="8" s="1"/>
  <c r="M11" i="8"/>
  <c r="O11" i="8" s="1"/>
  <c r="M10" i="8"/>
  <c r="O10" i="8" s="1"/>
  <c r="H68" i="8" l="1"/>
  <c r="H70" i="8" s="1"/>
  <c r="M60" i="9"/>
  <c r="M68" i="9" s="1"/>
  <c r="M70" i="9" s="1"/>
  <c r="F72" i="9"/>
  <c r="K72" i="9"/>
  <c r="D72" i="9"/>
  <c r="H72" i="9"/>
  <c r="E72" i="9"/>
  <c r="D68" i="8"/>
  <c r="D70" i="8" s="1"/>
  <c r="L72" i="9"/>
  <c r="M94" i="9"/>
  <c r="E35" i="8"/>
  <c r="M58" i="8"/>
  <c r="O58" i="8" s="1"/>
  <c r="O60" i="8" s="1"/>
  <c r="O52" i="8"/>
  <c r="O35" i="9"/>
  <c r="O41" i="9" s="1"/>
  <c r="T72" i="9"/>
  <c r="K68" i="8"/>
  <c r="K70" i="8" s="1"/>
  <c r="C41" i="8"/>
  <c r="C43" i="8" s="1"/>
  <c r="K41" i="8"/>
  <c r="K43" i="8" s="1"/>
  <c r="E68" i="8"/>
  <c r="E70" i="8" s="1"/>
  <c r="N68" i="8"/>
  <c r="N70" i="8" s="1"/>
  <c r="M66" i="8"/>
  <c r="O60" i="9"/>
  <c r="O68" i="9" s="1"/>
  <c r="O70" i="9" s="1"/>
  <c r="N72" i="9"/>
  <c r="D43" i="9"/>
  <c r="L41" i="8"/>
  <c r="L43" i="8" s="1"/>
  <c r="E41" i="8"/>
  <c r="E43" i="8" s="1"/>
  <c r="N41" i="8"/>
  <c r="G68" i="8"/>
  <c r="G70" i="8" s="1"/>
  <c r="U68" i="8"/>
  <c r="U70" i="8" s="1"/>
  <c r="E43" i="9"/>
  <c r="F68" i="8"/>
  <c r="F70" i="8" s="1"/>
  <c r="U72" i="9"/>
  <c r="F41" i="8"/>
  <c r="F43" i="8" s="1"/>
  <c r="T41" i="8"/>
  <c r="T43" i="8" s="1"/>
  <c r="M92" i="8"/>
  <c r="D41" i="8"/>
  <c r="D43" i="8" s="1"/>
  <c r="T68" i="8"/>
  <c r="T70" i="8" s="1"/>
  <c r="G41" i="8"/>
  <c r="G43" i="8" s="1"/>
  <c r="I68" i="8"/>
  <c r="I70" i="8" s="1"/>
  <c r="J72" i="9"/>
  <c r="H41" i="8"/>
  <c r="H43" i="8" s="1"/>
  <c r="M25" i="8"/>
  <c r="L68" i="8"/>
  <c r="L70" i="8" s="1"/>
  <c r="F94" i="8"/>
  <c r="U94" i="8"/>
  <c r="I94" i="8"/>
  <c r="C94" i="8"/>
  <c r="L94" i="8"/>
  <c r="H94" i="8"/>
  <c r="O90" i="8"/>
  <c r="O92" i="8" s="1"/>
  <c r="D94" i="8"/>
  <c r="N94" i="8"/>
  <c r="T94" i="8"/>
  <c r="J94" i="8"/>
  <c r="M88" i="8"/>
  <c r="O63" i="8"/>
  <c r="O66" i="8" s="1"/>
  <c r="J68" i="8"/>
  <c r="J70" i="8" s="1"/>
  <c r="O17" i="8"/>
  <c r="I41" i="8"/>
  <c r="I43" i="8" s="1"/>
  <c r="M32" i="8"/>
  <c r="O32" i="8" s="1"/>
  <c r="O87" i="8"/>
  <c r="O88" i="8" s="1"/>
  <c r="K94" i="8"/>
  <c r="E94" i="8"/>
  <c r="O94" i="9"/>
  <c r="O14" i="8"/>
  <c r="U41" i="8"/>
  <c r="U43" i="8" s="1"/>
  <c r="I72" i="9"/>
  <c r="C70" i="9"/>
  <c r="C72" i="9"/>
  <c r="J41" i="8"/>
  <c r="M52" i="8"/>
  <c r="M14" i="8"/>
  <c r="C60" i="8"/>
  <c r="C68" i="8" s="1"/>
  <c r="M43" i="10"/>
  <c r="M72" i="10"/>
  <c r="O43" i="10"/>
  <c r="O72" i="10"/>
  <c r="M35" i="9"/>
  <c r="M41" i="9" s="1"/>
  <c r="G43" i="9"/>
  <c r="G72" i="9"/>
  <c r="M97" i="7"/>
  <c r="O97" i="7" s="1"/>
  <c r="U92" i="7"/>
  <c r="T92" i="7"/>
  <c r="N92" i="7"/>
  <c r="L92" i="7"/>
  <c r="K92" i="7"/>
  <c r="J92" i="7"/>
  <c r="I92" i="7"/>
  <c r="H92" i="7"/>
  <c r="F92" i="7"/>
  <c r="E92" i="7"/>
  <c r="D92" i="7"/>
  <c r="C92" i="7"/>
  <c r="M91" i="7"/>
  <c r="M90" i="7"/>
  <c r="O90" i="7" s="1"/>
  <c r="U88" i="7"/>
  <c r="T88" i="7"/>
  <c r="N88" i="7"/>
  <c r="L88" i="7"/>
  <c r="K88" i="7"/>
  <c r="J88" i="7"/>
  <c r="I88" i="7"/>
  <c r="H88" i="7"/>
  <c r="F88" i="7"/>
  <c r="E88" i="7"/>
  <c r="D88" i="7"/>
  <c r="C88" i="7"/>
  <c r="M87" i="7"/>
  <c r="O87" i="7" s="1"/>
  <c r="M86" i="7"/>
  <c r="O86" i="7" s="1"/>
  <c r="O83" i="7"/>
  <c r="M82" i="7"/>
  <c r="O82" i="7" s="1"/>
  <c r="M77" i="7"/>
  <c r="O77" i="7" s="1"/>
  <c r="D73" i="7"/>
  <c r="E73" i="7" s="1"/>
  <c r="F73" i="7" s="1"/>
  <c r="G73" i="7" s="1"/>
  <c r="H73" i="7" s="1"/>
  <c r="U66" i="7"/>
  <c r="T66" i="7"/>
  <c r="N66" i="7"/>
  <c r="L66" i="7"/>
  <c r="K66" i="7"/>
  <c r="J66" i="7"/>
  <c r="I66" i="7"/>
  <c r="H66" i="7"/>
  <c r="G66" i="7"/>
  <c r="F66" i="7"/>
  <c r="E66" i="7"/>
  <c r="D66" i="7"/>
  <c r="C66" i="7"/>
  <c r="M65" i="7"/>
  <c r="O65" i="7" s="1"/>
  <c r="M64" i="7"/>
  <c r="O64" i="7" s="1"/>
  <c r="M63" i="7"/>
  <c r="U60" i="7"/>
  <c r="T60" i="7"/>
  <c r="G60" i="7"/>
  <c r="M59" i="7"/>
  <c r="O59" i="7" s="1"/>
  <c r="N58" i="7"/>
  <c r="N60" i="7" s="1"/>
  <c r="L58" i="7"/>
  <c r="L60" i="7" s="1"/>
  <c r="K58" i="7"/>
  <c r="K60" i="7" s="1"/>
  <c r="J58" i="7"/>
  <c r="J60" i="7" s="1"/>
  <c r="I58" i="7"/>
  <c r="I60" i="7" s="1"/>
  <c r="H58" i="7"/>
  <c r="H60" i="7" s="1"/>
  <c r="F58" i="7"/>
  <c r="F60" i="7" s="1"/>
  <c r="E58" i="7"/>
  <c r="E60" i="7" s="1"/>
  <c r="D58" i="7"/>
  <c r="D60" i="7" s="1"/>
  <c r="C58" i="7"/>
  <c r="C60" i="7" s="1"/>
  <c r="M57" i="7"/>
  <c r="M56" i="7"/>
  <c r="O56" i="7" s="1"/>
  <c r="M55" i="7"/>
  <c r="O55" i="7" s="1"/>
  <c r="U52" i="7"/>
  <c r="T52" i="7"/>
  <c r="N52" i="7"/>
  <c r="L52" i="7"/>
  <c r="K52" i="7"/>
  <c r="J52" i="7"/>
  <c r="I52" i="7"/>
  <c r="H52" i="7"/>
  <c r="G52" i="7"/>
  <c r="F52" i="7"/>
  <c r="E52" i="7"/>
  <c r="D52" i="7"/>
  <c r="C52" i="7"/>
  <c r="M51" i="7"/>
  <c r="O51" i="7" s="1"/>
  <c r="M50" i="7"/>
  <c r="O50" i="7" s="1"/>
  <c r="M49" i="7"/>
  <c r="O49" i="7" s="1"/>
  <c r="M48" i="7"/>
  <c r="O48" i="7" s="1"/>
  <c r="M47" i="7"/>
  <c r="M39" i="7"/>
  <c r="O39" i="7" s="1"/>
  <c r="M37" i="7"/>
  <c r="O37" i="7" s="1"/>
  <c r="M34" i="7"/>
  <c r="O34" i="7" s="1"/>
  <c r="M33" i="7"/>
  <c r="O33" i="7" s="1"/>
  <c r="U32" i="7"/>
  <c r="U35" i="7" s="1"/>
  <c r="T32" i="7"/>
  <c r="T35" i="7" s="1"/>
  <c r="N32" i="7"/>
  <c r="N35" i="7" s="1"/>
  <c r="L32" i="7"/>
  <c r="L35" i="7" s="1"/>
  <c r="K32" i="7"/>
  <c r="K35" i="7" s="1"/>
  <c r="J32" i="7"/>
  <c r="J35" i="7" s="1"/>
  <c r="I32" i="7"/>
  <c r="I35" i="7" s="1"/>
  <c r="H32" i="7"/>
  <c r="H35" i="7" s="1"/>
  <c r="G32" i="7"/>
  <c r="G35" i="7" s="1"/>
  <c r="F32" i="7"/>
  <c r="F35" i="7" s="1"/>
  <c r="E32" i="7"/>
  <c r="D32" i="7"/>
  <c r="D35" i="7" s="1"/>
  <c r="C32" i="7"/>
  <c r="C35" i="7" s="1"/>
  <c r="E31" i="7"/>
  <c r="M31" i="7" s="1"/>
  <c r="O31" i="7" s="1"/>
  <c r="M30" i="7"/>
  <c r="O30" i="7" s="1"/>
  <c r="M29" i="7"/>
  <c r="O29" i="7" s="1"/>
  <c r="M28" i="7"/>
  <c r="O28" i="7" s="1"/>
  <c r="U25" i="7"/>
  <c r="T25" i="7"/>
  <c r="N25" i="7"/>
  <c r="L25" i="7"/>
  <c r="K25" i="7"/>
  <c r="J25" i="7"/>
  <c r="I25" i="7"/>
  <c r="H25" i="7"/>
  <c r="G25" i="7"/>
  <c r="F25" i="7"/>
  <c r="E25" i="7"/>
  <c r="D25" i="7"/>
  <c r="C25" i="7"/>
  <c r="M24" i="7"/>
  <c r="O24" i="7" s="1"/>
  <c r="M23" i="7"/>
  <c r="O23" i="7" s="1"/>
  <c r="M22" i="7"/>
  <c r="O22" i="7" s="1"/>
  <c r="M21" i="7"/>
  <c r="O21" i="7" s="1"/>
  <c r="M20" i="7"/>
  <c r="O20" i="7" s="1"/>
  <c r="M19" i="7"/>
  <c r="O19" i="7" s="1"/>
  <c r="M17" i="7"/>
  <c r="U14" i="7"/>
  <c r="T14" i="7"/>
  <c r="N14" i="7"/>
  <c r="L14" i="7"/>
  <c r="K14" i="7"/>
  <c r="J14" i="7"/>
  <c r="I14" i="7"/>
  <c r="H14" i="7"/>
  <c r="G14" i="7"/>
  <c r="F14" i="7"/>
  <c r="E14" i="7"/>
  <c r="D14" i="7"/>
  <c r="C14" i="7"/>
  <c r="M13" i="7"/>
  <c r="O13" i="7" s="1"/>
  <c r="M12" i="7"/>
  <c r="O12" i="7" s="1"/>
  <c r="M11" i="7"/>
  <c r="O11" i="7" s="1"/>
  <c r="M10" i="7"/>
  <c r="O10" i="7" s="1"/>
  <c r="M60" i="8" l="1"/>
  <c r="M68" i="8" s="1"/>
  <c r="M70" i="8" s="1"/>
  <c r="N72" i="8"/>
  <c r="M35" i="8"/>
  <c r="N43" i="8"/>
  <c r="U72" i="8"/>
  <c r="L72" i="8"/>
  <c r="D72" i="8"/>
  <c r="J41" i="7"/>
  <c r="J43" i="7" s="1"/>
  <c r="H72" i="8"/>
  <c r="G72" i="8"/>
  <c r="L68" i="7"/>
  <c r="L70" i="7" s="1"/>
  <c r="H68" i="7"/>
  <c r="H70" i="7" s="1"/>
  <c r="D41" i="7"/>
  <c r="L41" i="7"/>
  <c r="L43" i="7" s="1"/>
  <c r="C94" i="7"/>
  <c r="L94" i="7"/>
  <c r="O35" i="8"/>
  <c r="I68" i="7"/>
  <c r="I70" i="7" s="1"/>
  <c r="O68" i="8"/>
  <c r="O70" i="8" s="1"/>
  <c r="C41" i="7"/>
  <c r="C43" i="7" s="1"/>
  <c r="K41" i="7"/>
  <c r="K43" i="7" s="1"/>
  <c r="E68" i="7"/>
  <c r="E70" i="7" s="1"/>
  <c r="N68" i="7"/>
  <c r="N70" i="7" s="1"/>
  <c r="F72" i="8"/>
  <c r="M52" i="7"/>
  <c r="F68" i="7"/>
  <c r="F70" i="7" s="1"/>
  <c r="T68" i="7"/>
  <c r="T70" i="7" s="1"/>
  <c r="M66" i="7"/>
  <c r="E72" i="8"/>
  <c r="K72" i="8"/>
  <c r="D68" i="7"/>
  <c r="D70" i="7" s="1"/>
  <c r="N41" i="7"/>
  <c r="N43" i="7" s="1"/>
  <c r="G68" i="7"/>
  <c r="G70" i="7" s="1"/>
  <c r="U68" i="7"/>
  <c r="U70" i="7" s="1"/>
  <c r="O94" i="8"/>
  <c r="F41" i="7"/>
  <c r="F43" i="7" s="1"/>
  <c r="T41" i="7"/>
  <c r="T43" i="7" s="1"/>
  <c r="H41" i="7"/>
  <c r="H43" i="7" s="1"/>
  <c r="M25" i="7"/>
  <c r="E35" i="7"/>
  <c r="E41" i="7" s="1"/>
  <c r="J68" i="7"/>
  <c r="J70" i="7" s="1"/>
  <c r="M41" i="8"/>
  <c r="M43" i="8" s="1"/>
  <c r="T72" i="8"/>
  <c r="M94" i="8"/>
  <c r="I41" i="7"/>
  <c r="I43" i="7" s="1"/>
  <c r="C68" i="7"/>
  <c r="C70" i="7" s="1"/>
  <c r="K68" i="7"/>
  <c r="K70" i="7" s="1"/>
  <c r="M58" i="7"/>
  <c r="O58" i="7" s="1"/>
  <c r="O88" i="7"/>
  <c r="F94" i="7"/>
  <c r="U94" i="7"/>
  <c r="O25" i="8"/>
  <c r="O17" i="7"/>
  <c r="T94" i="7"/>
  <c r="M32" i="7"/>
  <c r="O32" i="7" s="1"/>
  <c r="D94" i="7"/>
  <c r="I72" i="8"/>
  <c r="I94" i="7"/>
  <c r="M92" i="7"/>
  <c r="J94" i="7"/>
  <c r="H94" i="7"/>
  <c r="O63" i="7"/>
  <c r="O66" i="7" s="1"/>
  <c r="K94" i="7"/>
  <c r="M88" i="7"/>
  <c r="E94" i="7"/>
  <c r="N94" i="7"/>
  <c r="C70" i="8"/>
  <c r="C72" i="8"/>
  <c r="O14" i="7"/>
  <c r="G41" i="7"/>
  <c r="U41" i="7"/>
  <c r="M14" i="7"/>
  <c r="O57" i="7"/>
  <c r="O91" i="7"/>
  <c r="O92" i="7" s="1"/>
  <c r="M72" i="9"/>
  <c r="M43" i="9"/>
  <c r="O47" i="7"/>
  <c r="O52" i="7" s="1"/>
  <c r="J43" i="8"/>
  <c r="J72" i="8"/>
  <c r="O43" i="9"/>
  <c r="O72" i="9"/>
  <c r="M97" i="6"/>
  <c r="O97" i="6" s="1"/>
  <c r="U92" i="6"/>
  <c r="T92" i="6"/>
  <c r="N92" i="6"/>
  <c r="L92" i="6"/>
  <c r="K92" i="6"/>
  <c r="J92" i="6"/>
  <c r="I92" i="6"/>
  <c r="H92" i="6"/>
  <c r="F92" i="6"/>
  <c r="E92" i="6"/>
  <c r="D92" i="6"/>
  <c r="C92" i="6"/>
  <c r="M91" i="6"/>
  <c r="O91" i="6" s="1"/>
  <c r="M90" i="6"/>
  <c r="O90" i="6" s="1"/>
  <c r="U88" i="6"/>
  <c r="T88" i="6"/>
  <c r="N88" i="6"/>
  <c r="L88" i="6"/>
  <c r="K88" i="6"/>
  <c r="J88" i="6"/>
  <c r="I88" i="6"/>
  <c r="H88" i="6"/>
  <c r="F88" i="6"/>
  <c r="E88" i="6"/>
  <c r="D88" i="6"/>
  <c r="C88" i="6"/>
  <c r="M87" i="6"/>
  <c r="O87" i="6" s="1"/>
  <c r="M86" i="6"/>
  <c r="O83" i="6"/>
  <c r="M82" i="6"/>
  <c r="O82" i="6" s="1"/>
  <c r="M77" i="6"/>
  <c r="O77" i="6" s="1"/>
  <c r="D73" i="6"/>
  <c r="E73" i="6" s="1"/>
  <c r="F73" i="6" s="1"/>
  <c r="G73" i="6" s="1"/>
  <c r="H73" i="6" s="1"/>
  <c r="U66" i="6"/>
  <c r="T66" i="6"/>
  <c r="N66" i="6"/>
  <c r="L66" i="6"/>
  <c r="K66" i="6"/>
  <c r="J66" i="6"/>
  <c r="I66" i="6"/>
  <c r="H66" i="6"/>
  <c r="G66" i="6"/>
  <c r="F66" i="6"/>
  <c r="E66" i="6"/>
  <c r="D66" i="6"/>
  <c r="C66" i="6"/>
  <c r="M65" i="6"/>
  <c r="O65" i="6" s="1"/>
  <c r="M64" i="6"/>
  <c r="O64" i="6" s="1"/>
  <c r="M63" i="6"/>
  <c r="O63" i="6" s="1"/>
  <c r="U60" i="6"/>
  <c r="T60" i="6"/>
  <c r="G60" i="6"/>
  <c r="M59" i="6"/>
  <c r="O59" i="6" s="1"/>
  <c r="N58" i="6"/>
  <c r="N60" i="6" s="1"/>
  <c r="L58" i="6"/>
  <c r="L60" i="6" s="1"/>
  <c r="K58" i="6"/>
  <c r="K60" i="6" s="1"/>
  <c r="J58" i="6"/>
  <c r="J60" i="6" s="1"/>
  <c r="I58" i="6"/>
  <c r="I60" i="6" s="1"/>
  <c r="H58" i="6"/>
  <c r="H60" i="6" s="1"/>
  <c r="F58" i="6"/>
  <c r="F60" i="6" s="1"/>
  <c r="E58" i="6"/>
  <c r="E60" i="6" s="1"/>
  <c r="D58" i="6"/>
  <c r="D60" i="6" s="1"/>
  <c r="C58" i="6"/>
  <c r="C60" i="6" s="1"/>
  <c r="M57" i="6"/>
  <c r="O57" i="6" s="1"/>
  <c r="M56" i="6"/>
  <c r="O56" i="6" s="1"/>
  <c r="M55" i="6"/>
  <c r="O55" i="6" s="1"/>
  <c r="U52" i="6"/>
  <c r="T52" i="6"/>
  <c r="N52" i="6"/>
  <c r="L52" i="6"/>
  <c r="K52" i="6"/>
  <c r="J52" i="6"/>
  <c r="I52" i="6"/>
  <c r="H52" i="6"/>
  <c r="G52" i="6"/>
  <c r="F52" i="6"/>
  <c r="E52" i="6"/>
  <c r="D52" i="6"/>
  <c r="C52" i="6"/>
  <c r="M51" i="6"/>
  <c r="O51" i="6" s="1"/>
  <c r="M50" i="6"/>
  <c r="O50" i="6" s="1"/>
  <c r="M49" i="6"/>
  <c r="O49" i="6" s="1"/>
  <c r="M48" i="6"/>
  <c r="O48" i="6" s="1"/>
  <c r="M47" i="6"/>
  <c r="M39" i="6"/>
  <c r="O39" i="6" s="1"/>
  <c r="M37" i="6"/>
  <c r="O37" i="6" s="1"/>
  <c r="M34" i="6"/>
  <c r="O34" i="6" s="1"/>
  <c r="M33" i="6"/>
  <c r="O33" i="6" s="1"/>
  <c r="U32" i="6"/>
  <c r="U35" i="6" s="1"/>
  <c r="T32" i="6"/>
  <c r="T35" i="6" s="1"/>
  <c r="N32" i="6"/>
  <c r="N35" i="6" s="1"/>
  <c r="L32" i="6"/>
  <c r="L35" i="6" s="1"/>
  <c r="K32" i="6"/>
  <c r="K35" i="6" s="1"/>
  <c r="J32" i="6"/>
  <c r="J35" i="6" s="1"/>
  <c r="I32" i="6"/>
  <c r="I35" i="6" s="1"/>
  <c r="H32" i="6"/>
  <c r="H35" i="6" s="1"/>
  <c r="G32" i="6"/>
  <c r="G35" i="6" s="1"/>
  <c r="F32" i="6"/>
  <c r="F35" i="6" s="1"/>
  <c r="E32" i="6"/>
  <c r="D32" i="6"/>
  <c r="D35" i="6" s="1"/>
  <c r="C32" i="6"/>
  <c r="C35" i="6" s="1"/>
  <c r="E31" i="6"/>
  <c r="M31" i="6" s="1"/>
  <c r="O31" i="6" s="1"/>
  <c r="M30" i="6"/>
  <c r="O30" i="6" s="1"/>
  <c r="M29" i="6"/>
  <c r="O29" i="6" s="1"/>
  <c r="M28" i="6"/>
  <c r="O28" i="6" s="1"/>
  <c r="U25" i="6"/>
  <c r="T25" i="6"/>
  <c r="N25" i="6"/>
  <c r="L25" i="6"/>
  <c r="K25" i="6"/>
  <c r="J25" i="6"/>
  <c r="I25" i="6"/>
  <c r="H25" i="6"/>
  <c r="G25" i="6"/>
  <c r="F25" i="6"/>
  <c r="E25" i="6"/>
  <c r="D25" i="6"/>
  <c r="C25" i="6"/>
  <c r="M24" i="6"/>
  <c r="O24" i="6" s="1"/>
  <c r="M23" i="6"/>
  <c r="O23" i="6" s="1"/>
  <c r="M22" i="6"/>
  <c r="O22" i="6" s="1"/>
  <c r="M21" i="6"/>
  <c r="O21" i="6" s="1"/>
  <c r="M20" i="6"/>
  <c r="O20" i="6" s="1"/>
  <c r="M19" i="6"/>
  <c r="O19" i="6" s="1"/>
  <c r="M17" i="6"/>
  <c r="U14" i="6"/>
  <c r="T14" i="6"/>
  <c r="N14" i="6"/>
  <c r="L14" i="6"/>
  <c r="K14" i="6"/>
  <c r="J14" i="6"/>
  <c r="I14" i="6"/>
  <c r="H14" i="6"/>
  <c r="G14" i="6"/>
  <c r="F14" i="6"/>
  <c r="E14" i="6"/>
  <c r="D14" i="6"/>
  <c r="C14" i="6"/>
  <c r="M13" i="6"/>
  <c r="O13" i="6" s="1"/>
  <c r="M12" i="6"/>
  <c r="O12" i="6" s="1"/>
  <c r="M11" i="6"/>
  <c r="O11" i="6" s="1"/>
  <c r="M10" i="6"/>
  <c r="D72" i="7" l="1"/>
  <c r="L72" i="7"/>
  <c r="H72" i="7"/>
  <c r="G68" i="6"/>
  <c r="G70" i="6" s="1"/>
  <c r="D43" i="7"/>
  <c r="O92" i="6"/>
  <c r="J72" i="7"/>
  <c r="I72" i="7"/>
  <c r="T72" i="7"/>
  <c r="O41" i="8"/>
  <c r="O43" i="8" s="1"/>
  <c r="F72" i="7"/>
  <c r="M88" i="6"/>
  <c r="O35" i="7"/>
  <c r="F94" i="6"/>
  <c r="F68" i="6"/>
  <c r="F70" i="6" s="1"/>
  <c r="T68" i="6"/>
  <c r="T70" i="6" s="1"/>
  <c r="M35" i="7"/>
  <c r="M41" i="7" s="1"/>
  <c r="J41" i="6"/>
  <c r="J43" i="6" s="1"/>
  <c r="U68" i="6"/>
  <c r="U70" i="6" s="1"/>
  <c r="O94" i="7"/>
  <c r="C72" i="7"/>
  <c r="E43" i="7"/>
  <c r="E72" i="7"/>
  <c r="M52" i="6"/>
  <c r="N72" i="7"/>
  <c r="K72" i="7"/>
  <c r="N41" i="6"/>
  <c r="N43" i="6" s="1"/>
  <c r="I68" i="6"/>
  <c r="I70" i="6" s="1"/>
  <c r="H68" i="6"/>
  <c r="H70" i="6" s="1"/>
  <c r="F41" i="6"/>
  <c r="F43" i="6" s="1"/>
  <c r="T41" i="6"/>
  <c r="T43" i="6" s="1"/>
  <c r="J68" i="6"/>
  <c r="J70" i="6" s="1"/>
  <c r="M14" i="6"/>
  <c r="G41" i="6"/>
  <c r="G43" i="6" s="1"/>
  <c r="U41" i="6"/>
  <c r="U72" i="6" s="1"/>
  <c r="E35" i="6"/>
  <c r="E41" i="6" s="1"/>
  <c r="K68" i="6"/>
  <c r="K70" i="6" s="1"/>
  <c r="H41" i="6"/>
  <c r="H43" i="6" s="1"/>
  <c r="M25" i="6"/>
  <c r="O60" i="7"/>
  <c r="O68" i="7" s="1"/>
  <c r="O70" i="7" s="1"/>
  <c r="M60" i="7"/>
  <c r="M68" i="7" s="1"/>
  <c r="M70" i="7" s="1"/>
  <c r="I41" i="6"/>
  <c r="I43" i="6" s="1"/>
  <c r="E68" i="6"/>
  <c r="E70" i="6" s="1"/>
  <c r="N68" i="6"/>
  <c r="N70" i="6" s="1"/>
  <c r="O66" i="6"/>
  <c r="K94" i="6"/>
  <c r="O25" i="7"/>
  <c r="M94" i="7"/>
  <c r="T94" i="6"/>
  <c r="O86" i="6"/>
  <c r="O88" i="6" s="1"/>
  <c r="J94" i="6"/>
  <c r="H94" i="6"/>
  <c r="U94" i="6"/>
  <c r="D68" i="6"/>
  <c r="D70" i="6" s="1"/>
  <c r="M92" i="6"/>
  <c r="C94" i="6"/>
  <c r="L94" i="6"/>
  <c r="D94" i="6"/>
  <c r="E94" i="6"/>
  <c r="N94" i="6"/>
  <c r="I94" i="6"/>
  <c r="L68" i="6"/>
  <c r="L70" i="6" s="1"/>
  <c r="C41" i="6"/>
  <c r="K41" i="6"/>
  <c r="D41" i="6"/>
  <c r="L41" i="6"/>
  <c r="C68" i="6"/>
  <c r="C70" i="6" s="1"/>
  <c r="U43" i="7"/>
  <c r="U72" i="7"/>
  <c r="G43" i="7"/>
  <c r="G72" i="7"/>
  <c r="O47" i="6"/>
  <c r="O52" i="6" s="1"/>
  <c r="M58" i="6"/>
  <c r="O17" i="6"/>
  <c r="M32" i="6"/>
  <c r="O32" i="6" s="1"/>
  <c r="O10" i="6"/>
  <c r="O14" i="6" s="1"/>
  <c r="M66" i="6"/>
  <c r="M72" i="8"/>
  <c r="M97" i="5"/>
  <c r="O97" i="5" s="1"/>
  <c r="U92" i="5"/>
  <c r="T92" i="5"/>
  <c r="N92" i="5"/>
  <c r="L92" i="5"/>
  <c r="K92" i="5"/>
  <c r="J92" i="5"/>
  <c r="I92" i="5"/>
  <c r="H92" i="5"/>
  <c r="F92" i="5"/>
  <c r="E92" i="5"/>
  <c r="D92" i="5"/>
  <c r="C92" i="5"/>
  <c r="M91" i="5"/>
  <c r="O91" i="5" s="1"/>
  <c r="M90" i="5"/>
  <c r="U88" i="5"/>
  <c r="T88" i="5"/>
  <c r="N88" i="5"/>
  <c r="L88" i="5"/>
  <c r="K88" i="5"/>
  <c r="J88" i="5"/>
  <c r="I88" i="5"/>
  <c r="H88" i="5"/>
  <c r="F88" i="5"/>
  <c r="E88" i="5"/>
  <c r="D88" i="5"/>
  <c r="C88" i="5"/>
  <c r="M87" i="5"/>
  <c r="O87" i="5" s="1"/>
  <c r="M86" i="5"/>
  <c r="O83" i="5"/>
  <c r="M82" i="5"/>
  <c r="O82" i="5" s="1"/>
  <c r="M77" i="5"/>
  <c r="O77" i="5" s="1"/>
  <c r="E73" i="5"/>
  <c r="F73" i="5" s="1"/>
  <c r="G73" i="5" s="1"/>
  <c r="H73" i="5" s="1"/>
  <c r="D73" i="5"/>
  <c r="U66" i="5"/>
  <c r="T66" i="5"/>
  <c r="N66" i="5"/>
  <c r="L66" i="5"/>
  <c r="K66" i="5"/>
  <c r="J66" i="5"/>
  <c r="I66" i="5"/>
  <c r="H66" i="5"/>
  <c r="G66" i="5"/>
  <c r="F66" i="5"/>
  <c r="E66" i="5"/>
  <c r="D66" i="5"/>
  <c r="C66" i="5"/>
  <c r="M65" i="5"/>
  <c r="O65" i="5" s="1"/>
  <c r="M64" i="5"/>
  <c r="O64" i="5" s="1"/>
  <c r="M63" i="5"/>
  <c r="U60" i="5"/>
  <c r="T60" i="5"/>
  <c r="G60" i="5"/>
  <c r="M59" i="5"/>
  <c r="O59" i="5" s="1"/>
  <c r="N58" i="5"/>
  <c r="N60" i="5" s="1"/>
  <c r="L58" i="5"/>
  <c r="L60" i="5" s="1"/>
  <c r="K58" i="5"/>
  <c r="K60" i="5" s="1"/>
  <c r="J58" i="5"/>
  <c r="J60" i="5" s="1"/>
  <c r="I58" i="5"/>
  <c r="I60" i="5" s="1"/>
  <c r="H58" i="5"/>
  <c r="H60" i="5" s="1"/>
  <c r="F58" i="5"/>
  <c r="F60" i="5" s="1"/>
  <c r="E58" i="5"/>
  <c r="E60" i="5" s="1"/>
  <c r="D58" i="5"/>
  <c r="D60" i="5" s="1"/>
  <c r="C58" i="5"/>
  <c r="M57" i="5"/>
  <c r="O57" i="5" s="1"/>
  <c r="M56" i="5"/>
  <c r="O56" i="5" s="1"/>
  <c r="M55" i="5"/>
  <c r="O55" i="5" s="1"/>
  <c r="U52" i="5"/>
  <c r="T52" i="5"/>
  <c r="N52" i="5"/>
  <c r="L52" i="5"/>
  <c r="K52" i="5"/>
  <c r="J52" i="5"/>
  <c r="I52" i="5"/>
  <c r="H52" i="5"/>
  <c r="G52" i="5"/>
  <c r="F52" i="5"/>
  <c r="E52" i="5"/>
  <c r="D52" i="5"/>
  <c r="C52" i="5"/>
  <c r="M51" i="5"/>
  <c r="O51" i="5" s="1"/>
  <c r="M50" i="5"/>
  <c r="O50" i="5" s="1"/>
  <c r="M49" i="5"/>
  <c r="O49" i="5" s="1"/>
  <c r="M48" i="5"/>
  <c r="O48" i="5" s="1"/>
  <c r="M47" i="5"/>
  <c r="O47" i="5" s="1"/>
  <c r="M39" i="5"/>
  <c r="O39" i="5" s="1"/>
  <c r="M37" i="5"/>
  <c r="O37" i="5" s="1"/>
  <c r="M34" i="5"/>
  <c r="O34" i="5" s="1"/>
  <c r="M33" i="5"/>
  <c r="O33" i="5" s="1"/>
  <c r="U32" i="5"/>
  <c r="U35" i="5" s="1"/>
  <c r="T32" i="5"/>
  <c r="T35" i="5" s="1"/>
  <c r="N32" i="5"/>
  <c r="N35" i="5" s="1"/>
  <c r="L32" i="5"/>
  <c r="L35" i="5" s="1"/>
  <c r="K32" i="5"/>
  <c r="K35" i="5" s="1"/>
  <c r="J32" i="5"/>
  <c r="J35" i="5" s="1"/>
  <c r="I32" i="5"/>
  <c r="I35" i="5" s="1"/>
  <c r="H32" i="5"/>
  <c r="H35" i="5" s="1"/>
  <c r="G32" i="5"/>
  <c r="G35" i="5" s="1"/>
  <c r="F32" i="5"/>
  <c r="F35" i="5" s="1"/>
  <c r="E32" i="5"/>
  <c r="D32" i="5"/>
  <c r="D35" i="5" s="1"/>
  <c r="C32" i="5"/>
  <c r="C35" i="5" s="1"/>
  <c r="E31" i="5"/>
  <c r="M30" i="5"/>
  <c r="O30" i="5" s="1"/>
  <c r="M29" i="5"/>
  <c r="O29" i="5" s="1"/>
  <c r="M28" i="5"/>
  <c r="O28" i="5" s="1"/>
  <c r="U25" i="5"/>
  <c r="T25" i="5"/>
  <c r="N25" i="5"/>
  <c r="L25" i="5"/>
  <c r="K25" i="5"/>
  <c r="J25" i="5"/>
  <c r="I25" i="5"/>
  <c r="H25" i="5"/>
  <c r="G25" i="5"/>
  <c r="F25" i="5"/>
  <c r="E25" i="5"/>
  <c r="D25" i="5"/>
  <c r="C25" i="5"/>
  <c r="M24" i="5"/>
  <c r="O24" i="5" s="1"/>
  <c r="M23" i="5"/>
  <c r="O23" i="5" s="1"/>
  <c r="M22" i="5"/>
  <c r="O22" i="5" s="1"/>
  <c r="M21" i="5"/>
  <c r="O21" i="5" s="1"/>
  <c r="M20" i="5"/>
  <c r="O20" i="5" s="1"/>
  <c r="M19" i="5"/>
  <c r="O19" i="5" s="1"/>
  <c r="M17" i="5"/>
  <c r="U14" i="5"/>
  <c r="T14" i="5"/>
  <c r="N14" i="5"/>
  <c r="L14" i="5"/>
  <c r="K14" i="5"/>
  <c r="J14" i="5"/>
  <c r="I14" i="5"/>
  <c r="H14" i="5"/>
  <c r="G14" i="5"/>
  <c r="F14" i="5"/>
  <c r="E14" i="5"/>
  <c r="D14" i="5"/>
  <c r="C14" i="5"/>
  <c r="M13" i="5"/>
  <c r="O13" i="5" s="1"/>
  <c r="M12" i="5"/>
  <c r="O12" i="5" s="1"/>
  <c r="M11" i="5"/>
  <c r="O11" i="5" s="1"/>
  <c r="M10" i="5"/>
  <c r="M94" i="6" l="1"/>
  <c r="E68" i="5"/>
  <c r="E70" i="5" s="1"/>
  <c r="O41" i="7"/>
  <c r="O43" i="7" s="1"/>
  <c r="O94" i="6"/>
  <c r="N68" i="5"/>
  <c r="N70" i="5" s="1"/>
  <c r="G72" i="6"/>
  <c r="U43" i="6"/>
  <c r="F72" i="6"/>
  <c r="E35" i="5"/>
  <c r="E41" i="5" s="1"/>
  <c r="J72" i="6"/>
  <c r="I72" i="6"/>
  <c r="U41" i="5"/>
  <c r="O72" i="8"/>
  <c r="G68" i="5"/>
  <c r="G70" i="5" s="1"/>
  <c r="M92" i="5"/>
  <c r="I68" i="5"/>
  <c r="I70" i="5" s="1"/>
  <c r="N41" i="5"/>
  <c r="N43" i="5" s="1"/>
  <c r="J68" i="5"/>
  <c r="J70" i="5" s="1"/>
  <c r="F41" i="5"/>
  <c r="F43" i="5" s="1"/>
  <c r="T41" i="5"/>
  <c r="T43" i="5" s="1"/>
  <c r="E43" i="6"/>
  <c r="E72" i="6"/>
  <c r="M88" i="5"/>
  <c r="K68" i="5"/>
  <c r="K70" i="5" s="1"/>
  <c r="M58" i="5"/>
  <c r="O58" i="5" s="1"/>
  <c r="O60" i="5" s="1"/>
  <c r="T72" i="6"/>
  <c r="M14" i="5"/>
  <c r="D68" i="5"/>
  <c r="D70" i="5" s="1"/>
  <c r="M66" i="5"/>
  <c r="H41" i="5"/>
  <c r="H43" i="5" s="1"/>
  <c r="M25" i="5"/>
  <c r="I41" i="5"/>
  <c r="I43" i="5" s="1"/>
  <c r="O52" i="5"/>
  <c r="F68" i="5"/>
  <c r="F70" i="5" s="1"/>
  <c r="T68" i="5"/>
  <c r="T70" i="5" s="1"/>
  <c r="J41" i="5"/>
  <c r="J43" i="5" s="1"/>
  <c r="U68" i="5"/>
  <c r="U70" i="5" s="1"/>
  <c r="H72" i="6"/>
  <c r="N72" i="6"/>
  <c r="C41" i="5"/>
  <c r="C43" i="5" s="1"/>
  <c r="K41" i="5"/>
  <c r="K43" i="5" s="1"/>
  <c r="H68" i="5"/>
  <c r="H70" i="5" s="1"/>
  <c r="C94" i="5"/>
  <c r="L94" i="5"/>
  <c r="D94" i="5"/>
  <c r="N94" i="5"/>
  <c r="E94" i="5"/>
  <c r="T94" i="5"/>
  <c r="H94" i="5"/>
  <c r="M31" i="5"/>
  <c r="O31" i="5" s="1"/>
  <c r="I94" i="5"/>
  <c r="L68" i="5"/>
  <c r="L70" i="5" s="1"/>
  <c r="D41" i="5"/>
  <c r="L41" i="5"/>
  <c r="L43" i="5" s="1"/>
  <c r="F94" i="5"/>
  <c r="U94" i="5"/>
  <c r="O63" i="5"/>
  <c r="O66" i="5" s="1"/>
  <c r="O86" i="5"/>
  <c r="O88" i="5" s="1"/>
  <c r="J94" i="5"/>
  <c r="K94" i="5"/>
  <c r="G41" i="5"/>
  <c r="U43" i="5"/>
  <c r="K43" i="6"/>
  <c r="K72" i="6"/>
  <c r="M35" i="6"/>
  <c r="M41" i="6" s="1"/>
  <c r="C43" i="6"/>
  <c r="C72" i="6"/>
  <c r="O17" i="5"/>
  <c r="M32" i="5"/>
  <c r="O32" i="5" s="1"/>
  <c r="O25" i="6"/>
  <c r="O10" i="5"/>
  <c r="O14" i="5" s="1"/>
  <c r="M52" i="5"/>
  <c r="O90" i="5"/>
  <c r="O92" i="5" s="1"/>
  <c r="C60" i="5"/>
  <c r="C68" i="5" s="1"/>
  <c r="C70" i="5" s="1"/>
  <c r="O35" i="6"/>
  <c r="M43" i="7"/>
  <c r="M72" i="7"/>
  <c r="O58" i="6"/>
  <c r="O60" i="6" s="1"/>
  <c r="O68" i="6" s="1"/>
  <c r="O70" i="6" s="1"/>
  <c r="M60" i="6"/>
  <c r="M68" i="6" s="1"/>
  <c r="M70" i="6" s="1"/>
  <c r="L43" i="6"/>
  <c r="L72" i="6"/>
  <c r="D43" i="6"/>
  <c r="D72" i="6"/>
  <c r="M97" i="4"/>
  <c r="O97" i="4" s="1"/>
  <c r="U92" i="4"/>
  <c r="T92" i="4"/>
  <c r="N92" i="4"/>
  <c r="L92" i="4"/>
  <c r="K92" i="4"/>
  <c r="J92" i="4"/>
  <c r="I92" i="4"/>
  <c r="H92" i="4"/>
  <c r="F92" i="4"/>
  <c r="E92" i="4"/>
  <c r="D92" i="4"/>
  <c r="C92" i="4"/>
  <c r="M91" i="4"/>
  <c r="O91" i="4" s="1"/>
  <c r="M90" i="4"/>
  <c r="O90" i="4" s="1"/>
  <c r="U88" i="4"/>
  <c r="T88" i="4"/>
  <c r="N88" i="4"/>
  <c r="L88" i="4"/>
  <c r="K88" i="4"/>
  <c r="J88" i="4"/>
  <c r="I88" i="4"/>
  <c r="H88" i="4"/>
  <c r="F88" i="4"/>
  <c r="E88" i="4"/>
  <c r="D88" i="4"/>
  <c r="C88" i="4"/>
  <c r="M87" i="4"/>
  <c r="O87" i="4" s="1"/>
  <c r="M86" i="4"/>
  <c r="O83" i="4"/>
  <c r="M82" i="4"/>
  <c r="O82" i="4" s="1"/>
  <c r="M77" i="4"/>
  <c r="O77" i="4" s="1"/>
  <c r="D73" i="4"/>
  <c r="E73" i="4" s="1"/>
  <c r="F73" i="4" s="1"/>
  <c r="G73" i="4" s="1"/>
  <c r="H73" i="4" s="1"/>
  <c r="U66" i="4"/>
  <c r="T66" i="4"/>
  <c r="N66" i="4"/>
  <c r="L66" i="4"/>
  <c r="K66" i="4"/>
  <c r="J66" i="4"/>
  <c r="I66" i="4"/>
  <c r="H66" i="4"/>
  <c r="G66" i="4"/>
  <c r="F66" i="4"/>
  <c r="E66" i="4"/>
  <c r="D66" i="4"/>
  <c r="C66" i="4"/>
  <c r="M65" i="4"/>
  <c r="O65" i="4" s="1"/>
  <c r="M64" i="4"/>
  <c r="O64" i="4" s="1"/>
  <c r="M63" i="4"/>
  <c r="O63" i="4" s="1"/>
  <c r="U60" i="4"/>
  <c r="T60" i="4"/>
  <c r="G60" i="4"/>
  <c r="M59" i="4"/>
  <c r="O59" i="4" s="1"/>
  <c r="N58" i="4"/>
  <c r="N60" i="4" s="1"/>
  <c r="L58" i="4"/>
  <c r="L60" i="4" s="1"/>
  <c r="K58" i="4"/>
  <c r="K60" i="4" s="1"/>
  <c r="J58" i="4"/>
  <c r="J60" i="4" s="1"/>
  <c r="I58" i="4"/>
  <c r="I60" i="4" s="1"/>
  <c r="H58" i="4"/>
  <c r="H60" i="4" s="1"/>
  <c r="F58" i="4"/>
  <c r="F60" i="4" s="1"/>
  <c r="E58" i="4"/>
  <c r="E60" i="4" s="1"/>
  <c r="D58" i="4"/>
  <c r="D60" i="4" s="1"/>
  <c r="C58" i="4"/>
  <c r="C60" i="4" s="1"/>
  <c r="M57" i="4"/>
  <c r="O57" i="4" s="1"/>
  <c r="M56" i="4"/>
  <c r="O56" i="4" s="1"/>
  <c r="M55" i="4"/>
  <c r="O55" i="4" s="1"/>
  <c r="U52" i="4"/>
  <c r="T52" i="4"/>
  <c r="N52" i="4"/>
  <c r="L52" i="4"/>
  <c r="K52" i="4"/>
  <c r="J52" i="4"/>
  <c r="I52" i="4"/>
  <c r="H52" i="4"/>
  <c r="G52" i="4"/>
  <c r="F52" i="4"/>
  <c r="E52" i="4"/>
  <c r="D52" i="4"/>
  <c r="C52" i="4"/>
  <c r="M51" i="4"/>
  <c r="O51" i="4" s="1"/>
  <c r="M50" i="4"/>
  <c r="O50" i="4" s="1"/>
  <c r="M49" i="4"/>
  <c r="O49" i="4" s="1"/>
  <c r="M48" i="4"/>
  <c r="O48" i="4" s="1"/>
  <c r="M47" i="4"/>
  <c r="M39" i="4"/>
  <c r="O39" i="4" s="1"/>
  <c r="M37" i="4"/>
  <c r="O37" i="4" s="1"/>
  <c r="M34" i="4"/>
  <c r="O34" i="4" s="1"/>
  <c r="M33" i="4"/>
  <c r="O33" i="4" s="1"/>
  <c r="U32" i="4"/>
  <c r="U35" i="4" s="1"/>
  <c r="T32" i="4"/>
  <c r="T35" i="4" s="1"/>
  <c r="N32" i="4"/>
  <c r="N35" i="4" s="1"/>
  <c r="L32" i="4"/>
  <c r="L35" i="4" s="1"/>
  <c r="K32" i="4"/>
  <c r="K35" i="4" s="1"/>
  <c r="J32" i="4"/>
  <c r="J35" i="4" s="1"/>
  <c r="I32" i="4"/>
  <c r="I35" i="4" s="1"/>
  <c r="H32" i="4"/>
  <c r="H35" i="4" s="1"/>
  <c r="G32" i="4"/>
  <c r="G35" i="4" s="1"/>
  <c r="F32" i="4"/>
  <c r="F35" i="4" s="1"/>
  <c r="E32" i="4"/>
  <c r="D32" i="4"/>
  <c r="D35" i="4" s="1"/>
  <c r="C32" i="4"/>
  <c r="C35" i="4" s="1"/>
  <c r="E31" i="4"/>
  <c r="M30" i="4"/>
  <c r="O30" i="4" s="1"/>
  <c r="M29" i="4"/>
  <c r="O29" i="4" s="1"/>
  <c r="M28" i="4"/>
  <c r="O28" i="4" s="1"/>
  <c r="U25" i="4"/>
  <c r="T25" i="4"/>
  <c r="N25" i="4"/>
  <c r="L25" i="4"/>
  <c r="K25" i="4"/>
  <c r="J25" i="4"/>
  <c r="I25" i="4"/>
  <c r="H25" i="4"/>
  <c r="G25" i="4"/>
  <c r="F25" i="4"/>
  <c r="E25" i="4"/>
  <c r="D25" i="4"/>
  <c r="C25" i="4"/>
  <c r="M24" i="4"/>
  <c r="O24" i="4" s="1"/>
  <c r="M23" i="4"/>
  <c r="O23" i="4" s="1"/>
  <c r="M22" i="4"/>
  <c r="O22" i="4" s="1"/>
  <c r="M21" i="4"/>
  <c r="O21" i="4" s="1"/>
  <c r="M20" i="4"/>
  <c r="O20" i="4" s="1"/>
  <c r="M19" i="4"/>
  <c r="O19" i="4" s="1"/>
  <c r="M17" i="4"/>
  <c r="O17" i="4" s="1"/>
  <c r="U14" i="4"/>
  <c r="T14" i="4"/>
  <c r="N14" i="4"/>
  <c r="L14" i="4"/>
  <c r="K14" i="4"/>
  <c r="J14" i="4"/>
  <c r="I14" i="4"/>
  <c r="H14" i="4"/>
  <c r="G14" i="4"/>
  <c r="F14" i="4"/>
  <c r="E14" i="4"/>
  <c r="D14" i="4"/>
  <c r="C14" i="4"/>
  <c r="M13" i="4"/>
  <c r="O13" i="4" s="1"/>
  <c r="M12" i="4"/>
  <c r="O12" i="4" s="1"/>
  <c r="M11" i="4"/>
  <c r="O11" i="4" s="1"/>
  <c r="M10" i="4"/>
  <c r="M94" i="5" l="1"/>
  <c r="U72" i="5"/>
  <c r="O92" i="4"/>
  <c r="F68" i="4"/>
  <c r="F70" i="4" s="1"/>
  <c r="T68" i="4"/>
  <c r="T70" i="4" s="1"/>
  <c r="O72" i="7"/>
  <c r="M60" i="5"/>
  <c r="M68" i="5" s="1"/>
  <c r="M70" i="5" s="1"/>
  <c r="O94" i="5"/>
  <c r="I41" i="4"/>
  <c r="I43" i="4" s="1"/>
  <c r="F72" i="5"/>
  <c r="O68" i="5"/>
  <c r="O70" i="5" s="1"/>
  <c r="K72" i="5"/>
  <c r="I72" i="5"/>
  <c r="J41" i="4"/>
  <c r="J43" i="4" s="1"/>
  <c r="N72" i="5"/>
  <c r="M52" i="4"/>
  <c r="O35" i="5"/>
  <c r="G68" i="4"/>
  <c r="G70" i="4" s="1"/>
  <c r="U68" i="4"/>
  <c r="U70" i="4" s="1"/>
  <c r="J72" i="5"/>
  <c r="H68" i="4"/>
  <c r="H70" i="4" s="1"/>
  <c r="M88" i="4"/>
  <c r="I68" i="4"/>
  <c r="I70" i="4" s="1"/>
  <c r="T72" i="5"/>
  <c r="F41" i="4"/>
  <c r="F43" i="4" s="1"/>
  <c r="T41" i="4"/>
  <c r="T43" i="4" s="1"/>
  <c r="C68" i="4"/>
  <c r="C70" i="4" s="1"/>
  <c r="K68" i="4"/>
  <c r="K70" i="4" s="1"/>
  <c r="N41" i="4"/>
  <c r="N43" i="4" s="1"/>
  <c r="M14" i="4"/>
  <c r="G41" i="4"/>
  <c r="G43" i="4" s="1"/>
  <c r="U41" i="4"/>
  <c r="U43" i="4" s="1"/>
  <c r="E35" i="4"/>
  <c r="E41" i="4" s="1"/>
  <c r="E43" i="4" s="1"/>
  <c r="D68" i="4"/>
  <c r="D70" i="4" s="1"/>
  <c r="L68" i="4"/>
  <c r="L70" i="4" s="1"/>
  <c r="O41" i="6"/>
  <c r="O43" i="6" s="1"/>
  <c r="H72" i="5"/>
  <c r="J68" i="4"/>
  <c r="J70" i="4" s="1"/>
  <c r="H41" i="4"/>
  <c r="H43" i="4" s="1"/>
  <c r="N68" i="4"/>
  <c r="N70" i="4" s="1"/>
  <c r="M35" i="5"/>
  <c r="M41" i="5" s="1"/>
  <c r="M43" i="5" s="1"/>
  <c r="D72" i="5"/>
  <c r="D94" i="4"/>
  <c r="N94" i="4"/>
  <c r="D43" i="5"/>
  <c r="O86" i="4"/>
  <c r="O88" i="4" s="1"/>
  <c r="J94" i="4"/>
  <c r="C94" i="4"/>
  <c r="L94" i="4"/>
  <c r="L72" i="5"/>
  <c r="F94" i="4"/>
  <c r="U94" i="4"/>
  <c r="C72" i="5"/>
  <c r="M32" i="4"/>
  <c r="O32" i="4" s="1"/>
  <c r="I94" i="4"/>
  <c r="O47" i="4"/>
  <c r="O52" i="4" s="1"/>
  <c r="H94" i="4"/>
  <c r="K94" i="4"/>
  <c r="E68" i="4"/>
  <c r="E70" i="4" s="1"/>
  <c r="E94" i="4"/>
  <c r="T94" i="4"/>
  <c r="O25" i="4"/>
  <c r="C41" i="4"/>
  <c r="K41" i="4"/>
  <c r="D41" i="4"/>
  <c r="L41" i="4"/>
  <c r="O66" i="4"/>
  <c r="M58" i="4"/>
  <c r="O58" i="4" s="1"/>
  <c r="O60" i="4" s="1"/>
  <c r="M92" i="4"/>
  <c r="M43" i="6"/>
  <c r="M72" i="6"/>
  <c r="G43" i="5"/>
  <c r="G72" i="5"/>
  <c r="M25" i="4"/>
  <c r="O10" i="4"/>
  <c r="O14" i="4" s="1"/>
  <c r="M66" i="4"/>
  <c r="E43" i="5"/>
  <c r="E72" i="5"/>
  <c r="M31" i="4"/>
  <c r="O31" i="4" s="1"/>
  <c r="O25" i="5"/>
  <c r="M97" i="3"/>
  <c r="O97" i="3" s="1"/>
  <c r="U92" i="3"/>
  <c r="T92" i="3"/>
  <c r="N92" i="3"/>
  <c r="L92" i="3"/>
  <c r="K92" i="3"/>
  <c r="J92" i="3"/>
  <c r="I92" i="3"/>
  <c r="H92" i="3"/>
  <c r="F92" i="3"/>
  <c r="E92" i="3"/>
  <c r="D92" i="3"/>
  <c r="C92" i="3"/>
  <c r="M91" i="3"/>
  <c r="M90" i="3"/>
  <c r="O90" i="3" s="1"/>
  <c r="U88" i="3"/>
  <c r="T88" i="3"/>
  <c r="N88" i="3"/>
  <c r="L88" i="3"/>
  <c r="K88" i="3"/>
  <c r="J88" i="3"/>
  <c r="I88" i="3"/>
  <c r="H88" i="3"/>
  <c r="F88" i="3"/>
  <c r="E88" i="3"/>
  <c r="D88" i="3"/>
  <c r="C88" i="3"/>
  <c r="M87" i="3"/>
  <c r="O87" i="3" s="1"/>
  <c r="M86" i="3"/>
  <c r="O86" i="3" s="1"/>
  <c r="O83" i="3"/>
  <c r="M82" i="3"/>
  <c r="O82" i="3" s="1"/>
  <c r="M77" i="3"/>
  <c r="O77" i="3" s="1"/>
  <c r="D73" i="3"/>
  <c r="E73" i="3" s="1"/>
  <c r="F73" i="3" s="1"/>
  <c r="G73" i="3" s="1"/>
  <c r="H73" i="3" s="1"/>
  <c r="U66" i="3"/>
  <c r="T66" i="3"/>
  <c r="N66" i="3"/>
  <c r="L66" i="3"/>
  <c r="K66" i="3"/>
  <c r="J66" i="3"/>
  <c r="I66" i="3"/>
  <c r="H66" i="3"/>
  <c r="G66" i="3"/>
  <c r="F66" i="3"/>
  <c r="E66" i="3"/>
  <c r="D66" i="3"/>
  <c r="C66" i="3"/>
  <c r="M65" i="3"/>
  <c r="O65" i="3" s="1"/>
  <c r="M64" i="3"/>
  <c r="O64" i="3" s="1"/>
  <c r="M63" i="3"/>
  <c r="O63" i="3" s="1"/>
  <c r="U60" i="3"/>
  <c r="T60" i="3"/>
  <c r="G60" i="3"/>
  <c r="M59" i="3"/>
  <c r="O59" i="3" s="1"/>
  <c r="N58" i="3"/>
  <c r="N60" i="3" s="1"/>
  <c r="L58" i="3"/>
  <c r="L60" i="3" s="1"/>
  <c r="K58" i="3"/>
  <c r="K60" i="3" s="1"/>
  <c r="J58" i="3"/>
  <c r="J60" i="3" s="1"/>
  <c r="I58" i="3"/>
  <c r="I60" i="3" s="1"/>
  <c r="H58" i="3"/>
  <c r="H60" i="3" s="1"/>
  <c r="F58" i="3"/>
  <c r="F60" i="3" s="1"/>
  <c r="E58" i="3"/>
  <c r="E60" i="3" s="1"/>
  <c r="D58" i="3"/>
  <c r="C58" i="3"/>
  <c r="C60" i="3" s="1"/>
  <c r="M57" i="3"/>
  <c r="O57" i="3" s="1"/>
  <c r="M56" i="3"/>
  <c r="M55" i="3"/>
  <c r="O55" i="3" s="1"/>
  <c r="U52" i="3"/>
  <c r="T52" i="3"/>
  <c r="N52" i="3"/>
  <c r="L52" i="3"/>
  <c r="K52" i="3"/>
  <c r="J52" i="3"/>
  <c r="I52" i="3"/>
  <c r="H52" i="3"/>
  <c r="G52" i="3"/>
  <c r="F52" i="3"/>
  <c r="E52" i="3"/>
  <c r="D52" i="3"/>
  <c r="C52" i="3"/>
  <c r="M51" i="3"/>
  <c r="O51" i="3" s="1"/>
  <c r="M50" i="3"/>
  <c r="O50" i="3" s="1"/>
  <c r="M49" i="3"/>
  <c r="O49" i="3" s="1"/>
  <c r="M48" i="3"/>
  <c r="O48" i="3" s="1"/>
  <c r="M47" i="3"/>
  <c r="M39" i="3"/>
  <c r="O39" i="3" s="1"/>
  <c r="M37" i="3"/>
  <c r="O37" i="3" s="1"/>
  <c r="M34" i="3"/>
  <c r="O34" i="3" s="1"/>
  <c r="M33" i="3"/>
  <c r="O33" i="3" s="1"/>
  <c r="U32" i="3"/>
  <c r="U35" i="3" s="1"/>
  <c r="T32" i="3"/>
  <c r="T35" i="3" s="1"/>
  <c r="N32" i="3"/>
  <c r="N35" i="3" s="1"/>
  <c r="L32" i="3"/>
  <c r="L35" i="3" s="1"/>
  <c r="K32" i="3"/>
  <c r="K35" i="3" s="1"/>
  <c r="J32" i="3"/>
  <c r="J35" i="3" s="1"/>
  <c r="I32" i="3"/>
  <c r="I35" i="3" s="1"/>
  <c r="H32" i="3"/>
  <c r="H35" i="3" s="1"/>
  <c r="G32" i="3"/>
  <c r="G35" i="3" s="1"/>
  <c r="F32" i="3"/>
  <c r="F35" i="3" s="1"/>
  <c r="E32" i="3"/>
  <c r="D32" i="3"/>
  <c r="D35" i="3" s="1"/>
  <c r="C32" i="3"/>
  <c r="C35" i="3" s="1"/>
  <c r="E31" i="3"/>
  <c r="M30" i="3"/>
  <c r="O30" i="3" s="1"/>
  <c r="M29" i="3"/>
  <c r="O29" i="3" s="1"/>
  <c r="M28" i="3"/>
  <c r="O28" i="3" s="1"/>
  <c r="U25" i="3"/>
  <c r="T25" i="3"/>
  <c r="N25" i="3"/>
  <c r="L25" i="3"/>
  <c r="K25" i="3"/>
  <c r="J25" i="3"/>
  <c r="I25" i="3"/>
  <c r="H25" i="3"/>
  <c r="G25" i="3"/>
  <c r="F25" i="3"/>
  <c r="E25" i="3"/>
  <c r="D25" i="3"/>
  <c r="C25" i="3"/>
  <c r="M24" i="3"/>
  <c r="O24" i="3" s="1"/>
  <c r="M23" i="3"/>
  <c r="O23" i="3" s="1"/>
  <c r="M22" i="3"/>
  <c r="O22" i="3" s="1"/>
  <c r="M21" i="3"/>
  <c r="O21" i="3" s="1"/>
  <c r="M20" i="3"/>
  <c r="O20" i="3" s="1"/>
  <c r="M19" i="3"/>
  <c r="O19" i="3" s="1"/>
  <c r="M17" i="3"/>
  <c r="U14" i="3"/>
  <c r="T14" i="3"/>
  <c r="N14" i="3"/>
  <c r="L14" i="3"/>
  <c r="K14" i="3"/>
  <c r="J14" i="3"/>
  <c r="I14" i="3"/>
  <c r="H14" i="3"/>
  <c r="G14" i="3"/>
  <c r="F14" i="3"/>
  <c r="E14" i="3"/>
  <c r="D14" i="3"/>
  <c r="C14" i="3"/>
  <c r="M13" i="3"/>
  <c r="O13" i="3" s="1"/>
  <c r="M12" i="3"/>
  <c r="O12" i="3" s="1"/>
  <c r="M11" i="3"/>
  <c r="O11" i="3" s="1"/>
  <c r="M10" i="3"/>
  <c r="O10" i="3" s="1"/>
  <c r="O94" i="4" l="1"/>
  <c r="T68" i="3"/>
  <c r="T70" i="3" s="1"/>
  <c r="O41" i="5"/>
  <c r="O43" i="5" s="1"/>
  <c r="O35" i="4"/>
  <c r="M94" i="4"/>
  <c r="N72" i="4"/>
  <c r="O72" i="6"/>
  <c r="I72" i="4"/>
  <c r="U72" i="4"/>
  <c r="G72" i="4"/>
  <c r="G68" i="3"/>
  <c r="G70" i="3" s="1"/>
  <c r="U68" i="3"/>
  <c r="U70" i="3" s="1"/>
  <c r="F72" i="4"/>
  <c r="D41" i="3"/>
  <c r="D43" i="3" s="1"/>
  <c r="L41" i="3"/>
  <c r="L43" i="3" s="1"/>
  <c r="M72" i="5"/>
  <c r="F68" i="3"/>
  <c r="F70" i="3" s="1"/>
  <c r="C41" i="3"/>
  <c r="C43" i="3" s="1"/>
  <c r="N41" i="3"/>
  <c r="N43" i="3" s="1"/>
  <c r="I68" i="3"/>
  <c r="I70" i="3" s="1"/>
  <c r="F41" i="3"/>
  <c r="F43" i="3" s="1"/>
  <c r="T41" i="3"/>
  <c r="T43" i="3" s="1"/>
  <c r="E35" i="3"/>
  <c r="E41" i="3" s="1"/>
  <c r="J72" i="4"/>
  <c r="H72" i="4"/>
  <c r="L68" i="3"/>
  <c r="L70" i="3" s="1"/>
  <c r="K41" i="3"/>
  <c r="K43" i="3" s="1"/>
  <c r="M52" i="3"/>
  <c r="H68" i="3"/>
  <c r="H70" i="3" s="1"/>
  <c r="O66" i="3"/>
  <c r="F94" i="3"/>
  <c r="U94" i="3"/>
  <c r="G41" i="3"/>
  <c r="U41" i="3"/>
  <c r="U43" i="3" s="1"/>
  <c r="J68" i="3"/>
  <c r="J70" i="3" s="1"/>
  <c r="H41" i="3"/>
  <c r="H43" i="3" s="1"/>
  <c r="M25" i="3"/>
  <c r="M32" i="3"/>
  <c r="O32" i="3" s="1"/>
  <c r="C68" i="3"/>
  <c r="C70" i="3" s="1"/>
  <c r="K68" i="3"/>
  <c r="K70" i="3" s="1"/>
  <c r="I41" i="3"/>
  <c r="I43" i="3" s="1"/>
  <c r="O88" i="3"/>
  <c r="T72" i="4"/>
  <c r="J41" i="3"/>
  <c r="J43" i="3" s="1"/>
  <c r="E68" i="3"/>
  <c r="E70" i="3" s="1"/>
  <c r="N68" i="3"/>
  <c r="N70" i="3" s="1"/>
  <c r="K94" i="3"/>
  <c r="E94" i="3"/>
  <c r="T94" i="3"/>
  <c r="D94" i="3"/>
  <c r="N94" i="3"/>
  <c r="E72" i="4"/>
  <c r="M58" i="3"/>
  <c r="O58" i="3" s="1"/>
  <c r="I94" i="3"/>
  <c r="J94" i="3"/>
  <c r="C94" i="3"/>
  <c r="L94" i="3"/>
  <c r="H94" i="3"/>
  <c r="M92" i="3"/>
  <c r="O47" i="3"/>
  <c r="O52" i="3" s="1"/>
  <c r="O56" i="3"/>
  <c r="M88" i="3"/>
  <c r="O14" i="3"/>
  <c r="I12" i="53"/>
  <c r="I12" i="52"/>
  <c r="D13" i="52"/>
  <c r="D13" i="53"/>
  <c r="L13" i="53"/>
  <c r="L13" i="52"/>
  <c r="G17" i="53"/>
  <c r="G17" i="52"/>
  <c r="U17" i="53"/>
  <c r="U17" i="52"/>
  <c r="I19" i="52"/>
  <c r="I19" i="53"/>
  <c r="D20" i="53"/>
  <c r="D20" i="52"/>
  <c r="L20" i="53"/>
  <c r="L20" i="52"/>
  <c r="D22" i="53"/>
  <c r="D22" i="52"/>
  <c r="L22" i="52"/>
  <c r="L22" i="53"/>
  <c r="G23" i="53"/>
  <c r="G23" i="52"/>
  <c r="U23" i="53"/>
  <c r="U23" i="52"/>
  <c r="J24" i="53"/>
  <c r="J24" i="52"/>
  <c r="K30" i="53"/>
  <c r="K30" i="52"/>
  <c r="I33" i="53"/>
  <c r="I33" i="52"/>
  <c r="D34" i="53"/>
  <c r="D34" i="52"/>
  <c r="L34" i="53"/>
  <c r="L34" i="52"/>
  <c r="G37" i="53"/>
  <c r="G37" i="52"/>
  <c r="T37" i="53"/>
  <c r="T37" i="52"/>
  <c r="I39" i="53"/>
  <c r="I39" i="52"/>
  <c r="E47" i="53"/>
  <c r="E47" i="52"/>
  <c r="I48" i="53"/>
  <c r="I48" i="52"/>
  <c r="D49" i="53"/>
  <c r="D49" i="52"/>
  <c r="L49" i="53"/>
  <c r="L49" i="52"/>
  <c r="F50" i="53"/>
  <c r="F50" i="52"/>
  <c r="T50" i="53"/>
  <c r="T50" i="52"/>
  <c r="I51" i="53"/>
  <c r="I51" i="52"/>
  <c r="D55" i="53"/>
  <c r="D55" i="52"/>
  <c r="L55" i="53"/>
  <c r="L55" i="52"/>
  <c r="C59" i="52"/>
  <c r="C59" i="53"/>
  <c r="K59" i="53"/>
  <c r="K59" i="52"/>
  <c r="F63" i="53"/>
  <c r="F63" i="52"/>
  <c r="T63" i="53"/>
  <c r="T63" i="52"/>
  <c r="I64" i="52"/>
  <c r="I64" i="53"/>
  <c r="D65" i="53"/>
  <c r="D65" i="52"/>
  <c r="L65" i="53"/>
  <c r="L65" i="52"/>
  <c r="F77" i="53"/>
  <c r="F77" i="52"/>
  <c r="F82" i="53"/>
  <c r="F58" i="53" s="1"/>
  <c r="F82" i="52"/>
  <c r="F58" i="52" s="1"/>
  <c r="C86" i="53"/>
  <c r="C86" i="52"/>
  <c r="L86" i="53"/>
  <c r="L86" i="52"/>
  <c r="H87" i="52"/>
  <c r="H87" i="53"/>
  <c r="C90" i="53"/>
  <c r="C90" i="52"/>
  <c r="L90" i="53"/>
  <c r="L90" i="52"/>
  <c r="H91" i="53"/>
  <c r="H91" i="52"/>
  <c r="C97" i="53"/>
  <c r="C97" i="52"/>
  <c r="K97" i="53"/>
  <c r="K97" i="52"/>
  <c r="M66" i="3"/>
  <c r="C10" i="53"/>
  <c r="C10" i="52"/>
  <c r="C11" i="53"/>
  <c r="M11" i="53" s="1"/>
  <c r="O11" i="53" s="1"/>
  <c r="C11" i="52"/>
  <c r="M11" i="52" s="1"/>
  <c r="O11" i="52" s="1"/>
  <c r="J12" i="53"/>
  <c r="J12" i="52"/>
  <c r="E13" i="53"/>
  <c r="E13" i="52"/>
  <c r="N13" i="53"/>
  <c r="N13" i="52"/>
  <c r="H17" i="53"/>
  <c r="H17" i="52"/>
  <c r="O18" i="53"/>
  <c r="O18" i="52"/>
  <c r="J19" i="53"/>
  <c r="J19" i="52"/>
  <c r="E20" i="53"/>
  <c r="E20" i="52"/>
  <c r="N20" i="53"/>
  <c r="N20" i="52"/>
  <c r="E22" i="53"/>
  <c r="E22" i="52"/>
  <c r="N22" i="53"/>
  <c r="N22" i="52"/>
  <c r="H23" i="53"/>
  <c r="H23" i="52"/>
  <c r="C24" i="53"/>
  <c r="C24" i="52"/>
  <c r="K24" i="53"/>
  <c r="K24" i="52"/>
  <c r="J33" i="53"/>
  <c r="J33" i="52"/>
  <c r="E34" i="53"/>
  <c r="E34" i="52"/>
  <c r="N34" i="53"/>
  <c r="N34" i="52"/>
  <c r="H37" i="53"/>
  <c r="H37" i="52"/>
  <c r="U37" i="53"/>
  <c r="U37" i="52"/>
  <c r="J39" i="53"/>
  <c r="J39" i="52"/>
  <c r="F47" i="53"/>
  <c r="F47" i="52"/>
  <c r="J48" i="53"/>
  <c r="J48" i="52"/>
  <c r="E49" i="53"/>
  <c r="E49" i="52"/>
  <c r="N49" i="53"/>
  <c r="N49" i="52"/>
  <c r="G50" i="53"/>
  <c r="G50" i="52"/>
  <c r="U50" i="53"/>
  <c r="U50" i="52"/>
  <c r="J51" i="53"/>
  <c r="J51" i="52"/>
  <c r="E55" i="53"/>
  <c r="E55" i="52"/>
  <c r="N55" i="53"/>
  <c r="N55" i="52"/>
  <c r="D59" i="53"/>
  <c r="D59" i="52"/>
  <c r="L59" i="53"/>
  <c r="L59" i="52"/>
  <c r="G63" i="53"/>
  <c r="G63" i="52"/>
  <c r="U63" i="53"/>
  <c r="U63" i="52"/>
  <c r="J64" i="53"/>
  <c r="J64" i="52"/>
  <c r="E65" i="53"/>
  <c r="E65" i="52"/>
  <c r="N65" i="53"/>
  <c r="N65" i="52"/>
  <c r="G77" i="53"/>
  <c r="G77" i="52"/>
  <c r="T77" i="53"/>
  <c r="T77" i="52"/>
  <c r="H82" i="53"/>
  <c r="H58" i="53" s="1"/>
  <c r="H82" i="52"/>
  <c r="H58" i="52" s="1"/>
  <c r="D86" i="53"/>
  <c r="D86" i="52"/>
  <c r="N86" i="53"/>
  <c r="N86" i="52"/>
  <c r="I87" i="53"/>
  <c r="I87" i="52"/>
  <c r="D90" i="53"/>
  <c r="D90" i="52"/>
  <c r="N90" i="53"/>
  <c r="N90" i="52"/>
  <c r="I91" i="53"/>
  <c r="I91" i="52"/>
  <c r="D97" i="53"/>
  <c r="D97" i="52"/>
  <c r="L97" i="53"/>
  <c r="L97" i="52"/>
  <c r="M14" i="3"/>
  <c r="O41" i="4"/>
  <c r="M60" i="4"/>
  <c r="M68" i="4" s="1"/>
  <c r="M70" i="4" s="1"/>
  <c r="K72" i="4"/>
  <c r="K43" i="4"/>
  <c r="F13" i="53"/>
  <c r="F13" i="52"/>
  <c r="T13" i="53"/>
  <c r="T13" i="52"/>
  <c r="I17" i="53"/>
  <c r="I17" i="52"/>
  <c r="C19" i="53"/>
  <c r="C19" i="52"/>
  <c r="K19" i="53"/>
  <c r="K19" i="52"/>
  <c r="F20" i="53"/>
  <c r="F20" i="52"/>
  <c r="T20" i="53"/>
  <c r="T20" i="52"/>
  <c r="F22" i="53"/>
  <c r="F22" i="52"/>
  <c r="T22" i="53"/>
  <c r="T22" i="52"/>
  <c r="I23" i="53"/>
  <c r="I23" i="52"/>
  <c r="D24" i="53"/>
  <c r="D24" i="52"/>
  <c r="L24" i="53"/>
  <c r="L24" i="52"/>
  <c r="C33" i="53"/>
  <c r="C33" i="52"/>
  <c r="K33" i="53"/>
  <c r="K33" i="52"/>
  <c r="F34" i="53"/>
  <c r="F34" i="52"/>
  <c r="T34" i="53"/>
  <c r="T34" i="52"/>
  <c r="I37" i="53"/>
  <c r="I37" i="52"/>
  <c r="C39" i="53"/>
  <c r="C39" i="52"/>
  <c r="K39" i="53"/>
  <c r="K39" i="52"/>
  <c r="C48" i="53"/>
  <c r="C48" i="52"/>
  <c r="K48" i="53"/>
  <c r="K48" i="52"/>
  <c r="F49" i="53"/>
  <c r="F49" i="52"/>
  <c r="H50" i="53"/>
  <c r="H50" i="52"/>
  <c r="C51" i="53"/>
  <c r="C51" i="52"/>
  <c r="K51" i="53"/>
  <c r="K51" i="52"/>
  <c r="F55" i="53"/>
  <c r="F55" i="52"/>
  <c r="T55" i="53"/>
  <c r="T55" i="52"/>
  <c r="E59" i="53"/>
  <c r="E59" i="52"/>
  <c r="N59" i="53"/>
  <c r="N59" i="52"/>
  <c r="H63" i="53"/>
  <c r="H63" i="52"/>
  <c r="C64" i="53"/>
  <c r="C64" i="52"/>
  <c r="K64" i="53"/>
  <c r="K64" i="52"/>
  <c r="F65" i="53"/>
  <c r="F65" i="52"/>
  <c r="T65" i="53"/>
  <c r="T65" i="52"/>
  <c r="H77" i="53"/>
  <c r="H77" i="52"/>
  <c r="U77" i="53"/>
  <c r="U77" i="52"/>
  <c r="I82" i="53"/>
  <c r="I58" i="53" s="1"/>
  <c r="I82" i="52"/>
  <c r="I58" i="52" s="1"/>
  <c r="E86" i="53"/>
  <c r="E86" i="52"/>
  <c r="T86" i="53"/>
  <c r="T86" i="52"/>
  <c r="J87" i="53"/>
  <c r="J87" i="52"/>
  <c r="E90" i="53"/>
  <c r="E90" i="52"/>
  <c r="T90" i="53"/>
  <c r="T90" i="52"/>
  <c r="J91" i="53"/>
  <c r="J91" i="52"/>
  <c r="E97" i="53"/>
  <c r="E97" i="52"/>
  <c r="N97" i="53"/>
  <c r="N97" i="52"/>
  <c r="D60" i="3"/>
  <c r="D68" i="3" s="1"/>
  <c r="O91" i="3"/>
  <c r="O92" i="3" s="1"/>
  <c r="C72" i="4"/>
  <c r="C43" i="4"/>
  <c r="C12" i="53"/>
  <c r="C12" i="52"/>
  <c r="L12" i="53"/>
  <c r="L14" i="53" s="1"/>
  <c r="L12" i="52"/>
  <c r="L14" i="52" s="1"/>
  <c r="G13" i="53"/>
  <c r="G13" i="52"/>
  <c r="U13" i="53"/>
  <c r="U13" i="52"/>
  <c r="J17" i="53"/>
  <c r="J17" i="52"/>
  <c r="D19" i="53"/>
  <c r="D19" i="52"/>
  <c r="L19" i="53"/>
  <c r="L19" i="52"/>
  <c r="G20" i="53"/>
  <c r="G20" i="52"/>
  <c r="U20" i="53"/>
  <c r="U20" i="52"/>
  <c r="G22" i="53"/>
  <c r="G22" i="52"/>
  <c r="U22" i="53"/>
  <c r="U22" i="52"/>
  <c r="J23" i="53"/>
  <c r="J23" i="52"/>
  <c r="E24" i="53"/>
  <c r="E24" i="52"/>
  <c r="N24" i="53"/>
  <c r="N24" i="52"/>
  <c r="D33" i="53"/>
  <c r="D33" i="52"/>
  <c r="L33" i="53"/>
  <c r="L33" i="52"/>
  <c r="G34" i="53"/>
  <c r="G34" i="52"/>
  <c r="U34" i="53"/>
  <c r="U34" i="52"/>
  <c r="J37" i="53"/>
  <c r="J37" i="52"/>
  <c r="D39" i="53"/>
  <c r="D39" i="52"/>
  <c r="L39" i="53"/>
  <c r="L39" i="52"/>
  <c r="D48" i="53"/>
  <c r="D48" i="52"/>
  <c r="L48" i="53"/>
  <c r="L48" i="52"/>
  <c r="G49" i="53"/>
  <c r="G49" i="52"/>
  <c r="T49" i="53"/>
  <c r="T49" i="52"/>
  <c r="I50" i="53"/>
  <c r="I50" i="52"/>
  <c r="D51" i="53"/>
  <c r="D51" i="52"/>
  <c r="L51" i="53"/>
  <c r="L51" i="52"/>
  <c r="G55" i="53"/>
  <c r="G55" i="52"/>
  <c r="U55" i="53"/>
  <c r="U55" i="52"/>
  <c r="F59" i="53"/>
  <c r="F59" i="52"/>
  <c r="T59" i="53"/>
  <c r="T59" i="52"/>
  <c r="I63" i="53"/>
  <c r="I63" i="52"/>
  <c r="D64" i="53"/>
  <c r="D64" i="52"/>
  <c r="L64" i="53"/>
  <c r="L64" i="52"/>
  <c r="G65" i="53"/>
  <c r="G65" i="52"/>
  <c r="U65" i="53"/>
  <c r="U65" i="52"/>
  <c r="I77" i="53"/>
  <c r="I77" i="52"/>
  <c r="O80" i="53"/>
  <c r="O80" i="52"/>
  <c r="J82" i="53"/>
  <c r="J58" i="53" s="1"/>
  <c r="J82" i="52"/>
  <c r="J58" i="52" s="1"/>
  <c r="F86" i="53"/>
  <c r="F86" i="52"/>
  <c r="U86" i="53"/>
  <c r="U86" i="52"/>
  <c r="K87" i="53"/>
  <c r="K87" i="52"/>
  <c r="F90" i="53"/>
  <c r="F90" i="52"/>
  <c r="U90" i="53"/>
  <c r="U90" i="52"/>
  <c r="K91" i="53"/>
  <c r="K91" i="52"/>
  <c r="F97" i="53"/>
  <c r="F97" i="52"/>
  <c r="T97" i="53"/>
  <c r="T97" i="52"/>
  <c r="M31" i="3"/>
  <c r="O31" i="3" s="1"/>
  <c r="O35" i="3" s="1"/>
  <c r="L43" i="4"/>
  <c r="L72" i="4"/>
  <c r="M35" i="4"/>
  <c r="M41" i="4" s="1"/>
  <c r="N12" i="53"/>
  <c r="N12" i="52"/>
  <c r="C17" i="53"/>
  <c r="C17" i="52"/>
  <c r="K17" i="53"/>
  <c r="K17" i="52"/>
  <c r="E19" i="53"/>
  <c r="E19" i="52"/>
  <c r="N19" i="53"/>
  <c r="N19" i="52"/>
  <c r="H20" i="53"/>
  <c r="H20" i="52"/>
  <c r="F21" i="53"/>
  <c r="F21" i="52"/>
  <c r="H22" i="53"/>
  <c r="H22" i="52"/>
  <c r="C23" i="53"/>
  <c r="C23" i="52"/>
  <c r="K23" i="53"/>
  <c r="K23" i="52"/>
  <c r="F24" i="53"/>
  <c r="F24" i="52"/>
  <c r="T24" i="53"/>
  <c r="T24" i="52"/>
  <c r="E33" i="53"/>
  <c r="E33" i="52"/>
  <c r="N33" i="53"/>
  <c r="N33" i="52"/>
  <c r="H34" i="53"/>
  <c r="H34" i="52"/>
  <c r="C37" i="53"/>
  <c r="C37" i="52"/>
  <c r="K37" i="53"/>
  <c r="K37" i="52"/>
  <c r="E39" i="53"/>
  <c r="E39" i="52"/>
  <c r="N39" i="53"/>
  <c r="N39" i="52"/>
  <c r="E48" i="53"/>
  <c r="E48" i="52"/>
  <c r="N48" i="53"/>
  <c r="N48" i="52"/>
  <c r="H49" i="53"/>
  <c r="H49" i="52"/>
  <c r="U49" i="53"/>
  <c r="U49" i="52"/>
  <c r="J50" i="53"/>
  <c r="J50" i="52"/>
  <c r="E51" i="53"/>
  <c r="E51" i="52"/>
  <c r="N51" i="53"/>
  <c r="N51" i="52"/>
  <c r="H55" i="53"/>
  <c r="H55" i="52"/>
  <c r="F56" i="53"/>
  <c r="F56" i="52"/>
  <c r="G59" i="53"/>
  <c r="G59" i="52"/>
  <c r="U59" i="53"/>
  <c r="U59" i="52"/>
  <c r="J63" i="53"/>
  <c r="J63" i="52"/>
  <c r="E64" i="53"/>
  <c r="E64" i="52"/>
  <c r="N64" i="53"/>
  <c r="N64" i="52"/>
  <c r="H65" i="53"/>
  <c r="H65" i="52"/>
  <c r="J77" i="53"/>
  <c r="J77" i="52"/>
  <c r="O81" i="53"/>
  <c r="O81" i="52"/>
  <c r="K82" i="53"/>
  <c r="K58" i="53" s="1"/>
  <c r="K82" i="52"/>
  <c r="K58" i="52" s="1"/>
  <c r="H86" i="53"/>
  <c r="H86" i="52"/>
  <c r="C87" i="53"/>
  <c r="C87" i="52"/>
  <c r="L87" i="53"/>
  <c r="L87" i="52"/>
  <c r="H90" i="53"/>
  <c r="H90" i="52"/>
  <c r="C91" i="53"/>
  <c r="C91" i="52"/>
  <c r="L91" i="53"/>
  <c r="L91" i="52"/>
  <c r="G97" i="53"/>
  <c r="G97" i="52"/>
  <c r="U97" i="53"/>
  <c r="U97" i="52"/>
  <c r="D43" i="4"/>
  <c r="D72" i="4"/>
  <c r="K12" i="53"/>
  <c r="K12" i="52"/>
  <c r="H13" i="53"/>
  <c r="H13" i="52"/>
  <c r="F12" i="53"/>
  <c r="F12" i="52"/>
  <c r="T12" i="53"/>
  <c r="T12" i="52"/>
  <c r="I13" i="53"/>
  <c r="I13" i="52"/>
  <c r="D17" i="53"/>
  <c r="D17" i="52"/>
  <c r="L17" i="53"/>
  <c r="L17" i="52"/>
  <c r="F19" i="53"/>
  <c r="F19" i="52"/>
  <c r="T19" i="53"/>
  <c r="T19" i="52"/>
  <c r="I20" i="53"/>
  <c r="I20" i="52"/>
  <c r="J21" i="53"/>
  <c r="J21" i="52"/>
  <c r="I22" i="53"/>
  <c r="I22" i="52"/>
  <c r="D23" i="53"/>
  <c r="D23" i="52"/>
  <c r="L23" i="53"/>
  <c r="L23" i="52"/>
  <c r="G24" i="53"/>
  <c r="G24" i="52"/>
  <c r="U24" i="53"/>
  <c r="U24" i="52"/>
  <c r="F33" i="53"/>
  <c r="F33" i="52"/>
  <c r="T33" i="53"/>
  <c r="T33" i="52"/>
  <c r="I34" i="53"/>
  <c r="I34" i="52"/>
  <c r="D37" i="53"/>
  <c r="D37" i="52"/>
  <c r="L37" i="53"/>
  <c r="L37" i="52"/>
  <c r="F39" i="53"/>
  <c r="F39" i="52"/>
  <c r="T39" i="53"/>
  <c r="T39" i="52"/>
  <c r="F48" i="53"/>
  <c r="F48" i="52"/>
  <c r="T48" i="53"/>
  <c r="T48" i="52"/>
  <c r="I49" i="53"/>
  <c r="I49" i="52"/>
  <c r="C50" i="53"/>
  <c r="C50" i="52"/>
  <c r="K50" i="53"/>
  <c r="K50" i="52"/>
  <c r="F51" i="53"/>
  <c r="F51" i="52"/>
  <c r="T51" i="53"/>
  <c r="T51" i="52"/>
  <c r="I55" i="53"/>
  <c r="I55" i="52"/>
  <c r="J56" i="53"/>
  <c r="J56" i="52"/>
  <c r="H59" i="53"/>
  <c r="H59" i="52"/>
  <c r="C63" i="53"/>
  <c r="C63" i="52"/>
  <c r="K63" i="53"/>
  <c r="K63" i="52"/>
  <c r="F64" i="53"/>
  <c r="F64" i="52"/>
  <c r="T64" i="53"/>
  <c r="T64" i="52"/>
  <c r="I65" i="53"/>
  <c r="I65" i="52"/>
  <c r="C77" i="53"/>
  <c r="C77" i="52"/>
  <c r="K77" i="53"/>
  <c r="K77" i="52"/>
  <c r="C82" i="53"/>
  <c r="C82" i="52"/>
  <c r="L82" i="53"/>
  <c r="L58" i="53" s="1"/>
  <c r="L82" i="52"/>
  <c r="L58" i="52" s="1"/>
  <c r="I86" i="53"/>
  <c r="I86" i="52"/>
  <c r="D87" i="53"/>
  <c r="D87" i="52"/>
  <c r="N87" i="53"/>
  <c r="N87" i="52"/>
  <c r="I90" i="53"/>
  <c r="I90" i="52"/>
  <c r="D91" i="53"/>
  <c r="D91" i="52"/>
  <c r="N91" i="53"/>
  <c r="N91" i="52"/>
  <c r="H97" i="53"/>
  <c r="H97" i="52"/>
  <c r="E12" i="53"/>
  <c r="E12" i="52"/>
  <c r="U12" i="53"/>
  <c r="U12" i="52"/>
  <c r="E17" i="53"/>
  <c r="E17" i="52"/>
  <c r="N17" i="53"/>
  <c r="N17" i="52"/>
  <c r="G19" i="53"/>
  <c r="G19" i="52"/>
  <c r="U19" i="53"/>
  <c r="U19" i="52"/>
  <c r="J20" i="53"/>
  <c r="J20" i="52"/>
  <c r="J22" i="53"/>
  <c r="J22" i="52"/>
  <c r="E23" i="53"/>
  <c r="E23" i="52"/>
  <c r="N23" i="53"/>
  <c r="N23" i="52"/>
  <c r="H24" i="53"/>
  <c r="H24" i="52"/>
  <c r="C28" i="53"/>
  <c r="C28" i="52"/>
  <c r="G33" i="53"/>
  <c r="G33" i="52"/>
  <c r="U33" i="53"/>
  <c r="U33" i="52"/>
  <c r="J34" i="53"/>
  <c r="J34" i="52"/>
  <c r="E37" i="53"/>
  <c r="E37" i="52"/>
  <c r="N37" i="53"/>
  <c r="N37" i="52"/>
  <c r="G39" i="53"/>
  <c r="G39" i="52"/>
  <c r="U39" i="53"/>
  <c r="U39" i="52"/>
  <c r="G48" i="53"/>
  <c r="G48" i="52"/>
  <c r="U48" i="53"/>
  <c r="U48" i="52"/>
  <c r="J49" i="53"/>
  <c r="J49" i="52"/>
  <c r="D50" i="53"/>
  <c r="D50" i="52"/>
  <c r="L50" i="53"/>
  <c r="L50" i="52"/>
  <c r="G51" i="53"/>
  <c r="G51" i="52"/>
  <c r="U51" i="53"/>
  <c r="U51" i="52"/>
  <c r="J55" i="53"/>
  <c r="J55" i="52"/>
  <c r="I59" i="53"/>
  <c r="I59" i="52"/>
  <c r="D63" i="53"/>
  <c r="D63" i="52"/>
  <c r="L63" i="53"/>
  <c r="L63" i="52"/>
  <c r="G64" i="53"/>
  <c r="G64" i="52"/>
  <c r="U64" i="53"/>
  <c r="U64" i="52"/>
  <c r="J65" i="53"/>
  <c r="J65" i="52"/>
  <c r="D77" i="53"/>
  <c r="D77" i="52"/>
  <c r="L77" i="53"/>
  <c r="L77" i="52"/>
  <c r="D82" i="53"/>
  <c r="D58" i="53" s="1"/>
  <c r="D82" i="52"/>
  <c r="D58" i="52" s="1"/>
  <c r="N82" i="53"/>
  <c r="N58" i="53" s="1"/>
  <c r="N82" i="52"/>
  <c r="N58" i="52" s="1"/>
  <c r="J86" i="53"/>
  <c r="J86" i="52"/>
  <c r="J88" i="52" s="1"/>
  <c r="E87" i="53"/>
  <c r="E87" i="52"/>
  <c r="T87" i="53"/>
  <c r="T87" i="52"/>
  <c r="J90" i="53"/>
  <c r="J90" i="52"/>
  <c r="E91" i="53"/>
  <c r="E91" i="52"/>
  <c r="T91" i="53"/>
  <c r="T91" i="52"/>
  <c r="I97" i="53"/>
  <c r="I97" i="52"/>
  <c r="D12" i="53"/>
  <c r="D12" i="52"/>
  <c r="G12" i="53"/>
  <c r="G12" i="52"/>
  <c r="J13" i="53"/>
  <c r="J13" i="52"/>
  <c r="H12" i="53"/>
  <c r="H12" i="52"/>
  <c r="C13" i="53"/>
  <c r="C13" i="52"/>
  <c r="K13" i="53"/>
  <c r="K13" i="52"/>
  <c r="F17" i="53"/>
  <c r="F17" i="52"/>
  <c r="T17" i="53"/>
  <c r="T17" i="52"/>
  <c r="H19" i="53"/>
  <c r="H19" i="52"/>
  <c r="C20" i="53"/>
  <c r="C20" i="52"/>
  <c r="K20" i="53"/>
  <c r="K20" i="52"/>
  <c r="C22" i="53"/>
  <c r="C22" i="52"/>
  <c r="K22" i="53"/>
  <c r="K22" i="52"/>
  <c r="F23" i="53"/>
  <c r="F23" i="52"/>
  <c r="T23" i="53"/>
  <c r="T23" i="52"/>
  <c r="I24" i="53"/>
  <c r="I24" i="52"/>
  <c r="E29" i="53"/>
  <c r="E29" i="52"/>
  <c r="H33" i="53"/>
  <c r="H33" i="52"/>
  <c r="C34" i="53"/>
  <c r="C34" i="52"/>
  <c r="K34" i="53"/>
  <c r="K34" i="52"/>
  <c r="F37" i="53"/>
  <c r="F37" i="52"/>
  <c r="H39" i="53"/>
  <c r="H39" i="52"/>
  <c r="C47" i="53"/>
  <c r="C47" i="52"/>
  <c r="H48" i="53"/>
  <c r="H48" i="52"/>
  <c r="C49" i="53"/>
  <c r="C49" i="52"/>
  <c r="K49" i="53"/>
  <c r="K49" i="52"/>
  <c r="E50" i="53"/>
  <c r="E50" i="52"/>
  <c r="N50" i="53"/>
  <c r="N50" i="52"/>
  <c r="H51" i="53"/>
  <c r="H51" i="52"/>
  <c r="C55" i="53"/>
  <c r="C55" i="52"/>
  <c r="K55" i="53"/>
  <c r="K55" i="52"/>
  <c r="E57" i="53"/>
  <c r="M57" i="53" s="1"/>
  <c r="O57" i="53" s="1"/>
  <c r="E57" i="52"/>
  <c r="M57" i="52" s="1"/>
  <c r="O57" i="52" s="1"/>
  <c r="J59" i="53"/>
  <c r="J59" i="52"/>
  <c r="E63" i="53"/>
  <c r="E63" i="52"/>
  <c r="N63" i="53"/>
  <c r="N63" i="52"/>
  <c r="H64" i="53"/>
  <c r="H64" i="52"/>
  <c r="C65" i="53"/>
  <c r="C65" i="52"/>
  <c r="K65" i="53"/>
  <c r="K65" i="52"/>
  <c r="E77" i="53"/>
  <c r="E77" i="52"/>
  <c r="N77" i="53"/>
  <c r="N77" i="52"/>
  <c r="E82" i="53"/>
  <c r="E58" i="53" s="1"/>
  <c r="E82" i="52"/>
  <c r="E58" i="52" s="1"/>
  <c r="T82" i="53"/>
  <c r="T82" i="52"/>
  <c r="K86" i="53"/>
  <c r="K86" i="52"/>
  <c r="F87" i="53"/>
  <c r="F87" i="52"/>
  <c r="U87" i="53"/>
  <c r="U87" i="52"/>
  <c r="K90" i="53"/>
  <c r="K90" i="52"/>
  <c r="F91" i="53"/>
  <c r="F91" i="52"/>
  <c r="U91" i="53"/>
  <c r="U91" i="52"/>
  <c r="J97" i="53"/>
  <c r="J97" i="52"/>
  <c r="O17" i="3"/>
  <c r="O68" i="4"/>
  <c r="O70" i="4" s="1"/>
  <c r="M97" i="2"/>
  <c r="O97" i="2" s="1"/>
  <c r="U92" i="2"/>
  <c r="T92" i="2"/>
  <c r="N92" i="2"/>
  <c r="L92" i="2"/>
  <c r="K92" i="2"/>
  <c r="J92" i="2"/>
  <c r="I92" i="2"/>
  <c r="H92" i="2"/>
  <c r="F92" i="2"/>
  <c r="E92" i="2"/>
  <c r="D92" i="2"/>
  <c r="C92" i="2"/>
  <c r="M91" i="2"/>
  <c r="O91" i="2" s="1"/>
  <c r="M90" i="2"/>
  <c r="U88" i="2"/>
  <c r="T88" i="2"/>
  <c r="N88" i="2"/>
  <c r="L88" i="2"/>
  <c r="K88" i="2"/>
  <c r="J88" i="2"/>
  <c r="I88" i="2"/>
  <c r="H88" i="2"/>
  <c r="F88" i="2"/>
  <c r="E88" i="2"/>
  <c r="D88" i="2"/>
  <c r="C88" i="2"/>
  <c r="M87" i="2"/>
  <c r="O87" i="2" s="1"/>
  <c r="M86" i="2"/>
  <c r="O83" i="2"/>
  <c r="M82" i="2"/>
  <c r="O82" i="2" s="1"/>
  <c r="M77" i="2"/>
  <c r="O77" i="2" s="1"/>
  <c r="D73" i="2"/>
  <c r="E73" i="2" s="1"/>
  <c r="F73" i="2" s="1"/>
  <c r="G73" i="2" s="1"/>
  <c r="H73" i="2" s="1"/>
  <c r="U66" i="2"/>
  <c r="T66" i="2"/>
  <c r="N66" i="2"/>
  <c r="L66" i="2"/>
  <c r="K66" i="2"/>
  <c r="J66" i="2"/>
  <c r="I66" i="2"/>
  <c r="H66" i="2"/>
  <c r="G66" i="2"/>
  <c r="F66" i="2"/>
  <c r="E66" i="2"/>
  <c r="D66" i="2"/>
  <c r="C66" i="2"/>
  <c r="M65" i="2"/>
  <c r="O65" i="2" s="1"/>
  <c r="M64" i="2"/>
  <c r="O64" i="2" s="1"/>
  <c r="M63" i="2"/>
  <c r="O63" i="2" s="1"/>
  <c r="U60" i="2"/>
  <c r="T60" i="2"/>
  <c r="G60" i="2"/>
  <c r="M59" i="2"/>
  <c r="O59" i="2" s="1"/>
  <c r="N58" i="2"/>
  <c r="N60" i="2" s="1"/>
  <c r="L58" i="2"/>
  <c r="L60" i="2" s="1"/>
  <c r="K58" i="2"/>
  <c r="K60" i="2" s="1"/>
  <c r="J58" i="2"/>
  <c r="J60" i="2" s="1"/>
  <c r="I58" i="2"/>
  <c r="I60" i="2" s="1"/>
  <c r="H58" i="2"/>
  <c r="H60" i="2" s="1"/>
  <c r="F58" i="2"/>
  <c r="F60" i="2" s="1"/>
  <c r="E58" i="2"/>
  <c r="E60" i="2" s="1"/>
  <c r="D58" i="2"/>
  <c r="D60" i="2" s="1"/>
  <c r="C58" i="2"/>
  <c r="C60" i="2" s="1"/>
  <c r="M57" i="2"/>
  <c r="O57" i="2" s="1"/>
  <c r="M56" i="2"/>
  <c r="M55" i="2"/>
  <c r="O55" i="2" s="1"/>
  <c r="U52" i="2"/>
  <c r="T52" i="2"/>
  <c r="N52" i="2"/>
  <c r="L52" i="2"/>
  <c r="K52" i="2"/>
  <c r="J52" i="2"/>
  <c r="I52" i="2"/>
  <c r="H52" i="2"/>
  <c r="G52" i="2"/>
  <c r="F52" i="2"/>
  <c r="E52" i="2"/>
  <c r="D52" i="2"/>
  <c r="C52" i="2"/>
  <c r="M51" i="2"/>
  <c r="O51" i="2" s="1"/>
  <c r="M50" i="2"/>
  <c r="O50" i="2" s="1"/>
  <c r="M49" i="2"/>
  <c r="O49" i="2" s="1"/>
  <c r="M48" i="2"/>
  <c r="O48" i="2" s="1"/>
  <c r="M47" i="2"/>
  <c r="O47" i="2" s="1"/>
  <c r="M39" i="2"/>
  <c r="O39" i="2" s="1"/>
  <c r="M37" i="2"/>
  <c r="O37" i="2" s="1"/>
  <c r="M34" i="2"/>
  <c r="O34" i="2" s="1"/>
  <c r="M33" i="2"/>
  <c r="O33" i="2" s="1"/>
  <c r="U32" i="2"/>
  <c r="U35" i="2" s="1"/>
  <c r="T32" i="2"/>
  <c r="T35" i="2" s="1"/>
  <c r="N32" i="2"/>
  <c r="L32" i="2"/>
  <c r="K32" i="2"/>
  <c r="J32" i="2"/>
  <c r="I32" i="2"/>
  <c r="H32" i="2"/>
  <c r="G32" i="2"/>
  <c r="F32" i="2"/>
  <c r="E32" i="2"/>
  <c r="D32" i="2"/>
  <c r="C32" i="2"/>
  <c r="E31" i="2"/>
  <c r="M31" i="2" s="1"/>
  <c r="O31" i="2" s="1"/>
  <c r="M30" i="2"/>
  <c r="O30" i="2" s="1"/>
  <c r="M29" i="2"/>
  <c r="O29" i="2" s="1"/>
  <c r="M28" i="2"/>
  <c r="O28" i="2" s="1"/>
  <c r="U25" i="2"/>
  <c r="T25" i="2"/>
  <c r="N25" i="2"/>
  <c r="L25" i="2"/>
  <c r="K25" i="2"/>
  <c r="J25" i="2"/>
  <c r="I25" i="2"/>
  <c r="H25" i="2"/>
  <c r="G25" i="2"/>
  <c r="F25" i="2"/>
  <c r="E25" i="2"/>
  <c r="D25" i="2"/>
  <c r="C25" i="2"/>
  <c r="M24" i="2"/>
  <c r="O24" i="2" s="1"/>
  <c r="M23" i="2"/>
  <c r="O23" i="2" s="1"/>
  <c r="M22" i="2"/>
  <c r="O22" i="2" s="1"/>
  <c r="M21" i="2"/>
  <c r="O21" i="2" s="1"/>
  <c r="M20" i="2"/>
  <c r="O20" i="2" s="1"/>
  <c r="M19" i="2"/>
  <c r="O19" i="2" s="1"/>
  <c r="M17" i="2"/>
  <c r="O17" i="2" s="1"/>
  <c r="U14" i="2"/>
  <c r="T14" i="2"/>
  <c r="N14" i="2"/>
  <c r="L14" i="2"/>
  <c r="K14" i="2"/>
  <c r="J14" i="2"/>
  <c r="I14" i="2"/>
  <c r="H14" i="2"/>
  <c r="G14" i="2"/>
  <c r="F14" i="2"/>
  <c r="E14" i="2"/>
  <c r="D14" i="2"/>
  <c r="C14" i="2"/>
  <c r="M13" i="2"/>
  <c r="O13" i="2" s="1"/>
  <c r="M12" i="2"/>
  <c r="O12" i="2" s="1"/>
  <c r="M11" i="2"/>
  <c r="O11" i="2" s="1"/>
  <c r="M10" i="2"/>
  <c r="M35" i="3" l="1"/>
  <c r="I88" i="52"/>
  <c r="F14" i="53"/>
  <c r="J88" i="53"/>
  <c r="E14" i="52"/>
  <c r="O72" i="5"/>
  <c r="F14" i="52"/>
  <c r="N14" i="53"/>
  <c r="U14" i="52"/>
  <c r="I88" i="53"/>
  <c r="J92" i="52"/>
  <c r="J94" i="52" s="1"/>
  <c r="D14" i="53"/>
  <c r="E14" i="53"/>
  <c r="T72" i="3"/>
  <c r="M60" i="3"/>
  <c r="M68" i="3" s="1"/>
  <c r="M70" i="3" s="1"/>
  <c r="D14" i="52"/>
  <c r="I92" i="52"/>
  <c r="J92" i="53"/>
  <c r="K60" i="52"/>
  <c r="U14" i="53"/>
  <c r="H92" i="52"/>
  <c r="D35" i="2"/>
  <c r="D41" i="2" s="1"/>
  <c r="D32" i="53"/>
  <c r="D35" i="53" s="1"/>
  <c r="D32" i="52"/>
  <c r="D35" i="52" s="1"/>
  <c r="N35" i="2"/>
  <c r="N41" i="2" s="1"/>
  <c r="N43" i="2" s="1"/>
  <c r="N32" i="53"/>
  <c r="N32" i="52"/>
  <c r="N35" i="52" s="1"/>
  <c r="L35" i="2"/>
  <c r="L41" i="2" s="1"/>
  <c r="L32" i="53"/>
  <c r="L35" i="53" s="1"/>
  <c r="L32" i="52"/>
  <c r="L35" i="52" s="1"/>
  <c r="H35" i="2"/>
  <c r="H41" i="2" s="1"/>
  <c r="H32" i="53"/>
  <c r="H35" i="53" s="1"/>
  <c r="H32" i="52"/>
  <c r="H35" i="52" s="1"/>
  <c r="F35" i="2"/>
  <c r="F41" i="2" s="1"/>
  <c r="F32" i="53"/>
  <c r="F35" i="53" s="1"/>
  <c r="F32" i="52"/>
  <c r="F35" i="52" s="1"/>
  <c r="G35" i="2"/>
  <c r="G41" i="2" s="1"/>
  <c r="G43" i="2" s="1"/>
  <c r="G32" i="53"/>
  <c r="G35" i="53" s="1"/>
  <c r="G32" i="52"/>
  <c r="G35" i="52" s="1"/>
  <c r="I35" i="2"/>
  <c r="I41" i="2" s="1"/>
  <c r="I43" i="2" s="1"/>
  <c r="I32" i="53"/>
  <c r="I35" i="53" s="1"/>
  <c r="I32" i="52"/>
  <c r="I35" i="52" s="1"/>
  <c r="J35" i="2"/>
  <c r="J41" i="2" s="1"/>
  <c r="J32" i="53"/>
  <c r="J35" i="53" s="1"/>
  <c r="J32" i="52"/>
  <c r="J35" i="52" s="1"/>
  <c r="E32" i="53"/>
  <c r="E32" i="52"/>
  <c r="C35" i="2"/>
  <c r="C41" i="2" s="1"/>
  <c r="C32" i="53"/>
  <c r="C32" i="52"/>
  <c r="K35" i="2"/>
  <c r="K41" i="2" s="1"/>
  <c r="K32" i="53"/>
  <c r="K35" i="53" s="1"/>
  <c r="K32" i="52"/>
  <c r="K35" i="52" s="1"/>
  <c r="D66" i="53"/>
  <c r="C72" i="3"/>
  <c r="K92" i="53"/>
  <c r="T14" i="53"/>
  <c r="N14" i="52"/>
  <c r="H92" i="53"/>
  <c r="O94" i="3"/>
  <c r="J72" i="3"/>
  <c r="H72" i="3"/>
  <c r="G72" i="3"/>
  <c r="L72" i="3"/>
  <c r="D66" i="52"/>
  <c r="I92" i="53"/>
  <c r="K88" i="52"/>
  <c r="N66" i="53"/>
  <c r="K60" i="53"/>
  <c r="H14" i="53"/>
  <c r="T14" i="52"/>
  <c r="K92" i="52"/>
  <c r="E66" i="53"/>
  <c r="H88" i="53"/>
  <c r="G14" i="52"/>
  <c r="L66" i="52"/>
  <c r="G14" i="53"/>
  <c r="L66" i="53"/>
  <c r="N66" i="52"/>
  <c r="K88" i="53"/>
  <c r="K94" i="53" s="1"/>
  <c r="H88" i="52"/>
  <c r="E66" i="52"/>
  <c r="N72" i="3"/>
  <c r="G43" i="3"/>
  <c r="I72" i="3"/>
  <c r="F72" i="3"/>
  <c r="O60" i="3"/>
  <c r="O68" i="3" s="1"/>
  <c r="O70" i="3" s="1"/>
  <c r="O66" i="2"/>
  <c r="D68" i="2"/>
  <c r="D70" i="2" s="1"/>
  <c r="L68" i="2"/>
  <c r="L70" i="2" s="1"/>
  <c r="O52" i="2"/>
  <c r="T68" i="2"/>
  <c r="T70" i="2" s="1"/>
  <c r="M92" i="2"/>
  <c r="M20" i="52"/>
  <c r="O20" i="52" s="1"/>
  <c r="H14" i="52"/>
  <c r="N25" i="52"/>
  <c r="M22" i="53"/>
  <c r="O22" i="53" s="1"/>
  <c r="T25" i="53"/>
  <c r="N25" i="53"/>
  <c r="F68" i="2"/>
  <c r="F70" i="2" s="1"/>
  <c r="J68" i="2"/>
  <c r="J70" i="2" s="1"/>
  <c r="M65" i="52"/>
  <c r="O65" i="52" s="1"/>
  <c r="T41" i="2"/>
  <c r="T43" i="2" s="1"/>
  <c r="M88" i="2"/>
  <c r="M65" i="53"/>
  <c r="O65" i="53" s="1"/>
  <c r="M20" i="53"/>
  <c r="O20" i="53" s="1"/>
  <c r="L25" i="53"/>
  <c r="K72" i="3"/>
  <c r="M14" i="2"/>
  <c r="E68" i="2"/>
  <c r="E70" i="2" s="1"/>
  <c r="U68" i="2"/>
  <c r="U70" i="2" s="1"/>
  <c r="U72" i="3"/>
  <c r="J94" i="53"/>
  <c r="M25" i="2"/>
  <c r="M94" i="3"/>
  <c r="G68" i="2"/>
  <c r="G70" i="2" s="1"/>
  <c r="H94" i="2"/>
  <c r="N68" i="2"/>
  <c r="N70" i="2" s="1"/>
  <c r="U41" i="2"/>
  <c r="U43" i="2" s="1"/>
  <c r="C94" i="2"/>
  <c r="L94" i="2"/>
  <c r="I94" i="2"/>
  <c r="K94" i="2"/>
  <c r="J94" i="2"/>
  <c r="O90" i="2"/>
  <c r="O92" i="2" s="1"/>
  <c r="N94" i="2"/>
  <c r="E94" i="2"/>
  <c r="T94" i="2"/>
  <c r="M32" i="2"/>
  <c r="O32" i="2" s="1"/>
  <c r="I68" i="2"/>
  <c r="I70" i="2" s="1"/>
  <c r="D94" i="2"/>
  <c r="C68" i="2"/>
  <c r="C70" i="2" s="1"/>
  <c r="K68" i="2"/>
  <c r="K70" i="2" s="1"/>
  <c r="F94" i="2"/>
  <c r="U94" i="2"/>
  <c r="M43" i="4"/>
  <c r="M72" i="4"/>
  <c r="O25" i="2"/>
  <c r="D70" i="3"/>
  <c r="D72" i="3"/>
  <c r="H68" i="2"/>
  <c r="H70" i="2" s="1"/>
  <c r="O56" i="2"/>
  <c r="E35" i="2"/>
  <c r="E41" i="2" s="1"/>
  <c r="M49" i="52"/>
  <c r="O49" i="52" s="1"/>
  <c r="J60" i="52"/>
  <c r="M82" i="52"/>
  <c r="O82" i="52" s="1"/>
  <c r="C58" i="52"/>
  <c r="M58" i="52" s="1"/>
  <c r="O58" i="52" s="1"/>
  <c r="K14" i="52"/>
  <c r="M87" i="52"/>
  <c r="O87" i="52" s="1"/>
  <c r="M56" i="52"/>
  <c r="O56" i="52" s="1"/>
  <c r="M37" i="52"/>
  <c r="O37" i="52" s="1"/>
  <c r="O83" i="53"/>
  <c r="E31" i="53"/>
  <c r="M31" i="53" s="1"/>
  <c r="O31" i="53" s="1"/>
  <c r="L52" i="53"/>
  <c r="T92" i="53"/>
  <c r="E88" i="53"/>
  <c r="H66" i="53"/>
  <c r="F60" i="53"/>
  <c r="I25" i="53"/>
  <c r="O43" i="4"/>
  <c r="O72" i="4"/>
  <c r="N92" i="52"/>
  <c r="D88" i="52"/>
  <c r="G66" i="52"/>
  <c r="E60" i="52"/>
  <c r="M24" i="52"/>
  <c r="O24" i="52" s="1"/>
  <c r="H25" i="52"/>
  <c r="M97" i="53"/>
  <c r="O97" i="53" s="1"/>
  <c r="M59" i="52"/>
  <c r="O59" i="52" s="1"/>
  <c r="I52" i="53"/>
  <c r="M30" i="53"/>
  <c r="O30" i="53" s="1"/>
  <c r="M52" i="2"/>
  <c r="M58" i="2"/>
  <c r="O58" i="2" s="1"/>
  <c r="M49" i="53"/>
  <c r="O49" i="53" s="1"/>
  <c r="J60" i="53"/>
  <c r="C58" i="53"/>
  <c r="M58" i="53" s="1"/>
  <c r="O58" i="53" s="1"/>
  <c r="M82" i="53"/>
  <c r="O82" i="53" s="1"/>
  <c r="K14" i="53"/>
  <c r="M87" i="53"/>
  <c r="O87" i="53" s="1"/>
  <c r="M56" i="53"/>
  <c r="O56" i="53" s="1"/>
  <c r="M37" i="53"/>
  <c r="O37" i="53" s="1"/>
  <c r="U88" i="52"/>
  <c r="U60" i="52"/>
  <c r="D52" i="52"/>
  <c r="E92" i="52"/>
  <c r="M39" i="52"/>
  <c r="O39" i="52" s="1"/>
  <c r="M41" i="3"/>
  <c r="N92" i="53"/>
  <c r="D88" i="53"/>
  <c r="G66" i="53"/>
  <c r="E60" i="53"/>
  <c r="N35" i="53"/>
  <c r="M24" i="53"/>
  <c r="O24" i="53" s="1"/>
  <c r="H25" i="53"/>
  <c r="L88" i="52"/>
  <c r="T66" i="52"/>
  <c r="L60" i="52"/>
  <c r="E52" i="52"/>
  <c r="U25" i="52"/>
  <c r="I14" i="52"/>
  <c r="H52" i="52"/>
  <c r="M29" i="52"/>
  <c r="O29" i="52" s="1"/>
  <c r="M13" i="52"/>
  <c r="O13" i="52" s="1"/>
  <c r="E25" i="52"/>
  <c r="M91" i="52"/>
  <c r="O91" i="52" s="1"/>
  <c r="J66" i="52"/>
  <c r="H60" i="52"/>
  <c r="U52" i="52"/>
  <c r="U32" i="52"/>
  <c r="U35" i="52" s="1"/>
  <c r="M21" i="52"/>
  <c r="O21" i="52" s="1"/>
  <c r="K25" i="52"/>
  <c r="U88" i="53"/>
  <c r="U60" i="53"/>
  <c r="D52" i="53"/>
  <c r="E92" i="53"/>
  <c r="M39" i="53"/>
  <c r="O39" i="53" s="1"/>
  <c r="D92" i="52"/>
  <c r="C14" i="52"/>
  <c r="M10" i="52"/>
  <c r="L88" i="53"/>
  <c r="T66" i="53"/>
  <c r="L60" i="53"/>
  <c r="E52" i="53"/>
  <c r="U25" i="53"/>
  <c r="I14" i="53"/>
  <c r="O86" i="2"/>
  <c r="O88" i="2" s="1"/>
  <c r="H52" i="53"/>
  <c r="M29" i="53"/>
  <c r="O29" i="53" s="1"/>
  <c r="M13" i="53"/>
  <c r="O13" i="53" s="1"/>
  <c r="E25" i="53"/>
  <c r="M91" i="53"/>
  <c r="O91" i="53" s="1"/>
  <c r="J66" i="53"/>
  <c r="H60" i="53"/>
  <c r="U52" i="53"/>
  <c r="U32" i="53"/>
  <c r="U35" i="53" s="1"/>
  <c r="M21" i="53"/>
  <c r="O21" i="53" s="1"/>
  <c r="K25" i="53"/>
  <c r="U92" i="52"/>
  <c r="F88" i="52"/>
  <c r="I66" i="52"/>
  <c r="G60" i="52"/>
  <c r="T32" i="52"/>
  <c r="T35" i="52" s="1"/>
  <c r="T52" i="52"/>
  <c r="J25" i="52"/>
  <c r="M12" i="52"/>
  <c r="O12" i="52" s="1"/>
  <c r="M51" i="52"/>
  <c r="O51" i="52" s="1"/>
  <c r="K52" i="52"/>
  <c r="M33" i="52"/>
  <c r="O33" i="52" s="1"/>
  <c r="D92" i="53"/>
  <c r="C14" i="53"/>
  <c r="M10" i="53"/>
  <c r="L92" i="52"/>
  <c r="C88" i="52"/>
  <c r="M86" i="52"/>
  <c r="F66" i="52"/>
  <c r="D60" i="52"/>
  <c r="G25" i="52"/>
  <c r="E43" i="3"/>
  <c r="E72" i="3"/>
  <c r="C52" i="52"/>
  <c r="M47" i="52"/>
  <c r="M22" i="52"/>
  <c r="O22" i="52" s="1"/>
  <c r="T25" i="52"/>
  <c r="M77" i="52"/>
  <c r="O77" i="52" s="1"/>
  <c r="K66" i="52"/>
  <c r="I60" i="52"/>
  <c r="M50" i="52"/>
  <c r="O50" i="52" s="1"/>
  <c r="L25" i="52"/>
  <c r="C25" i="52"/>
  <c r="M17" i="52"/>
  <c r="U92" i="53"/>
  <c r="F88" i="53"/>
  <c r="I66" i="53"/>
  <c r="G60" i="53"/>
  <c r="T52" i="53"/>
  <c r="T32" i="53"/>
  <c r="T35" i="53" s="1"/>
  <c r="J25" i="53"/>
  <c r="M12" i="53"/>
  <c r="O12" i="53" s="1"/>
  <c r="M51" i="53"/>
  <c r="O51" i="53" s="1"/>
  <c r="K52" i="53"/>
  <c r="M33" i="53"/>
  <c r="O33" i="53" s="1"/>
  <c r="J52" i="52"/>
  <c r="L92" i="53"/>
  <c r="M86" i="53"/>
  <c r="C88" i="53"/>
  <c r="F66" i="53"/>
  <c r="D60" i="53"/>
  <c r="G25" i="53"/>
  <c r="M47" i="53"/>
  <c r="C52" i="53"/>
  <c r="M77" i="53"/>
  <c r="O77" i="53" s="1"/>
  <c r="K66" i="53"/>
  <c r="I60" i="53"/>
  <c r="M50" i="53"/>
  <c r="O50" i="53" s="1"/>
  <c r="M17" i="53"/>
  <c r="C25" i="53"/>
  <c r="F92" i="52"/>
  <c r="T88" i="52"/>
  <c r="M64" i="52"/>
  <c r="O64" i="52" s="1"/>
  <c r="T60" i="52"/>
  <c r="M48" i="52"/>
  <c r="O48" i="52" s="1"/>
  <c r="M19" i="52"/>
  <c r="O19" i="52" s="1"/>
  <c r="J52" i="53"/>
  <c r="C92" i="52"/>
  <c r="M90" i="52"/>
  <c r="O10" i="2"/>
  <c r="O14" i="2" s="1"/>
  <c r="M66" i="2"/>
  <c r="M55" i="52"/>
  <c r="M34" i="52"/>
  <c r="O34" i="52" s="1"/>
  <c r="F25" i="52"/>
  <c r="G52" i="52"/>
  <c r="M28" i="52"/>
  <c r="C35" i="52"/>
  <c r="M63" i="52"/>
  <c r="C66" i="52"/>
  <c r="D25" i="52"/>
  <c r="N52" i="52"/>
  <c r="M23" i="52"/>
  <c r="O23" i="52" s="1"/>
  <c r="F92" i="53"/>
  <c r="T88" i="53"/>
  <c r="M64" i="53"/>
  <c r="O64" i="53" s="1"/>
  <c r="T60" i="53"/>
  <c r="M48" i="53"/>
  <c r="O48" i="53" s="1"/>
  <c r="M19" i="53"/>
  <c r="O19" i="53" s="1"/>
  <c r="N88" i="52"/>
  <c r="U66" i="52"/>
  <c r="N60" i="52"/>
  <c r="F52" i="52"/>
  <c r="J14" i="52"/>
  <c r="C92" i="53"/>
  <c r="M90" i="53"/>
  <c r="O25" i="3"/>
  <c r="O41" i="3" s="1"/>
  <c r="M55" i="53"/>
  <c r="M34" i="53"/>
  <c r="O34" i="53" s="1"/>
  <c r="F25" i="53"/>
  <c r="G52" i="53"/>
  <c r="M28" i="53"/>
  <c r="C66" i="53"/>
  <c r="M63" i="53"/>
  <c r="D25" i="53"/>
  <c r="N52" i="53"/>
  <c r="M23" i="53"/>
  <c r="O23" i="53" s="1"/>
  <c r="O83" i="52"/>
  <c r="E31" i="52"/>
  <c r="M31" i="52" s="1"/>
  <c r="O31" i="52" s="1"/>
  <c r="L52" i="52"/>
  <c r="T92" i="52"/>
  <c r="E88" i="52"/>
  <c r="H66" i="52"/>
  <c r="F60" i="52"/>
  <c r="I25" i="52"/>
  <c r="N88" i="53"/>
  <c r="U66" i="53"/>
  <c r="N60" i="53"/>
  <c r="F52" i="53"/>
  <c r="J14" i="53"/>
  <c r="M97" i="52"/>
  <c r="O97" i="52" s="1"/>
  <c r="M59" i="53"/>
  <c r="O59" i="53" s="1"/>
  <c r="I52" i="52"/>
  <c r="M30" i="52"/>
  <c r="O30" i="52" s="1"/>
  <c r="I94" i="52" l="1"/>
  <c r="H94" i="53"/>
  <c r="I94" i="53"/>
  <c r="H94" i="52"/>
  <c r="E68" i="53"/>
  <c r="E70" i="53" s="1"/>
  <c r="N41" i="52"/>
  <c r="N43" i="52" s="1"/>
  <c r="M94" i="2"/>
  <c r="O94" i="2"/>
  <c r="K94" i="52"/>
  <c r="U41" i="52"/>
  <c r="N41" i="53"/>
  <c r="N43" i="53" s="1"/>
  <c r="O35" i="2"/>
  <c r="O41" i="2" s="1"/>
  <c r="M35" i="2"/>
  <c r="M41" i="2" s="1"/>
  <c r="M43" i="2" s="1"/>
  <c r="T41" i="53"/>
  <c r="T43" i="53" s="1"/>
  <c r="H41" i="53"/>
  <c r="H43" i="53" s="1"/>
  <c r="T41" i="52"/>
  <c r="T43" i="52" s="1"/>
  <c r="F68" i="53"/>
  <c r="F70" i="53" s="1"/>
  <c r="J72" i="2"/>
  <c r="G41" i="53"/>
  <c r="G43" i="53" s="1"/>
  <c r="J68" i="53"/>
  <c r="J70" i="53" s="1"/>
  <c r="D41" i="52"/>
  <c r="D43" i="52" s="1"/>
  <c r="J68" i="52"/>
  <c r="J70" i="52" s="1"/>
  <c r="F41" i="53"/>
  <c r="F43" i="53" s="1"/>
  <c r="N68" i="53"/>
  <c r="N70" i="53" s="1"/>
  <c r="C60" i="53"/>
  <c r="C68" i="53" s="1"/>
  <c r="C70" i="53" s="1"/>
  <c r="L41" i="53"/>
  <c r="L43" i="53" s="1"/>
  <c r="D41" i="53"/>
  <c r="D43" i="53" s="1"/>
  <c r="U41" i="53"/>
  <c r="U43" i="53" s="1"/>
  <c r="M32" i="53"/>
  <c r="O32" i="53" s="1"/>
  <c r="L68" i="53"/>
  <c r="L70" i="53" s="1"/>
  <c r="G41" i="52"/>
  <c r="G43" i="52" s="1"/>
  <c r="T68" i="52"/>
  <c r="T70" i="52" s="1"/>
  <c r="E35" i="53"/>
  <c r="E41" i="53" s="1"/>
  <c r="F41" i="52"/>
  <c r="F43" i="52" s="1"/>
  <c r="K41" i="53"/>
  <c r="K43" i="53" s="1"/>
  <c r="I41" i="52"/>
  <c r="O60" i="2"/>
  <c r="O68" i="2" s="1"/>
  <c r="O70" i="2" s="1"/>
  <c r="F68" i="52"/>
  <c r="F70" i="52" s="1"/>
  <c r="H41" i="52"/>
  <c r="H43" i="52" s="1"/>
  <c r="T72" i="2"/>
  <c r="L68" i="52"/>
  <c r="L70" i="52" s="1"/>
  <c r="N94" i="53"/>
  <c r="I68" i="52"/>
  <c r="I70" i="52" s="1"/>
  <c r="T68" i="53"/>
  <c r="T70" i="53" s="1"/>
  <c r="L41" i="52"/>
  <c r="I41" i="53"/>
  <c r="I43" i="53" s="1"/>
  <c r="E68" i="52"/>
  <c r="E70" i="52" s="1"/>
  <c r="U72" i="2"/>
  <c r="C94" i="53"/>
  <c r="G72" i="2"/>
  <c r="I72" i="2"/>
  <c r="N72" i="2"/>
  <c r="J43" i="2"/>
  <c r="U94" i="53"/>
  <c r="O72" i="3"/>
  <c r="O43" i="3"/>
  <c r="O55" i="52"/>
  <c r="O60" i="52" s="1"/>
  <c r="M60" i="52"/>
  <c r="O10" i="53"/>
  <c r="O14" i="53" s="1"/>
  <c r="M14" i="53"/>
  <c r="U68" i="53"/>
  <c r="U70" i="53" s="1"/>
  <c r="D43" i="2"/>
  <c r="D72" i="2"/>
  <c r="H43" i="2"/>
  <c r="H72" i="2"/>
  <c r="M60" i="53"/>
  <c r="O55" i="53"/>
  <c r="O60" i="53" s="1"/>
  <c r="C60" i="52"/>
  <c r="C68" i="52" s="1"/>
  <c r="C70" i="52" s="1"/>
  <c r="E43" i="2"/>
  <c r="E72" i="2"/>
  <c r="D68" i="52"/>
  <c r="D70" i="52" s="1"/>
  <c r="K43" i="2"/>
  <c r="K72" i="2"/>
  <c r="J41" i="53"/>
  <c r="N94" i="52"/>
  <c r="O28" i="52"/>
  <c r="U68" i="52"/>
  <c r="U70" i="52" s="1"/>
  <c r="D94" i="53"/>
  <c r="O63" i="52"/>
  <c r="O66" i="52" s="1"/>
  <c r="M66" i="52"/>
  <c r="O86" i="53"/>
  <c r="O88" i="53" s="1"/>
  <c r="M88" i="53"/>
  <c r="O47" i="53"/>
  <c r="O52" i="53" s="1"/>
  <c r="M52" i="53"/>
  <c r="O28" i="53"/>
  <c r="M92" i="53"/>
  <c r="O90" i="53"/>
  <c r="O92" i="53" s="1"/>
  <c r="G68" i="52"/>
  <c r="G70" i="52" s="1"/>
  <c r="M92" i="52"/>
  <c r="O90" i="52"/>
  <c r="O92" i="52" s="1"/>
  <c r="T94" i="52"/>
  <c r="O47" i="52"/>
  <c r="O52" i="52" s="1"/>
  <c r="M52" i="52"/>
  <c r="M88" i="52"/>
  <c r="O86" i="52"/>
  <c r="O88" i="52" s="1"/>
  <c r="K68" i="52"/>
  <c r="K70" i="52" s="1"/>
  <c r="F94" i="52"/>
  <c r="L94" i="53"/>
  <c r="E35" i="52"/>
  <c r="E41" i="52" s="1"/>
  <c r="U94" i="52"/>
  <c r="O63" i="53"/>
  <c r="O66" i="53" s="1"/>
  <c r="M66" i="53"/>
  <c r="L43" i="2"/>
  <c r="L72" i="2"/>
  <c r="C35" i="53"/>
  <c r="C41" i="53" s="1"/>
  <c r="G68" i="53"/>
  <c r="G70" i="53" s="1"/>
  <c r="E94" i="52"/>
  <c r="N68" i="52"/>
  <c r="N70" i="52" s="1"/>
  <c r="K68" i="53"/>
  <c r="K70" i="53" s="1"/>
  <c r="F94" i="53"/>
  <c r="C94" i="52"/>
  <c r="H68" i="53"/>
  <c r="H70" i="53" s="1"/>
  <c r="M14" i="52"/>
  <c r="O10" i="52"/>
  <c r="O14" i="52" s="1"/>
  <c r="D68" i="53"/>
  <c r="D70" i="53" s="1"/>
  <c r="L94" i="52"/>
  <c r="M43" i="3"/>
  <c r="M72" i="3"/>
  <c r="M32" i="52"/>
  <c r="O32" i="52" s="1"/>
  <c r="M25" i="52"/>
  <c r="O17" i="52"/>
  <c r="C72" i="2"/>
  <c r="C43" i="2"/>
  <c r="T94" i="53"/>
  <c r="M25" i="53"/>
  <c r="O17" i="53"/>
  <c r="U43" i="52"/>
  <c r="J41" i="52"/>
  <c r="C41" i="52"/>
  <c r="H68" i="52"/>
  <c r="H70" i="52" s="1"/>
  <c r="I68" i="53"/>
  <c r="I70" i="53" s="1"/>
  <c r="D94" i="52"/>
  <c r="E94" i="53"/>
  <c r="K41" i="52"/>
  <c r="F43" i="2"/>
  <c r="F72" i="2"/>
  <c r="M60" i="2"/>
  <c r="M68" i="2" s="1"/>
  <c r="O35" i="53" l="1"/>
  <c r="F72" i="53"/>
  <c r="M35" i="53"/>
  <c r="M41" i="53" s="1"/>
  <c r="L72" i="52"/>
  <c r="I72" i="52"/>
  <c r="N72" i="53"/>
  <c r="F72" i="52"/>
  <c r="T72" i="52"/>
  <c r="L43" i="52"/>
  <c r="L72" i="53"/>
  <c r="M68" i="52"/>
  <c r="M70" i="52" s="1"/>
  <c r="O68" i="52"/>
  <c r="O70" i="52" s="1"/>
  <c r="I43" i="52"/>
  <c r="T72" i="53"/>
  <c r="O94" i="53"/>
  <c r="D72" i="52"/>
  <c r="M94" i="52"/>
  <c r="U72" i="53"/>
  <c r="M70" i="2"/>
  <c r="M72" i="2"/>
  <c r="E72" i="52"/>
  <c r="E43" i="52"/>
  <c r="O25" i="53"/>
  <c r="C72" i="53"/>
  <c r="C43" i="53"/>
  <c r="M94" i="53"/>
  <c r="M35" i="52"/>
  <c r="M41" i="52" s="1"/>
  <c r="O35" i="52"/>
  <c r="H72" i="53"/>
  <c r="E72" i="53"/>
  <c r="E43" i="53"/>
  <c r="N72" i="52"/>
  <c r="C43" i="52"/>
  <c r="C72" i="52"/>
  <c r="M68" i="53"/>
  <c r="M70" i="53" s="1"/>
  <c r="G72" i="53"/>
  <c r="J72" i="52"/>
  <c r="J43" i="52"/>
  <c r="I72" i="53"/>
  <c r="O68" i="53"/>
  <c r="O70" i="53" s="1"/>
  <c r="O94" i="52"/>
  <c r="J43" i="53"/>
  <c r="J72" i="53"/>
  <c r="D72" i="53"/>
  <c r="H72" i="52"/>
  <c r="K43" i="52"/>
  <c r="K72" i="52"/>
  <c r="U72" i="52"/>
  <c r="O25" i="52"/>
  <c r="K72" i="53"/>
  <c r="O72" i="2"/>
  <c r="O43" i="2"/>
  <c r="G72" i="52"/>
  <c r="O41" i="53" l="1"/>
  <c r="O43" i="53" s="1"/>
  <c r="O41" i="52"/>
  <c r="M72" i="52"/>
  <c r="M43" i="52"/>
  <c r="M72" i="53"/>
  <c r="M43" i="53"/>
  <c r="O72" i="53" l="1"/>
  <c r="O43" i="52"/>
  <c r="O72" i="52"/>
</calcChain>
</file>

<file path=xl/sharedStrings.xml><?xml version="1.0" encoding="utf-8"?>
<sst xmlns="http://schemas.openxmlformats.org/spreadsheetml/2006/main" count="5371" uniqueCount="216">
  <si>
    <t>LFR 00: Subjective Analysis by Service</t>
  </si>
  <si>
    <t>£ thousands</t>
  </si>
  <si>
    <t xml:space="preserve">Please enter expenditure as a positive number </t>
  </si>
  <si>
    <t>LFR 01</t>
  </si>
  <si>
    <t>LFR 02</t>
  </si>
  <si>
    <t>LFR 03</t>
  </si>
  <si>
    <t>LFR 05</t>
  </si>
  <si>
    <t>Road 
Bridges</t>
  </si>
  <si>
    <t>LFR 06</t>
  </si>
  <si>
    <t>LFR 07</t>
  </si>
  <si>
    <t>LFR 09</t>
  </si>
  <si>
    <t>LFR 20</t>
  </si>
  <si>
    <t>Trading Services</t>
  </si>
  <si>
    <t>Total General Fund Services</t>
  </si>
  <si>
    <t>HRA</t>
  </si>
  <si>
    <t xml:space="preserve">Total Services </t>
  </si>
  <si>
    <t>Statutory Harbour Accounts</t>
  </si>
  <si>
    <t>Memorandum Only</t>
  </si>
  <si>
    <t>and income as a negative number throughout.</t>
  </si>
  <si>
    <t>Education Services</t>
  </si>
  <si>
    <t>Culture and Related Services</t>
  </si>
  <si>
    <t>Social Work Services</t>
  </si>
  <si>
    <t>Roads and Transport</t>
  </si>
  <si>
    <t>Environmental Services</t>
  </si>
  <si>
    <t>Building, Planning &amp; Development</t>
  </si>
  <si>
    <t>Central Services</t>
  </si>
  <si>
    <t>Non-HRA Housing</t>
  </si>
  <si>
    <t>Common Good</t>
  </si>
  <si>
    <t>Expenditure on a Funding Basis</t>
  </si>
  <si>
    <t>Employee Costs</t>
  </si>
  <si>
    <t xml:space="preserve">Teachers </t>
  </si>
  <si>
    <t>Teacher pension costs</t>
  </si>
  <si>
    <t>Non-Teachers</t>
  </si>
  <si>
    <t>Non-Teacher pension costs</t>
  </si>
  <si>
    <t>Total Employee Costs on a funding basis</t>
  </si>
  <si>
    <t>Operating Costs</t>
  </si>
  <si>
    <t>Premises related costs</t>
  </si>
  <si>
    <t>Rates</t>
  </si>
  <si>
    <t>Transport related expenditure</t>
  </si>
  <si>
    <t>Supplies and Services</t>
  </si>
  <si>
    <t>Third Party Payments: To RTPs and VJBs</t>
  </si>
  <si>
    <t>Third Party Payments: To other local authorities</t>
  </si>
  <si>
    <t>Third Party Payments: To NHS Boards (direct payments only)</t>
  </si>
  <si>
    <t>Third Party Payments: Other</t>
  </si>
  <si>
    <t>Total Operating Costs on a funding basis</t>
  </si>
  <si>
    <t>Transfer Payments</t>
  </si>
  <si>
    <t>School children and students</t>
  </si>
  <si>
    <t>Social Work clients</t>
  </si>
  <si>
    <t>Housing Benefits</t>
  </si>
  <si>
    <t>Transfer Payment to IJB</t>
  </si>
  <si>
    <t>Third party capital projects funded from capital grant</t>
  </si>
  <si>
    <t>Third party capital projects funded from revenue</t>
  </si>
  <si>
    <t>Other transfer payments</t>
  </si>
  <si>
    <t>Total Transfer Payments on a funding basis</t>
  </si>
  <si>
    <t>Support Services</t>
  </si>
  <si>
    <t>Recharge income from other services</t>
  </si>
  <si>
    <t>Gross Expenditure on a funding basis</t>
  </si>
  <si>
    <t>Gross Expenditure adjusted for LFR purposes</t>
  </si>
  <si>
    <t>Income on Funding Basis</t>
  </si>
  <si>
    <t>Government Grants</t>
  </si>
  <si>
    <t>Ring-Fenced Revenue Grants</t>
  </si>
  <si>
    <t>Covid-19 Specific Grants</t>
  </si>
  <si>
    <t>General Capital Grant used to fund third party capital projects</t>
  </si>
  <si>
    <t>Other central government capital grants used to fund third party capital projects</t>
  </si>
  <si>
    <t>Other central government grants (excl GRG)</t>
  </si>
  <si>
    <t>Total Government Grants</t>
  </si>
  <si>
    <t>Other Grants, Reimbursements and Contributions</t>
  </si>
  <si>
    <t>Contributions from other local authorities</t>
  </si>
  <si>
    <r>
      <t xml:space="preserve">Requisitions from constituent councils – </t>
    </r>
    <r>
      <rPr>
        <b/>
        <sz val="10"/>
        <rFont val="Arial"/>
        <family val="2"/>
      </rPr>
      <t>VJBs and RTPs only</t>
    </r>
  </si>
  <si>
    <r>
      <t>Contributions from NHS Boards (</t>
    </r>
    <r>
      <rPr>
        <b/>
        <sz val="10"/>
        <color theme="1"/>
        <rFont val="Arial"/>
        <family val="2"/>
      </rPr>
      <t>excluding</t>
    </r>
    <r>
      <rPr>
        <sz val="10"/>
        <color theme="1"/>
        <rFont val="Arial"/>
        <family val="2"/>
      </rPr>
      <t xml:space="preserve"> amounts received via IJBs)</t>
    </r>
  </si>
  <si>
    <t>Income from IJB to commission services</t>
  </si>
  <si>
    <t>All other grants, reimbursements and contributions</t>
  </si>
  <si>
    <t>Total Grants, Reimbursements and Contributions</t>
  </si>
  <si>
    <t>Customer and Client Receipts</t>
  </si>
  <si>
    <t>Income from fees or charges to service users</t>
  </si>
  <si>
    <t>Rent income</t>
  </si>
  <si>
    <t>Other customer and client receipts</t>
  </si>
  <si>
    <t>Total Customer and Client Receipts</t>
  </si>
  <si>
    <t>Gross Income on a funding basis</t>
  </si>
  <si>
    <t>Gross Income adjusted for LFR Purposes</t>
  </si>
  <si>
    <t>Net Revenue Expenditure on a funding basis</t>
  </si>
  <si>
    <t>Additional Information</t>
  </si>
  <si>
    <t>Revenue Contributions to Capital (RCC)</t>
  </si>
  <si>
    <t>Total Revenue Contributions to Capital (RCC)</t>
  </si>
  <si>
    <t>Integration Joint Boards (IJBs) - Councils Only</t>
  </si>
  <si>
    <t>Expenditure on services commissioned by IJB - included in Rows 8 to 43</t>
  </si>
  <si>
    <t>Additional expenditure (+) / income (-) relating to transfer payment with IJB</t>
  </si>
  <si>
    <t>Grants and Payments to Third Sector Bodies - Councils Only</t>
  </si>
  <si>
    <t>Payment for the provision of services by Third Sector Bodies</t>
  </si>
  <si>
    <t>Grants to Third Sector Bodies</t>
  </si>
  <si>
    <t>Total Gross Grants and Payments to Third Sector Bodies</t>
  </si>
  <si>
    <t>Grants from any source used to fund Gross payments to Third Sector Bodies</t>
  </si>
  <si>
    <t>Grants from any source used to fund Grants to Third Sector Bodies</t>
  </si>
  <si>
    <t>Total Income to Fund Grants and Payments to Third Sector Bodies</t>
  </si>
  <si>
    <t>Total Net Grants and Payments to Third Sector Bodies</t>
  </si>
  <si>
    <t>Covid-19</t>
  </si>
  <si>
    <t>Additional gross expenditure directly incurred by Covid-19</t>
  </si>
  <si>
    <t>2020-21</t>
  </si>
  <si>
    <t>Aberdeen City</t>
  </si>
  <si>
    <t>Aberdeenshire</t>
  </si>
  <si>
    <t>Angus</t>
  </si>
  <si>
    <t>Argyll &amp; Bute</t>
  </si>
  <si>
    <t>Clackmannanshire</t>
  </si>
  <si>
    <t>City of Edinburgh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</si>
  <si>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</si>
  <si>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</si>
  <si>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</si>
  <si>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</si>
  <si>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</si>
  <si>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</si>
  <si>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</si>
  <si>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</si>
  <si>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</si>
  <si>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</si>
  <si>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</si>
  <si>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</si>
  <si>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</si>
  <si>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</si>
  <si>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</si>
  <si>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</si>
  <si>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</si>
  <si>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</si>
  <si>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</si>
  <si>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</si>
  <si>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</si>
  <si>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</si>
  <si>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</si>
  <si>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</si>
  <si>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</si>
  <si>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</si>
  <si>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Ayrshire VJB</t>
  </si>
  <si>
    <t>Central VJB</t>
  </si>
  <si>
    <t>Dunbartonshire&amp; Argyll&amp;Bute VJB</t>
  </si>
  <si>
    <t>Grampian VJB</t>
  </si>
  <si>
    <t>Highland &amp; Western Isles VJB</t>
  </si>
  <si>
    <t>Lanarkshire VJB</t>
  </si>
  <si>
    <t>Lothian VJB</t>
  </si>
  <si>
    <t>Orkney &amp; Shetland VJB</t>
  </si>
  <si>
    <t>Renfrewshire VJB</t>
  </si>
  <si>
    <t>Tayside VJB</t>
  </si>
  <si>
    <t>Tay Road Bridge</t>
  </si>
  <si>
    <t>HITRANS</t>
  </si>
  <si>
    <t>NESTRANS</t>
  </si>
  <si>
    <t>SESTRAN</t>
  </si>
  <si>
    <t>SPT</t>
  </si>
  <si>
    <t>SWESTRANS</t>
  </si>
  <si>
    <t>TACTRAN</t>
  </si>
  <si>
    <t>ZetTrans</t>
  </si>
  <si>
    <t>Scotland</t>
  </si>
  <si>
    <t>Councils</t>
  </si>
  <si>
    <t>2020-21 Local Financial Returns (LFRs): Source Workbooks</t>
  </si>
  <si>
    <t>Last updated on 5 March 2024</t>
  </si>
  <si>
    <t>Background</t>
  </si>
  <si>
    <t>The LFRs are a series of detailed returns that collect final, audited expenditure and income figures for all councils, Valuation Joint Boards (VJBs), Regional Transport</t>
  </si>
  <si>
    <t>Partnerships (RTPs) and the Tay Road Bridge Joint Board on an annual basis. The figures collected in the LFRs are published as part of the Scottish Local Government</t>
  </si>
  <si>
    <t>Finance Statistics (SLGFS) publication.</t>
  </si>
  <si>
    <r>
      <t xml:space="preserve">This workbook contains a 'Scotland' tab which provides summary figures at Scotland level; a 'Councils' tab which provides summary figures for all councils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>, i.e. excludes</t>
    </r>
  </si>
  <si>
    <t>any values relating to VJBs, RTPs and the Tay Road Bridge Joint Board; a tab for each local authority required to complete that section of the LFR.</t>
  </si>
  <si>
    <r>
      <rPr>
        <b/>
        <sz val="12"/>
        <rFont val="Arial"/>
        <family val="2"/>
      </rPr>
      <t xml:space="preserve">This file contains the data collected in LFR 00: </t>
    </r>
    <r>
      <rPr>
        <sz val="12"/>
        <rFont val="Arial"/>
        <family val="2"/>
      </rPr>
      <t>detailed revenue expenditure and income figures by service.</t>
    </r>
  </si>
  <si>
    <t>A copy of the latest blank LFR and guidance for completion are available on the Scottish Government website.</t>
  </si>
  <si>
    <t>Full commentary on the key 2020-21 figures is available in the SLGFS 2020-21 publication.</t>
  </si>
  <si>
    <t>Data Interpretation</t>
  </si>
  <si>
    <t>Please note the following information when using data provided in this file:</t>
  </si>
  <si>
    <t>•   Figures reflect expenditure and income incurred from 1 April 2020 to 31 March 2021.</t>
  </si>
  <si>
    <t>•   Expenditure is presented as positive figures; income is presented as negative figures.</t>
  </si>
  <si>
    <t>•   All figures are presented in cash terms and on a funding basis.</t>
  </si>
  <si>
    <t>•   Covid-19 expenditure and service specific grants are recorded against the relevant susbervice, or against Central Services: Other where there is no appropriate subservice.</t>
  </si>
  <si>
    <r>
      <t xml:space="preserve">•   Covid-19 related income received via GRG is included in the GRG income figure and so is </t>
    </r>
    <r>
      <rPr>
        <b/>
        <sz val="12"/>
        <color theme="1"/>
        <rFont val="Arial"/>
        <family val="2"/>
      </rPr>
      <t>not</t>
    </r>
    <r>
      <rPr>
        <sz val="12"/>
        <color theme="1"/>
        <rFont val="Arial"/>
        <family val="2"/>
      </rPr>
      <t xml:space="preserve"> reflected in this LFR.</t>
    </r>
  </si>
  <si>
    <r>
      <t xml:space="preserve">•   Income and expenditure associated with grants where the local authority was acting as an agent are </t>
    </r>
    <r>
      <rPr>
        <b/>
        <sz val="12"/>
        <color theme="1"/>
        <rFont val="Arial"/>
        <family val="2"/>
      </rPr>
      <t xml:space="preserve">not </t>
    </r>
    <r>
      <rPr>
        <sz val="12"/>
        <color theme="1"/>
        <rFont val="Arial"/>
        <family val="2"/>
      </rPr>
      <t>included in this LFR.</t>
    </r>
  </si>
  <si>
    <t>Local authorities are asked to complete the LFRs in line with the guidance provided to ensure returns are completed on a consistent basis to allow for a reasonable degree of</t>
  </si>
  <si>
    <t>comparability. However, there is the potential for inconsistent reporting between local authorities for lower level figures where local accounting practices may vary. Changes in</t>
  </si>
  <si>
    <t>accounting standards between financial years may also impact on the categorisation of expenditure which can lead to discontinuities in the data.</t>
  </si>
  <si>
    <t>Net revenue expenditure can be affected by demand for services and the resources available to deliver those services, which will vary between local authorities. It can also be</t>
  </si>
  <si>
    <t>affected by large one-off payments in any year, for example Equal Pay back-pay settlement expenditure. It is therefore important to consider these factors when making</t>
  </si>
  <si>
    <t>comparisons between local authorities.</t>
  </si>
  <si>
    <t>A copy of the 2020-21 LFR guidance document provided to local authorities has been made available alongside the 2020-21 source LFR workbooks for reference.</t>
  </si>
  <si>
    <t>Comparability to Prior Years</t>
  </si>
  <si>
    <t>A note for data users on providing comparable time series of key figures for service-level LFRs from 2011-12 to 2020-21 is available alongside the 2020-21 source LFR</t>
  </si>
  <si>
    <t>workbooks. If you have any questions relating to comparing LFR data over time, please contact the mailbox noted below.</t>
  </si>
  <si>
    <t>Validation and Revisions</t>
  </si>
  <si>
    <t>The LFR data is thoroughly validated prior to publication, with local authorities required to respond to any queries raised by this exercise. However, due to the volume of data</t>
  </si>
  <si>
    <t>collected in the LFRs, it is not feasible to check every figure in each return and so minor errors may be identified within the source data post-publication.</t>
  </si>
  <si>
    <t>Where revisions are required to the source data post-publication, the relevant source workbook on the Scottish Government website will be updated and a note of the revisions</t>
  </si>
  <si>
    <r>
      <t xml:space="preserve">made provided here. Please note that the 2020-21 SLGFS publication and associated summary excel files will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be updated following publication to reflect revisions which</t>
    </r>
  </si>
  <si>
    <r>
      <t xml:space="preserve">have a </t>
    </r>
    <r>
      <rPr>
        <b/>
        <sz val="12"/>
        <color theme="1"/>
        <rFont val="Arial"/>
        <family val="2"/>
      </rPr>
      <t>significant</t>
    </r>
    <r>
      <rPr>
        <sz val="12"/>
        <color theme="1"/>
        <rFont val="Arial"/>
        <family val="2"/>
      </rPr>
      <t xml:space="preserve"> impact on the key Scotland level figures or commentary provided.</t>
    </r>
  </si>
  <si>
    <t>This file has been revised since it's initial publication as detailed here. The corresponding calculated cells and cells in the Scotland and Councils tabs have also been updated to</t>
  </si>
  <si>
    <t>reflect these revisions.</t>
  </si>
  <si>
    <t>•   On 14 June 2022 to correct errors identified during validation of local authorities' POBE 2022 returns, affecting: Cells J20, K30, J65 &amp; K65 for Inverclyde.</t>
  </si>
  <si>
    <t xml:space="preserve">•   As part of SLGFS 2021-22, a number of authorities revised their 2020-21 returns. </t>
  </si>
  <si>
    <t>•   These were Angus, Inverclyde, Glasgow City, Renfrewshire, Shetland Islands Pension Fund and Scottish Homes Pension Fund.</t>
  </si>
  <si>
    <t xml:space="preserve">•   5 March 2024: As part of SLGFS 2022-23, Sheltand Islands revised LFR 23 for 2020-21. </t>
  </si>
  <si>
    <t>Enquiries</t>
  </si>
  <si>
    <t>For enquiries about this data, please email lgfstats@gov.scot.</t>
  </si>
  <si>
    <t>2020-21 Local Financial Returns (LFRs)</t>
  </si>
  <si>
    <t>Key Definitions</t>
  </si>
  <si>
    <r>
      <rPr>
        <b/>
        <sz val="12"/>
        <color rgb="FF2C486E"/>
        <rFont val="Arial"/>
        <family val="2"/>
      </rPr>
      <t>Cash terms: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Figures presented in cash terms have not been adjusted for inflation.</t>
    </r>
  </si>
  <si>
    <r>
      <rPr>
        <b/>
        <sz val="12"/>
        <color rgb="FF2C486E"/>
        <rFont val="Arial"/>
        <family val="2"/>
      </rPr>
      <t>Funding basis: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Figures have been adjusted for certain accounting transactions that have been charged to services, such as depreciation and pension costs. Funding basis</t>
    </r>
  </si>
  <si>
    <t>figures are used by local authorities when making financial decisions, such as setting budgets.</t>
  </si>
  <si>
    <r>
      <rPr>
        <b/>
        <sz val="12"/>
        <color rgb="FF2C486E"/>
        <rFont val="Arial"/>
        <family val="2"/>
      </rPr>
      <t>Revenue Expenditure: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The cost of delivering services each year, including operating costs and overheads, plus costs that cannot be directly attributed to a service, such as the</t>
    </r>
  </si>
  <si>
    <t>repayment of debt.</t>
  </si>
  <si>
    <r>
      <rPr>
        <b/>
        <sz val="12"/>
        <color rgb="FF2C486E"/>
        <rFont val="Arial"/>
        <family val="2"/>
      </rPr>
      <t>Gross Service Expenditure: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Total revenue expenditure relating to services only.</t>
    </r>
  </si>
  <si>
    <r>
      <rPr>
        <b/>
        <sz val="12"/>
        <color rgb="FF2C486E"/>
        <rFont val="Arial"/>
        <family val="2"/>
      </rPr>
      <t>Gross Service Expenditure Adjusted for LFR Purposes: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Total revenue expenditure relating to services only, adjusted to exclude inter-authority transfers. This figure should be</t>
    </r>
  </si>
  <si>
    <t>used when calculating aggregate figures, such as Scotland or Council level, to ensure there is no double counting due to transfers between local authorities.</t>
  </si>
  <si>
    <r>
      <rPr>
        <b/>
        <sz val="12"/>
        <color rgb="FF2C486E"/>
        <rFont val="Arial"/>
        <family val="2"/>
      </rPr>
      <t>Gross Service Income: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The total income a local authority receives in relation to services, for example customer and client receipts and specific grants.</t>
    </r>
  </si>
  <si>
    <r>
      <rPr>
        <b/>
        <sz val="12"/>
        <color rgb="FF2C486E"/>
        <rFont val="Arial"/>
        <family val="2"/>
      </rPr>
      <t xml:space="preserve">Gross Service Income Adjusted for LFR Purposes: </t>
    </r>
    <r>
      <rPr>
        <sz val="12"/>
        <rFont val="Arial"/>
        <family val="2"/>
      </rPr>
      <t>Gross service income adjusted to exclude inter-authority transfers. This figure should be used when calculating aggregate</t>
    </r>
  </si>
  <si>
    <t>figures, such as Scotland or Council level, to ensure there is no double counting due to transfers between local authorities.</t>
  </si>
  <si>
    <r>
      <rPr>
        <b/>
        <sz val="12"/>
        <color rgb="FF2C486E"/>
        <rFont val="Arial"/>
        <family val="2"/>
      </rPr>
      <t xml:space="preserve">Net Revenue Expenditure: </t>
    </r>
    <r>
      <rPr>
        <sz val="12"/>
        <rFont val="Arial"/>
        <family val="2"/>
      </rPr>
      <t>The element of service expenditure funded by general funding, such as General Revenue Grant (GRG) and local taxation, and / or from reserves. This</t>
    </r>
  </si>
  <si>
    <t>is calculated as the difference between Gross Service Expenditure and Gross Service Income.</t>
  </si>
  <si>
    <r>
      <rPr>
        <b/>
        <sz val="12"/>
        <color rgb="FF2C486E"/>
        <rFont val="Arial"/>
        <family val="2"/>
      </rPr>
      <t xml:space="preserve">Integration Joint Board (IJB): </t>
    </r>
    <r>
      <rPr>
        <sz val="12"/>
        <rFont val="Arial"/>
        <family val="2"/>
      </rPr>
      <t>Thirty IJBs were established in Scotland under the Public Bodies (Joint Working) (Scotland) Act 2014. They are responsible for the planning of</t>
    </r>
  </si>
  <si>
    <t>integrated arrangements and onward services delivery of health and social care for their constituent councils and health boards.</t>
  </si>
  <si>
    <r>
      <rPr>
        <b/>
        <sz val="12"/>
        <color rgb="FF2C486E"/>
        <rFont val="Arial"/>
        <family val="2"/>
      </rPr>
      <t>Agency Grants:</t>
    </r>
    <r>
      <rPr>
        <sz val="12"/>
        <rFont val="Arial"/>
        <family val="2"/>
      </rPr>
      <t xml:space="preserve"> In accordance with LASAAC Guidance on Accounting for Coronavirus Grants, where local authorities are acting as an intermediary in administering the receipt</t>
    </r>
  </si>
  <si>
    <t>and payment process to the ultimate recipients of the funding, they are considered to be acting as agent and so the local authority should not recognise the transactions as income</t>
  </si>
  <si>
    <t>or expenditure to the authority itself.</t>
  </si>
  <si>
    <t>LASAAC Guidance on Accounting for Coronavirus Grants</t>
  </si>
  <si>
    <t>Further information on expenditure / income to be included under each subservice and in additional information lines can be found in the LFR guidance document, which has</t>
  </si>
  <si>
    <t>been made available alongside the 2020-21 source LFR workbooks for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</si>
</sst>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0"/>
      <name val="Geneva"/>
    </font>
    <font>
      <b/>
      <sz val="14"/>
      <name val="Arial"/>
      <family val="2"/>
    </font>
    <font>
      <u/>
      <sz val="10"/>
      <color rgb="FF0000DA"/>
      <name val="Arial"/>
      <family val="2"/>
    </font>
    <font>
      <u/>
      <sz val="12"/>
      <color rgb="FF0000DA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b/>
      <sz val="8"/>
      <color indexed="10"/>
      <name val="Arial"/>
      <family val="2"/>
    </font>
    <font>
      <sz val="10"/>
      <color rgb="FF000000"/>
      <name val="Arial"/>
      <family val="2"/>
    </font>
    <font>
      <b/>
      <sz val="20"/>
      <color rgb="FF2C486E"/>
      <name val="Arial"/>
      <family val="2"/>
    </font>
    <font>
      <sz val="12"/>
      <color theme="1"/>
      <name val="Arial"/>
      <family val="2"/>
    </font>
    <font>
      <b/>
      <sz val="18"/>
      <color rgb="FF2C486E"/>
      <name val="Arial"/>
      <family val="2"/>
    </font>
    <font>
      <sz val="14"/>
      <name val="Arial"/>
      <family val="2"/>
    </font>
    <font>
      <sz val="11"/>
      <color rgb="FF1F497D"/>
      <name val="Calibri"/>
      <family val="2"/>
      <scheme val="minor"/>
    </font>
    <font>
      <b/>
      <sz val="14"/>
      <color rgb="FF2C486E"/>
      <name val="Arial"/>
      <family val="2"/>
    </font>
    <font>
      <b/>
      <sz val="12"/>
      <color theme="1"/>
      <name val="Arial"/>
      <family val="2"/>
    </font>
    <font>
      <u/>
      <sz val="12"/>
      <color indexed="12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2C486E"/>
      <name val="Arial"/>
      <family val="2"/>
    </font>
    <font>
      <sz val="14"/>
      <color theme="1"/>
      <name val="Arial"/>
      <family val="2"/>
    </font>
    <font>
      <u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122B4A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A6A6A6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6" fillId="3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2" borderId="0" xfId="2" applyFont="1" applyFill="1" applyAlignment="1" applyProtection="1">
      <alignment vertical="center" wrapText="1"/>
    </xf>
    <xf numFmtId="3" fontId="7" fillId="3" borderId="0" xfId="1" applyNumberFormat="1" applyFont="1" applyFill="1" applyAlignment="1">
      <alignment vertical="center" wrapText="1"/>
    </xf>
    <xf numFmtId="0" fontId="7" fillId="2" borderId="0" xfId="1" applyFont="1" applyFill="1" applyAlignment="1" applyProtection="1">
      <alignment horizontal="center" vertical="center" wrapText="1"/>
      <protection locked="0"/>
    </xf>
    <xf numFmtId="0" fontId="9" fillId="2" borderId="0" xfId="3" quotePrefix="1" applyFont="1" applyFill="1" applyAlignment="1">
      <alignment horizontal="left" vertical="center" wrapText="1"/>
    </xf>
    <xf numFmtId="0" fontId="9" fillId="2" borderId="0" xfId="3" applyFont="1" applyFill="1" applyAlignment="1">
      <alignment vertical="center" wrapText="1"/>
    </xf>
    <xf numFmtId="0" fontId="10" fillId="2" borderId="0" xfId="3" applyFont="1" applyFill="1" applyAlignment="1">
      <alignment vertical="center"/>
    </xf>
    <xf numFmtId="0" fontId="6" fillId="2" borderId="0" xfId="3" applyFont="1" applyFill="1" applyAlignment="1">
      <alignment horizontal="right" vertical="center"/>
    </xf>
    <xf numFmtId="0" fontId="11" fillId="3" borderId="0" xfId="0" applyFont="1" applyFill="1"/>
    <xf numFmtId="0" fontId="5" fillId="2" borderId="1" xfId="2" applyFont="1" applyFill="1" applyBorder="1" applyAlignment="1" applyProtection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5" fillId="2" borderId="0" xfId="3" applyFont="1" applyFill="1" applyAlignment="1">
      <alignment vertical="center"/>
    </xf>
    <xf numFmtId="0" fontId="11" fillId="3" borderId="0" xfId="0" applyFont="1" applyFill="1" applyAlignment="1">
      <alignment vertical="top"/>
    </xf>
    <xf numFmtId="0" fontId="12" fillId="0" borderId="1" xfId="0" applyFont="1" applyBorder="1" applyAlignment="1">
      <alignment horizontal="center" vertical="center" wrapText="1"/>
    </xf>
    <xf numFmtId="0" fontId="15" fillId="2" borderId="0" xfId="0" quotePrefix="1" applyFont="1" applyFill="1" applyAlignment="1">
      <alignment horizontal="left" vertical="center"/>
    </xf>
    <xf numFmtId="3" fontId="16" fillId="2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2" fillId="3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6" fillId="7" borderId="1" xfId="0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indent="2"/>
    </xf>
    <xf numFmtId="3" fontId="12" fillId="3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3" fontId="5" fillId="3" borderId="0" xfId="1" applyNumberFormat="1" applyFont="1" applyFill="1" applyAlignment="1">
      <alignment vertical="center" wrapText="1"/>
    </xf>
    <xf numFmtId="3" fontId="5" fillId="2" borderId="0" xfId="1" applyNumberFormat="1" applyFont="1" applyFill="1" applyAlignment="1">
      <alignment vertical="center" wrapText="1"/>
    </xf>
    <xf numFmtId="0" fontId="5" fillId="5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3" fontId="5" fillId="2" borderId="0" xfId="1" applyNumberFormat="1" applyFont="1" applyFill="1" applyAlignment="1">
      <alignment wrapText="1"/>
    </xf>
    <xf numFmtId="0" fontId="13" fillId="4" borderId="1" xfId="0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7" fillId="2" borderId="0" xfId="1" applyFont="1" applyFill="1" applyAlignment="1">
      <alignment vertical="center" wrapText="1"/>
    </xf>
    <xf numFmtId="0" fontId="5" fillId="2" borderId="4" xfId="1" applyFont="1" applyFill="1" applyBorder="1" applyAlignment="1">
      <alignment vertical="top" wrapText="1"/>
    </xf>
    <xf numFmtId="0" fontId="5" fillId="2" borderId="5" xfId="1" applyFont="1" applyFill="1" applyBorder="1" applyAlignment="1">
      <alignment vertical="top" wrapText="1"/>
    </xf>
    <xf numFmtId="0" fontId="5" fillId="2" borderId="0" xfId="1" applyFont="1" applyFill="1" applyAlignment="1">
      <alignment vertical="top" wrapText="1"/>
    </xf>
    <xf numFmtId="0" fontId="14" fillId="2" borderId="0" xfId="0" applyFont="1" applyFill="1" applyAlignment="1">
      <alignment vertical="center"/>
    </xf>
    <xf numFmtId="0" fontId="6" fillId="2" borderId="0" xfId="0" quotePrefix="1" applyFont="1" applyFill="1" applyAlignment="1">
      <alignment horizontal="left" vertical="center"/>
    </xf>
    <xf numFmtId="3" fontId="18" fillId="2" borderId="0" xfId="0" quotePrefix="1" applyNumberFormat="1" applyFont="1" applyFill="1" applyAlignment="1">
      <alignment horizontal="left" vertical="center"/>
    </xf>
    <xf numFmtId="0" fontId="13" fillId="8" borderId="1" xfId="0" applyFont="1" applyFill="1" applyBorder="1" applyAlignment="1">
      <alignment vertical="center"/>
    </xf>
    <xf numFmtId="3" fontId="13" fillId="8" borderId="1" xfId="0" applyNumberFormat="1" applyFont="1" applyFill="1" applyBorder="1" applyAlignment="1">
      <alignment vertical="center"/>
    </xf>
    <xf numFmtId="0" fontId="17" fillId="3" borderId="0" xfId="1" applyFont="1" applyFill="1" applyAlignment="1">
      <alignment vertical="center" wrapText="1"/>
    </xf>
    <xf numFmtId="3" fontId="20" fillId="3" borderId="0" xfId="1" applyNumberFormat="1" applyFont="1" applyFill="1" applyAlignment="1">
      <alignment vertical="center" wrapText="1"/>
    </xf>
    <xf numFmtId="3" fontId="10" fillId="3" borderId="0" xfId="3" applyNumberFormat="1" applyFont="1" applyFill="1" applyAlignment="1">
      <alignment vertical="center"/>
    </xf>
    <xf numFmtId="3" fontId="10" fillId="3" borderId="0" xfId="1" applyNumberFormat="1" applyFont="1" applyFill="1" applyAlignment="1">
      <alignment vertical="center"/>
    </xf>
    <xf numFmtId="0" fontId="5" fillId="3" borderId="0" xfId="1" applyFont="1" applyFill="1" applyAlignment="1">
      <alignment vertical="center" wrapText="1"/>
    </xf>
    <xf numFmtId="0" fontId="15" fillId="2" borderId="0" xfId="1" quotePrefix="1" applyFont="1" applyFill="1" applyAlignment="1">
      <alignment horizontal="left" vertical="center" wrapText="1"/>
    </xf>
    <xf numFmtId="0" fontId="5" fillId="2" borderId="0" xfId="1" applyFont="1" applyFill="1" applyAlignment="1">
      <alignment vertical="center"/>
    </xf>
    <xf numFmtId="3" fontId="21" fillId="2" borderId="0" xfId="1" applyNumberFormat="1" applyFont="1" applyFill="1" applyAlignment="1">
      <alignment vertical="center" wrapText="1"/>
    </xf>
    <xf numFmtId="3" fontId="14" fillId="2" borderId="0" xfId="1" applyNumberFormat="1" applyFont="1" applyFill="1" applyAlignment="1">
      <alignment vertical="center" wrapText="1"/>
    </xf>
    <xf numFmtId="0" fontId="6" fillId="2" borderId="0" xfId="1" applyFont="1" applyFill="1" applyAlignment="1">
      <alignment vertical="center"/>
    </xf>
    <xf numFmtId="3" fontId="14" fillId="3" borderId="0" xfId="1" quotePrefix="1" applyNumberFormat="1" applyFont="1" applyFill="1" applyAlignment="1">
      <alignment horizontal="left" vertical="center"/>
    </xf>
    <xf numFmtId="3" fontId="12" fillId="3" borderId="1" xfId="0" applyNumberFormat="1" applyFont="1" applyFill="1" applyBorder="1" applyAlignment="1" applyProtection="1">
      <alignment horizontal="right" vertical="center"/>
      <protection locked="0"/>
    </xf>
    <xf numFmtId="3" fontId="13" fillId="4" borderId="1" xfId="0" applyNumberFormat="1" applyFont="1" applyFill="1" applyBorder="1" applyAlignment="1">
      <alignment horizontal="right" vertical="center"/>
    </xf>
    <xf numFmtId="3" fontId="12" fillId="5" borderId="1" xfId="0" applyNumberFormat="1" applyFont="1" applyFill="1" applyBorder="1" applyAlignment="1">
      <alignment horizontal="right" vertical="center"/>
    </xf>
    <xf numFmtId="3" fontId="11" fillId="7" borderId="1" xfId="0" applyNumberFormat="1" applyFont="1" applyFill="1" applyBorder="1" applyAlignment="1">
      <alignment vertical="center"/>
    </xf>
    <xf numFmtId="0" fontId="4" fillId="2" borderId="0" xfId="2" applyFont="1" applyFill="1" applyAlignment="1" applyProtection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3" fontId="12" fillId="3" borderId="1" xfId="0" applyNumberFormat="1" applyFont="1" applyFill="1" applyBorder="1" applyAlignment="1">
      <alignment vertical="center"/>
    </xf>
    <xf numFmtId="0" fontId="7" fillId="3" borderId="0" xfId="1" applyFont="1" applyFill="1" applyAlignment="1">
      <alignment horizontal="right" vertical="center"/>
    </xf>
    <xf numFmtId="0" fontId="0" fillId="9" borderId="0" xfId="0" applyFill="1"/>
    <xf numFmtId="0" fontId="22" fillId="3" borderId="1" xfId="2" applyFont="1" applyFill="1" applyBorder="1" applyAlignment="1" applyProtection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30" fillId="3" borderId="0" xfId="4" applyFill="1" applyBorder="1" applyAlignment="1" applyProtection="1">
      <alignment vertical="center"/>
    </xf>
    <xf numFmtId="0" fontId="24" fillId="3" borderId="0" xfId="0" quotePrefix="1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1"/>
    </xf>
    <xf numFmtId="0" fontId="31" fillId="3" borderId="0" xfId="0" applyFont="1" applyFill="1" applyAlignment="1">
      <alignment vertical="center"/>
    </xf>
    <xf numFmtId="0" fontId="30" fillId="3" borderId="0" xfId="4" applyFill="1" applyAlignment="1" applyProtection="1">
      <alignment vertical="center"/>
    </xf>
    <xf numFmtId="0" fontId="0" fillId="3" borderId="0" xfId="0" applyFill="1"/>
    <xf numFmtId="0" fontId="32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0" fontId="35" fillId="3" borderId="0" xfId="2" applyFont="1" applyFill="1" applyAlignment="1" applyProtection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</cellXfs>
  <cellStyles count="5">
    <cellStyle name="Hyperlink" xfId="2" builtinId="8"/>
    <cellStyle name="Hyperlink 2" xfId="4" xr:uid="{4F992517-2931-4CB1-BBDF-662B6D058D00}"/>
    <cellStyle name="Normal" xfId="0" builtinId="0"/>
    <cellStyle name="Normal_A3366421" xfId="1" xr:uid="{00000000-0005-0000-0000-000002000000}"/>
    <cellStyle name="Style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gfstats@gov.scot?subject=LFR%202020-21%20-%20Source%20Workbooks" TargetMode="External"/><Relationship Id="rId2" Type="http://schemas.openxmlformats.org/officeDocument/2006/relationships/hyperlink" Target="https://www.gov.scot/publications/local-financial-return/" TargetMode="External"/><Relationship Id="rId1" Type="http://schemas.openxmlformats.org/officeDocument/2006/relationships/hyperlink" Target="https://www.gov.scot/collections/local-government-finance-statistic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ipfa.org/policy-and-guidance/local-authority-scotland-accounts-advisory-committee/guidance-and-publications/guidance-on-accounting-for-coronavirus-grants" TargetMode="External"/><Relationship Id="rId1" Type="http://schemas.openxmlformats.org/officeDocument/2006/relationships/hyperlink" Target="http://www.gov.scot/publications/local-financial-return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CAB6-456C-4B1A-B4B3-15DD5CD2B20A}">
  <sheetPr>
    <tabColor rgb="FF183C5C"/>
  </sheetPr>
  <dimension ref="A1:A59"/>
  <sheetViews>
    <sheetView tabSelected="1" zoomScaleNormal="100" workbookViewId="0"/>
  </sheetViews>
  <sheetFormatPr defaultColWidth="9.1796875" defaultRowHeight="15.5"/>
  <cols>
    <col min="1" max="1" width="175.7265625" style="80" customWidth="1"/>
    <col min="2" max="16384" width="9.1796875" style="80"/>
  </cols>
  <sheetData>
    <row r="1" spans="1:1" ht="28" customHeight="1">
      <c r="A1" s="79" t="s">
        <v>150</v>
      </c>
    </row>
    <row r="2" spans="1:1" ht="24" customHeight="1">
      <c r="A2" s="81" t="s">
        <v>0</v>
      </c>
    </row>
    <row r="3" spans="1:1" ht="17.5">
      <c r="A3" s="82" t="s">
        <v>151</v>
      </c>
    </row>
    <row r="4" spans="1:1">
      <c r="A4" s="83"/>
    </row>
    <row r="5" spans="1:1" ht="20.149999999999999" customHeight="1">
      <c r="A5" s="84" t="s">
        <v>152</v>
      </c>
    </row>
    <row r="6" spans="1:1" ht="18" customHeight="1">
      <c r="A6" s="80" t="s">
        <v>153</v>
      </c>
    </row>
    <row r="7" spans="1:1" ht="18" customHeight="1">
      <c r="A7" s="80" t="s">
        <v>154</v>
      </c>
    </row>
    <row r="8" spans="1:1" ht="18" customHeight="1">
      <c r="A8" s="80" t="s">
        <v>155</v>
      </c>
    </row>
    <row r="9" spans="1:1" ht="10" customHeight="1"/>
    <row r="10" spans="1:1" ht="18" customHeight="1">
      <c r="A10" s="80" t="s">
        <v>156</v>
      </c>
    </row>
    <row r="11" spans="1:1" ht="18" customHeight="1">
      <c r="A11" s="80" t="s">
        <v>157</v>
      </c>
    </row>
    <row r="12" spans="1:1" ht="10" customHeight="1"/>
    <row r="13" spans="1:1" ht="18" customHeight="1">
      <c r="A13" s="4" t="s">
        <v>158</v>
      </c>
    </row>
    <row r="14" spans="1:1" ht="10" customHeight="1"/>
    <row r="15" spans="1:1" ht="18" customHeight="1">
      <c r="A15" s="85" t="s">
        <v>159</v>
      </c>
    </row>
    <row r="16" spans="1:1" ht="10" customHeight="1"/>
    <row r="17" spans="1:1" ht="18" customHeight="1">
      <c r="A17" s="85" t="s">
        <v>160</v>
      </c>
    </row>
    <row r="18" spans="1:1" ht="18" customHeight="1">
      <c r="A18" s="83"/>
    </row>
    <row r="19" spans="1:1" ht="20.149999999999999" customHeight="1">
      <c r="A19" s="84" t="s">
        <v>161</v>
      </c>
    </row>
    <row r="20" spans="1:1" ht="18" customHeight="1">
      <c r="A20" s="80" t="s">
        <v>162</v>
      </c>
    </row>
    <row r="21" spans="1:1" ht="20.149999999999999" customHeight="1">
      <c r="A21" s="86" t="s">
        <v>163</v>
      </c>
    </row>
    <row r="22" spans="1:1" ht="20.149999999999999" customHeight="1">
      <c r="A22" s="87" t="s">
        <v>164</v>
      </c>
    </row>
    <row r="23" spans="1:1" ht="20.149999999999999" customHeight="1">
      <c r="A23" s="87" t="s">
        <v>165</v>
      </c>
    </row>
    <row r="24" spans="1:1" ht="20.149999999999999" customHeight="1">
      <c r="A24" s="86" t="s">
        <v>166</v>
      </c>
    </row>
    <row r="25" spans="1:1" ht="20.149999999999999" customHeight="1">
      <c r="A25" s="86" t="s">
        <v>167</v>
      </c>
    </row>
    <row r="26" spans="1:1" ht="20.149999999999999" customHeight="1">
      <c r="A26" s="86" t="s">
        <v>168</v>
      </c>
    </row>
    <row r="27" spans="1:1" ht="10" customHeight="1"/>
    <row r="28" spans="1:1" ht="18" customHeight="1">
      <c r="A28" s="80" t="s">
        <v>169</v>
      </c>
    </row>
    <row r="29" spans="1:1" ht="18" customHeight="1">
      <c r="A29" s="80" t="s">
        <v>170</v>
      </c>
    </row>
    <row r="30" spans="1:1" ht="18" customHeight="1">
      <c r="A30" s="80" t="s">
        <v>171</v>
      </c>
    </row>
    <row r="31" spans="1:1" ht="10" customHeight="1"/>
    <row r="32" spans="1:1" ht="18" customHeight="1">
      <c r="A32" s="4" t="s">
        <v>172</v>
      </c>
    </row>
    <row r="33" spans="1:1" ht="18" customHeight="1">
      <c r="A33" s="4" t="s">
        <v>173</v>
      </c>
    </row>
    <row r="34" spans="1:1" ht="18" customHeight="1">
      <c r="A34" s="4" t="s">
        <v>174</v>
      </c>
    </row>
    <row r="35" spans="1:1" ht="10" customHeight="1"/>
    <row r="36" spans="1:1" ht="18" customHeight="1">
      <c r="A36" s="80" t="s">
        <v>175</v>
      </c>
    </row>
    <row r="37" spans="1:1" ht="18" customHeight="1"/>
    <row r="38" spans="1:1" ht="20.149999999999999" customHeight="1">
      <c r="A38" s="84" t="s">
        <v>176</v>
      </c>
    </row>
    <row r="39" spans="1:1" s="88" customFormat="1" ht="18" customHeight="1">
      <c r="A39" s="4" t="s">
        <v>177</v>
      </c>
    </row>
    <row r="40" spans="1:1" s="88" customFormat="1" ht="18" customHeight="1">
      <c r="A40" s="4" t="s">
        <v>178</v>
      </c>
    </row>
    <row r="41" spans="1:1" ht="18" customHeight="1">
      <c r="A41" s="83"/>
    </row>
    <row r="42" spans="1:1" ht="20.149999999999999" customHeight="1">
      <c r="A42" s="84" t="s">
        <v>179</v>
      </c>
    </row>
    <row r="43" spans="1:1" ht="18" customHeight="1">
      <c r="A43" s="80" t="s">
        <v>180</v>
      </c>
    </row>
    <row r="44" spans="1:1" ht="18" customHeight="1">
      <c r="A44" s="80" t="s">
        <v>181</v>
      </c>
    </row>
    <row r="45" spans="1:1" ht="10" customHeight="1"/>
    <row r="46" spans="1:1" ht="18" customHeight="1">
      <c r="A46" s="80" t="s">
        <v>182</v>
      </c>
    </row>
    <row r="47" spans="1:1" ht="18" customHeight="1">
      <c r="A47" s="80" t="s">
        <v>183</v>
      </c>
    </row>
    <row r="48" spans="1:1" ht="18" customHeight="1">
      <c r="A48" s="80" t="s">
        <v>184</v>
      </c>
    </row>
    <row r="49" spans="1:1" ht="10" customHeight="1"/>
    <row r="50" spans="1:1" ht="18" customHeight="1">
      <c r="A50" s="80" t="s">
        <v>185</v>
      </c>
    </row>
    <row r="51" spans="1:1" ht="18" customHeight="1">
      <c r="A51" s="80" t="s">
        <v>186</v>
      </c>
    </row>
    <row r="52" spans="1:1" ht="20.149999999999999" customHeight="1">
      <c r="A52" s="87" t="s">
        <v>187</v>
      </c>
    </row>
    <row r="53" spans="1:1" s="87" customFormat="1" ht="20.149999999999999" customHeight="1">
      <c r="A53" s="87" t="s">
        <v>188</v>
      </c>
    </row>
    <row r="54" spans="1:1" s="87" customFormat="1" ht="20.149999999999999" customHeight="1">
      <c r="A54" s="87" t="s">
        <v>189</v>
      </c>
    </row>
    <row r="55" spans="1:1" s="87" customFormat="1" ht="20.149999999999999" customHeight="1">
      <c r="A55" s="87" t="s">
        <v>190</v>
      </c>
    </row>
    <row r="56" spans="1:1" ht="18" customHeight="1">
      <c r="A56" s="83"/>
    </row>
    <row r="57" spans="1:1" ht="20.149999999999999" customHeight="1">
      <c r="A57" s="84" t="s">
        <v>191</v>
      </c>
    </row>
    <row r="58" spans="1:1" ht="18" customHeight="1">
      <c r="A58" s="89" t="s">
        <v>192</v>
      </c>
    </row>
    <row r="59" spans="1:1" ht="14.25" customHeight="1"/>
  </sheetData>
  <hyperlinks>
    <hyperlink ref="A17" r:id="rId1" location="scottishlocalgovernmentfinancialstatistics" xr:uid="{6593285D-9226-4EF7-A973-04048C061699}"/>
    <hyperlink ref="A15" r:id="rId2" display="A copy of the latest blank LFR and guidance for completion are available on the 'Local Government Finance Statistics: Information for data suppliers' section of the Scottish Government website." xr:uid="{0B26BADC-6D79-4EA3-A6EC-EB1754CF37ED}"/>
    <hyperlink ref="A58" r:id="rId3" xr:uid="{F5C53060-332E-4937-895E-CBDF875D37B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102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26533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26533</v>
      </c>
      <c r="N10" s="30"/>
      <c r="O10" s="31">
        <f>M10</f>
        <v>26533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5954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5954</v>
      </c>
      <c r="N11" s="30"/>
      <c r="O11" s="31">
        <f>M11</f>
        <v>5954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14942</v>
      </c>
      <c r="D12" s="29">
        <v>2248</v>
      </c>
      <c r="E12" s="29">
        <v>12355</v>
      </c>
      <c r="F12" s="29">
        <v>1475</v>
      </c>
      <c r="G12" s="29">
        <v>0</v>
      </c>
      <c r="H12" s="29">
        <v>3059</v>
      </c>
      <c r="I12" s="29">
        <v>1153</v>
      </c>
      <c r="J12" s="29">
        <v>287</v>
      </c>
      <c r="K12" s="29">
        <v>1604</v>
      </c>
      <c r="L12" s="29">
        <v>0</v>
      </c>
      <c r="M12" s="31">
        <f>SUM(C12:L12)</f>
        <v>37123</v>
      </c>
      <c r="N12" s="29">
        <v>1693</v>
      </c>
      <c r="O12" s="31">
        <f>SUM(M12:N12)</f>
        <v>38816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2890</v>
      </c>
      <c r="D13" s="29">
        <v>344</v>
      </c>
      <c r="E13" s="29">
        <v>2042</v>
      </c>
      <c r="F13" s="29">
        <v>185</v>
      </c>
      <c r="G13" s="29">
        <v>0</v>
      </c>
      <c r="H13" s="29">
        <v>381</v>
      </c>
      <c r="I13" s="29">
        <v>145</v>
      </c>
      <c r="J13" s="29">
        <v>583</v>
      </c>
      <c r="K13" s="29">
        <v>317</v>
      </c>
      <c r="L13" s="29">
        <v>0</v>
      </c>
      <c r="M13" s="31">
        <f>SUM(C13:L13)</f>
        <v>6887</v>
      </c>
      <c r="N13" s="29">
        <v>322</v>
      </c>
      <c r="O13" s="31">
        <f>SUM(M13:N13)</f>
        <v>7209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50319</v>
      </c>
      <c r="D14" s="34">
        <f t="shared" ref="D14:L14" si="0">SUM(D12:D13)</f>
        <v>2592</v>
      </c>
      <c r="E14" s="34">
        <f t="shared" si="0"/>
        <v>14397</v>
      </c>
      <c r="F14" s="34">
        <f t="shared" si="0"/>
        <v>1660</v>
      </c>
      <c r="G14" s="34">
        <f t="shared" si="0"/>
        <v>0</v>
      </c>
      <c r="H14" s="34">
        <f t="shared" si="0"/>
        <v>3440</v>
      </c>
      <c r="I14" s="34">
        <f t="shared" si="0"/>
        <v>1298</v>
      </c>
      <c r="J14" s="34">
        <f t="shared" si="0"/>
        <v>870</v>
      </c>
      <c r="K14" s="34">
        <f t="shared" si="0"/>
        <v>1921</v>
      </c>
      <c r="L14" s="34">
        <f t="shared" si="0"/>
        <v>0</v>
      </c>
      <c r="M14" s="34">
        <f>SUM(M10:M13)</f>
        <v>76497</v>
      </c>
      <c r="N14" s="34">
        <f>SUM(N12:N13)</f>
        <v>2015</v>
      </c>
      <c r="O14" s="34">
        <f>SUM(O10:O13)</f>
        <v>78512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4043</v>
      </c>
      <c r="D17" s="29">
        <v>268</v>
      </c>
      <c r="E17" s="29">
        <v>640</v>
      </c>
      <c r="F17" s="29">
        <v>300</v>
      </c>
      <c r="G17" s="29">
        <v>0</v>
      </c>
      <c r="H17" s="29">
        <v>23</v>
      </c>
      <c r="I17" s="29">
        <v>45</v>
      </c>
      <c r="J17" s="29">
        <v>0</v>
      </c>
      <c r="K17" s="29">
        <v>360</v>
      </c>
      <c r="L17" s="29">
        <v>0</v>
      </c>
      <c r="M17" s="31">
        <f>SUM(C17:L17)</f>
        <v>5679</v>
      </c>
      <c r="N17" s="29">
        <v>7586</v>
      </c>
      <c r="O17" s="31">
        <f>SUM(M17:N17)</f>
        <v>13265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2501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1160</v>
      </c>
      <c r="D19" s="29">
        <v>99</v>
      </c>
      <c r="E19" s="29">
        <v>132</v>
      </c>
      <c r="F19" s="29">
        <v>348</v>
      </c>
      <c r="G19" s="29">
        <v>0</v>
      </c>
      <c r="H19" s="29">
        <v>398</v>
      </c>
      <c r="I19" s="29">
        <v>1</v>
      </c>
      <c r="J19" s="29">
        <v>0</v>
      </c>
      <c r="K19" s="29">
        <v>1</v>
      </c>
      <c r="L19" s="29">
        <v>0</v>
      </c>
      <c r="M19" s="31">
        <f>SUM(C19:L19)</f>
        <v>2139</v>
      </c>
      <c r="N19" s="29">
        <v>2</v>
      </c>
      <c r="O19" s="31">
        <f>SUM(M19:N19)</f>
        <v>2141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2239</v>
      </c>
      <c r="D20" s="29">
        <v>844</v>
      </c>
      <c r="E20" s="29">
        <v>7019</v>
      </c>
      <c r="F20" s="29">
        <v>1268</v>
      </c>
      <c r="G20" s="29">
        <v>0</v>
      </c>
      <c r="H20" s="29">
        <v>342</v>
      </c>
      <c r="I20" s="29">
        <v>261</v>
      </c>
      <c r="J20" s="29">
        <v>473</v>
      </c>
      <c r="K20" s="29">
        <v>611</v>
      </c>
      <c r="L20" s="29">
        <v>0</v>
      </c>
      <c r="M20" s="31">
        <f>SUM(C20:L20)</f>
        <v>13057</v>
      </c>
      <c r="N20" s="29">
        <v>195</v>
      </c>
      <c r="O20" s="31">
        <f>SUM(M20:N20)</f>
        <v>13252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6</v>
      </c>
      <c r="G21" s="30"/>
      <c r="H21" s="30"/>
      <c r="I21" s="30"/>
      <c r="J21" s="29">
        <v>440</v>
      </c>
      <c r="K21" s="30"/>
      <c r="L21" s="30"/>
      <c r="M21" s="31">
        <f>SUM(F21,J21)</f>
        <v>446</v>
      </c>
      <c r="N21" s="30"/>
      <c r="O21" s="31">
        <f>M21</f>
        <v>446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492</v>
      </c>
      <c r="D22" s="29">
        <v>1</v>
      </c>
      <c r="E22" s="29">
        <v>473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966</v>
      </c>
      <c r="N22" s="29">
        <v>0</v>
      </c>
      <c r="O22" s="31">
        <f>SUM(M22:N22)</f>
        <v>966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459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459</v>
      </c>
      <c r="N23" s="29">
        <v>0</v>
      </c>
      <c r="O23" s="31">
        <f>SUM(M23:N23)</f>
        <v>459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9109</v>
      </c>
      <c r="D24" s="29">
        <v>511</v>
      </c>
      <c r="E24" s="29">
        <v>25526</v>
      </c>
      <c r="F24" s="29">
        <v>1358</v>
      </c>
      <c r="G24" s="29">
        <v>0</v>
      </c>
      <c r="H24" s="29">
        <v>2598</v>
      </c>
      <c r="I24" s="29">
        <v>215</v>
      </c>
      <c r="J24" s="29">
        <v>36</v>
      </c>
      <c r="K24" s="29">
        <v>845</v>
      </c>
      <c r="L24" s="29">
        <v>0</v>
      </c>
      <c r="M24" s="31">
        <f>SUM(C24:L24)</f>
        <v>40198</v>
      </c>
      <c r="N24" s="29">
        <v>105</v>
      </c>
      <c r="O24" s="31">
        <f>SUM(M24:N24)</f>
        <v>40303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17043</v>
      </c>
      <c r="D25" s="34">
        <f>SUM(D17,D19:D20,D22:D24)</f>
        <v>1723</v>
      </c>
      <c r="E25" s="34">
        <f>SUM(E17,E19:E20,E22:E24)</f>
        <v>34249</v>
      </c>
      <c r="F25" s="34">
        <f>SUM(F17,F19:F24)</f>
        <v>3280</v>
      </c>
      <c r="G25" s="34">
        <f>SUM(G17,G19:G20,G22:G24)</f>
        <v>0</v>
      </c>
      <c r="H25" s="34">
        <f>SUM(H17,H19:H20,H22:H24)</f>
        <v>3361</v>
      </c>
      <c r="I25" s="34">
        <f>SUM(I17,I19:I20,I22:I24)</f>
        <v>522</v>
      </c>
      <c r="J25" s="34">
        <f>SUM(J17,J19:J24)</f>
        <v>949</v>
      </c>
      <c r="K25" s="34">
        <f>SUM(K17,K19:K20,K22:K24)</f>
        <v>1817</v>
      </c>
      <c r="L25" s="34">
        <f>SUM(L17,L19:L20,L22:L24)</f>
        <v>0</v>
      </c>
      <c r="M25" s="34">
        <f>SUM(M17,M19:M24)</f>
        <v>62944</v>
      </c>
      <c r="N25" s="34">
        <f>SUM(N17,N19:N20,N22:N24)</f>
        <v>7888</v>
      </c>
      <c r="O25" s="34">
        <f>SUM(O17,O19:O24)</f>
        <v>70832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634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634</v>
      </c>
      <c r="N28" s="30"/>
      <c r="O28" s="31">
        <f>M28</f>
        <v>634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1313</v>
      </c>
      <c r="F29" s="30"/>
      <c r="G29" s="30"/>
      <c r="H29" s="30"/>
      <c r="I29" s="30"/>
      <c r="J29" s="30"/>
      <c r="K29" s="30"/>
      <c r="L29" s="30"/>
      <c r="M29" s="31">
        <f>E29</f>
        <v>1313</v>
      </c>
      <c r="N29" s="30"/>
      <c r="O29" s="31">
        <f>M29</f>
        <v>1313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14325</v>
      </c>
      <c r="L30" s="30"/>
      <c r="M30" s="31">
        <f>K30</f>
        <v>14325</v>
      </c>
      <c r="N30" s="30"/>
      <c r="O30" s="31">
        <f>M30</f>
        <v>14325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19041</v>
      </c>
      <c r="F31" s="41"/>
      <c r="G31" s="41"/>
      <c r="H31" s="41"/>
      <c r="I31" s="41"/>
      <c r="J31" s="41"/>
      <c r="K31" s="41"/>
      <c r="L31" s="41"/>
      <c r="M31" s="31">
        <f>E31</f>
        <v>19041</v>
      </c>
      <c r="N31" s="41"/>
      <c r="O31" s="31">
        <f>M31</f>
        <v>19041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36</v>
      </c>
      <c r="K32" s="75">
        <f t="shared" si="1"/>
        <v>0</v>
      </c>
      <c r="L32" s="75">
        <f t="shared" si="1"/>
        <v>0</v>
      </c>
      <c r="M32" s="31">
        <f>SUM(C32:L32)</f>
        <v>36</v>
      </c>
      <c r="N32" s="75">
        <f>-N49-N50</f>
        <v>0</v>
      </c>
      <c r="O32" s="31">
        <f>SUM(M32:N32)</f>
        <v>36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28</v>
      </c>
      <c r="J34" s="29">
        <v>0</v>
      </c>
      <c r="K34" s="29">
        <v>0</v>
      </c>
      <c r="L34" s="29">
        <v>0</v>
      </c>
      <c r="M34" s="31">
        <f>SUM(C34:L34)</f>
        <v>28</v>
      </c>
      <c r="N34" s="29">
        <v>0</v>
      </c>
      <c r="O34" s="31">
        <f>SUM(M34:N34)</f>
        <v>28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634</v>
      </c>
      <c r="D35" s="34">
        <f>SUM(D32:D34)</f>
        <v>0</v>
      </c>
      <c r="E35" s="34">
        <f>SUM(E29,E31:E34)</f>
        <v>20354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28</v>
      </c>
      <c r="J35" s="34">
        <f>SUM(J32:J34)</f>
        <v>36</v>
      </c>
      <c r="K35" s="34">
        <f>SUM(K30,K32:K34)</f>
        <v>14325</v>
      </c>
      <c r="L35" s="34">
        <f>SUM(L32:L34)</f>
        <v>0</v>
      </c>
      <c r="M35" s="34">
        <f>SUM(M28:M34)</f>
        <v>35377</v>
      </c>
      <c r="N35" s="34">
        <f>SUM(N32:N34)</f>
        <v>0</v>
      </c>
      <c r="O35" s="34">
        <f>SUM(O28:O34)</f>
        <v>35377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2006</v>
      </c>
      <c r="D37" s="29">
        <v>688</v>
      </c>
      <c r="E37" s="29">
        <v>1927</v>
      </c>
      <c r="F37" s="29">
        <v>214</v>
      </c>
      <c r="G37" s="29">
        <v>0</v>
      </c>
      <c r="H37" s="29">
        <v>760</v>
      </c>
      <c r="I37" s="29">
        <v>296</v>
      </c>
      <c r="J37" s="29">
        <v>2523</v>
      </c>
      <c r="K37" s="29">
        <v>660</v>
      </c>
      <c r="L37" s="29">
        <v>0</v>
      </c>
      <c r="M37" s="31">
        <f>SUM(C37:L37)</f>
        <v>9074</v>
      </c>
      <c r="N37" s="29">
        <v>1168</v>
      </c>
      <c r="O37" s="31">
        <f>SUM(M37:N37)</f>
        <v>10242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-166</v>
      </c>
      <c r="D39" s="29">
        <v>-791</v>
      </c>
      <c r="E39" s="29">
        <v>-33</v>
      </c>
      <c r="F39" s="29">
        <v>-2338</v>
      </c>
      <c r="G39" s="29">
        <v>0</v>
      </c>
      <c r="H39" s="29">
        <v>-633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-3961</v>
      </c>
      <c r="N39" s="29">
        <v>0</v>
      </c>
      <c r="O39" s="31">
        <f>SUM(M39:N39)</f>
        <v>-3961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69836</v>
      </c>
      <c r="D41" s="31">
        <f t="shared" si="2"/>
        <v>4212</v>
      </c>
      <c r="E41" s="31">
        <f t="shared" si="2"/>
        <v>70894</v>
      </c>
      <c r="F41" s="31">
        <f t="shared" si="2"/>
        <v>2816</v>
      </c>
      <c r="G41" s="31">
        <f t="shared" si="2"/>
        <v>0</v>
      </c>
      <c r="H41" s="31">
        <f t="shared" si="2"/>
        <v>6928</v>
      </c>
      <c r="I41" s="31">
        <f t="shared" si="2"/>
        <v>2144</v>
      </c>
      <c r="J41" s="31">
        <f t="shared" si="2"/>
        <v>4378</v>
      </c>
      <c r="K41" s="31">
        <f t="shared" si="2"/>
        <v>18723</v>
      </c>
      <c r="L41" s="31">
        <f t="shared" si="2"/>
        <v>0</v>
      </c>
      <c r="M41" s="31">
        <f t="shared" si="2"/>
        <v>179931</v>
      </c>
      <c r="N41" s="31">
        <f t="shared" si="2"/>
        <v>11071</v>
      </c>
      <c r="O41" s="31">
        <f t="shared" si="2"/>
        <v>191002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69323</v>
      </c>
      <c r="D43" s="31">
        <f>SUM(D41,D55)</f>
        <v>4212</v>
      </c>
      <c r="E43" s="31">
        <f>SUM(E41,E55)</f>
        <v>70577</v>
      </c>
      <c r="F43" s="31">
        <f>SUM(F41,F55:F56)</f>
        <v>2816</v>
      </c>
      <c r="G43" s="31">
        <f>SUM(G41,G55)</f>
        <v>0</v>
      </c>
      <c r="H43" s="31">
        <f>SUM(H41,H55)</f>
        <v>6928</v>
      </c>
      <c r="I43" s="31">
        <f>SUM(I41,I55)</f>
        <v>2144</v>
      </c>
      <c r="J43" s="31">
        <f>SUM(J41,J55:J56)</f>
        <v>4378</v>
      </c>
      <c r="K43" s="31">
        <f>SUM(K41,K55)</f>
        <v>18723</v>
      </c>
      <c r="L43" s="31">
        <f>SUM(L41,L55)</f>
        <v>0</v>
      </c>
      <c r="M43" s="31">
        <f>SUM(M41,M55:M56)</f>
        <v>179101</v>
      </c>
      <c r="N43" s="31">
        <f>SUM(N41,N55)</f>
        <v>11071</v>
      </c>
      <c r="O43" s="31">
        <f>SUM(O41,O55:O56)</f>
        <v>190172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-5784</v>
      </c>
      <c r="D47" s="30"/>
      <c r="E47" s="29">
        <v>-1254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-7038</v>
      </c>
      <c r="N47" s="30"/>
      <c r="O47" s="31">
        <f>M47</f>
        <v>-7038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-818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-155</v>
      </c>
      <c r="J48" s="29">
        <v>0</v>
      </c>
      <c r="K48" s="29">
        <v>0</v>
      </c>
      <c r="L48" s="29">
        <v>0</v>
      </c>
      <c r="M48" s="31">
        <f>SUM(C48:L48)</f>
        <v>-973</v>
      </c>
      <c r="N48" s="29">
        <v>0</v>
      </c>
      <c r="O48" s="31">
        <f>SUM(M48:N48)</f>
        <v>-973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-36</v>
      </c>
      <c r="K49" s="29">
        <v>0</v>
      </c>
      <c r="L49" s="29">
        <v>0</v>
      </c>
      <c r="M49" s="31">
        <f>SUM(C49:L49)</f>
        <v>-36</v>
      </c>
      <c r="N49" s="29">
        <v>0</v>
      </c>
      <c r="O49" s="31">
        <f>SUM(M49:N49)</f>
        <v>-36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-2898</v>
      </c>
      <c r="D51" s="29">
        <v>-12</v>
      </c>
      <c r="E51" s="29">
        <v>-559</v>
      </c>
      <c r="F51" s="29">
        <v>-11</v>
      </c>
      <c r="G51" s="29">
        <v>0</v>
      </c>
      <c r="H51" s="29">
        <v>-32</v>
      </c>
      <c r="I51" s="29">
        <v>-353</v>
      </c>
      <c r="J51" s="29">
        <v>0</v>
      </c>
      <c r="K51" s="29">
        <v>-13830</v>
      </c>
      <c r="L51" s="29">
        <v>0</v>
      </c>
      <c r="M51" s="31">
        <f>SUM(C51:L51)</f>
        <v>-17695</v>
      </c>
      <c r="N51" s="29">
        <v>0</v>
      </c>
      <c r="O51" s="31">
        <f>SUM(M51:N51)</f>
        <v>-17695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-9500</v>
      </c>
      <c r="D52" s="34">
        <f>SUM(D48:D51)</f>
        <v>-12</v>
      </c>
      <c r="E52" s="34">
        <f>SUM(E47:E51)</f>
        <v>-1813</v>
      </c>
      <c r="F52" s="34">
        <f>SUM(F47:F51)</f>
        <v>-11</v>
      </c>
      <c r="G52" s="34">
        <f t="shared" ref="G52:L52" si="3">SUM(G48:G51)</f>
        <v>0</v>
      </c>
      <c r="H52" s="34">
        <f t="shared" si="3"/>
        <v>-32</v>
      </c>
      <c r="I52" s="34">
        <f t="shared" si="3"/>
        <v>-508</v>
      </c>
      <c r="J52" s="34">
        <f t="shared" si="3"/>
        <v>-36</v>
      </c>
      <c r="K52" s="34">
        <f t="shared" si="3"/>
        <v>-13830</v>
      </c>
      <c r="L52" s="34">
        <f t="shared" si="3"/>
        <v>0</v>
      </c>
      <c r="M52" s="34">
        <f>SUM(M47:M51)</f>
        <v>-25742</v>
      </c>
      <c r="N52" s="34">
        <f>SUM(N48:N51)</f>
        <v>0</v>
      </c>
      <c r="O52" s="34">
        <f>SUM(O47:O51)</f>
        <v>-25742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-513</v>
      </c>
      <c r="D55" s="29">
        <v>0</v>
      </c>
      <c r="E55" s="29">
        <v>-317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-830</v>
      </c>
      <c r="N55" s="29">
        <v>0</v>
      </c>
      <c r="O55" s="31">
        <f>SUM(M55:N55)</f>
        <v>-830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-10444</v>
      </c>
      <c r="F57" s="30"/>
      <c r="G57" s="30"/>
      <c r="H57" s="30"/>
      <c r="I57" s="30"/>
      <c r="J57" s="30"/>
      <c r="K57" s="30"/>
      <c r="L57" s="30"/>
      <c r="M57" s="31">
        <f>E57</f>
        <v>-10444</v>
      </c>
      <c r="N57" s="30"/>
      <c r="O57" s="31">
        <f>M57</f>
        <v>-10444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-19041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-19041</v>
      </c>
      <c r="N58" s="42">
        <f>-N82</f>
        <v>0</v>
      </c>
      <c r="O58" s="31">
        <f>SUM(M58:N58)</f>
        <v>-19041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-246</v>
      </c>
      <c r="D59" s="29">
        <v>-184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-196</v>
      </c>
      <c r="K59" s="29">
        <v>-3477</v>
      </c>
      <c r="L59" s="29">
        <v>0</v>
      </c>
      <c r="M59" s="31">
        <f>SUM(C59:L59)</f>
        <v>-4103</v>
      </c>
      <c r="N59" s="29">
        <v>0</v>
      </c>
      <c r="O59" s="31">
        <f>SUM(M59:N59)</f>
        <v>-4103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-759</v>
      </c>
      <c r="D60" s="34">
        <f>SUM(D55,D58:D59)</f>
        <v>-184</v>
      </c>
      <c r="E60" s="34">
        <f>SUM(E55,E57:E59)</f>
        <v>-29802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-196</v>
      </c>
      <c r="K60" s="34">
        <f>SUM(K55,K58:K59)</f>
        <v>-3477</v>
      </c>
      <c r="L60" s="34">
        <f>SUM(L55,L58:L59)</f>
        <v>0</v>
      </c>
      <c r="M60" s="34">
        <f>SUM(M55:M59)</f>
        <v>-34418</v>
      </c>
      <c r="N60" s="34">
        <f>SUM(N55,N58:N59)</f>
        <v>0</v>
      </c>
      <c r="O60" s="34">
        <f>SUM(O55:O59)</f>
        <v>-34418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-115</v>
      </c>
      <c r="D63" s="29">
        <v>-362</v>
      </c>
      <c r="E63" s="29">
        <v>-22</v>
      </c>
      <c r="F63" s="29">
        <v>-246</v>
      </c>
      <c r="G63" s="29">
        <v>0</v>
      </c>
      <c r="H63" s="29">
        <v>-727</v>
      </c>
      <c r="I63" s="29">
        <v>-382</v>
      </c>
      <c r="J63" s="29">
        <v>-85</v>
      </c>
      <c r="K63" s="29">
        <v>0</v>
      </c>
      <c r="L63" s="29">
        <v>0</v>
      </c>
      <c r="M63" s="31">
        <f>SUM(C63:L63)</f>
        <v>-1939</v>
      </c>
      <c r="N63" s="29">
        <v>0</v>
      </c>
      <c r="O63" s="31">
        <f>SUM(M63:N63)</f>
        <v>-1939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-19839</v>
      </c>
      <c r="O64" s="31">
        <f>SUM(M64:N64)</f>
        <v>-19839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-36</v>
      </c>
      <c r="D65" s="29">
        <v>0</v>
      </c>
      <c r="E65" s="29">
        <v>-4537</v>
      </c>
      <c r="F65" s="29">
        <v>-38</v>
      </c>
      <c r="G65" s="29">
        <v>0</v>
      </c>
      <c r="H65" s="29">
        <v>-18</v>
      </c>
      <c r="I65" s="29">
        <v>-122</v>
      </c>
      <c r="J65" s="29">
        <v>-92</v>
      </c>
      <c r="K65" s="29">
        <v>0</v>
      </c>
      <c r="L65" s="29">
        <v>0</v>
      </c>
      <c r="M65" s="31">
        <f>SUM(C65:L65)</f>
        <v>-4843</v>
      </c>
      <c r="N65" s="29">
        <v>-72</v>
      </c>
      <c r="O65" s="31">
        <f>SUM(M65:N65)</f>
        <v>-4915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-151</v>
      </c>
      <c r="D66" s="34">
        <f t="shared" si="4"/>
        <v>-362</v>
      </c>
      <c r="E66" s="34">
        <f t="shared" si="4"/>
        <v>-4559</v>
      </c>
      <c r="F66" s="34">
        <f t="shared" si="4"/>
        <v>-284</v>
      </c>
      <c r="G66" s="34">
        <f t="shared" si="4"/>
        <v>0</v>
      </c>
      <c r="H66" s="34">
        <f t="shared" si="4"/>
        <v>-745</v>
      </c>
      <c r="I66" s="34">
        <f t="shared" si="4"/>
        <v>-504</v>
      </c>
      <c r="J66" s="34">
        <f t="shared" si="4"/>
        <v>-177</v>
      </c>
      <c r="K66" s="34">
        <f t="shared" si="4"/>
        <v>0</v>
      </c>
      <c r="L66" s="34">
        <f t="shared" si="4"/>
        <v>0</v>
      </c>
      <c r="M66" s="34">
        <f t="shared" si="4"/>
        <v>-6782</v>
      </c>
      <c r="N66" s="34">
        <f t="shared" si="4"/>
        <v>-19911</v>
      </c>
      <c r="O66" s="34">
        <f t="shared" si="4"/>
        <v>-26693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-10410</v>
      </c>
      <c r="D68" s="31">
        <f t="shared" si="5"/>
        <v>-558</v>
      </c>
      <c r="E68" s="31">
        <f t="shared" si="5"/>
        <v>-36174</v>
      </c>
      <c r="F68" s="31">
        <f t="shared" si="5"/>
        <v>-295</v>
      </c>
      <c r="G68" s="31">
        <f t="shared" si="5"/>
        <v>0</v>
      </c>
      <c r="H68" s="31">
        <f t="shared" si="5"/>
        <v>-777</v>
      </c>
      <c r="I68" s="31">
        <f t="shared" si="5"/>
        <v>-1012</v>
      </c>
      <c r="J68" s="31">
        <f t="shared" si="5"/>
        <v>-409</v>
      </c>
      <c r="K68" s="31">
        <f t="shared" si="5"/>
        <v>-17307</v>
      </c>
      <c r="L68" s="31">
        <f t="shared" si="5"/>
        <v>0</v>
      </c>
      <c r="M68" s="31">
        <f t="shared" si="5"/>
        <v>-66942</v>
      </c>
      <c r="N68" s="31">
        <f t="shared" si="5"/>
        <v>-19911</v>
      </c>
      <c r="O68" s="31">
        <f t="shared" si="5"/>
        <v>-86853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-9897</v>
      </c>
      <c r="D70" s="31">
        <f>D68-D55</f>
        <v>-558</v>
      </c>
      <c r="E70" s="31">
        <f>E68-E55</f>
        <v>-35857</v>
      </c>
      <c r="F70" s="31">
        <f>F68-F55-F56</f>
        <v>-295</v>
      </c>
      <c r="G70" s="31">
        <f>G68-G55</f>
        <v>0</v>
      </c>
      <c r="H70" s="31">
        <f>H68-H55</f>
        <v>-777</v>
      </c>
      <c r="I70" s="31">
        <f>I68-I55</f>
        <v>-1012</v>
      </c>
      <c r="J70" s="31">
        <f>J68-J55-J56</f>
        <v>-409</v>
      </c>
      <c r="K70" s="31">
        <f>K68-K55</f>
        <v>-17307</v>
      </c>
      <c r="L70" s="31">
        <f>L68-L55</f>
        <v>0</v>
      </c>
      <c r="M70" s="31">
        <f>M68-M55-M56</f>
        <v>-66112</v>
      </c>
      <c r="N70" s="31">
        <f>N68-N55</f>
        <v>-19911</v>
      </c>
      <c r="O70" s="31">
        <f>O68-O55-O56</f>
        <v>-86023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59426</v>
      </c>
      <c r="D72" s="57">
        <f t="shared" si="6"/>
        <v>3654</v>
      </c>
      <c r="E72" s="57">
        <f t="shared" si="6"/>
        <v>34720</v>
      </c>
      <c r="F72" s="57">
        <f t="shared" si="6"/>
        <v>2521</v>
      </c>
      <c r="G72" s="57">
        <f t="shared" si="6"/>
        <v>0</v>
      </c>
      <c r="H72" s="57">
        <f t="shared" si="6"/>
        <v>6151</v>
      </c>
      <c r="I72" s="57">
        <f t="shared" si="6"/>
        <v>1132</v>
      </c>
      <c r="J72" s="57">
        <f t="shared" si="6"/>
        <v>3969</v>
      </c>
      <c r="K72" s="57">
        <f t="shared" si="6"/>
        <v>1416</v>
      </c>
      <c r="L72" s="57">
        <f t="shared" si="6"/>
        <v>0</v>
      </c>
      <c r="M72" s="57">
        <f t="shared" si="6"/>
        <v>112989</v>
      </c>
      <c r="N72" s="57">
        <f t="shared" si="6"/>
        <v>-8840</v>
      </c>
      <c r="O72" s="57">
        <f t="shared" si="6"/>
        <v>104149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4011</v>
      </c>
      <c r="O77" s="70">
        <f>SUM(M77:N77)</f>
        <v>4011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19041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-19041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19041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19041</v>
      </c>
      <c r="N82" s="29">
        <v>0</v>
      </c>
      <c r="O82" s="31">
        <f>SUM(M82:N82)</f>
        <v>19041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1197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1197</v>
      </c>
      <c r="N86" s="29">
        <v>0</v>
      </c>
      <c r="O86" s="31">
        <f>SUM(M86:N86)</f>
        <v>1197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3735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3735</v>
      </c>
      <c r="N87" s="29">
        <v>0</v>
      </c>
      <c r="O87" s="31">
        <f>SUM(M87:N87)</f>
        <v>3735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4932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4932</v>
      </c>
      <c r="N88" s="72">
        <f t="shared" si="7"/>
        <v>0</v>
      </c>
      <c r="O88" s="72">
        <f t="shared" si="7"/>
        <v>4932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4932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4932</v>
      </c>
      <c r="N94" s="31">
        <f t="shared" si="9"/>
        <v>0</v>
      </c>
      <c r="O94" s="31">
        <f t="shared" si="9"/>
        <v>4932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1110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1110</v>
      </c>
      <c r="N97" s="29">
        <v>0</v>
      </c>
      <c r="O97" s="31">
        <f>SUM(M97:N97)</f>
        <v>1110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8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8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104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72260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72260</v>
      </c>
      <c r="N10" s="30"/>
      <c r="O10" s="31">
        <f>M10</f>
        <v>72260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15015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15015</v>
      </c>
      <c r="N11" s="30"/>
      <c r="O11" s="31">
        <f>M11</f>
        <v>15015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31764</v>
      </c>
      <c r="D12" s="29">
        <v>9316</v>
      </c>
      <c r="E12" s="29">
        <v>28163</v>
      </c>
      <c r="F12" s="29">
        <v>6219</v>
      </c>
      <c r="G12" s="29">
        <v>0</v>
      </c>
      <c r="H12" s="29">
        <v>7370</v>
      </c>
      <c r="I12" s="29">
        <v>3704</v>
      </c>
      <c r="J12" s="29">
        <v>7855</v>
      </c>
      <c r="K12" s="29">
        <v>2961</v>
      </c>
      <c r="L12" s="29">
        <v>0</v>
      </c>
      <c r="M12" s="31">
        <f>SUM(C12:L12)</f>
        <v>97352</v>
      </c>
      <c r="N12" s="29">
        <v>0</v>
      </c>
      <c r="O12" s="31">
        <f>SUM(M12:N12)</f>
        <v>97352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6134</v>
      </c>
      <c r="D13" s="29">
        <v>1754</v>
      </c>
      <c r="E13" s="29">
        <v>5434</v>
      </c>
      <c r="F13" s="29">
        <v>1047</v>
      </c>
      <c r="G13" s="29">
        <v>0</v>
      </c>
      <c r="H13" s="29">
        <v>1217</v>
      </c>
      <c r="I13" s="29">
        <v>702</v>
      </c>
      <c r="J13" s="29">
        <v>6379</v>
      </c>
      <c r="K13" s="29">
        <v>558</v>
      </c>
      <c r="L13" s="29">
        <v>0</v>
      </c>
      <c r="M13" s="31">
        <f>SUM(C13:L13)</f>
        <v>23225</v>
      </c>
      <c r="N13" s="29">
        <v>0</v>
      </c>
      <c r="O13" s="31">
        <f>SUM(M13:N13)</f>
        <v>23225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125173</v>
      </c>
      <c r="D14" s="34">
        <f t="shared" ref="D14:L14" si="0">SUM(D12:D13)</f>
        <v>11070</v>
      </c>
      <c r="E14" s="34">
        <f t="shared" si="0"/>
        <v>33597</v>
      </c>
      <c r="F14" s="34">
        <f t="shared" si="0"/>
        <v>7266</v>
      </c>
      <c r="G14" s="34">
        <f t="shared" si="0"/>
        <v>0</v>
      </c>
      <c r="H14" s="34">
        <f t="shared" si="0"/>
        <v>8587</v>
      </c>
      <c r="I14" s="34">
        <f t="shared" si="0"/>
        <v>4406</v>
      </c>
      <c r="J14" s="34">
        <f t="shared" si="0"/>
        <v>14234</v>
      </c>
      <c r="K14" s="34">
        <f t="shared" si="0"/>
        <v>3519</v>
      </c>
      <c r="L14" s="34">
        <f t="shared" si="0"/>
        <v>0</v>
      </c>
      <c r="M14" s="34">
        <f>SUM(M10:M13)</f>
        <v>207852</v>
      </c>
      <c r="N14" s="34">
        <f>SUM(N12:N13)</f>
        <v>0</v>
      </c>
      <c r="O14" s="34">
        <f>SUM(O10:O13)</f>
        <v>207852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10005</v>
      </c>
      <c r="D17" s="29">
        <v>299</v>
      </c>
      <c r="E17" s="29">
        <v>588</v>
      </c>
      <c r="F17" s="29">
        <v>1217</v>
      </c>
      <c r="G17" s="29">
        <v>0</v>
      </c>
      <c r="H17" s="29">
        <v>2529</v>
      </c>
      <c r="I17" s="29">
        <v>2</v>
      </c>
      <c r="J17" s="29">
        <v>106</v>
      </c>
      <c r="K17" s="29">
        <v>1828</v>
      </c>
      <c r="L17" s="29">
        <v>0</v>
      </c>
      <c r="M17" s="31">
        <f>SUM(C17:L17)</f>
        <v>16574</v>
      </c>
      <c r="N17" s="29">
        <v>0</v>
      </c>
      <c r="O17" s="31">
        <f>SUM(M17:N17)</f>
        <v>16574</v>
      </c>
      <c r="Q17" s="77"/>
      <c r="R17" s="77"/>
      <c r="T17" s="29">
        <v>0</v>
      </c>
      <c r="U17" s="29">
        <v>9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6925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892</v>
      </c>
      <c r="D19" s="29">
        <v>1066</v>
      </c>
      <c r="E19" s="29">
        <v>1325</v>
      </c>
      <c r="F19" s="29">
        <v>2405</v>
      </c>
      <c r="G19" s="29">
        <v>0</v>
      </c>
      <c r="H19" s="29">
        <v>2437</v>
      </c>
      <c r="I19" s="29">
        <v>56</v>
      </c>
      <c r="J19" s="29">
        <v>61</v>
      </c>
      <c r="K19" s="29">
        <v>158</v>
      </c>
      <c r="L19" s="29">
        <v>0</v>
      </c>
      <c r="M19" s="31">
        <f>SUM(C19:L19)</f>
        <v>8400</v>
      </c>
      <c r="N19" s="29">
        <v>0</v>
      </c>
      <c r="O19" s="31">
        <f>SUM(M19:N19)</f>
        <v>8400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17682</v>
      </c>
      <c r="D20" s="29">
        <v>1141</v>
      </c>
      <c r="E20" s="29">
        <v>6518</v>
      </c>
      <c r="F20" s="29">
        <v>9433</v>
      </c>
      <c r="G20" s="29">
        <v>0</v>
      </c>
      <c r="H20" s="29">
        <v>7614</v>
      </c>
      <c r="I20" s="29">
        <v>750</v>
      </c>
      <c r="J20" s="29">
        <v>3681</v>
      </c>
      <c r="K20" s="29">
        <v>1040</v>
      </c>
      <c r="L20" s="29">
        <v>0</v>
      </c>
      <c r="M20" s="31">
        <f>SUM(C20:L20)</f>
        <v>47859</v>
      </c>
      <c r="N20" s="29">
        <v>0</v>
      </c>
      <c r="O20" s="31">
        <f>SUM(M20:N20)</f>
        <v>47859</v>
      </c>
      <c r="Q20" s="77"/>
      <c r="R20" s="77"/>
      <c r="T20" s="29">
        <v>0</v>
      </c>
      <c r="U20" s="29">
        <v>22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3573</v>
      </c>
      <c r="G21" s="30"/>
      <c r="H21" s="30"/>
      <c r="I21" s="30"/>
      <c r="J21" s="29">
        <v>0</v>
      </c>
      <c r="K21" s="30"/>
      <c r="L21" s="30"/>
      <c r="M21" s="31">
        <f>SUM(F21,J21)</f>
        <v>3573</v>
      </c>
      <c r="N21" s="30"/>
      <c r="O21" s="31">
        <f>M21</f>
        <v>3573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232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232</v>
      </c>
      <c r="N22" s="29">
        <v>0</v>
      </c>
      <c r="O22" s="31">
        <f>SUM(M22:N22)</f>
        <v>232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177</v>
      </c>
      <c r="D23" s="29">
        <v>0</v>
      </c>
      <c r="E23" s="29">
        <v>1570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1747</v>
      </c>
      <c r="N23" s="29">
        <v>0</v>
      </c>
      <c r="O23" s="31">
        <f>SUM(M23:N23)</f>
        <v>1747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11483</v>
      </c>
      <c r="D24" s="29">
        <v>713</v>
      </c>
      <c r="E24" s="29">
        <v>76301</v>
      </c>
      <c r="F24" s="29">
        <v>271</v>
      </c>
      <c r="G24" s="29">
        <v>0</v>
      </c>
      <c r="H24" s="29">
        <v>1063</v>
      </c>
      <c r="I24" s="29">
        <v>1034</v>
      </c>
      <c r="J24" s="29">
        <v>182</v>
      </c>
      <c r="K24" s="29">
        <v>8226</v>
      </c>
      <c r="L24" s="29">
        <v>0</v>
      </c>
      <c r="M24" s="31">
        <f>SUM(C24:L24)</f>
        <v>99273</v>
      </c>
      <c r="N24" s="29">
        <v>0</v>
      </c>
      <c r="O24" s="31">
        <f>SUM(M24:N24)</f>
        <v>99273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40471</v>
      </c>
      <c r="D25" s="34">
        <f>SUM(D17,D19:D20,D22:D24)</f>
        <v>3219</v>
      </c>
      <c r="E25" s="34">
        <f>SUM(E17,E19:E20,E22:E24)</f>
        <v>86302</v>
      </c>
      <c r="F25" s="34">
        <f>SUM(F17,F19:F24)</f>
        <v>16899</v>
      </c>
      <c r="G25" s="34">
        <f>SUM(G17,G19:G20,G22:G24)</f>
        <v>0</v>
      </c>
      <c r="H25" s="34">
        <f>SUM(H17,H19:H20,H22:H24)</f>
        <v>13643</v>
      </c>
      <c r="I25" s="34">
        <f>SUM(I17,I19:I20,I22:I24)</f>
        <v>1842</v>
      </c>
      <c r="J25" s="34">
        <f>SUM(J17,J19:J24)</f>
        <v>4030</v>
      </c>
      <c r="K25" s="34">
        <f>SUM(K17,K19:K20,K22:K24)</f>
        <v>11252</v>
      </c>
      <c r="L25" s="34">
        <f>SUM(L17,L19:L20,L22:L24)</f>
        <v>0</v>
      </c>
      <c r="M25" s="34">
        <f>SUM(M17,M19:M24)</f>
        <v>177658</v>
      </c>
      <c r="N25" s="34">
        <f>SUM(N17,N19:N20,N22:N24)</f>
        <v>0</v>
      </c>
      <c r="O25" s="34">
        <f>SUM(O17,O19:O24)</f>
        <v>177658</v>
      </c>
      <c r="Q25" s="77"/>
      <c r="R25" s="77"/>
      <c r="T25" s="34">
        <f>SUM(T17,T19:T20,T22:T24)</f>
        <v>0</v>
      </c>
      <c r="U25" s="34">
        <f>SUM(U17,U19:U20,U22:U24)</f>
        <v>31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1007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1007</v>
      </c>
      <c r="N28" s="30"/>
      <c r="O28" s="31">
        <f>M28</f>
        <v>1007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7891</v>
      </c>
      <c r="F29" s="30"/>
      <c r="G29" s="30"/>
      <c r="H29" s="30"/>
      <c r="I29" s="30"/>
      <c r="J29" s="30"/>
      <c r="K29" s="30"/>
      <c r="L29" s="30"/>
      <c r="M29" s="31">
        <f>E29</f>
        <v>7891</v>
      </c>
      <c r="N29" s="30"/>
      <c r="O29" s="31">
        <f>M29</f>
        <v>7891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36251</v>
      </c>
      <c r="L30" s="30"/>
      <c r="M30" s="31">
        <f>K30</f>
        <v>36251</v>
      </c>
      <c r="N30" s="30"/>
      <c r="O30" s="31">
        <f>M30</f>
        <v>36251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69441</v>
      </c>
      <c r="F31" s="41"/>
      <c r="G31" s="41"/>
      <c r="H31" s="41"/>
      <c r="I31" s="41"/>
      <c r="J31" s="41"/>
      <c r="K31" s="41"/>
      <c r="L31" s="41"/>
      <c r="M31" s="31">
        <f>E31</f>
        <v>69441</v>
      </c>
      <c r="N31" s="41"/>
      <c r="O31" s="31">
        <f>M31</f>
        <v>69441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289</v>
      </c>
      <c r="D32" s="75">
        <f t="shared" ref="D32:L32" si="1">-D49-D50</f>
        <v>0</v>
      </c>
      <c r="E32" s="75">
        <f t="shared" si="1"/>
        <v>0</v>
      </c>
      <c r="F32" s="75">
        <f t="shared" si="1"/>
        <v>291</v>
      </c>
      <c r="G32" s="75">
        <f t="shared" si="1"/>
        <v>0</v>
      </c>
      <c r="H32" s="75">
        <f t="shared" si="1"/>
        <v>0</v>
      </c>
      <c r="I32" s="75">
        <f t="shared" si="1"/>
        <v>2593</v>
      </c>
      <c r="J32" s="75">
        <f t="shared" si="1"/>
        <v>0</v>
      </c>
      <c r="K32" s="75">
        <f t="shared" si="1"/>
        <v>987</v>
      </c>
      <c r="L32" s="75">
        <f t="shared" si="1"/>
        <v>0</v>
      </c>
      <c r="M32" s="31">
        <f>SUM(C32:L32)</f>
        <v>4160</v>
      </c>
      <c r="N32" s="75">
        <f>-N49-N50</f>
        <v>0</v>
      </c>
      <c r="O32" s="31">
        <f>SUM(M32:N32)</f>
        <v>4160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5</v>
      </c>
      <c r="D34" s="29">
        <v>297</v>
      </c>
      <c r="E34" s="29">
        <v>41</v>
      </c>
      <c r="F34" s="29">
        <v>11</v>
      </c>
      <c r="G34" s="29">
        <v>0</v>
      </c>
      <c r="H34" s="29">
        <v>202</v>
      </c>
      <c r="I34" s="29">
        <v>1198</v>
      </c>
      <c r="J34" s="29">
        <v>2450</v>
      </c>
      <c r="K34" s="29">
        <v>794</v>
      </c>
      <c r="L34" s="29">
        <v>0</v>
      </c>
      <c r="M34" s="31">
        <f>SUM(C34:L34)</f>
        <v>4998</v>
      </c>
      <c r="N34" s="29">
        <v>0</v>
      </c>
      <c r="O34" s="31">
        <f>SUM(M34:N34)</f>
        <v>4998</v>
      </c>
      <c r="Q34" s="77"/>
      <c r="R34" s="77"/>
      <c r="T34" s="29">
        <v>0</v>
      </c>
      <c r="U34" s="29">
        <v>146</v>
      </c>
    </row>
    <row r="35" spans="2:21" s="21" customFormat="1" ht="16" customHeight="1">
      <c r="B35" s="33" t="s">
        <v>53</v>
      </c>
      <c r="C35" s="34">
        <f>SUM(C28,C32:C34)</f>
        <v>1301</v>
      </c>
      <c r="D35" s="34">
        <f>SUM(D32:D34)</f>
        <v>297</v>
      </c>
      <c r="E35" s="34">
        <f>SUM(E29,E31:E34)</f>
        <v>77373</v>
      </c>
      <c r="F35" s="34">
        <f>SUM(F32:F34)</f>
        <v>302</v>
      </c>
      <c r="G35" s="34">
        <f>SUM(G32:G34)</f>
        <v>0</v>
      </c>
      <c r="H35" s="34">
        <f>SUM(H32:H34)</f>
        <v>202</v>
      </c>
      <c r="I35" s="34">
        <f>SUM(I32:I34)</f>
        <v>3791</v>
      </c>
      <c r="J35" s="34">
        <f>SUM(J32:J34)</f>
        <v>2450</v>
      </c>
      <c r="K35" s="34">
        <f>SUM(K30,K32:K34)</f>
        <v>38032</v>
      </c>
      <c r="L35" s="34">
        <f>SUM(L32:L34)</f>
        <v>0</v>
      </c>
      <c r="M35" s="34">
        <f>SUM(M28:M34)</f>
        <v>123748</v>
      </c>
      <c r="N35" s="34">
        <f>SUM(N32:N34)</f>
        <v>0</v>
      </c>
      <c r="O35" s="34">
        <f>SUM(O28:O34)</f>
        <v>123748</v>
      </c>
      <c r="Q35" s="77"/>
      <c r="R35" s="77"/>
      <c r="T35" s="34">
        <f>SUM(T32:T34)</f>
        <v>0</v>
      </c>
      <c r="U35" s="34">
        <f>SUM(U32:U34)</f>
        <v>146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7953</v>
      </c>
      <c r="D37" s="29">
        <v>1935</v>
      </c>
      <c r="E37" s="29">
        <v>3970</v>
      </c>
      <c r="F37" s="29">
        <v>489</v>
      </c>
      <c r="G37" s="29">
        <v>0</v>
      </c>
      <c r="H37" s="29">
        <v>1373</v>
      </c>
      <c r="I37" s="29">
        <v>596</v>
      </c>
      <c r="J37" s="29">
        <v>1079</v>
      </c>
      <c r="K37" s="29">
        <v>536</v>
      </c>
      <c r="L37" s="29">
        <v>0</v>
      </c>
      <c r="M37" s="31">
        <f>SUM(C37:L37)</f>
        <v>17931</v>
      </c>
      <c r="N37" s="29">
        <v>0</v>
      </c>
      <c r="O37" s="31">
        <f>SUM(M37:N37)</f>
        <v>17931</v>
      </c>
      <c r="Q37" s="77"/>
      <c r="R37" s="77"/>
      <c r="T37" s="29">
        <v>0</v>
      </c>
      <c r="U37" s="29">
        <v>13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-1089</v>
      </c>
      <c r="D39" s="29">
        <v>-186</v>
      </c>
      <c r="E39" s="29">
        <v>-553</v>
      </c>
      <c r="F39" s="29">
        <v>-10873</v>
      </c>
      <c r="G39" s="29">
        <v>0</v>
      </c>
      <c r="H39" s="29">
        <v>-631</v>
      </c>
      <c r="I39" s="29">
        <v>-176</v>
      </c>
      <c r="J39" s="29">
        <v>-89</v>
      </c>
      <c r="K39" s="29">
        <v>-480</v>
      </c>
      <c r="L39" s="29">
        <v>0</v>
      </c>
      <c r="M39" s="31">
        <f>SUM(C39:L39)</f>
        <v>-14077</v>
      </c>
      <c r="N39" s="29">
        <v>0</v>
      </c>
      <c r="O39" s="31">
        <f>SUM(M39:N39)</f>
        <v>-14077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173809</v>
      </c>
      <c r="D41" s="31">
        <f t="shared" si="2"/>
        <v>16335</v>
      </c>
      <c r="E41" s="31">
        <f t="shared" si="2"/>
        <v>200689</v>
      </c>
      <c r="F41" s="31">
        <f t="shared" si="2"/>
        <v>14083</v>
      </c>
      <c r="G41" s="31">
        <f t="shared" si="2"/>
        <v>0</v>
      </c>
      <c r="H41" s="31">
        <f t="shared" si="2"/>
        <v>23174</v>
      </c>
      <c r="I41" s="31">
        <f t="shared" si="2"/>
        <v>10459</v>
      </c>
      <c r="J41" s="31">
        <f t="shared" si="2"/>
        <v>21704</v>
      </c>
      <c r="K41" s="31">
        <f t="shared" si="2"/>
        <v>52859</v>
      </c>
      <c r="L41" s="31">
        <f t="shared" si="2"/>
        <v>0</v>
      </c>
      <c r="M41" s="31">
        <f t="shared" si="2"/>
        <v>513112</v>
      </c>
      <c r="N41" s="31">
        <f t="shared" si="2"/>
        <v>0</v>
      </c>
      <c r="O41" s="31">
        <f t="shared" si="2"/>
        <v>513112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190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173445</v>
      </c>
      <c r="D43" s="31">
        <f>SUM(D41,D55)</f>
        <v>16332</v>
      </c>
      <c r="E43" s="31">
        <f>SUM(E41,E55)</f>
        <v>200688</v>
      </c>
      <c r="F43" s="31">
        <f>SUM(F41,F55:F56)</f>
        <v>14083</v>
      </c>
      <c r="G43" s="31">
        <f>SUM(G41,G55)</f>
        <v>0</v>
      </c>
      <c r="H43" s="31">
        <f>SUM(H41,H55)</f>
        <v>23174</v>
      </c>
      <c r="I43" s="31">
        <f>SUM(I41,I55)</f>
        <v>10431</v>
      </c>
      <c r="J43" s="31">
        <f>SUM(J41,J55:J56)</f>
        <v>21642</v>
      </c>
      <c r="K43" s="31">
        <f>SUM(K41,K55)</f>
        <v>52859</v>
      </c>
      <c r="L43" s="31">
        <f>SUM(L41,L55)</f>
        <v>0</v>
      </c>
      <c r="M43" s="31">
        <f>SUM(M41,M55:M56)</f>
        <v>512654</v>
      </c>
      <c r="N43" s="31">
        <f>SUM(N41,N55)</f>
        <v>0</v>
      </c>
      <c r="O43" s="31">
        <f>SUM(O41,O55:O56)</f>
        <v>512654</v>
      </c>
      <c r="Q43" s="77"/>
      <c r="R43" s="77"/>
      <c r="T43" s="31">
        <f>SUM(T41,T55)</f>
        <v>0</v>
      </c>
      <c r="U43" s="31">
        <f>SUM(U41,U55)</f>
        <v>190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-8540</v>
      </c>
      <c r="D47" s="30"/>
      <c r="E47" s="29">
        <v>-3004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-11544</v>
      </c>
      <c r="N47" s="30"/>
      <c r="O47" s="31">
        <f>M47</f>
        <v>-11544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-2171</v>
      </c>
      <c r="D48" s="29">
        <v>0</v>
      </c>
      <c r="E48" s="29">
        <v>-75</v>
      </c>
      <c r="F48" s="29">
        <v>0</v>
      </c>
      <c r="G48" s="29">
        <v>0</v>
      </c>
      <c r="H48" s="29">
        <v>0</v>
      </c>
      <c r="I48" s="29">
        <v>-855</v>
      </c>
      <c r="J48" s="29">
        <v>-58</v>
      </c>
      <c r="K48" s="29">
        <v>0</v>
      </c>
      <c r="L48" s="29">
        <v>0</v>
      </c>
      <c r="M48" s="31">
        <f>SUM(C48:L48)</f>
        <v>-3159</v>
      </c>
      <c r="N48" s="29">
        <v>0</v>
      </c>
      <c r="O48" s="31">
        <f>SUM(M48:N48)</f>
        <v>-3159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-291</v>
      </c>
      <c r="G49" s="29">
        <v>0</v>
      </c>
      <c r="H49" s="29">
        <v>0</v>
      </c>
      <c r="I49" s="29">
        <v>-252</v>
      </c>
      <c r="J49" s="29">
        <v>0</v>
      </c>
      <c r="K49" s="29">
        <v>-987</v>
      </c>
      <c r="L49" s="29">
        <v>0</v>
      </c>
      <c r="M49" s="31">
        <f>SUM(C49:L49)</f>
        <v>-1530</v>
      </c>
      <c r="N49" s="29">
        <v>0</v>
      </c>
      <c r="O49" s="31">
        <f>SUM(M49:N49)</f>
        <v>-1530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-289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-2341</v>
      </c>
      <c r="J50" s="29">
        <v>0</v>
      </c>
      <c r="K50" s="29">
        <v>0</v>
      </c>
      <c r="L50" s="29">
        <v>0</v>
      </c>
      <c r="M50" s="31">
        <f>SUM(C50:L50)</f>
        <v>-2630</v>
      </c>
      <c r="N50" s="29">
        <v>0</v>
      </c>
      <c r="O50" s="31">
        <f>SUM(M50:N50)</f>
        <v>-2630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-3166</v>
      </c>
      <c r="D51" s="29">
        <v>0</v>
      </c>
      <c r="E51" s="29">
        <v>-70</v>
      </c>
      <c r="F51" s="29">
        <v>-720</v>
      </c>
      <c r="G51" s="29">
        <v>0</v>
      </c>
      <c r="H51" s="29">
        <v>-442</v>
      </c>
      <c r="I51" s="29">
        <v>-446</v>
      </c>
      <c r="J51" s="29">
        <v>-186</v>
      </c>
      <c r="K51" s="29">
        <v>-36027</v>
      </c>
      <c r="L51" s="29">
        <v>0</v>
      </c>
      <c r="M51" s="31">
        <f>SUM(C51:L51)</f>
        <v>-41057</v>
      </c>
      <c r="N51" s="29">
        <v>0</v>
      </c>
      <c r="O51" s="31">
        <f>SUM(M51:N51)</f>
        <v>-41057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-14166</v>
      </c>
      <c r="D52" s="34">
        <f>SUM(D48:D51)</f>
        <v>0</v>
      </c>
      <c r="E52" s="34">
        <f>SUM(E47:E51)</f>
        <v>-3149</v>
      </c>
      <c r="F52" s="34">
        <f>SUM(F47:F51)</f>
        <v>-1011</v>
      </c>
      <c r="G52" s="34">
        <f t="shared" ref="G52:L52" si="3">SUM(G48:G51)</f>
        <v>0</v>
      </c>
      <c r="H52" s="34">
        <f t="shared" si="3"/>
        <v>-442</v>
      </c>
      <c r="I52" s="34">
        <f t="shared" si="3"/>
        <v>-3894</v>
      </c>
      <c r="J52" s="34">
        <f t="shared" si="3"/>
        <v>-244</v>
      </c>
      <c r="K52" s="34">
        <f t="shared" si="3"/>
        <v>-37014</v>
      </c>
      <c r="L52" s="34">
        <f t="shared" si="3"/>
        <v>0</v>
      </c>
      <c r="M52" s="34">
        <f>SUM(M47:M51)</f>
        <v>-59920</v>
      </c>
      <c r="N52" s="34">
        <f>SUM(N48:N51)</f>
        <v>0</v>
      </c>
      <c r="O52" s="34">
        <f>SUM(O47:O51)</f>
        <v>-59920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-364</v>
      </c>
      <c r="D55" s="29">
        <v>-3</v>
      </c>
      <c r="E55" s="29">
        <v>-1</v>
      </c>
      <c r="F55" s="29">
        <v>0</v>
      </c>
      <c r="G55" s="29">
        <v>0</v>
      </c>
      <c r="H55" s="29">
        <v>0</v>
      </c>
      <c r="I55" s="29">
        <v>-28</v>
      </c>
      <c r="J55" s="29">
        <v>-62</v>
      </c>
      <c r="K55" s="29">
        <v>0</v>
      </c>
      <c r="L55" s="29">
        <v>0</v>
      </c>
      <c r="M55" s="31">
        <f>SUM(C55:L55)</f>
        <v>-458</v>
      </c>
      <c r="N55" s="29">
        <v>0</v>
      </c>
      <c r="O55" s="31">
        <f>SUM(M55:N55)</f>
        <v>-458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-27557</v>
      </c>
      <c r="F57" s="30"/>
      <c r="G57" s="30"/>
      <c r="H57" s="30"/>
      <c r="I57" s="30"/>
      <c r="J57" s="30"/>
      <c r="K57" s="30"/>
      <c r="L57" s="30"/>
      <c r="M57" s="31">
        <f>E57</f>
        <v>-27557</v>
      </c>
      <c r="N57" s="30"/>
      <c r="O57" s="31">
        <f>M57</f>
        <v>-27557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-69441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-69441</v>
      </c>
      <c r="N58" s="42">
        <f>-N82</f>
        <v>0</v>
      </c>
      <c r="O58" s="31">
        <f>SUM(M58:N58)</f>
        <v>-69441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-684</v>
      </c>
      <c r="D59" s="29">
        <v>-1049</v>
      </c>
      <c r="E59" s="29">
        <v>-626</v>
      </c>
      <c r="F59" s="29">
        <v>-1</v>
      </c>
      <c r="G59" s="29">
        <v>0</v>
      </c>
      <c r="H59" s="29">
        <v>0</v>
      </c>
      <c r="I59" s="29">
        <v>-395</v>
      </c>
      <c r="J59" s="29">
        <v>-1381</v>
      </c>
      <c r="K59" s="29">
        <v>0</v>
      </c>
      <c r="L59" s="29">
        <v>0</v>
      </c>
      <c r="M59" s="31">
        <f>SUM(C59:L59)</f>
        <v>-4136</v>
      </c>
      <c r="N59" s="29">
        <v>0</v>
      </c>
      <c r="O59" s="31">
        <f>SUM(M59:N59)</f>
        <v>-4136</v>
      </c>
      <c r="P59" s="52"/>
      <c r="Q59" s="77"/>
      <c r="R59" s="77"/>
      <c r="S59" s="52"/>
      <c r="T59" s="29">
        <v>0</v>
      </c>
      <c r="U59" s="29">
        <v>-110</v>
      </c>
    </row>
    <row r="60" spans="2:21" s="21" customFormat="1" ht="16" customHeight="1">
      <c r="B60" s="33" t="s">
        <v>72</v>
      </c>
      <c r="C60" s="34">
        <f>SUM(C55,C58:C59)</f>
        <v>-1048</v>
      </c>
      <c r="D60" s="34">
        <f>SUM(D55,D58:D59)</f>
        <v>-1052</v>
      </c>
      <c r="E60" s="34">
        <f>SUM(E55,E57:E59)</f>
        <v>-97625</v>
      </c>
      <c r="F60" s="34">
        <f>SUM(F55:F56,F58:F59)</f>
        <v>-1</v>
      </c>
      <c r="G60" s="34">
        <f>SUM(G55,G59)</f>
        <v>0</v>
      </c>
      <c r="H60" s="34">
        <f>SUM(H55,H58:H59)</f>
        <v>0</v>
      </c>
      <c r="I60" s="34">
        <f>SUM(I55,I58:I59)</f>
        <v>-423</v>
      </c>
      <c r="J60" s="34">
        <f>SUM(J55:J56,J58:J59)</f>
        <v>-1443</v>
      </c>
      <c r="K60" s="34">
        <f>SUM(K55,K58:K59)</f>
        <v>0</v>
      </c>
      <c r="L60" s="34">
        <f>SUM(L55,L58:L59)</f>
        <v>0</v>
      </c>
      <c r="M60" s="34">
        <f>SUM(M55:M59)</f>
        <v>-101592</v>
      </c>
      <c r="N60" s="34">
        <f>SUM(N55,N58:N59)</f>
        <v>0</v>
      </c>
      <c r="O60" s="34">
        <f>SUM(O55:O59)</f>
        <v>-101592</v>
      </c>
      <c r="P60" s="52"/>
      <c r="Q60" s="77"/>
      <c r="R60" s="77"/>
      <c r="S60" s="52"/>
      <c r="T60" s="34">
        <f>SUM(T55,T59)</f>
        <v>0</v>
      </c>
      <c r="U60" s="34">
        <f>SUM(U55,U59)</f>
        <v>-110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-871</v>
      </c>
      <c r="D63" s="29">
        <v>-4</v>
      </c>
      <c r="E63" s="29">
        <v>-2921</v>
      </c>
      <c r="F63" s="29">
        <v>-325</v>
      </c>
      <c r="G63" s="29">
        <v>0</v>
      </c>
      <c r="H63" s="29">
        <v>-1617</v>
      </c>
      <c r="I63" s="29">
        <v>0</v>
      </c>
      <c r="J63" s="29">
        <v>0</v>
      </c>
      <c r="K63" s="29">
        <v>-3</v>
      </c>
      <c r="L63" s="29">
        <v>0</v>
      </c>
      <c r="M63" s="31">
        <f>SUM(C63:L63)</f>
        <v>-5741</v>
      </c>
      <c r="N63" s="29">
        <v>0</v>
      </c>
      <c r="O63" s="31">
        <f>SUM(M63:N63)</f>
        <v>-5741</v>
      </c>
      <c r="P63" s="32"/>
      <c r="Q63" s="77"/>
      <c r="R63" s="77"/>
      <c r="S63" s="32"/>
      <c r="T63" s="29">
        <v>0</v>
      </c>
      <c r="U63" s="29">
        <v>-8</v>
      </c>
    </row>
    <row r="64" spans="2:21" s="21" customFormat="1" ht="16" customHeight="1">
      <c r="B64" s="28" t="s">
        <v>75</v>
      </c>
      <c r="C64" s="29">
        <v>-2</v>
      </c>
      <c r="D64" s="29">
        <v>0</v>
      </c>
      <c r="E64" s="29">
        <v>0</v>
      </c>
      <c r="F64" s="29">
        <v>-188</v>
      </c>
      <c r="G64" s="29">
        <v>0</v>
      </c>
      <c r="H64" s="29">
        <v>-31</v>
      </c>
      <c r="I64" s="29">
        <v>0</v>
      </c>
      <c r="J64" s="29">
        <v>-183</v>
      </c>
      <c r="K64" s="29">
        <v>-826</v>
      </c>
      <c r="L64" s="29">
        <v>0</v>
      </c>
      <c r="M64" s="31">
        <f>SUM(C64:L64)</f>
        <v>-1230</v>
      </c>
      <c r="N64" s="29">
        <v>0</v>
      </c>
      <c r="O64" s="31">
        <f>SUM(M64:N64)</f>
        <v>-1230</v>
      </c>
      <c r="P64" s="32"/>
      <c r="Q64" s="77"/>
      <c r="R64" s="77"/>
      <c r="S64" s="32"/>
      <c r="T64" s="29">
        <v>0</v>
      </c>
      <c r="U64" s="29">
        <v>-44</v>
      </c>
    </row>
    <row r="65" spans="2:21" s="21" customFormat="1" ht="16" customHeight="1">
      <c r="B65" s="28" t="s">
        <v>76</v>
      </c>
      <c r="C65" s="29">
        <v>-686</v>
      </c>
      <c r="D65" s="29">
        <v>-627</v>
      </c>
      <c r="E65" s="29">
        <v>-280</v>
      </c>
      <c r="F65" s="29">
        <v>-755</v>
      </c>
      <c r="G65" s="29">
        <v>0</v>
      </c>
      <c r="H65" s="29">
        <v>-350</v>
      </c>
      <c r="I65" s="29">
        <v>-3405</v>
      </c>
      <c r="J65" s="29">
        <v>-1693</v>
      </c>
      <c r="K65" s="29">
        <v>-1576</v>
      </c>
      <c r="L65" s="29">
        <v>0</v>
      </c>
      <c r="M65" s="31">
        <f>SUM(C65:L65)</f>
        <v>-9372</v>
      </c>
      <c r="N65" s="29">
        <v>0</v>
      </c>
      <c r="O65" s="31">
        <f>SUM(M65:N65)</f>
        <v>-9372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-1559</v>
      </c>
      <c r="D66" s="34">
        <f t="shared" si="4"/>
        <v>-631</v>
      </c>
      <c r="E66" s="34">
        <f t="shared" si="4"/>
        <v>-3201</v>
      </c>
      <c r="F66" s="34">
        <f t="shared" si="4"/>
        <v>-1268</v>
      </c>
      <c r="G66" s="34">
        <f t="shared" si="4"/>
        <v>0</v>
      </c>
      <c r="H66" s="34">
        <f t="shared" si="4"/>
        <v>-1998</v>
      </c>
      <c r="I66" s="34">
        <f t="shared" si="4"/>
        <v>-3405</v>
      </c>
      <c r="J66" s="34">
        <f t="shared" si="4"/>
        <v>-1876</v>
      </c>
      <c r="K66" s="34">
        <f t="shared" si="4"/>
        <v>-2405</v>
      </c>
      <c r="L66" s="34">
        <f t="shared" si="4"/>
        <v>0</v>
      </c>
      <c r="M66" s="34">
        <f t="shared" si="4"/>
        <v>-16343</v>
      </c>
      <c r="N66" s="34">
        <f t="shared" si="4"/>
        <v>0</v>
      </c>
      <c r="O66" s="34">
        <f t="shared" si="4"/>
        <v>-16343</v>
      </c>
      <c r="P66" s="32"/>
      <c r="Q66" s="77"/>
      <c r="R66" s="77"/>
      <c r="S66" s="32"/>
      <c r="T66" s="34">
        <f>SUM(T63:T65)</f>
        <v>0</v>
      </c>
      <c r="U66" s="34">
        <f>SUM(U63:U65)</f>
        <v>-52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-16773</v>
      </c>
      <c r="D68" s="31">
        <f t="shared" si="5"/>
        <v>-1683</v>
      </c>
      <c r="E68" s="31">
        <f t="shared" si="5"/>
        <v>-103975</v>
      </c>
      <c r="F68" s="31">
        <f t="shared" si="5"/>
        <v>-2280</v>
      </c>
      <c r="G68" s="31">
        <f t="shared" si="5"/>
        <v>0</v>
      </c>
      <c r="H68" s="31">
        <f t="shared" si="5"/>
        <v>-2440</v>
      </c>
      <c r="I68" s="31">
        <f t="shared" si="5"/>
        <v>-7722</v>
      </c>
      <c r="J68" s="31">
        <f t="shared" si="5"/>
        <v>-3563</v>
      </c>
      <c r="K68" s="31">
        <f t="shared" si="5"/>
        <v>-39419</v>
      </c>
      <c r="L68" s="31">
        <f t="shared" si="5"/>
        <v>0</v>
      </c>
      <c r="M68" s="31">
        <f t="shared" si="5"/>
        <v>-177855</v>
      </c>
      <c r="N68" s="31">
        <f t="shared" si="5"/>
        <v>0</v>
      </c>
      <c r="O68" s="31">
        <f t="shared" si="5"/>
        <v>-177855</v>
      </c>
      <c r="P68" s="32"/>
      <c r="Q68" s="77"/>
      <c r="R68" s="77"/>
      <c r="S68" s="32"/>
      <c r="T68" s="31">
        <f>SUM(T52,T60,T66)</f>
        <v>0</v>
      </c>
      <c r="U68" s="31">
        <f>SUM(U52,U60,U66)</f>
        <v>-162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-16409</v>
      </c>
      <c r="D70" s="31">
        <f>D68-D55</f>
        <v>-1680</v>
      </c>
      <c r="E70" s="31">
        <f>E68-E55</f>
        <v>-103974</v>
      </c>
      <c r="F70" s="31">
        <f>F68-F55-F56</f>
        <v>-2280</v>
      </c>
      <c r="G70" s="31">
        <f>G68-G55</f>
        <v>0</v>
      </c>
      <c r="H70" s="31">
        <f>H68-H55</f>
        <v>-2440</v>
      </c>
      <c r="I70" s="31">
        <f>I68-I55</f>
        <v>-7694</v>
      </c>
      <c r="J70" s="31">
        <f>J68-J55-J56</f>
        <v>-3501</v>
      </c>
      <c r="K70" s="31">
        <f>K68-K55</f>
        <v>-39419</v>
      </c>
      <c r="L70" s="31">
        <f>L68-L55</f>
        <v>0</v>
      </c>
      <c r="M70" s="31">
        <f>M68-M55-M56</f>
        <v>-177397</v>
      </c>
      <c r="N70" s="31">
        <f>N68-N55</f>
        <v>0</v>
      </c>
      <c r="O70" s="31">
        <f>O68-O55-O56</f>
        <v>-177397</v>
      </c>
      <c r="P70" s="32"/>
      <c r="Q70" s="77"/>
      <c r="R70" s="77"/>
      <c r="S70" s="32"/>
      <c r="T70" s="31">
        <f>T68-T55</f>
        <v>0</v>
      </c>
      <c r="U70" s="31">
        <f>U68-U55</f>
        <v>-162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157036</v>
      </c>
      <c r="D72" s="57">
        <f t="shared" si="6"/>
        <v>14652</v>
      </c>
      <c r="E72" s="57">
        <f t="shared" si="6"/>
        <v>96714</v>
      </c>
      <c r="F72" s="57">
        <f t="shared" si="6"/>
        <v>11803</v>
      </c>
      <c r="G72" s="57">
        <f t="shared" si="6"/>
        <v>0</v>
      </c>
      <c r="H72" s="57">
        <f t="shared" si="6"/>
        <v>20734</v>
      </c>
      <c r="I72" s="57">
        <f t="shared" si="6"/>
        <v>2737</v>
      </c>
      <c r="J72" s="57">
        <f t="shared" si="6"/>
        <v>18141</v>
      </c>
      <c r="K72" s="57">
        <f t="shared" si="6"/>
        <v>13440</v>
      </c>
      <c r="L72" s="57">
        <f t="shared" si="6"/>
        <v>0</v>
      </c>
      <c r="M72" s="57">
        <f t="shared" si="6"/>
        <v>335257</v>
      </c>
      <c r="N72" s="57">
        <f t="shared" si="6"/>
        <v>0</v>
      </c>
      <c r="O72" s="57">
        <f t="shared" si="6"/>
        <v>335257</v>
      </c>
      <c r="P72" s="32"/>
      <c r="Q72" s="77"/>
      <c r="R72" s="77"/>
      <c r="S72" s="32"/>
      <c r="T72" s="57">
        <f>T41+T68</f>
        <v>0</v>
      </c>
      <c r="U72" s="57">
        <f>U41+U68</f>
        <v>28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133</v>
      </c>
      <c r="D77" s="69">
        <v>-38</v>
      </c>
      <c r="E77" s="69">
        <v>0</v>
      </c>
      <c r="F77" s="69">
        <v>0</v>
      </c>
      <c r="G77" s="69">
        <v>0</v>
      </c>
      <c r="H77" s="69">
        <v>148</v>
      </c>
      <c r="I77" s="69">
        <v>8</v>
      </c>
      <c r="J77" s="69">
        <v>0</v>
      </c>
      <c r="K77" s="69">
        <v>0</v>
      </c>
      <c r="L77" s="69">
        <v>0</v>
      </c>
      <c r="M77" s="70">
        <f>SUM(C77:L77)</f>
        <v>251</v>
      </c>
      <c r="N77" s="71">
        <v>0</v>
      </c>
      <c r="O77" s="70">
        <f>SUM(M77:N77)</f>
        <v>251</v>
      </c>
      <c r="P77" s="32"/>
      <c r="Q77" s="77"/>
      <c r="R77" s="77"/>
      <c r="S77" s="32"/>
      <c r="T77" s="71">
        <v>0</v>
      </c>
      <c r="U77" s="29">
        <v>2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69441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-69441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69441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69441</v>
      </c>
      <c r="N82" s="29">
        <v>0</v>
      </c>
      <c r="O82" s="31">
        <f>SUM(M82:N82)</f>
        <v>69441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286</v>
      </c>
      <c r="D86" s="29">
        <v>49</v>
      </c>
      <c r="E86" s="29">
        <v>10484</v>
      </c>
      <c r="F86" s="29">
        <v>88</v>
      </c>
      <c r="G86" s="30"/>
      <c r="H86" s="29">
        <v>906</v>
      </c>
      <c r="I86" s="29">
        <v>306</v>
      </c>
      <c r="J86" s="29">
        <v>1</v>
      </c>
      <c r="K86" s="29">
        <v>170</v>
      </c>
      <c r="L86" s="29">
        <v>0</v>
      </c>
      <c r="M86" s="31">
        <f>SUM(C86:F86,H86:L86)</f>
        <v>12290</v>
      </c>
      <c r="N86" s="29">
        <v>0</v>
      </c>
      <c r="O86" s="31">
        <f>SUM(M86:N86)</f>
        <v>12290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310</v>
      </c>
      <c r="E87" s="29">
        <v>0</v>
      </c>
      <c r="F87" s="29">
        <v>11</v>
      </c>
      <c r="G87" s="30"/>
      <c r="H87" s="29">
        <v>169</v>
      </c>
      <c r="I87" s="29">
        <v>286</v>
      </c>
      <c r="J87" s="29">
        <v>0</v>
      </c>
      <c r="K87" s="29">
        <v>102</v>
      </c>
      <c r="L87" s="29">
        <v>0</v>
      </c>
      <c r="M87" s="31">
        <f>SUM(C87:F87,H87:L87)</f>
        <v>878</v>
      </c>
      <c r="N87" s="29">
        <v>0</v>
      </c>
      <c r="O87" s="31">
        <f>SUM(M87:N87)</f>
        <v>878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286</v>
      </c>
      <c r="D88" s="72">
        <f>SUM(D86:D87)</f>
        <v>359</v>
      </c>
      <c r="E88" s="72">
        <f>SUM(E86:E87)</f>
        <v>10484</v>
      </c>
      <c r="F88" s="72">
        <f>SUM(F86:F87)</f>
        <v>99</v>
      </c>
      <c r="G88" s="30"/>
      <c r="H88" s="72">
        <f t="shared" ref="H88:O88" si="7">SUM(H86:H87)</f>
        <v>1075</v>
      </c>
      <c r="I88" s="72">
        <f t="shared" si="7"/>
        <v>592</v>
      </c>
      <c r="J88" s="72">
        <f t="shared" si="7"/>
        <v>1</v>
      </c>
      <c r="K88" s="72">
        <f t="shared" si="7"/>
        <v>272</v>
      </c>
      <c r="L88" s="72">
        <f t="shared" si="7"/>
        <v>0</v>
      </c>
      <c r="M88" s="72">
        <f t="shared" si="7"/>
        <v>13168</v>
      </c>
      <c r="N88" s="72">
        <f t="shared" si="7"/>
        <v>0</v>
      </c>
      <c r="O88" s="72">
        <f t="shared" si="7"/>
        <v>13168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-15</v>
      </c>
      <c r="G90" s="30"/>
      <c r="H90" s="29">
        <v>0</v>
      </c>
      <c r="I90" s="29">
        <v>0</v>
      </c>
      <c r="J90" s="29">
        <v>0</v>
      </c>
      <c r="K90" s="29">
        <v>-30</v>
      </c>
      <c r="L90" s="29">
        <v>0</v>
      </c>
      <c r="M90" s="31">
        <f>SUM(C90:F90,H90:L90)</f>
        <v>-45</v>
      </c>
      <c r="N90" s="29">
        <v>0</v>
      </c>
      <c r="O90" s="31">
        <f>SUM(M90:N90)</f>
        <v>-45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-310</v>
      </c>
      <c r="E91" s="29">
        <v>0</v>
      </c>
      <c r="F91" s="29">
        <v>0</v>
      </c>
      <c r="G91" s="30"/>
      <c r="H91" s="29">
        <v>0</v>
      </c>
      <c r="I91" s="29">
        <v>-209</v>
      </c>
      <c r="J91" s="29">
        <v>0</v>
      </c>
      <c r="K91" s="29">
        <v>-102</v>
      </c>
      <c r="L91" s="29">
        <v>0</v>
      </c>
      <c r="M91" s="31">
        <f>SUM(C91:F91,H91:L91)</f>
        <v>-621</v>
      </c>
      <c r="N91" s="29">
        <v>0</v>
      </c>
      <c r="O91" s="31">
        <f>SUM(M91:N91)</f>
        <v>-621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-310</v>
      </c>
      <c r="E92" s="72">
        <f>SUM(E90:E91)</f>
        <v>0</v>
      </c>
      <c r="F92" s="72">
        <f>SUM(F90:F91)</f>
        <v>-15</v>
      </c>
      <c r="G92" s="30"/>
      <c r="H92" s="72">
        <f t="shared" ref="H92:O92" si="8">SUM(H90:H91)</f>
        <v>0</v>
      </c>
      <c r="I92" s="72">
        <f t="shared" si="8"/>
        <v>-209</v>
      </c>
      <c r="J92" s="72">
        <f t="shared" si="8"/>
        <v>0</v>
      </c>
      <c r="K92" s="72">
        <f t="shared" si="8"/>
        <v>-132</v>
      </c>
      <c r="L92" s="72">
        <f t="shared" si="8"/>
        <v>0</v>
      </c>
      <c r="M92" s="72">
        <f t="shared" si="8"/>
        <v>-666</v>
      </c>
      <c r="N92" s="72">
        <f t="shared" si="8"/>
        <v>0</v>
      </c>
      <c r="O92" s="72">
        <f t="shared" si="8"/>
        <v>-666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286</v>
      </c>
      <c r="D94" s="31">
        <f>D88+D92</f>
        <v>49</v>
      </c>
      <c r="E94" s="31">
        <f>E88+E92</f>
        <v>10484</v>
      </c>
      <c r="F94" s="31">
        <f>F88+F92</f>
        <v>84</v>
      </c>
      <c r="G94" s="30"/>
      <c r="H94" s="31">
        <f t="shared" ref="H94:O94" si="9">H88+H92</f>
        <v>1075</v>
      </c>
      <c r="I94" s="31">
        <f t="shared" si="9"/>
        <v>383</v>
      </c>
      <c r="J94" s="31">
        <f t="shared" si="9"/>
        <v>1</v>
      </c>
      <c r="K94" s="31">
        <f t="shared" si="9"/>
        <v>140</v>
      </c>
      <c r="L94" s="31">
        <f t="shared" si="9"/>
        <v>0</v>
      </c>
      <c r="M94" s="31">
        <f t="shared" si="9"/>
        <v>12502</v>
      </c>
      <c r="N94" s="31">
        <f t="shared" si="9"/>
        <v>0</v>
      </c>
      <c r="O94" s="31">
        <f t="shared" si="9"/>
        <v>12502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6690</v>
      </c>
      <c r="D97" s="29">
        <v>269</v>
      </c>
      <c r="E97" s="29">
        <v>3201</v>
      </c>
      <c r="F97" s="29">
        <v>0</v>
      </c>
      <c r="G97" s="29">
        <v>0</v>
      </c>
      <c r="H97" s="29">
        <v>331</v>
      </c>
      <c r="I97" s="29">
        <v>922</v>
      </c>
      <c r="J97" s="29">
        <v>1445</v>
      </c>
      <c r="K97" s="29">
        <v>2584</v>
      </c>
      <c r="L97" s="29">
        <v>0</v>
      </c>
      <c r="M97" s="31">
        <f>SUM(C97:L97)</f>
        <v>15442</v>
      </c>
      <c r="N97" s="29">
        <v>0</v>
      </c>
      <c r="O97" s="31">
        <f>SUM(M97:N97)</f>
        <v>15442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9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9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105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83848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83848</v>
      </c>
      <c r="N10" s="30"/>
      <c r="O10" s="31">
        <f>M10</f>
        <v>83848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36171</v>
      </c>
      <c r="D12" s="29">
        <v>3171</v>
      </c>
      <c r="E12" s="29">
        <v>51938</v>
      </c>
      <c r="F12" s="29">
        <v>2737</v>
      </c>
      <c r="G12" s="29">
        <v>0</v>
      </c>
      <c r="H12" s="29">
        <v>8690</v>
      </c>
      <c r="I12" s="29">
        <v>3487</v>
      </c>
      <c r="J12" s="29">
        <v>33176</v>
      </c>
      <c r="K12" s="29">
        <v>1964</v>
      </c>
      <c r="L12" s="29">
        <v>0</v>
      </c>
      <c r="M12" s="31">
        <f>SUM(C12:L12)</f>
        <v>141334</v>
      </c>
      <c r="N12" s="29">
        <v>5679</v>
      </c>
      <c r="O12" s="31">
        <f>SUM(M12:N12)</f>
        <v>147013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421</v>
      </c>
      <c r="D13" s="29">
        <v>79</v>
      </c>
      <c r="E13" s="29">
        <v>0</v>
      </c>
      <c r="F13" s="29">
        <v>0</v>
      </c>
      <c r="G13" s="29">
        <v>0</v>
      </c>
      <c r="H13" s="29">
        <v>898</v>
      </c>
      <c r="I13" s="29">
        <v>0</v>
      </c>
      <c r="J13" s="29">
        <v>2749</v>
      </c>
      <c r="K13" s="29">
        <v>249</v>
      </c>
      <c r="L13" s="29">
        <v>0</v>
      </c>
      <c r="M13" s="31">
        <f>SUM(C13:L13)</f>
        <v>4396</v>
      </c>
      <c r="N13" s="29">
        <v>650</v>
      </c>
      <c r="O13" s="31">
        <f>SUM(M13:N13)</f>
        <v>5046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120440</v>
      </c>
      <c r="D14" s="34">
        <f t="shared" ref="D14:L14" si="0">SUM(D12:D13)</f>
        <v>3250</v>
      </c>
      <c r="E14" s="34">
        <f t="shared" si="0"/>
        <v>51938</v>
      </c>
      <c r="F14" s="34">
        <f t="shared" si="0"/>
        <v>2737</v>
      </c>
      <c r="G14" s="34">
        <f t="shared" si="0"/>
        <v>0</v>
      </c>
      <c r="H14" s="34">
        <f t="shared" si="0"/>
        <v>9588</v>
      </c>
      <c r="I14" s="34">
        <f t="shared" si="0"/>
        <v>3487</v>
      </c>
      <c r="J14" s="34">
        <f t="shared" si="0"/>
        <v>35925</v>
      </c>
      <c r="K14" s="34">
        <f t="shared" si="0"/>
        <v>2213</v>
      </c>
      <c r="L14" s="34">
        <f t="shared" si="0"/>
        <v>0</v>
      </c>
      <c r="M14" s="34">
        <f>SUM(M10:M13)</f>
        <v>229578</v>
      </c>
      <c r="N14" s="34">
        <f>SUM(N12:N13)</f>
        <v>6329</v>
      </c>
      <c r="O14" s="34">
        <f>SUM(O10:O13)</f>
        <v>235907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11344</v>
      </c>
      <c r="D17" s="29">
        <v>3697</v>
      </c>
      <c r="E17" s="29">
        <v>1627</v>
      </c>
      <c r="F17" s="29">
        <v>1129</v>
      </c>
      <c r="G17" s="29">
        <v>0</v>
      </c>
      <c r="H17" s="29">
        <v>694</v>
      </c>
      <c r="I17" s="29">
        <v>4014</v>
      </c>
      <c r="J17" s="29">
        <v>4414</v>
      </c>
      <c r="K17" s="29">
        <v>1875</v>
      </c>
      <c r="L17" s="29">
        <v>0</v>
      </c>
      <c r="M17" s="31">
        <f>SUM(C17:L17)</f>
        <v>28794</v>
      </c>
      <c r="N17" s="29">
        <v>21653</v>
      </c>
      <c r="O17" s="31">
        <f>SUM(M17:N17)</f>
        <v>50447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6248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1418</v>
      </c>
      <c r="D19" s="29">
        <v>1549</v>
      </c>
      <c r="E19" s="29">
        <v>734</v>
      </c>
      <c r="F19" s="29">
        <v>41</v>
      </c>
      <c r="G19" s="29">
        <v>0</v>
      </c>
      <c r="H19" s="29">
        <v>2596</v>
      </c>
      <c r="I19" s="29">
        <v>5</v>
      </c>
      <c r="J19" s="29">
        <v>75</v>
      </c>
      <c r="K19" s="29">
        <v>27</v>
      </c>
      <c r="L19" s="29">
        <v>0</v>
      </c>
      <c r="M19" s="31">
        <f>SUM(C19:L19)</f>
        <v>6445</v>
      </c>
      <c r="N19" s="29">
        <v>26</v>
      </c>
      <c r="O19" s="31">
        <f>SUM(M19:N19)</f>
        <v>6471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12915</v>
      </c>
      <c r="D20" s="29">
        <v>665</v>
      </c>
      <c r="E20" s="29">
        <v>5091</v>
      </c>
      <c r="F20" s="29">
        <v>2428</v>
      </c>
      <c r="G20" s="29">
        <v>0</v>
      </c>
      <c r="H20" s="29">
        <v>1341</v>
      </c>
      <c r="I20" s="29">
        <v>1234</v>
      </c>
      <c r="J20" s="29">
        <v>8652</v>
      </c>
      <c r="K20" s="29">
        <v>873</v>
      </c>
      <c r="L20" s="29">
        <v>0</v>
      </c>
      <c r="M20" s="31">
        <f>SUM(C20:L20)</f>
        <v>33199</v>
      </c>
      <c r="N20" s="29">
        <v>5069</v>
      </c>
      <c r="O20" s="31">
        <f>SUM(M20:N20)</f>
        <v>38268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29</v>
      </c>
      <c r="G21" s="30"/>
      <c r="H21" s="30"/>
      <c r="I21" s="30"/>
      <c r="J21" s="29">
        <v>946</v>
      </c>
      <c r="K21" s="30"/>
      <c r="L21" s="30"/>
      <c r="M21" s="31">
        <f>SUM(F21,J21)</f>
        <v>975</v>
      </c>
      <c r="N21" s="30"/>
      <c r="O21" s="31">
        <f>M21</f>
        <v>975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7327</v>
      </c>
      <c r="E22" s="29">
        <v>168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7495</v>
      </c>
      <c r="N22" s="29">
        <v>0</v>
      </c>
      <c r="O22" s="31">
        <f>SUM(M22:N22)</f>
        <v>7495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494</v>
      </c>
      <c r="D23" s="29">
        <v>0</v>
      </c>
      <c r="E23" s="29">
        <v>288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782</v>
      </c>
      <c r="N23" s="29">
        <v>0</v>
      </c>
      <c r="O23" s="31">
        <f>SUM(M23:N23)</f>
        <v>782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14239</v>
      </c>
      <c r="D24" s="29">
        <v>1124</v>
      </c>
      <c r="E24" s="29">
        <v>111114</v>
      </c>
      <c r="F24" s="29">
        <v>8042</v>
      </c>
      <c r="G24" s="29">
        <v>0</v>
      </c>
      <c r="H24" s="29">
        <v>6650</v>
      </c>
      <c r="I24" s="29">
        <v>2998</v>
      </c>
      <c r="J24" s="29">
        <v>3588</v>
      </c>
      <c r="K24" s="29">
        <v>1380</v>
      </c>
      <c r="L24" s="29">
        <v>0</v>
      </c>
      <c r="M24" s="31">
        <f>SUM(C24:L24)</f>
        <v>149135</v>
      </c>
      <c r="N24" s="29">
        <v>27</v>
      </c>
      <c r="O24" s="31">
        <f>SUM(M24:N24)</f>
        <v>149162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40410</v>
      </c>
      <c r="D25" s="34">
        <f>SUM(D17,D19:D20,D22:D24)</f>
        <v>14362</v>
      </c>
      <c r="E25" s="34">
        <f>SUM(E17,E19:E20,E22:E24)</f>
        <v>119022</v>
      </c>
      <c r="F25" s="34">
        <f>SUM(F17,F19:F24)</f>
        <v>11669</v>
      </c>
      <c r="G25" s="34">
        <f>SUM(G17,G19:G20,G22:G24)</f>
        <v>0</v>
      </c>
      <c r="H25" s="34">
        <f>SUM(H17,H19:H20,H22:H24)</f>
        <v>11281</v>
      </c>
      <c r="I25" s="34">
        <f>SUM(I17,I19:I20,I22:I24)</f>
        <v>8251</v>
      </c>
      <c r="J25" s="34">
        <f>SUM(J17,J19:J24)</f>
        <v>17675</v>
      </c>
      <c r="K25" s="34">
        <f>SUM(K17,K19:K20,K22:K24)</f>
        <v>4155</v>
      </c>
      <c r="L25" s="34">
        <f>SUM(L17,L19:L20,L22:L24)</f>
        <v>0</v>
      </c>
      <c r="M25" s="34">
        <f>SUM(M17,M19:M24)</f>
        <v>226825</v>
      </c>
      <c r="N25" s="34">
        <f>SUM(N17,N19:N20,N22:N24)</f>
        <v>26775</v>
      </c>
      <c r="O25" s="34">
        <f>SUM(O17,O19:O24)</f>
        <v>253600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1209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1209</v>
      </c>
      <c r="N28" s="30"/>
      <c r="O28" s="31">
        <f>M28</f>
        <v>1209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416</v>
      </c>
      <c r="F29" s="30"/>
      <c r="G29" s="30"/>
      <c r="H29" s="30"/>
      <c r="I29" s="30"/>
      <c r="J29" s="30"/>
      <c r="K29" s="30"/>
      <c r="L29" s="30"/>
      <c r="M29" s="31">
        <f>E29</f>
        <v>416</v>
      </c>
      <c r="N29" s="30"/>
      <c r="O29" s="31">
        <f>M29</f>
        <v>416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54885</v>
      </c>
      <c r="L30" s="30"/>
      <c r="M30" s="31">
        <f>K30</f>
        <v>54885</v>
      </c>
      <c r="N30" s="30"/>
      <c r="O30" s="31">
        <f>M30</f>
        <v>54885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84385</v>
      </c>
      <c r="F31" s="41"/>
      <c r="G31" s="41"/>
      <c r="H31" s="41"/>
      <c r="I31" s="41"/>
      <c r="J31" s="41"/>
      <c r="K31" s="41"/>
      <c r="L31" s="41"/>
      <c r="M31" s="31">
        <f>E31</f>
        <v>84385</v>
      </c>
      <c r="N31" s="41"/>
      <c r="O31" s="31">
        <f>M31</f>
        <v>84385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7500</v>
      </c>
      <c r="J32" s="29">
        <v>0</v>
      </c>
      <c r="K32" s="29">
        <v>759</v>
      </c>
      <c r="L32" s="29">
        <v>0</v>
      </c>
      <c r="M32" s="31">
        <f>SUM(C32:L32)</f>
        <v>8259</v>
      </c>
      <c r="N32" s="29">
        <v>0</v>
      </c>
      <c r="O32" s="31">
        <f>SUM(M32:N32)</f>
        <v>8259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1669</v>
      </c>
      <c r="K34" s="29">
        <v>284</v>
      </c>
      <c r="L34" s="29">
        <v>0</v>
      </c>
      <c r="M34" s="31">
        <f>SUM(C34:L34)</f>
        <v>1953</v>
      </c>
      <c r="N34" s="29">
        <v>0</v>
      </c>
      <c r="O34" s="31">
        <f>SUM(M34:N34)</f>
        <v>1953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1209</v>
      </c>
      <c r="D35" s="34">
        <f>SUM(D32:D34)</f>
        <v>0</v>
      </c>
      <c r="E35" s="34">
        <f>SUM(E29,E31:E34)</f>
        <v>84801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7500</v>
      </c>
      <c r="J35" s="34">
        <f>SUM(J32:J34)</f>
        <v>1669</v>
      </c>
      <c r="K35" s="34">
        <f>SUM(K30,K32:K34)</f>
        <v>55928</v>
      </c>
      <c r="L35" s="34">
        <f>SUM(L32:L34)</f>
        <v>0</v>
      </c>
      <c r="M35" s="34">
        <f>SUM(M28:M34)</f>
        <v>151107</v>
      </c>
      <c r="N35" s="34">
        <f>SUM(N32:N34)</f>
        <v>0</v>
      </c>
      <c r="O35" s="34">
        <f>SUM(O28:O34)</f>
        <v>151107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4179</v>
      </c>
      <c r="D37" s="29">
        <v>1360</v>
      </c>
      <c r="E37" s="29">
        <v>4789</v>
      </c>
      <c r="F37" s="29">
        <v>475</v>
      </c>
      <c r="G37" s="29">
        <v>0</v>
      </c>
      <c r="H37" s="29">
        <v>436</v>
      </c>
      <c r="I37" s="29">
        <v>839</v>
      </c>
      <c r="J37" s="29">
        <v>4632</v>
      </c>
      <c r="K37" s="29">
        <v>155</v>
      </c>
      <c r="L37" s="29">
        <v>0</v>
      </c>
      <c r="M37" s="31">
        <f>SUM(C37:L37)</f>
        <v>16865</v>
      </c>
      <c r="N37" s="29">
        <v>1763</v>
      </c>
      <c r="O37" s="31">
        <f>SUM(M37:N37)</f>
        <v>18628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-25257</v>
      </c>
      <c r="K39" s="29">
        <v>-163</v>
      </c>
      <c r="L39" s="29">
        <v>0</v>
      </c>
      <c r="M39" s="31">
        <f>SUM(C39:L39)</f>
        <v>-25420</v>
      </c>
      <c r="N39" s="29">
        <v>0</v>
      </c>
      <c r="O39" s="31">
        <f>SUM(M39:N39)</f>
        <v>-25420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1">SUM(C14,C25,C35,C37,C39)</f>
        <v>166238</v>
      </c>
      <c r="D41" s="31">
        <f t="shared" si="1"/>
        <v>18972</v>
      </c>
      <c r="E41" s="31">
        <f t="shared" si="1"/>
        <v>260550</v>
      </c>
      <c r="F41" s="31">
        <f t="shared" si="1"/>
        <v>14881</v>
      </c>
      <c r="G41" s="31">
        <f t="shared" si="1"/>
        <v>0</v>
      </c>
      <c r="H41" s="31">
        <f t="shared" si="1"/>
        <v>21305</v>
      </c>
      <c r="I41" s="31">
        <f t="shared" si="1"/>
        <v>20077</v>
      </c>
      <c r="J41" s="31">
        <f t="shared" si="1"/>
        <v>34644</v>
      </c>
      <c r="K41" s="31">
        <f t="shared" si="1"/>
        <v>62288</v>
      </c>
      <c r="L41" s="31">
        <f t="shared" si="1"/>
        <v>0</v>
      </c>
      <c r="M41" s="31">
        <f t="shared" si="1"/>
        <v>598955</v>
      </c>
      <c r="N41" s="31">
        <f t="shared" si="1"/>
        <v>34867</v>
      </c>
      <c r="O41" s="31">
        <f t="shared" si="1"/>
        <v>633822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166238</v>
      </c>
      <c r="D43" s="31">
        <f>SUM(D41,D55)</f>
        <v>18972</v>
      </c>
      <c r="E43" s="31">
        <f>SUM(E41,E55)</f>
        <v>259052</v>
      </c>
      <c r="F43" s="31">
        <f>SUM(F41,F55:F56)</f>
        <v>14881</v>
      </c>
      <c r="G43" s="31">
        <f>SUM(G41,G55)</f>
        <v>0</v>
      </c>
      <c r="H43" s="31">
        <f>SUM(H41,H55)</f>
        <v>21289</v>
      </c>
      <c r="I43" s="31">
        <f>SUM(I41,I55)</f>
        <v>20077</v>
      </c>
      <c r="J43" s="31">
        <f>SUM(J41,J55:J56)</f>
        <v>34210</v>
      </c>
      <c r="K43" s="31">
        <f>SUM(K41,K55)</f>
        <v>62288</v>
      </c>
      <c r="L43" s="31">
        <f>SUM(L41,L55)</f>
        <v>0</v>
      </c>
      <c r="M43" s="31">
        <f>SUM(M41,M55:M56)</f>
        <v>597007</v>
      </c>
      <c r="N43" s="31">
        <f>SUM(N41,N55)</f>
        <v>34867</v>
      </c>
      <c r="O43" s="31">
        <f>SUM(O41,O55:O56)</f>
        <v>631874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-16235</v>
      </c>
      <c r="D47" s="30"/>
      <c r="E47" s="29">
        <v>-4534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-20769</v>
      </c>
      <c r="N47" s="30"/>
      <c r="O47" s="31">
        <f>M47</f>
        <v>-20769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-2646</v>
      </c>
      <c r="D48" s="29">
        <v>-20</v>
      </c>
      <c r="E48" s="29">
        <v>-676</v>
      </c>
      <c r="F48" s="29">
        <v>0</v>
      </c>
      <c r="G48" s="29">
        <v>0</v>
      </c>
      <c r="H48" s="29">
        <v>0</v>
      </c>
      <c r="I48" s="29">
        <v>-526</v>
      </c>
      <c r="J48" s="29">
        <v>-1217</v>
      </c>
      <c r="K48" s="29">
        <v>0</v>
      </c>
      <c r="L48" s="29">
        <v>0</v>
      </c>
      <c r="M48" s="31">
        <f>SUM(C48:L48)</f>
        <v>-5085</v>
      </c>
      <c r="N48" s="29">
        <v>0</v>
      </c>
      <c r="O48" s="31">
        <f>SUM(M48:N48)</f>
        <v>-5085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-759</v>
      </c>
      <c r="L49" s="29">
        <v>0</v>
      </c>
      <c r="M49" s="31">
        <f>SUM(C49:L49)</f>
        <v>-759</v>
      </c>
      <c r="N49" s="29">
        <v>0</v>
      </c>
      <c r="O49" s="31">
        <f>SUM(M49:N49)</f>
        <v>-759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-3207</v>
      </c>
      <c r="D51" s="29">
        <v>0</v>
      </c>
      <c r="E51" s="29">
        <v>-170</v>
      </c>
      <c r="F51" s="29">
        <v>-2226</v>
      </c>
      <c r="G51" s="29">
        <v>0</v>
      </c>
      <c r="H51" s="29">
        <v>0</v>
      </c>
      <c r="I51" s="29">
        <v>-1104</v>
      </c>
      <c r="J51" s="29">
        <v>-2463</v>
      </c>
      <c r="K51" s="29">
        <v>-52442</v>
      </c>
      <c r="L51" s="29">
        <v>0</v>
      </c>
      <c r="M51" s="31">
        <f>SUM(C51:L51)</f>
        <v>-61612</v>
      </c>
      <c r="N51" s="29">
        <v>0</v>
      </c>
      <c r="O51" s="31">
        <f>SUM(M51:N51)</f>
        <v>-61612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-22088</v>
      </c>
      <c r="D52" s="34">
        <f>SUM(D48:D51)</f>
        <v>-20</v>
      </c>
      <c r="E52" s="34">
        <f>SUM(E47:E51)</f>
        <v>-5380</v>
      </c>
      <c r="F52" s="34">
        <f>SUM(F47:F51)</f>
        <v>-2226</v>
      </c>
      <c r="G52" s="34">
        <f t="shared" ref="G52:L52" si="2">SUM(G48:G51)</f>
        <v>0</v>
      </c>
      <c r="H52" s="34">
        <f t="shared" si="2"/>
        <v>0</v>
      </c>
      <c r="I52" s="34">
        <f t="shared" si="2"/>
        <v>-1630</v>
      </c>
      <c r="J52" s="34">
        <f t="shared" si="2"/>
        <v>-3680</v>
      </c>
      <c r="K52" s="34">
        <f t="shared" si="2"/>
        <v>-53201</v>
      </c>
      <c r="L52" s="34">
        <f t="shared" si="2"/>
        <v>0</v>
      </c>
      <c r="M52" s="34">
        <f>SUM(M47:M51)</f>
        <v>-88225</v>
      </c>
      <c r="N52" s="34">
        <f>SUM(N48:N51)</f>
        <v>0</v>
      </c>
      <c r="O52" s="34">
        <f>SUM(O47:O51)</f>
        <v>-88225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-1498</v>
      </c>
      <c r="F55" s="29">
        <v>0</v>
      </c>
      <c r="G55" s="29">
        <v>0</v>
      </c>
      <c r="H55" s="29">
        <v>-16</v>
      </c>
      <c r="I55" s="29">
        <v>0</v>
      </c>
      <c r="J55" s="29">
        <v>-434</v>
      </c>
      <c r="K55" s="29">
        <v>0</v>
      </c>
      <c r="L55" s="29">
        <v>0</v>
      </c>
      <c r="M55" s="31">
        <f>SUM(C55:L55)</f>
        <v>-1948</v>
      </c>
      <c r="N55" s="29">
        <v>0</v>
      </c>
      <c r="O55" s="31">
        <f>SUM(M55:N55)</f>
        <v>-1948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-40176</v>
      </c>
      <c r="F57" s="30"/>
      <c r="G57" s="30"/>
      <c r="H57" s="30"/>
      <c r="I57" s="30"/>
      <c r="J57" s="30"/>
      <c r="K57" s="30"/>
      <c r="L57" s="30"/>
      <c r="M57" s="31">
        <f>E57</f>
        <v>-40176</v>
      </c>
      <c r="N57" s="30"/>
      <c r="O57" s="31">
        <f>M57</f>
        <v>-40176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-84385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-84385</v>
      </c>
      <c r="N58" s="42">
        <f>-N82</f>
        <v>0</v>
      </c>
      <c r="O58" s="31">
        <f>SUM(M58:N58)</f>
        <v>-84385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-8435</v>
      </c>
      <c r="D59" s="29">
        <v>-39</v>
      </c>
      <c r="E59" s="29">
        <v>-1572</v>
      </c>
      <c r="F59" s="29">
        <v>0</v>
      </c>
      <c r="G59" s="29">
        <v>0</v>
      </c>
      <c r="H59" s="29">
        <v>-276</v>
      </c>
      <c r="I59" s="29">
        <v>0</v>
      </c>
      <c r="J59" s="29">
        <v>-1955</v>
      </c>
      <c r="K59" s="29">
        <v>0</v>
      </c>
      <c r="L59" s="29">
        <v>0</v>
      </c>
      <c r="M59" s="31">
        <f>SUM(C59:L59)</f>
        <v>-12277</v>
      </c>
      <c r="N59" s="29">
        <v>0</v>
      </c>
      <c r="O59" s="31">
        <f>SUM(M59:N59)</f>
        <v>-12277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-8435</v>
      </c>
      <c r="D60" s="34">
        <f>SUM(D55,D58:D59)</f>
        <v>-39</v>
      </c>
      <c r="E60" s="34">
        <f>SUM(E55,E57:E59)</f>
        <v>-127631</v>
      </c>
      <c r="F60" s="34">
        <f>SUM(F55:F56,F58:F59)</f>
        <v>0</v>
      </c>
      <c r="G60" s="34">
        <f>SUM(G55,G59)</f>
        <v>0</v>
      </c>
      <c r="H60" s="34">
        <f>SUM(H55,H58:H59)</f>
        <v>-292</v>
      </c>
      <c r="I60" s="34">
        <f>SUM(I55,I58:I59)</f>
        <v>0</v>
      </c>
      <c r="J60" s="34">
        <f>SUM(J55:J56,J58:J59)</f>
        <v>-2389</v>
      </c>
      <c r="K60" s="34">
        <f>SUM(K55,K58:K59)</f>
        <v>0</v>
      </c>
      <c r="L60" s="34">
        <f>SUM(L55,L58:L59)</f>
        <v>0</v>
      </c>
      <c r="M60" s="34">
        <f>SUM(M55:M59)</f>
        <v>-138786</v>
      </c>
      <c r="N60" s="34">
        <f>SUM(N55,N58:N59)</f>
        <v>0</v>
      </c>
      <c r="O60" s="34">
        <f>SUM(O55:O59)</f>
        <v>-138786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-708</v>
      </c>
      <c r="D63" s="29">
        <v>-276</v>
      </c>
      <c r="E63" s="29">
        <v>-8548</v>
      </c>
      <c r="F63" s="29">
        <v>0</v>
      </c>
      <c r="G63" s="29">
        <v>0</v>
      </c>
      <c r="H63" s="29">
        <v>-632</v>
      </c>
      <c r="I63" s="29">
        <v>0</v>
      </c>
      <c r="J63" s="29">
        <v>-7788</v>
      </c>
      <c r="K63" s="29">
        <v>-3415</v>
      </c>
      <c r="L63" s="29">
        <v>0</v>
      </c>
      <c r="M63" s="31">
        <f>SUM(C63:L63)</f>
        <v>-21367</v>
      </c>
      <c r="N63" s="29">
        <v>-3176</v>
      </c>
      <c r="O63" s="31">
        <f>SUM(M63:N63)</f>
        <v>-24543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-150</v>
      </c>
      <c r="E64" s="29">
        <v>0</v>
      </c>
      <c r="F64" s="29">
        <v>0</v>
      </c>
      <c r="G64" s="29">
        <v>0</v>
      </c>
      <c r="H64" s="29">
        <v>-1</v>
      </c>
      <c r="I64" s="29">
        <v>-44</v>
      </c>
      <c r="J64" s="29">
        <v>-5198</v>
      </c>
      <c r="K64" s="29">
        <v>0</v>
      </c>
      <c r="L64" s="29">
        <v>0</v>
      </c>
      <c r="M64" s="31">
        <f>SUM(C64:L64)</f>
        <v>-5393</v>
      </c>
      <c r="N64" s="29">
        <v>-51222</v>
      </c>
      <c r="O64" s="31">
        <f>SUM(M64:N64)</f>
        <v>-56615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-36</v>
      </c>
      <c r="D65" s="29">
        <v>-243</v>
      </c>
      <c r="E65" s="29">
        <v>-1</v>
      </c>
      <c r="F65" s="29">
        <v>-2782</v>
      </c>
      <c r="G65" s="29">
        <v>0</v>
      </c>
      <c r="H65" s="29">
        <v>-2868</v>
      </c>
      <c r="I65" s="29">
        <v>-3874</v>
      </c>
      <c r="J65" s="29">
        <v>-1832</v>
      </c>
      <c r="K65" s="29">
        <v>-1108</v>
      </c>
      <c r="L65" s="29">
        <v>0</v>
      </c>
      <c r="M65" s="31">
        <f>SUM(C65:L65)</f>
        <v>-12744</v>
      </c>
      <c r="N65" s="29">
        <v>-618</v>
      </c>
      <c r="O65" s="31">
        <f>SUM(M65:N65)</f>
        <v>-13362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3">SUM(C63:C65)</f>
        <v>-744</v>
      </c>
      <c r="D66" s="34">
        <f t="shared" si="3"/>
        <v>-669</v>
      </c>
      <c r="E66" s="34">
        <f t="shared" si="3"/>
        <v>-8549</v>
      </c>
      <c r="F66" s="34">
        <f t="shared" si="3"/>
        <v>-2782</v>
      </c>
      <c r="G66" s="34">
        <f t="shared" si="3"/>
        <v>0</v>
      </c>
      <c r="H66" s="34">
        <f t="shared" si="3"/>
        <v>-3501</v>
      </c>
      <c r="I66" s="34">
        <f t="shared" si="3"/>
        <v>-3918</v>
      </c>
      <c r="J66" s="34">
        <f t="shared" si="3"/>
        <v>-14818</v>
      </c>
      <c r="K66" s="34">
        <f t="shared" si="3"/>
        <v>-4523</v>
      </c>
      <c r="L66" s="34">
        <f t="shared" si="3"/>
        <v>0</v>
      </c>
      <c r="M66" s="34">
        <f t="shared" si="3"/>
        <v>-39504</v>
      </c>
      <c r="N66" s="34">
        <f t="shared" si="3"/>
        <v>-55016</v>
      </c>
      <c r="O66" s="34">
        <f t="shared" si="3"/>
        <v>-94520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4">SUM(C52,C60,C66)</f>
        <v>-31267</v>
      </c>
      <c r="D68" s="31">
        <f t="shared" si="4"/>
        <v>-728</v>
      </c>
      <c r="E68" s="31">
        <f t="shared" si="4"/>
        <v>-141560</v>
      </c>
      <c r="F68" s="31">
        <f t="shared" si="4"/>
        <v>-5008</v>
      </c>
      <c r="G68" s="31">
        <f t="shared" si="4"/>
        <v>0</v>
      </c>
      <c r="H68" s="31">
        <f t="shared" si="4"/>
        <v>-3793</v>
      </c>
      <c r="I68" s="31">
        <f t="shared" si="4"/>
        <v>-5548</v>
      </c>
      <c r="J68" s="31">
        <f t="shared" si="4"/>
        <v>-20887</v>
      </c>
      <c r="K68" s="31">
        <f t="shared" si="4"/>
        <v>-57724</v>
      </c>
      <c r="L68" s="31">
        <f t="shared" si="4"/>
        <v>0</v>
      </c>
      <c r="M68" s="31">
        <f t="shared" si="4"/>
        <v>-266515</v>
      </c>
      <c r="N68" s="31">
        <f t="shared" si="4"/>
        <v>-55016</v>
      </c>
      <c r="O68" s="31">
        <f t="shared" si="4"/>
        <v>-321531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-31267</v>
      </c>
      <c r="D70" s="31">
        <f>D68-D55</f>
        <v>-728</v>
      </c>
      <c r="E70" s="31">
        <f>E68-E55</f>
        <v>-140062</v>
      </c>
      <c r="F70" s="31">
        <f>F68-F55-F56</f>
        <v>-5008</v>
      </c>
      <c r="G70" s="31">
        <f>G68-G55</f>
        <v>0</v>
      </c>
      <c r="H70" s="31">
        <f>H68-H55</f>
        <v>-3777</v>
      </c>
      <c r="I70" s="31">
        <f>I68-I55</f>
        <v>-5548</v>
      </c>
      <c r="J70" s="31">
        <f>J68-J55-J56</f>
        <v>-20453</v>
      </c>
      <c r="K70" s="31">
        <f>K68-K55</f>
        <v>-57724</v>
      </c>
      <c r="L70" s="31">
        <f>L68-L55</f>
        <v>0</v>
      </c>
      <c r="M70" s="31">
        <f>M68-M55-M56</f>
        <v>-264567</v>
      </c>
      <c r="N70" s="31">
        <f>N68-N55</f>
        <v>-55016</v>
      </c>
      <c r="O70" s="31">
        <f>O68-O55-O56</f>
        <v>-319583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5">C41+C68</f>
        <v>134971</v>
      </c>
      <c r="D72" s="57">
        <f t="shared" si="5"/>
        <v>18244</v>
      </c>
      <c r="E72" s="57">
        <f t="shared" si="5"/>
        <v>118990</v>
      </c>
      <c r="F72" s="57">
        <f t="shared" si="5"/>
        <v>9873</v>
      </c>
      <c r="G72" s="57">
        <f t="shared" si="5"/>
        <v>0</v>
      </c>
      <c r="H72" s="57">
        <f t="shared" si="5"/>
        <v>17512</v>
      </c>
      <c r="I72" s="57">
        <f t="shared" si="5"/>
        <v>14529</v>
      </c>
      <c r="J72" s="57">
        <f t="shared" si="5"/>
        <v>13757</v>
      </c>
      <c r="K72" s="57">
        <f t="shared" si="5"/>
        <v>4564</v>
      </c>
      <c r="L72" s="57">
        <f t="shared" si="5"/>
        <v>0</v>
      </c>
      <c r="M72" s="57">
        <f t="shared" si="5"/>
        <v>332440</v>
      </c>
      <c r="N72" s="57">
        <f t="shared" si="5"/>
        <v>-20149</v>
      </c>
      <c r="O72" s="57">
        <f t="shared" si="5"/>
        <v>312291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1888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1888</v>
      </c>
      <c r="N77" s="71">
        <v>0</v>
      </c>
      <c r="O77" s="70">
        <f>SUM(M77:N77)</f>
        <v>1888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84385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-84385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84385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84385</v>
      </c>
      <c r="N82" s="29">
        <v>0</v>
      </c>
      <c r="O82" s="31">
        <f>SUM(M82:N82)</f>
        <v>84385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252</v>
      </c>
      <c r="D86" s="29">
        <v>8422</v>
      </c>
      <c r="E86" s="29">
        <v>18991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27665</v>
      </c>
      <c r="N86" s="29">
        <v>0</v>
      </c>
      <c r="O86" s="31">
        <f>SUM(M86:N86)</f>
        <v>27665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8</v>
      </c>
      <c r="D87" s="29">
        <v>25</v>
      </c>
      <c r="E87" s="29">
        <v>0</v>
      </c>
      <c r="F87" s="29">
        <v>0</v>
      </c>
      <c r="G87" s="30"/>
      <c r="H87" s="29">
        <v>0</v>
      </c>
      <c r="I87" s="29">
        <v>871</v>
      </c>
      <c r="J87" s="29">
        <v>9</v>
      </c>
      <c r="K87" s="29">
        <v>0</v>
      </c>
      <c r="L87" s="29">
        <v>0</v>
      </c>
      <c r="M87" s="31">
        <f>SUM(C87:F87,H87:L87)</f>
        <v>913</v>
      </c>
      <c r="N87" s="29">
        <v>0</v>
      </c>
      <c r="O87" s="31">
        <f>SUM(M87:N87)</f>
        <v>913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260</v>
      </c>
      <c r="D88" s="72">
        <f>SUM(D86:D87)</f>
        <v>8447</v>
      </c>
      <c r="E88" s="72">
        <f>SUM(E86:E87)</f>
        <v>18991</v>
      </c>
      <c r="F88" s="72">
        <f>SUM(F86:F87)</f>
        <v>0</v>
      </c>
      <c r="G88" s="30"/>
      <c r="H88" s="72">
        <f t="shared" ref="H88:O88" si="6">SUM(H86:H87)</f>
        <v>0</v>
      </c>
      <c r="I88" s="72">
        <f t="shared" si="6"/>
        <v>871</v>
      </c>
      <c r="J88" s="72">
        <f t="shared" si="6"/>
        <v>9</v>
      </c>
      <c r="K88" s="72">
        <f t="shared" si="6"/>
        <v>0</v>
      </c>
      <c r="L88" s="72">
        <f t="shared" si="6"/>
        <v>0</v>
      </c>
      <c r="M88" s="72">
        <f t="shared" si="6"/>
        <v>28578</v>
      </c>
      <c r="N88" s="72">
        <f t="shared" si="6"/>
        <v>0</v>
      </c>
      <c r="O88" s="72">
        <f t="shared" si="6"/>
        <v>28578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7">SUM(H90:H91)</f>
        <v>0</v>
      </c>
      <c r="I92" s="72">
        <f t="shared" si="7"/>
        <v>0</v>
      </c>
      <c r="J92" s="72">
        <f t="shared" si="7"/>
        <v>0</v>
      </c>
      <c r="K92" s="72">
        <f t="shared" si="7"/>
        <v>0</v>
      </c>
      <c r="L92" s="72">
        <f t="shared" si="7"/>
        <v>0</v>
      </c>
      <c r="M92" s="72">
        <f t="shared" si="7"/>
        <v>0</v>
      </c>
      <c r="N92" s="72">
        <f t="shared" si="7"/>
        <v>0</v>
      </c>
      <c r="O92" s="72">
        <f t="shared" si="7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260</v>
      </c>
      <c r="D94" s="31">
        <f>D88+D92</f>
        <v>8447</v>
      </c>
      <c r="E94" s="31">
        <f>E88+E92</f>
        <v>18991</v>
      </c>
      <c r="F94" s="31">
        <f>F88+F92</f>
        <v>0</v>
      </c>
      <c r="G94" s="30"/>
      <c r="H94" s="31">
        <f t="shared" ref="H94:O94" si="8">H88+H92</f>
        <v>0</v>
      </c>
      <c r="I94" s="31">
        <f t="shared" si="8"/>
        <v>871</v>
      </c>
      <c r="J94" s="31">
        <f t="shared" si="8"/>
        <v>9</v>
      </c>
      <c r="K94" s="31">
        <f t="shared" si="8"/>
        <v>0</v>
      </c>
      <c r="L94" s="31">
        <f t="shared" si="8"/>
        <v>0</v>
      </c>
      <c r="M94" s="31">
        <f t="shared" si="8"/>
        <v>28578</v>
      </c>
      <c r="N94" s="31">
        <f t="shared" si="8"/>
        <v>0</v>
      </c>
      <c r="O94" s="31">
        <f t="shared" si="8"/>
        <v>28578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6208</v>
      </c>
      <c r="D97" s="29">
        <v>0</v>
      </c>
      <c r="E97" s="29">
        <v>1779</v>
      </c>
      <c r="F97" s="29">
        <v>0</v>
      </c>
      <c r="G97" s="29">
        <v>0</v>
      </c>
      <c r="H97" s="29">
        <v>777</v>
      </c>
      <c r="I97" s="29">
        <v>2081</v>
      </c>
      <c r="J97" s="29">
        <v>6209</v>
      </c>
      <c r="K97" s="29">
        <v>0</v>
      </c>
      <c r="L97" s="29">
        <v>0</v>
      </c>
      <c r="M97" s="31">
        <f>SUM(C97:L97)</f>
        <v>17054</v>
      </c>
      <c r="N97" s="29">
        <v>1642</v>
      </c>
      <c r="O97" s="31">
        <f>SUM(M97:N97)</f>
        <v>18696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N32:N34 T97:U97 C37:L37 N37 T37:U37 C77:L77 T33:U34 O80 C82:F82 H82:L82 N82 U77 C86:F87 H86:L87 N86:N87 T86:U87 C97:L97 N97 T82 C32:L34" xr:uid="{00000000-0002-0000-0A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A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106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62470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62470</v>
      </c>
      <c r="N10" s="30"/>
      <c r="O10" s="31">
        <f>M10</f>
        <v>62470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12232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12232</v>
      </c>
      <c r="N11" s="30"/>
      <c r="O11" s="31">
        <f>M11</f>
        <v>12232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35154</v>
      </c>
      <c r="D12" s="29">
        <v>2935</v>
      </c>
      <c r="E12" s="29">
        <v>45658</v>
      </c>
      <c r="F12" s="29">
        <v>7766</v>
      </c>
      <c r="G12" s="29">
        <v>0</v>
      </c>
      <c r="H12" s="29">
        <v>6580</v>
      </c>
      <c r="I12" s="29">
        <v>3735</v>
      </c>
      <c r="J12" s="29">
        <v>5746</v>
      </c>
      <c r="K12" s="29">
        <v>1053</v>
      </c>
      <c r="L12" s="29">
        <v>0</v>
      </c>
      <c r="M12" s="31">
        <f>SUM(C12:L12)</f>
        <v>108627</v>
      </c>
      <c r="N12" s="29">
        <v>4036</v>
      </c>
      <c r="O12" s="31">
        <f>SUM(M12:N12)</f>
        <v>112663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5283</v>
      </c>
      <c r="D13" s="29">
        <v>444</v>
      </c>
      <c r="E13" s="29">
        <v>224</v>
      </c>
      <c r="F13" s="29">
        <v>854</v>
      </c>
      <c r="G13" s="29">
        <v>0</v>
      </c>
      <c r="H13" s="29">
        <v>900</v>
      </c>
      <c r="I13" s="29">
        <v>593</v>
      </c>
      <c r="J13" s="29">
        <v>673</v>
      </c>
      <c r="K13" s="29">
        <v>139</v>
      </c>
      <c r="L13" s="29">
        <v>0</v>
      </c>
      <c r="M13" s="31">
        <f>SUM(C13:L13)</f>
        <v>9110</v>
      </c>
      <c r="N13" s="29">
        <v>607</v>
      </c>
      <c r="O13" s="31">
        <f>SUM(M13:N13)</f>
        <v>9717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115139</v>
      </c>
      <c r="D14" s="34">
        <f t="shared" ref="D14:L14" si="0">SUM(D12:D13)</f>
        <v>3379</v>
      </c>
      <c r="E14" s="34">
        <f t="shared" si="0"/>
        <v>45882</v>
      </c>
      <c r="F14" s="34">
        <f t="shared" si="0"/>
        <v>8620</v>
      </c>
      <c r="G14" s="34">
        <f t="shared" si="0"/>
        <v>0</v>
      </c>
      <c r="H14" s="34">
        <f t="shared" si="0"/>
        <v>7480</v>
      </c>
      <c r="I14" s="34">
        <f t="shared" si="0"/>
        <v>4328</v>
      </c>
      <c r="J14" s="34">
        <f t="shared" si="0"/>
        <v>6419</v>
      </c>
      <c r="K14" s="34">
        <f t="shared" si="0"/>
        <v>1192</v>
      </c>
      <c r="L14" s="34">
        <f t="shared" si="0"/>
        <v>0</v>
      </c>
      <c r="M14" s="34">
        <f>SUM(M10:M13)</f>
        <v>192439</v>
      </c>
      <c r="N14" s="34">
        <f>SUM(N12:N13)</f>
        <v>4643</v>
      </c>
      <c r="O14" s="34">
        <f>SUM(O10:O13)</f>
        <v>197082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10060</v>
      </c>
      <c r="D17" s="29">
        <v>163</v>
      </c>
      <c r="E17" s="29">
        <v>944</v>
      </c>
      <c r="F17" s="29">
        <v>672</v>
      </c>
      <c r="G17" s="29">
        <v>0</v>
      </c>
      <c r="H17" s="29">
        <v>616</v>
      </c>
      <c r="I17" s="29">
        <v>482</v>
      </c>
      <c r="J17" s="29">
        <v>1035</v>
      </c>
      <c r="K17" s="29">
        <v>1032</v>
      </c>
      <c r="L17" s="29">
        <v>0</v>
      </c>
      <c r="M17" s="31">
        <f>SUM(C17:L17)</f>
        <v>15004</v>
      </c>
      <c r="N17" s="29">
        <v>19638</v>
      </c>
      <c r="O17" s="31">
        <f>SUM(M17:N17)</f>
        <v>34642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6069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6322</v>
      </c>
      <c r="D19" s="29">
        <v>271</v>
      </c>
      <c r="E19" s="29">
        <v>832</v>
      </c>
      <c r="F19" s="29">
        <v>1900</v>
      </c>
      <c r="G19" s="29">
        <v>0</v>
      </c>
      <c r="H19" s="29">
        <v>1398</v>
      </c>
      <c r="I19" s="29">
        <v>54</v>
      </c>
      <c r="J19" s="29">
        <v>52</v>
      </c>
      <c r="K19" s="29">
        <v>17</v>
      </c>
      <c r="L19" s="29">
        <v>0</v>
      </c>
      <c r="M19" s="31">
        <f>SUM(C19:L19)</f>
        <v>10846</v>
      </c>
      <c r="N19" s="29">
        <v>25</v>
      </c>
      <c r="O19" s="31">
        <f>SUM(M19:N19)</f>
        <v>10871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9631</v>
      </c>
      <c r="D20" s="29">
        <v>1199</v>
      </c>
      <c r="E20" s="29">
        <v>4310</v>
      </c>
      <c r="F20" s="29">
        <v>4768</v>
      </c>
      <c r="G20" s="29">
        <v>0</v>
      </c>
      <c r="H20" s="29">
        <v>1346</v>
      </c>
      <c r="I20" s="29">
        <v>6989</v>
      </c>
      <c r="J20" s="29">
        <v>4380</v>
      </c>
      <c r="K20" s="29">
        <v>901</v>
      </c>
      <c r="L20" s="29">
        <v>0</v>
      </c>
      <c r="M20" s="31">
        <f>SUM(C20:L20)</f>
        <v>33524</v>
      </c>
      <c r="N20" s="29">
        <v>2776</v>
      </c>
      <c r="O20" s="31">
        <f>SUM(M20:N20)</f>
        <v>36300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2185</v>
      </c>
      <c r="G21" s="30"/>
      <c r="H21" s="30"/>
      <c r="I21" s="30"/>
      <c r="J21" s="29">
        <v>785</v>
      </c>
      <c r="K21" s="30"/>
      <c r="L21" s="30"/>
      <c r="M21" s="31">
        <f>SUM(F21,J21)</f>
        <v>2970</v>
      </c>
      <c r="N21" s="30"/>
      <c r="O21" s="31">
        <f>M21</f>
        <v>2970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594</v>
      </c>
      <c r="D22" s="29">
        <v>0</v>
      </c>
      <c r="E22" s="29">
        <v>433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1027</v>
      </c>
      <c r="N22" s="29">
        <v>0</v>
      </c>
      <c r="O22" s="31">
        <f>SUM(M22:N22)</f>
        <v>1027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324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23</v>
      </c>
      <c r="L23" s="29">
        <v>0</v>
      </c>
      <c r="M23" s="31">
        <f>SUM(C23:L23)</f>
        <v>347</v>
      </c>
      <c r="N23" s="29">
        <v>0</v>
      </c>
      <c r="O23" s="31">
        <f>SUM(M23:N23)</f>
        <v>347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8251</v>
      </c>
      <c r="D24" s="29">
        <v>836</v>
      </c>
      <c r="E24" s="29">
        <v>58477</v>
      </c>
      <c r="F24" s="29">
        <v>2775</v>
      </c>
      <c r="G24" s="29">
        <v>0</v>
      </c>
      <c r="H24" s="29">
        <v>5148</v>
      </c>
      <c r="I24" s="29">
        <v>1634</v>
      </c>
      <c r="J24" s="29">
        <v>516</v>
      </c>
      <c r="K24" s="29">
        <v>7892</v>
      </c>
      <c r="L24" s="29">
        <v>0</v>
      </c>
      <c r="M24" s="31">
        <f>SUM(C24:L24)</f>
        <v>85529</v>
      </c>
      <c r="N24" s="29">
        <v>10</v>
      </c>
      <c r="O24" s="31">
        <f>SUM(M24:N24)</f>
        <v>85539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35182</v>
      </c>
      <c r="D25" s="34">
        <f>SUM(D17,D19:D20,D22:D24)</f>
        <v>2469</v>
      </c>
      <c r="E25" s="34">
        <f>SUM(E17,E19:E20,E22:E24)</f>
        <v>64996</v>
      </c>
      <c r="F25" s="34">
        <f>SUM(F17,F19:F24)</f>
        <v>12300</v>
      </c>
      <c r="G25" s="34">
        <f>SUM(G17,G19:G20,G22:G24)</f>
        <v>0</v>
      </c>
      <c r="H25" s="34">
        <f>SUM(H17,H19:H20,H22:H24)</f>
        <v>8508</v>
      </c>
      <c r="I25" s="34">
        <f>SUM(I17,I19:I20,I22:I24)</f>
        <v>9159</v>
      </c>
      <c r="J25" s="34">
        <f>SUM(J17,J19:J24)</f>
        <v>6768</v>
      </c>
      <c r="K25" s="34">
        <f>SUM(K17,K19:K20,K22:K24)</f>
        <v>9865</v>
      </c>
      <c r="L25" s="34">
        <f>SUM(L17,L19:L20,L22:L24)</f>
        <v>0</v>
      </c>
      <c r="M25" s="34">
        <f>SUM(M17,M19:M24)</f>
        <v>149247</v>
      </c>
      <c r="N25" s="34">
        <f>SUM(N17,N19:N20,N22:N24)</f>
        <v>22449</v>
      </c>
      <c r="O25" s="34">
        <f>SUM(O17,O19:O24)</f>
        <v>171696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1022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1022</v>
      </c>
      <c r="N28" s="30"/>
      <c r="O28" s="31">
        <f>M28</f>
        <v>1022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9631</v>
      </c>
      <c r="F29" s="30"/>
      <c r="G29" s="30"/>
      <c r="H29" s="30"/>
      <c r="I29" s="30"/>
      <c r="J29" s="30"/>
      <c r="K29" s="30"/>
      <c r="L29" s="30"/>
      <c r="M29" s="31">
        <f>E29</f>
        <v>9631</v>
      </c>
      <c r="N29" s="30"/>
      <c r="O29" s="31">
        <f>M29</f>
        <v>9631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30107</v>
      </c>
      <c r="L30" s="30"/>
      <c r="M30" s="31">
        <f>K30</f>
        <v>30107</v>
      </c>
      <c r="N30" s="30"/>
      <c r="O30" s="31">
        <f>M30</f>
        <v>30107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82043</v>
      </c>
      <c r="F31" s="41"/>
      <c r="G31" s="41"/>
      <c r="H31" s="41"/>
      <c r="I31" s="41"/>
      <c r="J31" s="41"/>
      <c r="K31" s="41"/>
      <c r="L31" s="41"/>
      <c r="M31" s="31">
        <f>E31</f>
        <v>82043</v>
      </c>
      <c r="N31" s="41"/>
      <c r="O31" s="31">
        <f>M31</f>
        <v>82043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137</v>
      </c>
      <c r="E32" s="75">
        <f t="shared" si="1"/>
        <v>590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3570</v>
      </c>
      <c r="J32" s="75">
        <f t="shared" si="1"/>
        <v>79</v>
      </c>
      <c r="K32" s="75">
        <f t="shared" si="1"/>
        <v>66</v>
      </c>
      <c r="L32" s="75">
        <f t="shared" si="1"/>
        <v>0</v>
      </c>
      <c r="M32" s="31">
        <f>SUM(C32:L32)</f>
        <v>4442</v>
      </c>
      <c r="N32" s="75">
        <f>-N49-N50</f>
        <v>0</v>
      </c>
      <c r="O32" s="31">
        <f>SUM(M32:N32)</f>
        <v>4442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4950</v>
      </c>
      <c r="E34" s="29">
        <v>889</v>
      </c>
      <c r="F34" s="29">
        <v>0</v>
      </c>
      <c r="G34" s="29">
        <v>0</v>
      </c>
      <c r="H34" s="29">
        <v>0</v>
      </c>
      <c r="I34" s="29">
        <v>267</v>
      </c>
      <c r="J34" s="29">
        <v>0</v>
      </c>
      <c r="K34" s="29">
        <v>0</v>
      </c>
      <c r="L34" s="29">
        <v>0</v>
      </c>
      <c r="M34" s="31">
        <f>SUM(C34:L34)</f>
        <v>6106</v>
      </c>
      <c r="N34" s="29">
        <v>0</v>
      </c>
      <c r="O34" s="31">
        <f>SUM(M34:N34)</f>
        <v>6106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1022</v>
      </c>
      <c r="D35" s="34">
        <f>SUM(D32:D34)</f>
        <v>5087</v>
      </c>
      <c r="E35" s="34">
        <f>SUM(E29,E31:E34)</f>
        <v>93153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3837</v>
      </c>
      <c r="J35" s="34">
        <f>SUM(J32:J34)</f>
        <v>79</v>
      </c>
      <c r="K35" s="34">
        <f>SUM(K30,K32:K34)</f>
        <v>30173</v>
      </c>
      <c r="L35" s="34">
        <f>SUM(L32:L34)</f>
        <v>0</v>
      </c>
      <c r="M35" s="34">
        <f>SUM(M28:M34)</f>
        <v>133351</v>
      </c>
      <c r="N35" s="34">
        <f>SUM(N32:N34)</f>
        <v>0</v>
      </c>
      <c r="O35" s="34">
        <f>SUM(O28:O34)</f>
        <v>133351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5666</v>
      </c>
      <c r="D37" s="29">
        <v>120</v>
      </c>
      <c r="E37" s="29">
        <v>2512</v>
      </c>
      <c r="F37" s="29">
        <v>930</v>
      </c>
      <c r="G37" s="29">
        <v>0</v>
      </c>
      <c r="H37" s="29">
        <v>620</v>
      </c>
      <c r="I37" s="29">
        <v>782</v>
      </c>
      <c r="J37" s="29">
        <v>1367</v>
      </c>
      <c r="K37" s="29">
        <v>181</v>
      </c>
      <c r="L37" s="29">
        <v>0</v>
      </c>
      <c r="M37" s="31">
        <f>SUM(C37:L37)</f>
        <v>12178</v>
      </c>
      <c r="N37" s="29">
        <v>3579</v>
      </c>
      <c r="O37" s="31">
        <f>SUM(M37:N37)</f>
        <v>15757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-637</v>
      </c>
      <c r="D39" s="29">
        <v>-2661</v>
      </c>
      <c r="E39" s="29">
        <v>-1304</v>
      </c>
      <c r="F39" s="29">
        <v>-1892</v>
      </c>
      <c r="G39" s="29">
        <v>0</v>
      </c>
      <c r="H39" s="29">
        <v>-1409</v>
      </c>
      <c r="I39" s="29">
        <v>-87</v>
      </c>
      <c r="J39" s="29">
        <v>-3640</v>
      </c>
      <c r="K39" s="29">
        <v>-47</v>
      </c>
      <c r="L39" s="29">
        <v>0</v>
      </c>
      <c r="M39" s="31">
        <f>SUM(C39:L39)</f>
        <v>-11677</v>
      </c>
      <c r="N39" s="29">
        <v>-602</v>
      </c>
      <c r="O39" s="31">
        <f>SUM(M39:N39)</f>
        <v>-12279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156372</v>
      </c>
      <c r="D41" s="31">
        <f t="shared" si="2"/>
        <v>8394</v>
      </c>
      <c r="E41" s="31">
        <f t="shared" si="2"/>
        <v>205239</v>
      </c>
      <c r="F41" s="31">
        <f t="shared" si="2"/>
        <v>19958</v>
      </c>
      <c r="G41" s="31">
        <f t="shared" si="2"/>
        <v>0</v>
      </c>
      <c r="H41" s="31">
        <f t="shared" si="2"/>
        <v>15199</v>
      </c>
      <c r="I41" s="31">
        <f t="shared" si="2"/>
        <v>18019</v>
      </c>
      <c r="J41" s="31">
        <f t="shared" si="2"/>
        <v>10993</v>
      </c>
      <c r="K41" s="31">
        <f t="shared" si="2"/>
        <v>41364</v>
      </c>
      <c r="L41" s="31">
        <f t="shared" si="2"/>
        <v>0</v>
      </c>
      <c r="M41" s="31">
        <f t="shared" si="2"/>
        <v>475538</v>
      </c>
      <c r="N41" s="31">
        <f t="shared" si="2"/>
        <v>30069</v>
      </c>
      <c r="O41" s="31">
        <f t="shared" si="2"/>
        <v>505607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155922</v>
      </c>
      <c r="D43" s="31">
        <f>SUM(D41,D55)</f>
        <v>8394</v>
      </c>
      <c r="E43" s="31">
        <f>SUM(E41,E55)</f>
        <v>204553</v>
      </c>
      <c r="F43" s="31">
        <f>SUM(F41,F55:F56)</f>
        <v>12924</v>
      </c>
      <c r="G43" s="31">
        <f>SUM(G41,G55)</f>
        <v>0</v>
      </c>
      <c r="H43" s="31">
        <f>SUM(H41,H55)</f>
        <v>15008</v>
      </c>
      <c r="I43" s="31">
        <f>SUM(I41,I55)</f>
        <v>17847</v>
      </c>
      <c r="J43" s="31">
        <f>SUM(J41,J55:J56)</f>
        <v>10953</v>
      </c>
      <c r="K43" s="31">
        <f>SUM(K41,K55)</f>
        <v>41364</v>
      </c>
      <c r="L43" s="31">
        <f>SUM(L41,L55)</f>
        <v>0</v>
      </c>
      <c r="M43" s="31">
        <f>SUM(M41,M55:M56)</f>
        <v>466965</v>
      </c>
      <c r="N43" s="31">
        <f>SUM(N41,N55)</f>
        <v>30069</v>
      </c>
      <c r="O43" s="31">
        <f>SUM(O41,O55:O56)</f>
        <v>497034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-15285</v>
      </c>
      <c r="D47" s="30"/>
      <c r="E47" s="29">
        <v>-2717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-18002</v>
      </c>
      <c r="N47" s="30"/>
      <c r="O47" s="31">
        <f>M47</f>
        <v>-18002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-2521</v>
      </c>
      <c r="D48" s="29">
        <v>0</v>
      </c>
      <c r="E48" s="29">
        <v>-466</v>
      </c>
      <c r="F48" s="29">
        <v>0</v>
      </c>
      <c r="G48" s="29">
        <v>0</v>
      </c>
      <c r="H48" s="29">
        <v>0</v>
      </c>
      <c r="I48" s="29">
        <v>-838</v>
      </c>
      <c r="J48" s="29">
        <v>-443</v>
      </c>
      <c r="K48" s="29">
        <v>0</v>
      </c>
      <c r="L48" s="29">
        <v>0</v>
      </c>
      <c r="M48" s="31">
        <f>SUM(C48:L48)</f>
        <v>-4268</v>
      </c>
      <c r="N48" s="29">
        <v>0</v>
      </c>
      <c r="O48" s="31">
        <f>SUM(M48:N48)</f>
        <v>-4268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-137</v>
      </c>
      <c r="E49" s="29">
        <v>-590</v>
      </c>
      <c r="F49" s="29">
        <v>0</v>
      </c>
      <c r="G49" s="29">
        <v>0</v>
      </c>
      <c r="H49" s="29">
        <v>0</v>
      </c>
      <c r="I49" s="29">
        <v>-3570</v>
      </c>
      <c r="J49" s="29">
        <v>-79</v>
      </c>
      <c r="K49" s="29">
        <v>-66</v>
      </c>
      <c r="L49" s="29">
        <v>0</v>
      </c>
      <c r="M49" s="31">
        <f>SUM(C49:L49)</f>
        <v>-4442</v>
      </c>
      <c r="N49" s="29">
        <v>0</v>
      </c>
      <c r="O49" s="31">
        <f>SUM(M49:N49)</f>
        <v>-4442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-4820</v>
      </c>
      <c r="D51" s="29">
        <v>-206</v>
      </c>
      <c r="E51" s="29">
        <v>-1263</v>
      </c>
      <c r="F51" s="29">
        <v>0</v>
      </c>
      <c r="G51" s="29">
        <v>0</v>
      </c>
      <c r="H51" s="29">
        <v>-13</v>
      </c>
      <c r="I51" s="29">
        <v>-3892</v>
      </c>
      <c r="J51" s="29">
        <v>-569</v>
      </c>
      <c r="K51" s="29">
        <v>-28493</v>
      </c>
      <c r="L51" s="29">
        <v>0</v>
      </c>
      <c r="M51" s="31">
        <f>SUM(C51:L51)</f>
        <v>-39256</v>
      </c>
      <c r="N51" s="29">
        <v>0</v>
      </c>
      <c r="O51" s="31">
        <f>SUM(M51:N51)</f>
        <v>-39256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-22626</v>
      </c>
      <c r="D52" s="34">
        <f>SUM(D48:D51)</f>
        <v>-343</v>
      </c>
      <c r="E52" s="34">
        <f>SUM(E47:E51)</f>
        <v>-5036</v>
      </c>
      <c r="F52" s="34">
        <f>SUM(F47:F51)</f>
        <v>0</v>
      </c>
      <c r="G52" s="34">
        <f t="shared" ref="G52:L52" si="3">SUM(G48:G51)</f>
        <v>0</v>
      </c>
      <c r="H52" s="34">
        <f t="shared" si="3"/>
        <v>-13</v>
      </c>
      <c r="I52" s="34">
        <f t="shared" si="3"/>
        <v>-8300</v>
      </c>
      <c r="J52" s="34">
        <f t="shared" si="3"/>
        <v>-1091</v>
      </c>
      <c r="K52" s="34">
        <f t="shared" si="3"/>
        <v>-28559</v>
      </c>
      <c r="L52" s="34">
        <f t="shared" si="3"/>
        <v>0</v>
      </c>
      <c r="M52" s="34">
        <f>SUM(M47:M51)</f>
        <v>-65968</v>
      </c>
      <c r="N52" s="34">
        <f>SUM(N48:N51)</f>
        <v>0</v>
      </c>
      <c r="O52" s="34">
        <f>SUM(O47:O51)</f>
        <v>-65968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-450</v>
      </c>
      <c r="D55" s="29">
        <v>0</v>
      </c>
      <c r="E55" s="29">
        <v>-686</v>
      </c>
      <c r="F55" s="29">
        <v>-7034</v>
      </c>
      <c r="G55" s="29">
        <v>0</v>
      </c>
      <c r="H55" s="29">
        <v>-191</v>
      </c>
      <c r="I55" s="29">
        <v>-172</v>
      </c>
      <c r="J55" s="29">
        <v>-40</v>
      </c>
      <c r="K55" s="29">
        <v>0</v>
      </c>
      <c r="L55" s="29">
        <v>0</v>
      </c>
      <c r="M55" s="31">
        <f>SUM(C55:L55)</f>
        <v>-8573</v>
      </c>
      <c r="N55" s="29">
        <v>0</v>
      </c>
      <c r="O55" s="31">
        <f>SUM(M55:N55)</f>
        <v>-8573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-9117</v>
      </c>
      <c r="F57" s="30"/>
      <c r="G57" s="30"/>
      <c r="H57" s="30"/>
      <c r="I57" s="30"/>
      <c r="J57" s="30"/>
      <c r="K57" s="30"/>
      <c r="L57" s="30"/>
      <c r="M57" s="31">
        <f>E57</f>
        <v>-9117</v>
      </c>
      <c r="N57" s="30"/>
      <c r="O57" s="31">
        <f>M57</f>
        <v>-9117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-950</v>
      </c>
      <c r="D58" s="42">
        <f>-D82</f>
        <v>-234</v>
      </c>
      <c r="E58" s="42">
        <f>-E82</f>
        <v>-74724</v>
      </c>
      <c r="F58" s="42">
        <f>-F82</f>
        <v>0</v>
      </c>
      <c r="G58" s="41"/>
      <c r="H58" s="42">
        <f>-H82</f>
        <v>-355</v>
      </c>
      <c r="I58" s="42">
        <f>-I82</f>
        <v>0</v>
      </c>
      <c r="J58" s="42">
        <f>-J82</f>
        <v>-22</v>
      </c>
      <c r="K58" s="42">
        <f>-K82</f>
        <v>-5758</v>
      </c>
      <c r="L58" s="42">
        <f>-L82</f>
        <v>0</v>
      </c>
      <c r="M58" s="31">
        <f>SUM(C58:L58)</f>
        <v>-82043</v>
      </c>
      <c r="N58" s="42">
        <f>-N82</f>
        <v>0</v>
      </c>
      <c r="O58" s="31">
        <f>SUM(M58:N58)</f>
        <v>-82043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-876</v>
      </c>
      <c r="D59" s="29">
        <v>-731</v>
      </c>
      <c r="E59" s="29">
        <v>-22433</v>
      </c>
      <c r="F59" s="29">
        <v>-193</v>
      </c>
      <c r="G59" s="29">
        <v>0</v>
      </c>
      <c r="H59" s="29">
        <v>-49</v>
      </c>
      <c r="I59" s="29">
        <v>-788</v>
      </c>
      <c r="J59" s="29">
        <v>-4125</v>
      </c>
      <c r="K59" s="29">
        <v>-1352</v>
      </c>
      <c r="L59" s="29">
        <v>0</v>
      </c>
      <c r="M59" s="31">
        <f>SUM(C59:L59)</f>
        <v>-30547</v>
      </c>
      <c r="N59" s="29">
        <v>-39</v>
      </c>
      <c r="O59" s="31">
        <f>SUM(M59:N59)</f>
        <v>-30586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-2276</v>
      </c>
      <c r="D60" s="34">
        <f>SUM(D55,D58:D59)</f>
        <v>-965</v>
      </c>
      <c r="E60" s="34">
        <f>SUM(E55,E57:E59)</f>
        <v>-106960</v>
      </c>
      <c r="F60" s="34">
        <f>SUM(F55:F56,F58:F59)</f>
        <v>-7227</v>
      </c>
      <c r="G60" s="34">
        <f>SUM(G55,G59)</f>
        <v>0</v>
      </c>
      <c r="H60" s="34">
        <f>SUM(H55,H58:H59)</f>
        <v>-595</v>
      </c>
      <c r="I60" s="34">
        <f>SUM(I55,I58:I59)</f>
        <v>-960</v>
      </c>
      <c r="J60" s="34">
        <f>SUM(J55:J56,J58:J59)</f>
        <v>-4187</v>
      </c>
      <c r="K60" s="34">
        <f>SUM(K55,K58:K59)</f>
        <v>-7110</v>
      </c>
      <c r="L60" s="34">
        <f>SUM(L55,L58:L59)</f>
        <v>0</v>
      </c>
      <c r="M60" s="34">
        <f>SUM(M55:M59)</f>
        <v>-130280</v>
      </c>
      <c r="N60" s="34">
        <f>SUM(N55,N58:N59)</f>
        <v>-39</v>
      </c>
      <c r="O60" s="34">
        <f>SUM(O55:O59)</f>
        <v>-130319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-809</v>
      </c>
      <c r="D63" s="29">
        <v>-16</v>
      </c>
      <c r="E63" s="29">
        <v>-6610</v>
      </c>
      <c r="F63" s="29">
        <v>0</v>
      </c>
      <c r="G63" s="29">
        <v>0</v>
      </c>
      <c r="H63" s="29">
        <v>-1758</v>
      </c>
      <c r="I63" s="29">
        <v>-21</v>
      </c>
      <c r="J63" s="29">
        <v>-45</v>
      </c>
      <c r="K63" s="29">
        <v>-1000</v>
      </c>
      <c r="L63" s="29">
        <v>0</v>
      </c>
      <c r="M63" s="31">
        <f>SUM(C63:L63)</f>
        <v>-10259</v>
      </c>
      <c r="N63" s="29">
        <v>0</v>
      </c>
      <c r="O63" s="31">
        <f>SUM(M63:N63)</f>
        <v>-10259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-25</v>
      </c>
      <c r="D64" s="29">
        <v>-8</v>
      </c>
      <c r="E64" s="29">
        <v>0</v>
      </c>
      <c r="F64" s="29">
        <v>-200</v>
      </c>
      <c r="G64" s="29">
        <v>0</v>
      </c>
      <c r="H64" s="29">
        <v>-7</v>
      </c>
      <c r="I64" s="29">
        <v>-647</v>
      </c>
      <c r="J64" s="29">
        <v>-357</v>
      </c>
      <c r="K64" s="29">
        <v>0</v>
      </c>
      <c r="L64" s="29">
        <v>0</v>
      </c>
      <c r="M64" s="31">
        <f>SUM(C64:L64)</f>
        <v>-1244</v>
      </c>
      <c r="N64" s="29">
        <v>-44933</v>
      </c>
      <c r="O64" s="31">
        <f>SUM(M64:N64)</f>
        <v>-46177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-172</v>
      </c>
      <c r="D65" s="29">
        <v>-31</v>
      </c>
      <c r="E65" s="29">
        <v>0</v>
      </c>
      <c r="F65" s="29">
        <v>-1680</v>
      </c>
      <c r="G65" s="29">
        <v>0</v>
      </c>
      <c r="H65" s="29">
        <v>-26</v>
      </c>
      <c r="I65" s="29">
        <v>-2219</v>
      </c>
      <c r="J65" s="29">
        <v>-773</v>
      </c>
      <c r="K65" s="29">
        <v>-100</v>
      </c>
      <c r="L65" s="29">
        <v>0</v>
      </c>
      <c r="M65" s="31">
        <f>SUM(C65:L65)</f>
        <v>-5001</v>
      </c>
      <c r="N65" s="29">
        <v>-735</v>
      </c>
      <c r="O65" s="31">
        <f>SUM(M65:N65)</f>
        <v>-5736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-1006</v>
      </c>
      <c r="D66" s="34">
        <f t="shared" si="4"/>
        <v>-55</v>
      </c>
      <c r="E66" s="34">
        <f t="shared" si="4"/>
        <v>-6610</v>
      </c>
      <c r="F66" s="34">
        <f t="shared" si="4"/>
        <v>-1880</v>
      </c>
      <c r="G66" s="34">
        <f t="shared" si="4"/>
        <v>0</v>
      </c>
      <c r="H66" s="34">
        <f t="shared" si="4"/>
        <v>-1791</v>
      </c>
      <c r="I66" s="34">
        <f t="shared" si="4"/>
        <v>-2887</v>
      </c>
      <c r="J66" s="34">
        <f t="shared" si="4"/>
        <v>-1175</v>
      </c>
      <c r="K66" s="34">
        <f t="shared" si="4"/>
        <v>-1100</v>
      </c>
      <c r="L66" s="34">
        <f t="shared" si="4"/>
        <v>0</v>
      </c>
      <c r="M66" s="34">
        <f t="shared" si="4"/>
        <v>-16504</v>
      </c>
      <c r="N66" s="34">
        <f t="shared" si="4"/>
        <v>-45668</v>
      </c>
      <c r="O66" s="34">
        <f t="shared" si="4"/>
        <v>-62172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-25908</v>
      </c>
      <c r="D68" s="31">
        <f t="shared" si="5"/>
        <v>-1363</v>
      </c>
      <c r="E68" s="31">
        <f t="shared" si="5"/>
        <v>-118606</v>
      </c>
      <c r="F68" s="31">
        <f t="shared" si="5"/>
        <v>-9107</v>
      </c>
      <c r="G68" s="31">
        <f t="shared" si="5"/>
        <v>0</v>
      </c>
      <c r="H68" s="31">
        <f t="shared" si="5"/>
        <v>-2399</v>
      </c>
      <c r="I68" s="31">
        <f t="shared" si="5"/>
        <v>-12147</v>
      </c>
      <c r="J68" s="31">
        <f t="shared" si="5"/>
        <v>-6453</v>
      </c>
      <c r="K68" s="31">
        <f t="shared" si="5"/>
        <v>-36769</v>
      </c>
      <c r="L68" s="31">
        <f t="shared" si="5"/>
        <v>0</v>
      </c>
      <c r="M68" s="31">
        <f t="shared" si="5"/>
        <v>-212752</v>
      </c>
      <c r="N68" s="31">
        <f t="shared" si="5"/>
        <v>-45707</v>
      </c>
      <c r="O68" s="31">
        <f t="shared" si="5"/>
        <v>-258459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-25458</v>
      </c>
      <c r="D70" s="31">
        <f>D68-D55</f>
        <v>-1363</v>
      </c>
      <c r="E70" s="31">
        <f>E68-E55</f>
        <v>-117920</v>
      </c>
      <c r="F70" s="31">
        <f>F68-F55-F56</f>
        <v>-2073</v>
      </c>
      <c r="G70" s="31">
        <f>G68-G55</f>
        <v>0</v>
      </c>
      <c r="H70" s="31">
        <f>H68-H55</f>
        <v>-2208</v>
      </c>
      <c r="I70" s="31">
        <f>I68-I55</f>
        <v>-11975</v>
      </c>
      <c r="J70" s="31">
        <f>J68-J55-J56</f>
        <v>-6413</v>
      </c>
      <c r="K70" s="31">
        <f>K68-K55</f>
        <v>-36769</v>
      </c>
      <c r="L70" s="31">
        <f>L68-L55</f>
        <v>0</v>
      </c>
      <c r="M70" s="31">
        <f>M68-M55-M56</f>
        <v>-204179</v>
      </c>
      <c r="N70" s="31">
        <f>N68-N55</f>
        <v>-45707</v>
      </c>
      <c r="O70" s="31">
        <f>O68-O55-O56</f>
        <v>-249886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130464</v>
      </c>
      <c r="D72" s="57">
        <f t="shared" si="6"/>
        <v>7031</v>
      </c>
      <c r="E72" s="57">
        <f t="shared" si="6"/>
        <v>86633</v>
      </c>
      <c r="F72" s="57">
        <f t="shared" si="6"/>
        <v>10851</v>
      </c>
      <c r="G72" s="57">
        <f t="shared" si="6"/>
        <v>0</v>
      </c>
      <c r="H72" s="57">
        <f t="shared" si="6"/>
        <v>12800</v>
      </c>
      <c r="I72" s="57">
        <f t="shared" si="6"/>
        <v>5872</v>
      </c>
      <c r="J72" s="57">
        <f t="shared" si="6"/>
        <v>4540</v>
      </c>
      <c r="K72" s="57">
        <f t="shared" si="6"/>
        <v>4595</v>
      </c>
      <c r="L72" s="57">
        <f t="shared" si="6"/>
        <v>0</v>
      </c>
      <c r="M72" s="57">
        <f t="shared" si="6"/>
        <v>262786</v>
      </c>
      <c r="N72" s="57">
        <f t="shared" si="6"/>
        <v>-15638</v>
      </c>
      <c r="O72" s="57">
        <f t="shared" si="6"/>
        <v>247148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2850</v>
      </c>
      <c r="O77" s="70">
        <f>SUM(M77:N77)</f>
        <v>2850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82043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-82043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950</v>
      </c>
      <c r="D82" s="29">
        <v>234</v>
      </c>
      <c r="E82" s="29">
        <v>74724</v>
      </c>
      <c r="F82" s="29">
        <v>0</v>
      </c>
      <c r="G82" s="30"/>
      <c r="H82" s="29">
        <v>355</v>
      </c>
      <c r="I82" s="29">
        <v>0</v>
      </c>
      <c r="J82" s="29">
        <v>22</v>
      </c>
      <c r="K82" s="29">
        <v>5758</v>
      </c>
      <c r="L82" s="29">
        <v>0</v>
      </c>
      <c r="M82" s="31">
        <f>SUM(C82:F82,H82:L82)</f>
        <v>82043</v>
      </c>
      <c r="N82" s="29">
        <v>0</v>
      </c>
      <c r="O82" s="31">
        <f>SUM(M82:N82)</f>
        <v>82043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470</v>
      </c>
      <c r="D86" s="29">
        <v>0</v>
      </c>
      <c r="E86" s="29">
        <v>3949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1922</v>
      </c>
      <c r="L86" s="29">
        <v>0</v>
      </c>
      <c r="M86" s="31">
        <f>SUM(C86:F86,H86:L86)</f>
        <v>6341</v>
      </c>
      <c r="N86" s="29">
        <v>0</v>
      </c>
      <c r="O86" s="31">
        <f>SUM(M86:N86)</f>
        <v>6341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39</v>
      </c>
      <c r="D87" s="29">
        <v>11</v>
      </c>
      <c r="E87" s="29">
        <v>0</v>
      </c>
      <c r="F87" s="29">
        <v>0</v>
      </c>
      <c r="G87" s="30"/>
      <c r="H87" s="29">
        <v>0</v>
      </c>
      <c r="I87" s="29">
        <v>80</v>
      </c>
      <c r="J87" s="29">
        <v>0</v>
      </c>
      <c r="K87" s="29">
        <v>0</v>
      </c>
      <c r="L87" s="29">
        <v>0</v>
      </c>
      <c r="M87" s="31">
        <f>SUM(C87:F87,H87:L87)</f>
        <v>130</v>
      </c>
      <c r="N87" s="29">
        <v>0</v>
      </c>
      <c r="O87" s="31">
        <f>SUM(M87:N87)</f>
        <v>130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509</v>
      </c>
      <c r="D88" s="72">
        <f>SUM(D86:D87)</f>
        <v>11</v>
      </c>
      <c r="E88" s="72">
        <f>SUM(E86:E87)</f>
        <v>3949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80</v>
      </c>
      <c r="J88" s="72">
        <f t="shared" si="7"/>
        <v>0</v>
      </c>
      <c r="K88" s="72">
        <f t="shared" si="7"/>
        <v>1922</v>
      </c>
      <c r="L88" s="72">
        <f t="shared" si="7"/>
        <v>0</v>
      </c>
      <c r="M88" s="72">
        <f t="shared" si="7"/>
        <v>6471</v>
      </c>
      <c r="N88" s="72">
        <f t="shared" si="7"/>
        <v>0</v>
      </c>
      <c r="O88" s="72">
        <f t="shared" si="7"/>
        <v>6471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-1270</v>
      </c>
      <c r="L90" s="29">
        <v>0</v>
      </c>
      <c r="M90" s="31">
        <f>SUM(C90:F90,H90:L90)</f>
        <v>-1270</v>
      </c>
      <c r="N90" s="29">
        <v>0</v>
      </c>
      <c r="O90" s="31">
        <f>SUM(M90:N90)</f>
        <v>-1270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-14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-36</v>
      </c>
      <c r="J91" s="29">
        <v>0</v>
      </c>
      <c r="K91" s="29">
        <v>0</v>
      </c>
      <c r="L91" s="29">
        <v>0</v>
      </c>
      <c r="M91" s="31">
        <f>SUM(C91:F91,H91:L91)</f>
        <v>-50</v>
      </c>
      <c r="N91" s="29">
        <v>0</v>
      </c>
      <c r="O91" s="31">
        <f>SUM(M91:N91)</f>
        <v>-50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-14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-36</v>
      </c>
      <c r="J92" s="72">
        <f t="shared" si="8"/>
        <v>0</v>
      </c>
      <c r="K92" s="72">
        <f t="shared" si="8"/>
        <v>-1270</v>
      </c>
      <c r="L92" s="72">
        <f t="shared" si="8"/>
        <v>0</v>
      </c>
      <c r="M92" s="72">
        <f t="shared" si="8"/>
        <v>-1320</v>
      </c>
      <c r="N92" s="72">
        <f t="shared" si="8"/>
        <v>0</v>
      </c>
      <c r="O92" s="72">
        <f t="shared" si="8"/>
        <v>-1320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495</v>
      </c>
      <c r="D94" s="31">
        <f>D88+D92</f>
        <v>11</v>
      </c>
      <c r="E94" s="31">
        <f>E88+E92</f>
        <v>3949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44</v>
      </c>
      <c r="J94" s="31">
        <f t="shared" si="9"/>
        <v>0</v>
      </c>
      <c r="K94" s="31">
        <f t="shared" si="9"/>
        <v>652</v>
      </c>
      <c r="L94" s="31">
        <f t="shared" si="9"/>
        <v>0</v>
      </c>
      <c r="M94" s="31">
        <f t="shared" si="9"/>
        <v>5151</v>
      </c>
      <c r="N94" s="31">
        <f t="shared" si="9"/>
        <v>0</v>
      </c>
      <c r="O94" s="31">
        <f t="shared" si="9"/>
        <v>5151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5454</v>
      </c>
      <c r="D97" s="29">
        <v>524</v>
      </c>
      <c r="E97" s="29">
        <v>9055</v>
      </c>
      <c r="F97" s="29">
        <v>166</v>
      </c>
      <c r="G97" s="29">
        <v>0</v>
      </c>
      <c r="H97" s="29">
        <v>347</v>
      </c>
      <c r="I97" s="29">
        <v>1047</v>
      </c>
      <c r="J97" s="29">
        <v>653</v>
      </c>
      <c r="K97" s="29">
        <v>690</v>
      </c>
      <c r="L97" s="29">
        <v>0</v>
      </c>
      <c r="M97" s="31">
        <f>SUM(C97:L97)</f>
        <v>17936</v>
      </c>
      <c r="N97" s="29">
        <v>0</v>
      </c>
      <c r="O97" s="31">
        <f>SUM(M97:N97)</f>
        <v>17936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B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B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107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66515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66515</v>
      </c>
      <c r="N10" s="30"/>
      <c r="O10" s="31">
        <f>M10</f>
        <v>66515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13356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13356</v>
      </c>
      <c r="N11" s="30"/>
      <c r="O11" s="31">
        <f>M11</f>
        <v>13356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25390</v>
      </c>
      <c r="D12" s="29">
        <v>2754</v>
      </c>
      <c r="E12" s="29">
        <v>18989</v>
      </c>
      <c r="F12" s="29">
        <v>3374</v>
      </c>
      <c r="G12" s="29">
        <v>0</v>
      </c>
      <c r="H12" s="29">
        <v>5597</v>
      </c>
      <c r="I12" s="29">
        <v>2743</v>
      </c>
      <c r="J12" s="29">
        <v>4440</v>
      </c>
      <c r="K12" s="29">
        <v>518</v>
      </c>
      <c r="L12" s="29">
        <v>0</v>
      </c>
      <c r="M12" s="31">
        <f>SUM(C12:L12)</f>
        <v>63805</v>
      </c>
      <c r="N12" s="29">
        <v>1205</v>
      </c>
      <c r="O12" s="31">
        <f>SUM(M12:N12)</f>
        <v>65010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4182</v>
      </c>
      <c r="D13" s="29">
        <v>458</v>
      </c>
      <c r="E13" s="29">
        <v>2940</v>
      </c>
      <c r="F13" s="29">
        <v>523</v>
      </c>
      <c r="G13" s="29">
        <v>0</v>
      </c>
      <c r="H13" s="29">
        <v>914</v>
      </c>
      <c r="I13" s="29">
        <v>469</v>
      </c>
      <c r="J13" s="29">
        <v>162</v>
      </c>
      <c r="K13" s="29">
        <v>79</v>
      </c>
      <c r="L13" s="29">
        <v>0</v>
      </c>
      <c r="M13" s="31">
        <f>SUM(C13:L13)</f>
        <v>9727</v>
      </c>
      <c r="N13" s="29">
        <v>191</v>
      </c>
      <c r="O13" s="31">
        <f>SUM(M13:N13)</f>
        <v>9918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109443</v>
      </c>
      <c r="D14" s="34">
        <f t="shared" ref="D14:L14" si="0">SUM(D12:D13)</f>
        <v>3212</v>
      </c>
      <c r="E14" s="34">
        <f t="shared" si="0"/>
        <v>21929</v>
      </c>
      <c r="F14" s="34">
        <f t="shared" si="0"/>
        <v>3897</v>
      </c>
      <c r="G14" s="34">
        <f t="shared" si="0"/>
        <v>0</v>
      </c>
      <c r="H14" s="34">
        <f t="shared" si="0"/>
        <v>6511</v>
      </c>
      <c r="I14" s="34">
        <f t="shared" si="0"/>
        <v>3212</v>
      </c>
      <c r="J14" s="34">
        <f t="shared" si="0"/>
        <v>4602</v>
      </c>
      <c r="K14" s="34">
        <f t="shared" si="0"/>
        <v>597</v>
      </c>
      <c r="L14" s="34">
        <f t="shared" si="0"/>
        <v>0</v>
      </c>
      <c r="M14" s="34">
        <f>SUM(M10:M13)</f>
        <v>153403</v>
      </c>
      <c r="N14" s="34">
        <f>SUM(N12:N13)</f>
        <v>1396</v>
      </c>
      <c r="O14" s="34">
        <f>SUM(O10:O13)</f>
        <v>154799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7756</v>
      </c>
      <c r="D17" s="29">
        <v>239</v>
      </c>
      <c r="E17" s="29">
        <v>31</v>
      </c>
      <c r="F17" s="29">
        <v>25</v>
      </c>
      <c r="G17" s="29">
        <v>0</v>
      </c>
      <c r="H17" s="29">
        <v>198</v>
      </c>
      <c r="I17" s="29">
        <v>1185</v>
      </c>
      <c r="J17" s="29">
        <v>18</v>
      </c>
      <c r="K17" s="29">
        <v>734</v>
      </c>
      <c r="L17" s="29">
        <v>0</v>
      </c>
      <c r="M17" s="31">
        <f>SUM(C17:L17)</f>
        <v>10186</v>
      </c>
      <c r="N17" s="29">
        <v>3058</v>
      </c>
      <c r="O17" s="31">
        <f>SUM(M17:N17)</f>
        <v>13244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5596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3042</v>
      </c>
      <c r="D19" s="29">
        <v>0</v>
      </c>
      <c r="E19" s="29">
        <v>825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3867</v>
      </c>
      <c r="N19" s="29">
        <v>0</v>
      </c>
      <c r="O19" s="31">
        <f>SUM(M19:N19)</f>
        <v>3867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10966</v>
      </c>
      <c r="D20" s="29">
        <v>2891</v>
      </c>
      <c r="E20" s="29">
        <v>3476</v>
      </c>
      <c r="F20" s="29">
        <v>2822</v>
      </c>
      <c r="G20" s="29">
        <v>0</v>
      </c>
      <c r="H20" s="29">
        <v>7717</v>
      </c>
      <c r="I20" s="29">
        <v>1479</v>
      </c>
      <c r="J20" s="29">
        <v>3573</v>
      </c>
      <c r="K20" s="29">
        <v>1624</v>
      </c>
      <c r="L20" s="29">
        <v>0</v>
      </c>
      <c r="M20" s="31">
        <f>SUM(C20:L20)</f>
        <v>34548</v>
      </c>
      <c r="N20" s="29">
        <v>2897</v>
      </c>
      <c r="O20" s="31">
        <f>SUM(M20:N20)</f>
        <v>37445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1950</v>
      </c>
      <c r="G21" s="30"/>
      <c r="H21" s="30"/>
      <c r="I21" s="30"/>
      <c r="J21" s="29">
        <v>687</v>
      </c>
      <c r="K21" s="30"/>
      <c r="L21" s="30"/>
      <c r="M21" s="31">
        <f>SUM(F21,J21)</f>
        <v>2637</v>
      </c>
      <c r="N21" s="30"/>
      <c r="O21" s="31">
        <f>M21</f>
        <v>2637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579</v>
      </c>
      <c r="D22" s="29">
        <v>0</v>
      </c>
      <c r="E22" s="29">
        <v>649</v>
      </c>
      <c r="F22" s="29">
        <v>8</v>
      </c>
      <c r="G22" s="29">
        <v>0</v>
      </c>
      <c r="H22" s="29">
        <v>32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1268</v>
      </c>
      <c r="N22" s="29">
        <v>0</v>
      </c>
      <c r="O22" s="31">
        <f>SUM(M22:N22)</f>
        <v>1268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5247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5247</v>
      </c>
      <c r="N23" s="29">
        <v>0</v>
      </c>
      <c r="O23" s="31">
        <f>SUM(M23:N23)</f>
        <v>5247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13928</v>
      </c>
      <c r="D24" s="29">
        <v>5177</v>
      </c>
      <c r="E24" s="29">
        <v>56413</v>
      </c>
      <c r="F24" s="29">
        <v>17</v>
      </c>
      <c r="G24" s="29">
        <v>0</v>
      </c>
      <c r="H24" s="29">
        <v>399</v>
      </c>
      <c r="I24" s="29">
        <v>1041</v>
      </c>
      <c r="J24" s="29">
        <v>317</v>
      </c>
      <c r="K24" s="29">
        <v>1791</v>
      </c>
      <c r="L24" s="29">
        <v>0</v>
      </c>
      <c r="M24" s="31">
        <f>SUM(C24:L24)</f>
        <v>79083</v>
      </c>
      <c r="N24" s="29">
        <v>32</v>
      </c>
      <c r="O24" s="31">
        <f>SUM(M24:N24)</f>
        <v>79115</v>
      </c>
      <c r="Q24" s="77"/>
      <c r="R24" s="77"/>
      <c r="T24" s="29">
        <v>0</v>
      </c>
      <c r="U24" s="29">
        <v>15</v>
      </c>
    </row>
    <row r="25" spans="2:21" s="21" customFormat="1" ht="16" customHeight="1">
      <c r="B25" s="33" t="s">
        <v>44</v>
      </c>
      <c r="C25" s="34">
        <f>SUM(C17,C19:C20,C22:C24)</f>
        <v>36271</v>
      </c>
      <c r="D25" s="34">
        <f>SUM(D17,D19:D20,D22:D24)</f>
        <v>8307</v>
      </c>
      <c r="E25" s="34">
        <f>SUM(E17,E19:E20,E22:E24)</f>
        <v>66641</v>
      </c>
      <c r="F25" s="34">
        <f>SUM(F17,F19:F24)</f>
        <v>4822</v>
      </c>
      <c r="G25" s="34">
        <f>SUM(G17,G19:G20,G22:G24)</f>
        <v>0</v>
      </c>
      <c r="H25" s="34">
        <f>SUM(H17,H19:H20,H22:H24)</f>
        <v>8346</v>
      </c>
      <c r="I25" s="34">
        <f>SUM(I17,I19:I20,I22:I24)</f>
        <v>3705</v>
      </c>
      <c r="J25" s="34">
        <f>SUM(J17,J19:J24)</f>
        <v>4595</v>
      </c>
      <c r="K25" s="34">
        <f>SUM(K17,K19:K20,K22:K24)</f>
        <v>4149</v>
      </c>
      <c r="L25" s="34">
        <f>SUM(L17,L19:L20,L22:L24)</f>
        <v>0</v>
      </c>
      <c r="M25" s="34">
        <f>SUM(M17,M19:M24)</f>
        <v>136836</v>
      </c>
      <c r="N25" s="34">
        <f>SUM(N17,N19:N20,N22:N24)</f>
        <v>5987</v>
      </c>
      <c r="O25" s="34">
        <f>SUM(O17,O19:O24)</f>
        <v>142823</v>
      </c>
      <c r="Q25" s="77"/>
      <c r="R25" s="77"/>
      <c r="T25" s="34">
        <f>SUM(T17,T19:T20,T22:T24)</f>
        <v>0</v>
      </c>
      <c r="U25" s="34">
        <f>SUM(U17,U19:U20,U22:U24)</f>
        <v>15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932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932</v>
      </c>
      <c r="N28" s="30"/>
      <c r="O28" s="31">
        <f>M28</f>
        <v>932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151</v>
      </c>
      <c r="F29" s="30"/>
      <c r="G29" s="30"/>
      <c r="H29" s="30"/>
      <c r="I29" s="30"/>
      <c r="J29" s="30"/>
      <c r="K29" s="30"/>
      <c r="L29" s="30"/>
      <c r="M29" s="31">
        <f>E29</f>
        <v>151</v>
      </c>
      <c r="N29" s="30"/>
      <c r="O29" s="31">
        <f>M29</f>
        <v>151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14479</v>
      </c>
      <c r="L30" s="30"/>
      <c r="M30" s="31">
        <f>K30</f>
        <v>14479</v>
      </c>
      <c r="N30" s="30"/>
      <c r="O30" s="31">
        <f>M30</f>
        <v>14479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57718</v>
      </c>
      <c r="F31" s="41"/>
      <c r="G31" s="41"/>
      <c r="H31" s="41"/>
      <c r="I31" s="41"/>
      <c r="J31" s="41"/>
      <c r="K31" s="41"/>
      <c r="L31" s="41"/>
      <c r="M31" s="31">
        <f>E31</f>
        <v>57718</v>
      </c>
      <c r="N31" s="41"/>
      <c r="O31" s="31">
        <f>M31</f>
        <v>57718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495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495</v>
      </c>
      <c r="N34" s="29">
        <v>0</v>
      </c>
      <c r="O34" s="31">
        <f>SUM(M34:N34)</f>
        <v>495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932</v>
      </c>
      <c r="D35" s="34">
        <f>SUM(D32:D34)</f>
        <v>0</v>
      </c>
      <c r="E35" s="34">
        <f>SUM(E29,E31:E34)</f>
        <v>58364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14479</v>
      </c>
      <c r="L35" s="34">
        <f>SUM(L32:L34)</f>
        <v>0</v>
      </c>
      <c r="M35" s="34">
        <f>SUM(M28:M34)</f>
        <v>73775</v>
      </c>
      <c r="N35" s="34">
        <f>SUM(N32:N34)</f>
        <v>0</v>
      </c>
      <c r="O35" s="34">
        <f>SUM(O28:O34)</f>
        <v>73775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3163</v>
      </c>
      <c r="D37" s="29">
        <v>178</v>
      </c>
      <c r="E37" s="29">
        <v>2034</v>
      </c>
      <c r="F37" s="29">
        <v>257</v>
      </c>
      <c r="G37" s="29">
        <v>0</v>
      </c>
      <c r="H37" s="29">
        <v>857</v>
      </c>
      <c r="I37" s="29">
        <v>3250</v>
      </c>
      <c r="J37" s="29">
        <v>1506</v>
      </c>
      <c r="K37" s="29">
        <v>572</v>
      </c>
      <c r="L37" s="29">
        <v>0</v>
      </c>
      <c r="M37" s="31">
        <f>SUM(C37:L37)</f>
        <v>11817</v>
      </c>
      <c r="N37" s="29">
        <v>0</v>
      </c>
      <c r="O37" s="31">
        <f>SUM(M37:N37)</f>
        <v>11817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-91</v>
      </c>
      <c r="D39" s="29">
        <v>-149</v>
      </c>
      <c r="E39" s="29">
        <v>-193</v>
      </c>
      <c r="F39" s="29">
        <v>-252</v>
      </c>
      <c r="G39" s="29">
        <v>0</v>
      </c>
      <c r="H39" s="29">
        <v>-49</v>
      </c>
      <c r="I39" s="29">
        <v>-380</v>
      </c>
      <c r="J39" s="29">
        <v>-538</v>
      </c>
      <c r="K39" s="29">
        <v>0</v>
      </c>
      <c r="L39" s="29">
        <v>0</v>
      </c>
      <c r="M39" s="31">
        <f>SUM(C39:L39)</f>
        <v>-1652</v>
      </c>
      <c r="N39" s="29">
        <v>-176</v>
      </c>
      <c r="O39" s="31">
        <f>SUM(M39:N39)</f>
        <v>-1828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149718</v>
      </c>
      <c r="D41" s="31">
        <f t="shared" si="2"/>
        <v>11548</v>
      </c>
      <c r="E41" s="31">
        <f t="shared" si="2"/>
        <v>148775</v>
      </c>
      <c r="F41" s="31">
        <f t="shared" si="2"/>
        <v>8724</v>
      </c>
      <c r="G41" s="31">
        <f t="shared" si="2"/>
        <v>0</v>
      </c>
      <c r="H41" s="31">
        <f t="shared" si="2"/>
        <v>15665</v>
      </c>
      <c r="I41" s="31">
        <f t="shared" si="2"/>
        <v>9787</v>
      </c>
      <c r="J41" s="31">
        <f t="shared" si="2"/>
        <v>10165</v>
      </c>
      <c r="K41" s="31">
        <f t="shared" si="2"/>
        <v>19797</v>
      </c>
      <c r="L41" s="31">
        <f t="shared" si="2"/>
        <v>0</v>
      </c>
      <c r="M41" s="31">
        <f t="shared" si="2"/>
        <v>374179</v>
      </c>
      <c r="N41" s="31">
        <f t="shared" si="2"/>
        <v>7207</v>
      </c>
      <c r="O41" s="31">
        <f t="shared" si="2"/>
        <v>381386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15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148956</v>
      </c>
      <c r="D43" s="31">
        <f>SUM(D41,D55)</f>
        <v>11548</v>
      </c>
      <c r="E43" s="31">
        <f>SUM(E41,E55)</f>
        <v>148546</v>
      </c>
      <c r="F43" s="31">
        <f>SUM(F41,F55:F56)</f>
        <v>8724</v>
      </c>
      <c r="G43" s="31">
        <f>SUM(G41,G55)</f>
        <v>0</v>
      </c>
      <c r="H43" s="31">
        <f>SUM(H41,H55)</f>
        <v>15665</v>
      </c>
      <c r="I43" s="31">
        <f>SUM(I41,I55)</f>
        <v>9787</v>
      </c>
      <c r="J43" s="31">
        <f>SUM(J41,J55:J56)</f>
        <v>10165</v>
      </c>
      <c r="K43" s="31">
        <f>SUM(K41,K55)</f>
        <v>19797</v>
      </c>
      <c r="L43" s="31">
        <f>SUM(L41,L55)</f>
        <v>0</v>
      </c>
      <c r="M43" s="31">
        <f>SUM(M41,M55:M56)</f>
        <v>373188</v>
      </c>
      <c r="N43" s="31">
        <f>SUM(N41,N55)</f>
        <v>7207</v>
      </c>
      <c r="O43" s="31">
        <f>SUM(O41,O55:O56)</f>
        <v>380395</v>
      </c>
      <c r="Q43" s="77"/>
      <c r="R43" s="77"/>
      <c r="T43" s="31">
        <f>SUM(T41,T55)</f>
        <v>0</v>
      </c>
      <c r="U43" s="31">
        <f>SUM(U41,U55)</f>
        <v>15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-10180</v>
      </c>
      <c r="D47" s="30"/>
      <c r="E47" s="29">
        <v>-927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-11107</v>
      </c>
      <c r="N47" s="30"/>
      <c r="O47" s="31">
        <f>M47</f>
        <v>-11107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-1491</v>
      </c>
      <c r="D48" s="29">
        <v>0</v>
      </c>
      <c r="E48" s="29">
        <v>-193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-132</v>
      </c>
      <c r="L48" s="29">
        <v>0</v>
      </c>
      <c r="M48" s="31">
        <f>SUM(C48:L48)</f>
        <v>-1816</v>
      </c>
      <c r="N48" s="29">
        <v>0</v>
      </c>
      <c r="O48" s="31">
        <f>SUM(M48:N48)</f>
        <v>-1816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-705</v>
      </c>
      <c r="D51" s="29">
        <v>0</v>
      </c>
      <c r="E51" s="29">
        <v>-123</v>
      </c>
      <c r="F51" s="29">
        <v>0</v>
      </c>
      <c r="G51" s="29">
        <v>0</v>
      </c>
      <c r="H51" s="29">
        <v>0</v>
      </c>
      <c r="I51" s="29">
        <v>-169</v>
      </c>
      <c r="J51" s="29">
        <v>-264</v>
      </c>
      <c r="K51" s="29">
        <v>-14534</v>
      </c>
      <c r="L51" s="29">
        <v>0</v>
      </c>
      <c r="M51" s="31">
        <f>SUM(C51:L51)</f>
        <v>-15795</v>
      </c>
      <c r="N51" s="29">
        <v>0</v>
      </c>
      <c r="O51" s="31">
        <f>SUM(M51:N51)</f>
        <v>-15795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-12376</v>
      </c>
      <c r="D52" s="34">
        <f>SUM(D48:D51)</f>
        <v>0</v>
      </c>
      <c r="E52" s="34">
        <f>SUM(E47:E51)</f>
        <v>-1243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-169</v>
      </c>
      <c r="J52" s="34">
        <f t="shared" si="3"/>
        <v>-264</v>
      </c>
      <c r="K52" s="34">
        <f t="shared" si="3"/>
        <v>-14666</v>
      </c>
      <c r="L52" s="34">
        <f t="shared" si="3"/>
        <v>0</v>
      </c>
      <c r="M52" s="34">
        <f>SUM(M47:M51)</f>
        <v>-28718</v>
      </c>
      <c r="N52" s="34">
        <f>SUM(N48:N51)</f>
        <v>0</v>
      </c>
      <c r="O52" s="34">
        <f>SUM(O47:O51)</f>
        <v>-28718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-762</v>
      </c>
      <c r="D55" s="29">
        <v>0</v>
      </c>
      <c r="E55" s="29">
        <v>-229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-991</v>
      </c>
      <c r="N55" s="29">
        <v>0</v>
      </c>
      <c r="O55" s="31">
        <f>SUM(M55:N55)</f>
        <v>-991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-27164</v>
      </c>
      <c r="F57" s="30"/>
      <c r="G57" s="30"/>
      <c r="H57" s="30"/>
      <c r="I57" s="30"/>
      <c r="J57" s="30"/>
      <c r="K57" s="30"/>
      <c r="L57" s="30"/>
      <c r="M57" s="31">
        <f>E57</f>
        <v>-27164</v>
      </c>
      <c r="N57" s="30"/>
      <c r="O57" s="31">
        <f>M57</f>
        <v>-27164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-57718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-57718</v>
      </c>
      <c r="N58" s="42">
        <f>-N82</f>
        <v>0</v>
      </c>
      <c r="O58" s="31">
        <f>SUM(M58:N58)</f>
        <v>-57718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-9</v>
      </c>
      <c r="K59" s="29">
        <v>0</v>
      </c>
      <c r="L59" s="29">
        <v>0</v>
      </c>
      <c r="M59" s="31">
        <f>SUM(C59:L59)</f>
        <v>-9</v>
      </c>
      <c r="N59" s="29">
        <v>0</v>
      </c>
      <c r="O59" s="31">
        <f>SUM(M59:N59)</f>
        <v>-9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-762</v>
      </c>
      <c r="D60" s="34">
        <f>SUM(D55,D58:D59)</f>
        <v>0</v>
      </c>
      <c r="E60" s="34">
        <f>SUM(E55,E57:E59)</f>
        <v>-85111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-9</v>
      </c>
      <c r="K60" s="34">
        <f>SUM(K55,K58:K59)</f>
        <v>0</v>
      </c>
      <c r="L60" s="34">
        <f>SUM(L55,L58:L59)</f>
        <v>0</v>
      </c>
      <c r="M60" s="34">
        <f>SUM(M55:M59)</f>
        <v>-85882</v>
      </c>
      <c r="N60" s="34">
        <f>SUM(N55,N58:N59)</f>
        <v>0</v>
      </c>
      <c r="O60" s="34">
        <f>SUM(O55:O59)</f>
        <v>-85882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-189</v>
      </c>
      <c r="D63" s="29">
        <v>-375</v>
      </c>
      <c r="E63" s="29">
        <v>-685</v>
      </c>
      <c r="F63" s="29">
        <v>-339</v>
      </c>
      <c r="G63" s="29">
        <v>0</v>
      </c>
      <c r="H63" s="29">
        <v>-1066</v>
      </c>
      <c r="I63" s="29">
        <v>-1221</v>
      </c>
      <c r="J63" s="29">
        <v>-878</v>
      </c>
      <c r="K63" s="29">
        <v>-69</v>
      </c>
      <c r="L63" s="29">
        <v>0</v>
      </c>
      <c r="M63" s="31">
        <f>SUM(C63:L63)</f>
        <v>-4822</v>
      </c>
      <c r="N63" s="29">
        <v>0</v>
      </c>
      <c r="O63" s="31">
        <f>SUM(M63:N63)</f>
        <v>-4822</v>
      </c>
      <c r="P63" s="32"/>
      <c r="Q63" s="77"/>
      <c r="R63" s="77"/>
      <c r="S63" s="32"/>
      <c r="T63" s="29">
        <v>0</v>
      </c>
      <c r="U63" s="29">
        <v>-173</v>
      </c>
    </row>
    <row r="64" spans="2:21" s="21" customFormat="1" ht="16" customHeight="1">
      <c r="B64" s="28" t="s">
        <v>75</v>
      </c>
      <c r="C64" s="29">
        <v>0</v>
      </c>
      <c r="D64" s="29">
        <v>-39</v>
      </c>
      <c r="E64" s="29">
        <v>0</v>
      </c>
      <c r="F64" s="29">
        <v>0</v>
      </c>
      <c r="G64" s="29">
        <v>0</v>
      </c>
      <c r="H64" s="29">
        <v>-4</v>
      </c>
      <c r="I64" s="29">
        <v>-1079</v>
      </c>
      <c r="J64" s="29">
        <v>0</v>
      </c>
      <c r="K64" s="29">
        <v>-1863</v>
      </c>
      <c r="L64" s="29">
        <v>0</v>
      </c>
      <c r="M64" s="31">
        <f>SUM(C64:L64)</f>
        <v>-2985</v>
      </c>
      <c r="N64" s="29">
        <v>-14383</v>
      </c>
      <c r="O64" s="31">
        <f>SUM(M64:N64)</f>
        <v>-17368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-991</v>
      </c>
      <c r="D65" s="29">
        <v>-75</v>
      </c>
      <c r="E65" s="29">
        <v>-456</v>
      </c>
      <c r="F65" s="29">
        <v>-28</v>
      </c>
      <c r="G65" s="29">
        <v>0</v>
      </c>
      <c r="H65" s="29">
        <v>-36</v>
      </c>
      <c r="I65" s="29">
        <v>-466</v>
      </c>
      <c r="J65" s="29">
        <v>-92</v>
      </c>
      <c r="K65" s="29">
        <v>0</v>
      </c>
      <c r="L65" s="29">
        <v>0</v>
      </c>
      <c r="M65" s="31">
        <f>SUM(C65:L65)</f>
        <v>-2144</v>
      </c>
      <c r="N65" s="29">
        <v>-164</v>
      </c>
      <c r="O65" s="31">
        <f>SUM(M65:N65)</f>
        <v>-2308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-1180</v>
      </c>
      <c r="D66" s="34">
        <f t="shared" si="4"/>
        <v>-489</v>
      </c>
      <c r="E66" s="34">
        <f t="shared" si="4"/>
        <v>-1141</v>
      </c>
      <c r="F66" s="34">
        <f t="shared" si="4"/>
        <v>-367</v>
      </c>
      <c r="G66" s="34">
        <f t="shared" si="4"/>
        <v>0</v>
      </c>
      <c r="H66" s="34">
        <f t="shared" si="4"/>
        <v>-1106</v>
      </c>
      <c r="I66" s="34">
        <f t="shared" si="4"/>
        <v>-2766</v>
      </c>
      <c r="J66" s="34">
        <f t="shared" si="4"/>
        <v>-970</v>
      </c>
      <c r="K66" s="34">
        <f t="shared" si="4"/>
        <v>-1932</v>
      </c>
      <c r="L66" s="34">
        <f t="shared" si="4"/>
        <v>0</v>
      </c>
      <c r="M66" s="34">
        <f t="shared" si="4"/>
        <v>-9951</v>
      </c>
      <c r="N66" s="34">
        <f t="shared" si="4"/>
        <v>-14547</v>
      </c>
      <c r="O66" s="34">
        <f t="shared" si="4"/>
        <v>-24498</v>
      </c>
      <c r="P66" s="32"/>
      <c r="Q66" s="77"/>
      <c r="R66" s="77"/>
      <c r="S66" s="32"/>
      <c r="T66" s="34">
        <f>SUM(T63:T65)</f>
        <v>0</v>
      </c>
      <c r="U66" s="34">
        <f>SUM(U63:U65)</f>
        <v>-173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-14318</v>
      </c>
      <c r="D68" s="31">
        <f t="shared" si="5"/>
        <v>-489</v>
      </c>
      <c r="E68" s="31">
        <f t="shared" si="5"/>
        <v>-87495</v>
      </c>
      <c r="F68" s="31">
        <f t="shared" si="5"/>
        <v>-367</v>
      </c>
      <c r="G68" s="31">
        <f t="shared" si="5"/>
        <v>0</v>
      </c>
      <c r="H68" s="31">
        <f t="shared" si="5"/>
        <v>-1106</v>
      </c>
      <c r="I68" s="31">
        <f t="shared" si="5"/>
        <v>-2935</v>
      </c>
      <c r="J68" s="31">
        <f t="shared" si="5"/>
        <v>-1243</v>
      </c>
      <c r="K68" s="31">
        <f t="shared" si="5"/>
        <v>-16598</v>
      </c>
      <c r="L68" s="31">
        <f t="shared" si="5"/>
        <v>0</v>
      </c>
      <c r="M68" s="31">
        <f t="shared" si="5"/>
        <v>-124551</v>
      </c>
      <c r="N68" s="31">
        <f t="shared" si="5"/>
        <v>-14547</v>
      </c>
      <c r="O68" s="31">
        <f t="shared" si="5"/>
        <v>-139098</v>
      </c>
      <c r="P68" s="32"/>
      <c r="Q68" s="77"/>
      <c r="R68" s="77"/>
      <c r="S68" s="32"/>
      <c r="T68" s="31">
        <f>SUM(T52,T60,T66)</f>
        <v>0</v>
      </c>
      <c r="U68" s="31">
        <f>SUM(U52,U60,U66)</f>
        <v>-173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-13556</v>
      </c>
      <c r="D70" s="31">
        <f>D68-D55</f>
        <v>-489</v>
      </c>
      <c r="E70" s="31">
        <f>E68-E55</f>
        <v>-87266</v>
      </c>
      <c r="F70" s="31">
        <f>F68-F55-F56</f>
        <v>-367</v>
      </c>
      <c r="G70" s="31">
        <f>G68-G55</f>
        <v>0</v>
      </c>
      <c r="H70" s="31">
        <f>H68-H55</f>
        <v>-1106</v>
      </c>
      <c r="I70" s="31">
        <f>I68-I55</f>
        <v>-2935</v>
      </c>
      <c r="J70" s="31">
        <f>J68-J55-J56</f>
        <v>-1243</v>
      </c>
      <c r="K70" s="31">
        <f>K68-K55</f>
        <v>-16598</v>
      </c>
      <c r="L70" s="31">
        <f>L68-L55</f>
        <v>0</v>
      </c>
      <c r="M70" s="31">
        <f>M68-M55-M56</f>
        <v>-123560</v>
      </c>
      <c r="N70" s="31">
        <f>N68-N55</f>
        <v>-14547</v>
      </c>
      <c r="O70" s="31">
        <f>O68-O55-O56</f>
        <v>-138107</v>
      </c>
      <c r="P70" s="32"/>
      <c r="Q70" s="77"/>
      <c r="R70" s="77"/>
      <c r="S70" s="32"/>
      <c r="T70" s="31">
        <f>T68-T55</f>
        <v>0</v>
      </c>
      <c r="U70" s="31">
        <f>U68-U55</f>
        <v>-173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135400</v>
      </c>
      <c r="D72" s="57">
        <f t="shared" si="6"/>
        <v>11059</v>
      </c>
      <c r="E72" s="57">
        <f t="shared" si="6"/>
        <v>61280</v>
      </c>
      <c r="F72" s="57">
        <f t="shared" si="6"/>
        <v>8357</v>
      </c>
      <c r="G72" s="57">
        <f t="shared" si="6"/>
        <v>0</v>
      </c>
      <c r="H72" s="57">
        <f t="shared" si="6"/>
        <v>14559</v>
      </c>
      <c r="I72" s="57">
        <f t="shared" si="6"/>
        <v>6852</v>
      </c>
      <c r="J72" s="57">
        <f t="shared" si="6"/>
        <v>8922</v>
      </c>
      <c r="K72" s="57">
        <f t="shared" si="6"/>
        <v>3199</v>
      </c>
      <c r="L72" s="57">
        <f t="shared" si="6"/>
        <v>0</v>
      </c>
      <c r="M72" s="57">
        <f t="shared" si="6"/>
        <v>249628</v>
      </c>
      <c r="N72" s="57">
        <f t="shared" si="6"/>
        <v>-7340</v>
      </c>
      <c r="O72" s="57">
        <f t="shared" si="6"/>
        <v>242288</v>
      </c>
      <c r="P72" s="32"/>
      <c r="Q72" s="77"/>
      <c r="R72" s="77"/>
      <c r="S72" s="32"/>
      <c r="T72" s="57">
        <f>T41+T68</f>
        <v>0</v>
      </c>
      <c r="U72" s="57">
        <f>U41+U68</f>
        <v>-158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160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160</v>
      </c>
      <c r="N77" s="71">
        <v>2000</v>
      </c>
      <c r="O77" s="70">
        <f>SUM(M77:N77)</f>
        <v>2160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57718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-57718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57718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57718</v>
      </c>
      <c r="N82" s="29">
        <v>0</v>
      </c>
      <c r="O82" s="31">
        <f>SUM(M82:N82)</f>
        <v>57718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19487</v>
      </c>
      <c r="F86" s="29">
        <v>0</v>
      </c>
      <c r="G86" s="30"/>
      <c r="H86" s="29">
        <v>302</v>
      </c>
      <c r="I86" s="29">
        <v>0</v>
      </c>
      <c r="J86" s="29">
        <v>0</v>
      </c>
      <c r="K86" s="29">
        <v>157</v>
      </c>
      <c r="L86" s="29">
        <v>0</v>
      </c>
      <c r="M86" s="31">
        <f>SUM(C86:F86,H86:L86)</f>
        <v>19946</v>
      </c>
      <c r="N86" s="29">
        <v>0</v>
      </c>
      <c r="O86" s="31">
        <f>SUM(M86:N86)</f>
        <v>19946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209</v>
      </c>
      <c r="K87" s="29">
        <v>0</v>
      </c>
      <c r="L87" s="29">
        <v>0</v>
      </c>
      <c r="M87" s="31">
        <f>SUM(C87:F87,H87:L87)</f>
        <v>209</v>
      </c>
      <c r="N87" s="29">
        <v>0</v>
      </c>
      <c r="O87" s="31">
        <f>SUM(M87:N87)</f>
        <v>209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19487</v>
      </c>
      <c r="F88" s="72">
        <f>SUM(F86:F87)</f>
        <v>0</v>
      </c>
      <c r="G88" s="30"/>
      <c r="H88" s="72">
        <f t="shared" ref="H88:O88" si="7">SUM(H86:H87)</f>
        <v>302</v>
      </c>
      <c r="I88" s="72">
        <f t="shared" si="7"/>
        <v>0</v>
      </c>
      <c r="J88" s="72">
        <f t="shared" si="7"/>
        <v>209</v>
      </c>
      <c r="K88" s="72">
        <f t="shared" si="7"/>
        <v>157</v>
      </c>
      <c r="L88" s="72">
        <f t="shared" si="7"/>
        <v>0</v>
      </c>
      <c r="M88" s="72">
        <f t="shared" si="7"/>
        <v>20155</v>
      </c>
      <c r="N88" s="72">
        <f t="shared" si="7"/>
        <v>0</v>
      </c>
      <c r="O88" s="72">
        <f t="shared" si="7"/>
        <v>20155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19487</v>
      </c>
      <c r="F94" s="31">
        <f>F88+F92</f>
        <v>0</v>
      </c>
      <c r="G94" s="30"/>
      <c r="H94" s="31">
        <f t="shared" ref="H94:O94" si="9">H88+H92</f>
        <v>302</v>
      </c>
      <c r="I94" s="31">
        <f t="shared" si="9"/>
        <v>0</v>
      </c>
      <c r="J94" s="31">
        <f t="shared" si="9"/>
        <v>209</v>
      </c>
      <c r="K94" s="31">
        <f t="shared" si="9"/>
        <v>157</v>
      </c>
      <c r="L94" s="31">
        <f t="shared" si="9"/>
        <v>0</v>
      </c>
      <c r="M94" s="31">
        <f t="shared" si="9"/>
        <v>20155</v>
      </c>
      <c r="N94" s="31">
        <f t="shared" si="9"/>
        <v>0</v>
      </c>
      <c r="O94" s="31">
        <f t="shared" si="9"/>
        <v>20155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5585</v>
      </c>
      <c r="D97" s="29">
        <v>707</v>
      </c>
      <c r="E97" s="29">
        <v>5703</v>
      </c>
      <c r="F97" s="29">
        <v>47</v>
      </c>
      <c r="G97" s="29">
        <v>0</v>
      </c>
      <c r="H97" s="29">
        <v>1206</v>
      </c>
      <c r="I97" s="29">
        <v>802</v>
      </c>
      <c r="J97" s="29">
        <v>0</v>
      </c>
      <c r="K97" s="29">
        <v>148</v>
      </c>
      <c r="L97" s="29">
        <v>0</v>
      </c>
      <c r="M97" s="31">
        <f>SUM(C97:L97)</f>
        <v>14198</v>
      </c>
      <c r="N97" s="29">
        <v>0</v>
      </c>
      <c r="O97" s="31">
        <f>SUM(M97:N97)</f>
        <v>14198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C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C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108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50932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50932</v>
      </c>
      <c r="N10" s="30"/>
      <c r="O10" s="31">
        <f>M10</f>
        <v>50932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10348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10348</v>
      </c>
      <c r="N11" s="30"/>
      <c r="O11" s="31">
        <f>M11</f>
        <v>10348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19510</v>
      </c>
      <c r="D12" s="29">
        <v>6888</v>
      </c>
      <c r="E12" s="29">
        <v>21668</v>
      </c>
      <c r="F12" s="29">
        <v>4535</v>
      </c>
      <c r="G12" s="29">
        <v>0</v>
      </c>
      <c r="H12" s="29">
        <v>4632</v>
      </c>
      <c r="I12" s="29">
        <v>3424</v>
      </c>
      <c r="J12" s="29">
        <v>22963</v>
      </c>
      <c r="K12" s="29">
        <v>1797</v>
      </c>
      <c r="L12" s="29">
        <v>0</v>
      </c>
      <c r="M12" s="31">
        <f>SUM(C12:L12)</f>
        <v>85417</v>
      </c>
      <c r="N12" s="29">
        <v>1936</v>
      </c>
      <c r="O12" s="31">
        <f>SUM(M12:N12)</f>
        <v>87353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3663</v>
      </c>
      <c r="D13" s="29">
        <v>1578</v>
      </c>
      <c r="E13" s="29">
        <v>3972</v>
      </c>
      <c r="F13" s="29">
        <v>769</v>
      </c>
      <c r="G13" s="29">
        <v>0</v>
      </c>
      <c r="H13" s="29">
        <v>560</v>
      </c>
      <c r="I13" s="29">
        <v>629</v>
      </c>
      <c r="J13" s="29">
        <v>4627</v>
      </c>
      <c r="K13" s="29">
        <v>290</v>
      </c>
      <c r="L13" s="29">
        <v>0</v>
      </c>
      <c r="M13" s="31">
        <f>SUM(C13:L13)</f>
        <v>16088</v>
      </c>
      <c r="N13" s="29">
        <v>454</v>
      </c>
      <c r="O13" s="31">
        <f>SUM(M13:N13)</f>
        <v>16542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84453</v>
      </c>
      <c r="D14" s="34">
        <f t="shared" ref="D14:L14" si="0">SUM(D12:D13)</f>
        <v>8466</v>
      </c>
      <c r="E14" s="34">
        <f t="shared" si="0"/>
        <v>25640</v>
      </c>
      <c r="F14" s="34">
        <f t="shared" si="0"/>
        <v>5304</v>
      </c>
      <c r="G14" s="34">
        <f t="shared" si="0"/>
        <v>0</v>
      </c>
      <c r="H14" s="34">
        <f t="shared" si="0"/>
        <v>5192</v>
      </c>
      <c r="I14" s="34">
        <f t="shared" si="0"/>
        <v>4053</v>
      </c>
      <c r="J14" s="34">
        <f t="shared" si="0"/>
        <v>27590</v>
      </c>
      <c r="K14" s="34">
        <f t="shared" si="0"/>
        <v>2087</v>
      </c>
      <c r="L14" s="34">
        <f t="shared" si="0"/>
        <v>0</v>
      </c>
      <c r="M14" s="34">
        <f>SUM(M10:M13)</f>
        <v>162785</v>
      </c>
      <c r="N14" s="34">
        <f>SUM(N12:N13)</f>
        <v>2390</v>
      </c>
      <c r="O14" s="34">
        <f>SUM(O10:O13)</f>
        <v>165175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9678</v>
      </c>
      <c r="D17" s="29">
        <v>2167</v>
      </c>
      <c r="E17" s="29">
        <v>1918</v>
      </c>
      <c r="F17" s="29">
        <v>767</v>
      </c>
      <c r="G17" s="29">
        <v>0</v>
      </c>
      <c r="H17" s="29">
        <v>572</v>
      </c>
      <c r="I17" s="29">
        <v>44</v>
      </c>
      <c r="J17" s="29">
        <v>5444</v>
      </c>
      <c r="K17" s="29">
        <v>902</v>
      </c>
      <c r="L17" s="29">
        <v>0</v>
      </c>
      <c r="M17" s="31">
        <f>SUM(C17:L17)</f>
        <v>21492</v>
      </c>
      <c r="N17" s="29">
        <v>7478</v>
      </c>
      <c r="O17" s="31">
        <f>SUM(M17:N17)</f>
        <v>28970</v>
      </c>
      <c r="Q17" s="77"/>
      <c r="R17" s="77"/>
      <c r="T17" s="29">
        <v>0</v>
      </c>
      <c r="U17" s="29">
        <v>53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5239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3453</v>
      </c>
      <c r="D19" s="29">
        <v>457</v>
      </c>
      <c r="E19" s="29">
        <v>1162</v>
      </c>
      <c r="F19" s="29">
        <v>-1366</v>
      </c>
      <c r="G19" s="29">
        <v>0</v>
      </c>
      <c r="H19" s="29">
        <v>1487</v>
      </c>
      <c r="I19" s="29">
        <v>81</v>
      </c>
      <c r="J19" s="29">
        <v>654</v>
      </c>
      <c r="K19" s="29">
        <v>19</v>
      </c>
      <c r="L19" s="29">
        <v>0</v>
      </c>
      <c r="M19" s="31">
        <f>SUM(C19:L19)</f>
        <v>5947</v>
      </c>
      <c r="N19" s="29">
        <v>3</v>
      </c>
      <c r="O19" s="31">
        <f>SUM(M19:N19)</f>
        <v>5950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9942</v>
      </c>
      <c r="D20" s="29">
        <v>5460</v>
      </c>
      <c r="E20" s="29">
        <v>19333</v>
      </c>
      <c r="F20" s="29">
        <v>8304</v>
      </c>
      <c r="G20" s="29">
        <v>0</v>
      </c>
      <c r="H20" s="29">
        <v>6035</v>
      </c>
      <c r="I20" s="29">
        <v>2487</v>
      </c>
      <c r="J20" s="29">
        <v>8659</v>
      </c>
      <c r="K20" s="29">
        <v>4972</v>
      </c>
      <c r="L20" s="29">
        <v>0</v>
      </c>
      <c r="M20" s="31">
        <f>SUM(C20:L20)</f>
        <v>65192</v>
      </c>
      <c r="N20" s="29">
        <v>12188</v>
      </c>
      <c r="O20" s="31">
        <f>SUM(M20:N20)</f>
        <v>77380</v>
      </c>
      <c r="Q20" s="77"/>
      <c r="R20" s="77"/>
      <c r="T20" s="29">
        <v>0</v>
      </c>
      <c r="U20" s="29">
        <v>32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13</v>
      </c>
      <c r="G21" s="30"/>
      <c r="H21" s="30"/>
      <c r="I21" s="30"/>
      <c r="J21" s="29">
        <v>665</v>
      </c>
      <c r="K21" s="30"/>
      <c r="L21" s="30"/>
      <c r="M21" s="31">
        <f>SUM(F21,J21)</f>
        <v>678</v>
      </c>
      <c r="N21" s="30"/>
      <c r="O21" s="31">
        <f>M21</f>
        <v>678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47</v>
      </c>
      <c r="D22" s="29">
        <v>0</v>
      </c>
      <c r="E22" s="29">
        <v>1613</v>
      </c>
      <c r="F22" s="29">
        <v>0</v>
      </c>
      <c r="G22" s="29">
        <v>0</v>
      </c>
      <c r="H22" s="29">
        <v>0</v>
      </c>
      <c r="I22" s="29">
        <v>0</v>
      </c>
      <c r="J22" s="29">
        <v>67</v>
      </c>
      <c r="K22" s="29">
        <v>0</v>
      </c>
      <c r="L22" s="29">
        <v>0</v>
      </c>
      <c r="M22" s="31">
        <f>SUM(C22:L22)</f>
        <v>1727</v>
      </c>
      <c r="N22" s="29">
        <v>0</v>
      </c>
      <c r="O22" s="31">
        <f>SUM(M22:N22)</f>
        <v>1727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4890</v>
      </c>
      <c r="D24" s="29">
        <v>673</v>
      </c>
      <c r="E24" s="29">
        <v>40188</v>
      </c>
      <c r="F24" s="29">
        <v>776</v>
      </c>
      <c r="G24" s="29">
        <v>0</v>
      </c>
      <c r="H24" s="29">
        <v>0</v>
      </c>
      <c r="I24" s="29">
        <v>278</v>
      </c>
      <c r="J24" s="29">
        <v>494</v>
      </c>
      <c r="K24" s="29">
        <v>0</v>
      </c>
      <c r="L24" s="29">
        <v>0</v>
      </c>
      <c r="M24" s="31">
        <f>SUM(C24:L24)</f>
        <v>47299</v>
      </c>
      <c r="N24" s="29">
        <v>15</v>
      </c>
      <c r="O24" s="31">
        <f>SUM(M24:N24)</f>
        <v>47314</v>
      </c>
      <c r="Q24" s="77"/>
      <c r="R24" s="77"/>
      <c r="T24" s="29">
        <v>0</v>
      </c>
      <c r="U24" s="29">
        <v>118</v>
      </c>
    </row>
    <row r="25" spans="2:21" s="21" customFormat="1" ht="16" customHeight="1">
      <c r="B25" s="33" t="s">
        <v>44</v>
      </c>
      <c r="C25" s="34">
        <f>SUM(C17,C19:C20,C22:C24)</f>
        <v>28010</v>
      </c>
      <c r="D25" s="34">
        <f>SUM(D17,D19:D20,D22:D24)</f>
        <v>8757</v>
      </c>
      <c r="E25" s="34">
        <f>SUM(E17,E19:E20,E22:E24)</f>
        <v>64214</v>
      </c>
      <c r="F25" s="34">
        <f>SUM(F17,F19:F24)</f>
        <v>8494</v>
      </c>
      <c r="G25" s="34">
        <f>SUM(G17,G19:G20,G22:G24)</f>
        <v>0</v>
      </c>
      <c r="H25" s="34">
        <f>SUM(H17,H19:H20,H22:H24)</f>
        <v>8094</v>
      </c>
      <c r="I25" s="34">
        <f>SUM(I17,I19:I20,I22:I24)</f>
        <v>2890</v>
      </c>
      <c r="J25" s="34">
        <f>SUM(J17,J19:J24)</f>
        <v>15983</v>
      </c>
      <c r="K25" s="34">
        <f>SUM(K17,K19:K20,K22:K24)</f>
        <v>5893</v>
      </c>
      <c r="L25" s="34">
        <f>SUM(L17,L19:L20,L22:L24)</f>
        <v>0</v>
      </c>
      <c r="M25" s="34">
        <f>SUM(M17,M19:M24)</f>
        <v>142335</v>
      </c>
      <c r="N25" s="34">
        <f>SUM(N17,N19:N20,N22:N24)</f>
        <v>19684</v>
      </c>
      <c r="O25" s="34">
        <f>SUM(O17,O19:O24)</f>
        <v>162019</v>
      </c>
      <c r="Q25" s="77"/>
      <c r="R25" s="77"/>
      <c r="T25" s="34">
        <f>SUM(T17,T19:T20,T22:T24)</f>
        <v>0</v>
      </c>
      <c r="U25" s="34">
        <f>SUM(U17,U19:U20,U22:U24)</f>
        <v>203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476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476</v>
      </c>
      <c r="N28" s="30"/>
      <c r="O28" s="31">
        <f>M28</f>
        <v>476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973</v>
      </c>
      <c r="F29" s="30"/>
      <c r="G29" s="30"/>
      <c r="H29" s="30"/>
      <c r="I29" s="30"/>
      <c r="J29" s="30"/>
      <c r="K29" s="30"/>
      <c r="L29" s="30"/>
      <c r="M29" s="31">
        <f>E29</f>
        <v>973</v>
      </c>
      <c r="N29" s="30"/>
      <c r="O29" s="31">
        <f>M29</f>
        <v>973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18752</v>
      </c>
      <c r="L30" s="30"/>
      <c r="M30" s="31">
        <f>K30</f>
        <v>18752</v>
      </c>
      <c r="N30" s="30"/>
      <c r="O30" s="31">
        <f>M30</f>
        <v>18752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48952</v>
      </c>
      <c r="F31" s="41"/>
      <c r="G31" s="41"/>
      <c r="H31" s="41"/>
      <c r="I31" s="41"/>
      <c r="J31" s="41"/>
      <c r="K31" s="41"/>
      <c r="L31" s="41"/>
      <c r="M31" s="31">
        <f>E31</f>
        <v>48952</v>
      </c>
      <c r="N31" s="41"/>
      <c r="O31" s="31">
        <f>M31</f>
        <v>48952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279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464</v>
      </c>
      <c r="L32" s="75">
        <f t="shared" si="1"/>
        <v>0</v>
      </c>
      <c r="M32" s="31">
        <f>SUM(C32:L32)</f>
        <v>743</v>
      </c>
      <c r="N32" s="75">
        <f>-N49-N50</f>
        <v>0</v>
      </c>
      <c r="O32" s="31">
        <f>SUM(M32:N32)</f>
        <v>743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429</v>
      </c>
      <c r="F34" s="29">
        <v>0</v>
      </c>
      <c r="G34" s="29">
        <v>0</v>
      </c>
      <c r="H34" s="29">
        <v>0</v>
      </c>
      <c r="I34" s="29">
        <v>287</v>
      </c>
      <c r="J34" s="29">
        <v>0</v>
      </c>
      <c r="K34" s="29">
        <v>0</v>
      </c>
      <c r="L34" s="29">
        <v>0</v>
      </c>
      <c r="M34" s="31">
        <f>SUM(C34:L34)</f>
        <v>716</v>
      </c>
      <c r="N34" s="29">
        <v>277</v>
      </c>
      <c r="O34" s="31">
        <f>SUM(M34:N34)</f>
        <v>993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476</v>
      </c>
      <c r="D35" s="34">
        <f>SUM(D32:D34)</f>
        <v>279</v>
      </c>
      <c r="E35" s="34">
        <f>SUM(E29,E31:E34)</f>
        <v>50354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287</v>
      </c>
      <c r="J35" s="34">
        <f>SUM(J32:J34)</f>
        <v>0</v>
      </c>
      <c r="K35" s="34">
        <f>SUM(K30,K32:K34)</f>
        <v>19216</v>
      </c>
      <c r="L35" s="34">
        <f>SUM(L32:L34)</f>
        <v>0</v>
      </c>
      <c r="M35" s="34">
        <f>SUM(M28:M34)</f>
        <v>70612</v>
      </c>
      <c r="N35" s="34">
        <f>SUM(N32:N34)</f>
        <v>277</v>
      </c>
      <c r="O35" s="34">
        <f>SUM(O28:O34)</f>
        <v>70889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3715</v>
      </c>
      <c r="D37" s="29">
        <v>936</v>
      </c>
      <c r="E37" s="29">
        <v>2920</v>
      </c>
      <c r="F37" s="29">
        <v>679</v>
      </c>
      <c r="G37" s="29">
        <v>0</v>
      </c>
      <c r="H37" s="29">
        <v>682</v>
      </c>
      <c r="I37" s="29">
        <v>503</v>
      </c>
      <c r="J37" s="29">
        <v>4301</v>
      </c>
      <c r="K37" s="29">
        <v>236</v>
      </c>
      <c r="L37" s="29">
        <v>0</v>
      </c>
      <c r="M37" s="31">
        <f>SUM(C37:L37)</f>
        <v>13972</v>
      </c>
      <c r="N37" s="29">
        <v>1151</v>
      </c>
      <c r="O37" s="31">
        <f>SUM(M37:N37)</f>
        <v>15123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-25</v>
      </c>
      <c r="D39" s="29">
        <v>-1643</v>
      </c>
      <c r="E39" s="29">
        <v>-2166</v>
      </c>
      <c r="F39" s="29">
        <v>-5572</v>
      </c>
      <c r="G39" s="29">
        <v>0</v>
      </c>
      <c r="H39" s="29">
        <v>-980</v>
      </c>
      <c r="I39" s="29">
        <v>-220</v>
      </c>
      <c r="J39" s="29">
        <v>-36741</v>
      </c>
      <c r="K39" s="29">
        <v>-436</v>
      </c>
      <c r="L39" s="29">
        <v>0</v>
      </c>
      <c r="M39" s="31">
        <f>SUM(C39:L39)</f>
        <v>-47783</v>
      </c>
      <c r="N39" s="29">
        <v>-507</v>
      </c>
      <c r="O39" s="31">
        <f>SUM(M39:N39)</f>
        <v>-48290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116629</v>
      </c>
      <c r="D41" s="31">
        <f t="shared" si="2"/>
        <v>16795</v>
      </c>
      <c r="E41" s="31">
        <f t="shared" si="2"/>
        <v>140962</v>
      </c>
      <c r="F41" s="31">
        <f t="shared" si="2"/>
        <v>8905</v>
      </c>
      <c r="G41" s="31">
        <f t="shared" si="2"/>
        <v>0</v>
      </c>
      <c r="H41" s="31">
        <f t="shared" si="2"/>
        <v>12988</v>
      </c>
      <c r="I41" s="31">
        <f t="shared" si="2"/>
        <v>7513</v>
      </c>
      <c r="J41" s="31">
        <f t="shared" si="2"/>
        <v>11133</v>
      </c>
      <c r="K41" s="31">
        <f t="shared" si="2"/>
        <v>26996</v>
      </c>
      <c r="L41" s="31">
        <f t="shared" si="2"/>
        <v>0</v>
      </c>
      <c r="M41" s="31">
        <f t="shared" si="2"/>
        <v>341921</v>
      </c>
      <c r="N41" s="31">
        <f t="shared" si="2"/>
        <v>22995</v>
      </c>
      <c r="O41" s="31">
        <f t="shared" si="2"/>
        <v>364916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203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116305</v>
      </c>
      <c r="D43" s="31">
        <f>SUM(D41,D55)</f>
        <v>16777</v>
      </c>
      <c r="E43" s="31">
        <f>SUM(E41,E55)</f>
        <v>140613</v>
      </c>
      <c r="F43" s="31">
        <f>SUM(F41,F55:F56)</f>
        <v>8905</v>
      </c>
      <c r="G43" s="31">
        <f>SUM(G41,G55)</f>
        <v>0</v>
      </c>
      <c r="H43" s="31">
        <f>SUM(H41,H55)</f>
        <v>12988</v>
      </c>
      <c r="I43" s="31">
        <f>SUM(I41,I55)</f>
        <v>7513</v>
      </c>
      <c r="J43" s="31">
        <f>SUM(J41,J55:J56)</f>
        <v>11133</v>
      </c>
      <c r="K43" s="31">
        <f>SUM(K41,K55)</f>
        <v>26961</v>
      </c>
      <c r="L43" s="31">
        <f>SUM(L41,L55)</f>
        <v>0</v>
      </c>
      <c r="M43" s="31">
        <f>SUM(M41,M55:M56)</f>
        <v>341195</v>
      </c>
      <c r="N43" s="31">
        <f>SUM(N41,N55)</f>
        <v>22995</v>
      </c>
      <c r="O43" s="31">
        <f>SUM(O41,O55:O56)</f>
        <v>364190</v>
      </c>
      <c r="Q43" s="77"/>
      <c r="R43" s="77"/>
      <c r="T43" s="31">
        <f>SUM(T41,T55)</f>
        <v>0</v>
      </c>
      <c r="U43" s="31">
        <f>SUM(U41,U55)</f>
        <v>203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-10637</v>
      </c>
      <c r="D47" s="30"/>
      <c r="E47" s="29">
        <v>-1286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-11923</v>
      </c>
      <c r="N47" s="30"/>
      <c r="O47" s="31">
        <f>M47</f>
        <v>-11923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-1071</v>
      </c>
      <c r="D48" s="29">
        <v>-124</v>
      </c>
      <c r="E48" s="29">
        <v>-103</v>
      </c>
      <c r="F48" s="29">
        <v>-866</v>
      </c>
      <c r="G48" s="29">
        <v>0</v>
      </c>
      <c r="H48" s="29">
        <v>0</v>
      </c>
      <c r="I48" s="29">
        <v>-428</v>
      </c>
      <c r="J48" s="29">
        <v>-20</v>
      </c>
      <c r="K48" s="29">
        <v>-117</v>
      </c>
      <c r="L48" s="29">
        <v>0</v>
      </c>
      <c r="M48" s="31">
        <f>SUM(C48:L48)</f>
        <v>-2729</v>
      </c>
      <c r="N48" s="29">
        <v>0</v>
      </c>
      <c r="O48" s="31">
        <f>SUM(M48:N48)</f>
        <v>-2729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-279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-464</v>
      </c>
      <c r="L49" s="29">
        <v>0</v>
      </c>
      <c r="M49" s="31">
        <f>SUM(C49:L49)</f>
        <v>-743</v>
      </c>
      <c r="N49" s="29">
        <v>0</v>
      </c>
      <c r="O49" s="31">
        <f>SUM(M49:N49)</f>
        <v>-743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-367</v>
      </c>
      <c r="D51" s="29">
        <v>-115</v>
      </c>
      <c r="E51" s="29">
        <v>-672</v>
      </c>
      <c r="F51" s="29">
        <v>-6</v>
      </c>
      <c r="G51" s="29">
        <v>0</v>
      </c>
      <c r="H51" s="29">
        <v>-4</v>
      </c>
      <c r="I51" s="29">
        <v>-275</v>
      </c>
      <c r="J51" s="29">
        <v>-598</v>
      </c>
      <c r="K51" s="29">
        <v>-19052</v>
      </c>
      <c r="L51" s="29">
        <v>0</v>
      </c>
      <c r="M51" s="31">
        <f>SUM(C51:L51)</f>
        <v>-21089</v>
      </c>
      <c r="N51" s="29">
        <v>0</v>
      </c>
      <c r="O51" s="31">
        <f>SUM(M51:N51)</f>
        <v>-21089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-12075</v>
      </c>
      <c r="D52" s="34">
        <f>SUM(D48:D51)</f>
        <v>-518</v>
      </c>
      <c r="E52" s="34">
        <f>SUM(E47:E51)</f>
        <v>-2061</v>
      </c>
      <c r="F52" s="34">
        <f>SUM(F47:F51)</f>
        <v>-872</v>
      </c>
      <c r="G52" s="34">
        <f t="shared" ref="G52:L52" si="3">SUM(G48:G51)</f>
        <v>0</v>
      </c>
      <c r="H52" s="34">
        <f t="shared" si="3"/>
        <v>-4</v>
      </c>
      <c r="I52" s="34">
        <f t="shared" si="3"/>
        <v>-703</v>
      </c>
      <c r="J52" s="34">
        <f t="shared" si="3"/>
        <v>-618</v>
      </c>
      <c r="K52" s="34">
        <f t="shared" si="3"/>
        <v>-19633</v>
      </c>
      <c r="L52" s="34">
        <f t="shared" si="3"/>
        <v>0</v>
      </c>
      <c r="M52" s="34">
        <f>SUM(M47:M51)</f>
        <v>-36484</v>
      </c>
      <c r="N52" s="34">
        <f>SUM(N48:N51)</f>
        <v>0</v>
      </c>
      <c r="O52" s="34">
        <f>SUM(O47:O51)</f>
        <v>-36484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-324</v>
      </c>
      <c r="D55" s="29">
        <v>-18</v>
      </c>
      <c r="E55" s="29">
        <v>-349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-35</v>
      </c>
      <c r="L55" s="29">
        <v>0</v>
      </c>
      <c r="M55" s="31">
        <f>SUM(C55:L55)</f>
        <v>-726</v>
      </c>
      <c r="N55" s="29">
        <v>0</v>
      </c>
      <c r="O55" s="31">
        <f>SUM(M55:N55)</f>
        <v>-726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-16063</v>
      </c>
      <c r="F57" s="30"/>
      <c r="G57" s="30"/>
      <c r="H57" s="30"/>
      <c r="I57" s="30"/>
      <c r="J57" s="30"/>
      <c r="K57" s="30"/>
      <c r="L57" s="30"/>
      <c r="M57" s="31">
        <f>E57</f>
        <v>-16063</v>
      </c>
      <c r="N57" s="30"/>
      <c r="O57" s="31">
        <f>M57</f>
        <v>-16063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-48952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-48952</v>
      </c>
      <c r="N58" s="42">
        <f>-N82</f>
        <v>0</v>
      </c>
      <c r="O58" s="31">
        <f>SUM(M58:N58)</f>
        <v>-48952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-963</v>
      </c>
      <c r="D59" s="29">
        <v>-834</v>
      </c>
      <c r="E59" s="29">
        <v>-520</v>
      </c>
      <c r="F59" s="29">
        <v>-99</v>
      </c>
      <c r="G59" s="29">
        <v>0</v>
      </c>
      <c r="H59" s="29">
        <v>0</v>
      </c>
      <c r="I59" s="29">
        <v>-457</v>
      </c>
      <c r="J59" s="29">
        <v>-171</v>
      </c>
      <c r="K59" s="29">
        <v>-20</v>
      </c>
      <c r="L59" s="29">
        <v>0</v>
      </c>
      <c r="M59" s="31">
        <f>SUM(C59:L59)</f>
        <v>-3064</v>
      </c>
      <c r="N59" s="29">
        <v>-23</v>
      </c>
      <c r="O59" s="31">
        <f>SUM(M59:N59)</f>
        <v>-3087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-1287</v>
      </c>
      <c r="D60" s="34">
        <f>SUM(D55,D58:D59)</f>
        <v>-852</v>
      </c>
      <c r="E60" s="34">
        <f>SUM(E55,E57:E59)</f>
        <v>-65884</v>
      </c>
      <c r="F60" s="34">
        <f>SUM(F55:F56,F58:F59)</f>
        <v>-99</v>
      </c>
      <c r="G60" s="34">
        <f>SUM(G55,G59)</f>
        <v>0</v>
      </c>
      <c r="H60" s="34">
        <f>SUM(H55,H58:H59)</f>
        <v>0</v>
      </c>
      <c r="I60" s="34">
        <f>SUM(I55,I58:I59)</f>
        <v>-457</v>
      </c>
      <c r="J60" s="34">
        <f>SUM(J55:J56,J58:J59)</f>
        <v>-171</v>
      </c>
      <c r="K60" s="34">
        <f>SUM(K55,K58:K59)</f>
        <v>-55</v>
      </c>
      <c r="L60" s="34">
        <f>SUM(L55,L58:L59)</f>
        <v>0</v>
      </c>
      <c r="M60" s="34">
        <f>SUM(M55:M59)</f>
        <v>-68805</v>
      </c>
      <c r="N60" s="34">
        <f>SUM(N55,N58:N59)</f>
        <v>-23</v>
      </c>
      <c r="O60" s="34">
        <f>SUM(O55:O59)</f>
        <v>-68828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-2048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-2048</v>
      </c>
      <c r="N63" s="29">
        <v>0</v>
      </c>
      <c r="O63" s="31">
        <f>SUM(M63:N63)</f>
        <v>-2048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-268</v>
      </c>
      <c r="E64" s="29">
        <v>-11</v>
      </c>
      <c r="F64" s="29">
        <v>-54</v>
      </c>
      <c r="G64" s="29">
        <v>0</v>
      </c>
      <c r="H64" s="29">
        <v>0</v>
      </c>
      <c r="I64" s="29">
        <v>-27</v>
      </c>
      <c r="J64" s="29">
        <v>-1919</v>
      </c>
      <c r="K64" s="29">
        <v>-1489</v>
      </c>
      <c r="L64" s="29">
        <v>0</v>
      </c>
      <c r="M64" s="31">
        <f>SUM(C64:L64)</f>
        <v>-3768</v>
      </c>
      <c r="N64" s="29">
        <v>-33066</v>
      </c>
      <c r="O64" s="31">
        <f>SUM(M64:N64)</f>
        <v>-36834</v>
      </c>
      <c r="P64" s="32"/>
      <c r="Q64" s="77"/>
      <c r="R64" s="77"/>
      <c r="S64" s="32"/>
      <c r="T64" s="29">
        <v>0</v>
      </c>
      <c r="U64" s="29">
        <v>-448</v>
      </c>
    </row>
    <row r="65" spans="2:21" s="21" customFormat="1" ht="16" customHeight="1">
      <c r="B65" s="28" t="s">
        <v>76</v>
      </c>
      <c r="C65" s="29">
        <v>-470</v>
      </c>
      <c r="D65" s="29">
        <v>-351</v>
      </c>
      <c r="E65" s="29">
        <v>-906</v>
      </c>
      <c r="F65" s="29">
        <v>-935</v>
      </c>
      <c r="G65" s="29">
        <v>0</v>
      </c>
      <c r="H65" s="29">
        <v>-988</v>
      </c>
      <c r="I65" s="29">
        <v>-2004</v>
      </c>
      <c r="J65" s="29">
        <v>-1969</v>
      </c>
      <c r="K65" s="29">
        <v>-852</v>
      </c>
      <c r="L65" s="29">
        <v>0</v>
      </c>
      <c r="M65" s="31">
        <f>SUM(C65:L65)</f>
        <v>-8475</v>
      </c>
      <c r="N65" s="29">
        <v>-3382</v>
      </c>
      <c r="O65" s="31">
        <f>SUM(M65:N65)</f>
        <v>-11857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-470</v>
      </c>
      <c r="D66" s="34">
        <f t="shared" si="4"/>
        <v>-619</v>
      </c>
      <c r="E66" s="34">
        <f t="shared" si="4"/>
        <v>-2965</v>
      </c>
      <c r="F66" s="34">
        <f t="shared" si="4"/>
        <v>-989</v>
      </c>
      <c r="G66" s="34">
        <f t="shared" si="4"/>
        <v>0</v>
      </c>
      <c r="H66" s="34">
        <f t="shared" si="4"/>
        <v>-988</v>
      </c>
      <c r="I66" s="34">
        <f t="shared" si="4"/>
        <v>-2031</v>
      </c>
      <c r="J66" s="34">
        <f t="shared" si="4"/>
        <v>-3888</v>
      </c>
      <c r="K66" s="34">
        <f t="shared" si="4"/>
        <v>-2341</v>
      </c>
      <c r="L66" s="34">
        <f t="shared" si="4"/>
        <v>0</v>
      </c>
      <c r="M66" s="34">
        <f t="shared" si="4"/>
        <v>-14291</v>
      </c>
      <c r="N66" s="34">
        <f t="shared" si="4"/>
        <v>-36448</v>
      </c>
      <c r="O66" s="34">
        <f t="shared" si="4"/>
        <v>-50739</v>
      </c>
      <c r="P66" s="32"/>
      <c r="Q66" s="77"/>
      <c r="R66" s="77"/>
      <c r="S66" s="32"/>
      <c r="T66" s="34">
        <f>SUM(T63:T65)</f>
        <v>0</v>
      </c>
      <c r="U66" s="34">
        <f>SUM(U63:U65)</f>
        <v>-448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-13832</v>
      </c>
      <c r="D68" s="31">
        <f t="shared" si="5"/>
        <v>-1989</v>
      </c>
      <c r="E68" s="31">
        <f t="shared" si="5"/>
        <v>-70910</v>
      </c>
      <c r="F68" s="31">
        <f t="shared" si="5"/>
        <v>-1960</v>
      </c>
      <c r="G68" s="31">
        <f t="shared" si="5"/>
        <v>0</v>
      </c>
      <c r="H68" s="31">
        <f t="shared" si="5"/>
        <v>-992</v>
      </c>
      <c r="I68" s="31">
        <f t="shared" si="5"/>
        <v>-3191</v>
      </c>
      <c r="J68" s="31">
        <f t="shared" si="5"/>
        <v>-4677</v>
      </c>
      <c r="K68" s="31">
        <f t="shared" si="5"/>
        <v>-22029</v>
      </c>
      <c r="L68" s="31">
        <f t="shared" si="5"/>
        <v>0</v>
      </c>
      <c r="M68" s="31">
        <f t="shared" si="5"/>
        <v>-119580</v>
      </c>
      <c r="N68" s="31">
        <f t="shared" si="5"/>
        <v>-36471</v>
      </c>
      <c r="O68" s="31">
        <f t="shared" si="5"/>
        <v>-156051</v>
      </c>
      <c r="P68" s="32"/>
      <c r="Q68" s="77"/>
      <c r="R68" s="77"/>
      <c r="S68" s="32"/>
      <c r="T68" s="31">
        <f>SUM(T52,T60,T66)</f>
        <v>0</v>
      </c>
      <c r="U68" s="31">
        <f>SUM(U52,U60,U66)</f>
        <v>-448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-13508</v>
      </c>
      <c r="D70" s="31">
        <f>D68-D55</f>
        <v>-1971</v>
      </c>
      <c r="E70" s="31">
        <f>E68-E55</f>
        <v>-70561</v>
      </c>
      <c r="F70" s="31">
        <f>F68-F55-F56</f>
        <v>-1960</v>
      </c>
      <c r="G70" s="31">
        <f>G68-G55</f>
        <v>0</v>
      </c>
      <c r="H70" s="31">
        <f>H68-H55</f>
        <v>-992</v>
      </c>
      <c r="I70" s="31">
        <f>I68-I55</f>
        <v>-3191</v>
      </c>
      <c r="J70" s="31">
        <f>J68-J55-J56</f>
        <v>-4677</v>
      </c>
      <c r="K70" s="31">
        <f>K68-K55</f>
        <v>-21994</v>
      </c>
      <c r="L70" s="31">
        <f>L68-L55</f>
        <v>0</v>
      </c>
      <c r="M70" s="31">
        <f>M68-M55-M56</f>
        <v>-118854</v>
      </c>
      <c r="N70" s="31">
        <f>N68-N55</f>
        <v>-36471</v>
      </c>
      <c r="O70" s="31">
        <f>O68-O55-O56</f>
        <v>-155325</v>
      </c>
      <c r="P70" s="32"/>
      <c r="Q70" s="77"/>
      <c r="R70" s="77"/>
      <c r="S70" s="32"/>
      <c r="T70" s="31">
        <f>T68-T55</f>
        <v>0</v>
      </c>
      <c r="U70" s="31">
        <f>U68-U55</f>
        <v>-448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102797</v>
      </c>
      <c r="D72" s="57">
        <f t="shared" si="6"/>
        <v>14806</v>
      </c>
      <c r="E72" s="57">
        <f t="shared" si="6"/>
        <v>70052</v>
      </c>
      <c r="F72" s="57">
        <f t="shared" si="6"/>
        <v>6945</v>
      </c>
      <c r="G72" s="57">
        <f t="shared" si="6"/>
        <v>0</v>
      </c>
      <c r="H72" s="57">
        <f t="shared" si="6"/>
        <v>11996</v>
      </c>
      <c r="I72" s="57">
        <f t="shared" si="6"/>
        <v>4322</v>
      </c>
      <c r="J72" s="57">
        <f t="shared" si="6"/>
        <v>6456</v>
      </c>
      <c r="K72" s="57">
        <f t="shared" si="6"/>
        <v>4967</v>
      </c>
      <c r="L72" s="57">
        <f t="shared" si="6"/>
        <v>0</v>
      </c>
      <c r="M72" s="57">
        <f t="shared" si="6"/>
        <v>222341</v>
      </c>
      <c r="N72" s="57">
        <f t="shared" si="6"/>
        <v>-13476</v>
      </c>
      <c r="O72" s="57">
        <f t="shared" si="6"/>
        <v>208865</v>
      </c>
      <c r="P72" s="32"/>
      <c r="Q72" s="77"/>
      <c r="R72" s="77"/>
      <c r="S72" s="32"/>
      <c r="T72" s="57">
        <f>T41+T68</f>
        <v>0</v>
      </c>
      <c r="U72" s="57">
        <f>U41+U68</f>
        <v>-245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277</v>
      </c>
      <c r="D77" s="69">
        <v>18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295</v>
      </c>
      <c r="N77" s="71">
        <v>3226</v>
      </c>
      <c r="O77" s="70">
        <f>SUM(M77:N77)</f>
        <v>3521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48952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-48952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48952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48952</v>
      </c>
      <c r="N82" s="29">
        <v>0</v>
      </c>
      <c r="O82" s="31">
        <f>SUM(M82:N82)</f>
        <v>48952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3995</v>
      </c>
      <c r="D86" s="29">
        <v>0</v>
      </c>
      <c r="E86" s="29">
        <v>5873</v>
      </c>
      <c r="F86" s="29">
        <v>75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9943</v>
      </c>
      <c r="N86" s="29">
        <v>0</v>
      </c>
      <c r="O86" s="31">
        <f>SUM(M86:N86)</f>
        <v>9943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787</v>
      </c>
      <c r="D87" s="29">
        <v>3028</v>
      </c>
      <c r="E87" s="29">
        <v>493</v>
      </c>
      <c r="F87" s="29">
        <v>2</v>
      </c>
      <c r="G87" s="30"/>
      <c r="H87" s="29">
        <v>0</v>
      </c>
      <c r="I87" s="29">
        <v>753</v>
      </c>
      <c r="J87" s="29">
        <v>130</v>
      </c>
      <c r="K87" s="29">
        <v>846</v>
      </c>
      <c r="L87" s="29">
        <v>0</v>
      </c>
      <c r="M87" s="31">
        <f>SUM(C87:F87,H87:L87)</f>
        <v>6039</v>
      </c>
      <c r="N87" s="29">
        <v>144</v>
      </c>
      <c r="O87" s="31">
        <f>SUM(M87:N87)</f>
        <v>6183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4782</v>
      </c>
      <c r="D88" s="72">
        <f>SUM(D86:D87)</f>
        <v>3028</v>
      </c>
      <c r="E88" s="72">
        <f>SUM(E86:E87)</f>
        <v>6366</v>
      </c>
      <c r="F88" s="72">
        <f>SUM(F86:F87)</f>
        <v>77</v>
      </c>
      <c r="G88" s="30"/>
      <c r="H88" s="72">
        <f t="shared" ref="H88:O88" si="7">SUM(H86:H87)</f>
        <v>0</v>
      </c>
      <c r="I88" s="72">
        <f t="shared" si="7"/>
        <v>753</v>
      </c>
      <c r="J88" s="72">
        <f t="shared" si="7"/>
        <v>130</v>
      </c>
      <c r="K88" s="72">
        <f t="shared" si="7"/>
        <v>846</v>
      </c>
      <c r="L88" s="72">
        <f t="shared" si="7"/>
        <v>0</v>
      </c>
      <c r="M88" s="72">
        <f t="shared" si="7"/>
        <v>15982</v>
      </c>
      <c r="N88" s="72">
        <f t="shared" si="7"/>
        <v>144</v>
      </c>
      <c r="O88" s="72">
        <f t="shared" si="7"/>
        <v>16126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-174</v>
      </c>
      <c r="D90" s="29">
        <v>-472</v>
      </c>
      <c r="E90" s="29">
        <v>-1</v>
      </c>
      <c r="F90" s="29">
        <v>0</v>
      </c>
      <c r="G90" s="30"/>
      <c r="H90" s="29">
        <v>0</v>
      </c>
      <c r="I90" s="29">
        <v>-77</v>
      </c>
      <c r="J90" s="29">
        <v>-7</v>
      </c>
      <c r="K90" s="29">
        <v>-102</v>
      </c>
      <c r="L90" s="29">
        <v>0</v>
      </c>
      <c r="M90" s="31">
        <f>SUM(C90:F90,H90:L90)</f>
        <v>-833</v>
      </c>
      <c r="N90" s="29">
        <v>-42</v>
      </c>
      <c r="O90" s="31">
        <f>SUM(M90:N90)</f>
        <v>-875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-47</v>
      </c>
      <c r="D91" s="29">
        <v>0</v>
      </c>
      <c r="E91" s="29">
        <v>-1569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-1616</v>
      </c>
      <c r="N91" s="29">
        <v>0</v>
      </c>
      <c r="O91" s="31">
        <f>SUM(M91:N91)</f>
        <v>-1616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-221</v>
      </c>
      <c r="D92" s="72">
        <f>SUM(D90:D91)</f>
        <v>-472</v>
      </c>
      <c r="E92" s="72">
        <f>SUM(E90:E91)</f>
        <v>-1570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-77</v>
      </c>
      <c r="J92" s="72">
        <f t="shared" si="8"/>
        <v>-7</v>
      </c>
      <c r="K92" s="72">
        <f t="shared" si="8"/>
        <v>-102</v>
      </c>
      <c r="L92" s="72">
        <f t="shared" si="8"/>
        <v>0</v>
      </c>
      <c r="M92" s="72">
        <f t="shared" si="8"/>
        <v>-2449</v>
      </c>
      <c r="N92" s="72">
        <f t="shared" si="8"/>
        <v>-42</v>
      </c>
      <c r="O92" s="72">
        <f t="shared" si="8"/>
        <v>-2491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4561</v>
      </c>
      <c r="D94" s="31">
        <f>D88+D92</f>
        <v>2556</v>
      </c>
      <c r="E94" s="31">
        <f>E88+E92</f>
        <v>4796</v>
      </c>
      <c r="F94" s="31">
        <f>F88+F92</f>
        <v>77</v>
      </c>
      <c r="G94" s="30"/>
      <c r="H94" s="31">
        <f t="shared" ref="H94:O94" si="9">H88+H92</f>
        <v>0</v>
      </c>
      <c r="I94" s="31">
        <f t="shared" si="9"/>
        <v>676</v>
      </c>
      <c r="J94" s="31">
        <f t="shared" si="9"/>
        <v>123</v>
      </c>
      <c r="K94" s="31">
        <f t="shared" si="9"/>
        <v>744</v>
      </c>
      <c r="L94" s="31">
        <f t="shared" si="9"/>
        <v>0</v>
      </c>
      <c r="M94" s="31">
        <f t="shared" si="9"/>
        <v>13533</v>
      </c>
      <c r="N94" s="31">
        <f t="shared" si="9"/>
        <v>102</v>
      </c>
      <c r="O94" s="31">
        <f t="shared" si="9"/>
        <v>13635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3673</v>
      </c>
      <c r="D97" s="29">
        <v>0</v>
      </c>
      <c r="E97" s="29">
        <v>1000</v>
      </c>
      <c r="F97" s="29">
        <v>0</v>
      </c>
      <c r="G97" s="29">
        <v>0</v>
      </c>
      <c r="H97" s="29">
        <v>23</v>
      </c>
      <c r="I97" s="29">
        <v>0</v>
      </c>
      <c r="J97" s="29">
        <v>4309</v>
      </c>
      <c r="K97" s="29">
        <v>0</v>
      </c>
      <c r="L97" s="29">
        <v>0</v>
      </c>
      <c r="M97" s="31">
        <f>SUM(C97:L97)</f>
        <v>9005</v>
      </c>
      <c r="N97" s="29">
        <v>349</v>
      </c>
      <c r="O97" s="31">
        <f>SUM(M97:N97)</f>
        <v>9354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D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D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109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67217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67217</v>
      </c>
      <c r="N10" s="30"/>
      <c r="O10" s="31">
        <f>M10</f>
        <v>67217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13661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13661</v>
      </c>
      <c r="N11" s="30"/>
      <c r="O11" s="31">
        <f>M11</f>
        <v>13661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25436</v>
      </c>
      <c r="D12" s="29">
        <v>1926</v>
      </c>
      <c r="E12" s="29">
        <v>21412</v>
      </c>
      <c r="F12" s="29">
        <v>2319</v>
      </c>
      <c r="G12" s="29">
        <v>0</v>
      </c>
      <c r="H12" s="29">
        <v>4896</v>
      </c>
      <c r="I12" s="29">
        <v>3248</v>
      </c>
      <c r="J12" s="29">
        <v>1610</v>
      </c>
      <c r="K12" s="29">
        <v>3046</v>
      </c>
      <c r="L12" s="29">
        <v>0</v>
      </c>
      <c r="M12" s="31">
        <f>SUM(C12:L12)</f>
        <v>63893</v>
      </c>
      <c r="N12" s="29">
        <v>4216</v>
      </c>
      <c r="O12" s="31">
        <f>SUM(M12:N12)</f>
        <v>68109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3993</v>
      </c>
      <c r="D13" s="29">
        <v>3</v>
      </c>
      <c r="E13" s="29">
        <v>2913</v>
      </c>
      <c r="F13" s="29">
        <v>0</v>
      </c>
      <c r="G13" s="29">
        <v>0</v>
      </c>
      <c r="H13" s="29">
        <v>0</v>
      </c>
      <c r="I13" s="29">
        <v>0</v>
      </c>
      <c r="J13" s="29">
        <v>4</v>
      </c>
      <c r="K13" s="29">
        <v>0</v>
      </c>
      <c r="L13" s="29">
        <v>0</v>
      </c>
      <c r="M13" s="31">
        <f>SUM(C13:L13)</f>
        <v>6913</v>
      </c>
      <c r="N13" s="29">
        <v>0</v>
      </c>
      <c r="O13" s="31">
        <f>SUM(M13:N13)</f>
        <v>6913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110307</v>
      </c>
      <c r="D14" s="34">
        <f t="shared" ref="D14:L14" si="0">SUM(D12:D13)</f>
        <v>1929</v>
      </c>
      <c r="E14" s="34">
        <f t="shared" si="0"/>
        <v>24325</v>
      </c>
      <c r="F14" s="34">
        <f t="shared" si="0"/>
        <v>2319</v>
      </c>
      <c r="G14" s="34">
        <f t="shared" si="0"/>
        <v>0</v>
      </c>
      <c r="H14" s="34">
        <f t="shared" si="0"/>
        <v>4896</v>
      </c>
      <c r="I14" s="34">
        <f t="shared" si="0"/>
        <v>3248</v>
      </c>
      <c r="J14" s="34">
        <f t="shared" si="0"/>
        <v>1614</v>
      </c>
      <c r="K14" s="34">
        <f t="shared" si="0"/>
        <v>3046</v>
      </c>
      <c r="L14" s="34">
        <f t="shared" si="0"/>
        <v>0</v>
      </c>
      <c r="M14" s="34">
        <f>SUM(M10:M13)</f>
        <v>151684</v>
      </c>
      <c r="N14" s="34">
        <f>SUM(N12:N13)</f>
        <v>4216</v>
      </c>
      <c r="O14" s="34">
        <f>SUM(O10:O13)</f>
        <v>155900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10206</v>
      </c>
      <c r="D17" s="29">
        <v>987</v>
      </c>
      <c r="E17" s="29">
        <v>1264</v>
      </c>
      <c r="F17" s="29">
        <v>331</v>
      </c>
      <c r="G17" s="29">
        <v>0</v>
      </c>
      <c r="H17" s="29">
        <v>309</v>
      </c>
      <c r="I17" s="29">
        <v>391</v>
      </c>
      <c r="J17" s="29">
        <v>338</v>
      </c>
      <c r="K17" s="29">
        <v>82</v>
      </c>
      <c r="L17" s="29">
        <v>0</v>
      </c>
      <c r="M17" s="31">
        <f>SUM(C17:L17)</f>
        <v>13908</v>
      </c>
      <c r="N17" s="29">
        <v>1419</v>
      </c>
      <c r="O17" s="31">
        <f>SUM(M17:N17)</f>
        <v>15327</v>
      </c>
      <c r="Q17" s="77"/>
      <c r="R17" s="77"/>
      <c r="T17" s="29">
        <v>0</v>
      </c>
      <c r="U17" s="29">
        <v>164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4179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1838</v>
      </c>
      <c r="D19" s="29">
        <v>149</v>
      </c>
      <c r="E19" s="29">
        <v>257</v>
      </c>
      <c r="F19" s="29">
        <v>218</v>
      </c>
      <c r="G19" s="29">
        <v>0</v>
      </c>
      <c r="H19" s="29">
        <v>1114</v>
      </c>
      <c r="I19" s="29">
        <v>16</v>
      </c>
      <c r="J19" s="29">
        <v>19</v>
      </c>
      <c r="K19" s="29">
        <v>33</v>
      </c>
      <c r="L19" s="29">
        <v>0</v>
      </c>
      <c r="M19" s="31">
        <f>SUM(C19:L19)</f>
        <v>3644</v>
      </c>
      <c r="N19" s="29">
        <v>139</v>
      </c>
      <c r="O19" s="31">
        <f>SUM(M19:N19)</f>
        <v>3783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14716</v>
      </c>
      <c r="D20" s="29">
        <v>477</v>
      </c>
      <c r="E20" s="29">
        <v>2946</v>
      </c>
      <c r="F20" s="29">
        <v>6393</v>
      </c>
      <c r="G20" s="29">
        <v>0</v>
      </c>
      <c r="H20" s="29">
        <v>4793</v>
      </c>
      <c r="I20" s="29">
        <v>1124</v>
      </c>
      <c r="J20" s="29">
        <v>2468</v>
      </c>
      <c r="K20" s="29">
        <v>2003</v>
      </c>
      <c r="L20" s="29">
        <v>0</v>
      </c>
      <c r="M20" s="31">
        <f>SUM(C20:L20)</f>
        <v>34920</v>
      </c>
      <c r="N20" s="29">
        <v>3313</v>
      </c>
      <c r="O20" s="31">
        <f>SUM(M20:N20)</f>
        <v>38233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1735</v>
      </c>
      <c r="G21" s="30"/>
      <c r="H21" s="30"/>
      <c r="I21" s="30"/>
      <c r="J21" s="29">
        <v>567</v>
      </c>
      <c r="K21" s="30"/>
      <c r="L21" s="30"/>
      <c r="M21" s="31">
        <f>SUM(F21,J21)</f>
        <v>2302</v>
      </c>
      <c r="N21" s="30"/>
      <c r="O21" s="31">
        <f>M21</f>
        <v>2302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637</v>
      </c>
      <c r="F22" s="29">
        <v>0</v>
      </c>
      <c r="G22" s="29">
        <v>0</v>
      </c>
      <c r="H22" s="29">
        <v>102</v>
      </c>
      <c r="I22" s="29">
        <v>154</v>
      </c>
      <c r="J22" s="29">
        <v>0</v>
      </c>
      <c r="K22" s="29">
        <v>0</v>
      </c>
      <c r="L22" s="29">
        <v>0</v>
      </c>
      <c r="M22" s="31">
        <f>SUM(C22:L22)</f>
        <v>893</v>
      </c>
      <c r="N22" s="29">
        <v>0</v>
      </c>
      <c r="O22" s="31">
        <f>SUM(M22:N22)</f>
        <v>893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3858</v>
      </c>
      <c r="D24" s="29">
        <v>5337</v>
      </c>
      <c r="E24" s="29">
        <v>44459</v>
      </c>
      <c r="F24" s="29">
        <v>46</v>
      </c>
      <c r="G24" s="29">
        <v>0</v>
      </c>
      <c r="H24" s="29">
        <v>199</v>
      </c>
      <c r="I24" s="29">
        <v>228</v>
      </c>
      <c r="J24" s="29">
        <v>264</v>
      </c>
      <c r="K24" s="29">
        <v>2</v>
      </c>
      <c r="L24" s="29">
        <v>0</v>
      </c>
      <c r="M24" s="31">
        <f>SUM(C24:L24)</f>
        <v>54393</v>
      </c>
      <c r="N24" s="29">
        <v>204</v>
      </c>
      <c r="O24" s="31">
        <f>SUM(M24:N24)</f>
        <v>54597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30618</v>
      </c>
      <c r="D25" s="34">
        <f>SUM(D17,D19:D20,D22:D24)</f>
        <v>6950</v>
      </c>
      <c r="E25" s="34">
        <f>SUM(E17,E19:E20,E22:E24)</f>
        <v>49563</v>
      </c>
      <c r="F25" s="34">
        <f>SUM(F17,F19:F24)</f>
        <v>8723</v>
      </c>
      <c r="G25" s="34">
        <f>SUM(G17,G19:G20,G22:G24)</f>
        <v>0</v>
      </c>
      <c r="H25" s="34">
        <f>SUM(H17,H19:H20,H22:H24)</f>
        <v>6517</v>
      </c>
      <c r="I25" s="34">
        <f>SUM(I17,I19:I20,I22:I24)</f>
        <v>1913</v>
      </c>
      <c r="J25" s="34">
        <f>SUM(J17,J19:J24)</f>
        <v>3656</v>
      </c>
      <c r="K25" s="34">
        <f>SUM(K17,K19:K20,K22:K24)</f>
        <v>2120</v>
      </c>
      <c r="L25" s="34">
        <f>SUM(L17,L19:L20,L22:L24)</f>
        <v>0</v>
      </c>
      <c r="M25" s="34">
        <f>SUM(M17,M19:M24)</f>
        <v>110060</v>
      </c>
      <c r="N25" s="34">
        <f>SUM(N17,N19:N20,N22:N24)</f>
        <v>5075</v>
      </c>
      <c r="O25" s="34">
        <f>SUM(O17,O19:O24)</f>
        <v>115135</v>
      </c>
      <c r="Q25" s="77"/>
      <c r="R25" s="77"/>
      <c r="T25" s="34">
        <f>SUM(T17,T19:T20,T22:T24)</f>
        <v>0</v>
      </c>
      <c r="U25" s="34">
        <f>SUM(U17,U19:U20,U22:U24)</f>
        <v>164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604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604</v>
      </c>
      <c r="N28" s="30"/>
      <c r="O28" s="31">
        <f>M28</f>
        <v>604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59</v>
      </c>
      <c r="F29" s="30"/>
      <c r="G29" s="30"/>
      <c r="H29" s="30"/>
      <c r="I29" s="30"/>
      <c r="J29" s="30"/>
      <c r="K29" s="30"/>
      <c r="L29" s="30"/>
      <c r="M29" s="31">
        <f>E29</f>
        <v>59</v>
      </c>
      <c r="N29" s="30"/>
      <c r="O29" s="31">
        <f>M29</f>
        <v>59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12934</v>
      </c>
      <c r="L30" s="30"/>
      <c r="M30" s="31">
        <f>K30</f>
        <v>12934</v>
      </c>
      <c r="N30" s="30"/>
      <c r="O30" s="31">
        <f>M30</f>
        <v>12934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51674</v>
      </c>
      <c r="F31" s="41"/>
      <c r="G31" s="41"/>
      <c r="H31" s="41"/>
      <c r="I31" s="41"/>
      <c r="J31" s="41"/>
      <c r="K31" s="41"/>
      <c r="L31" s="41"/>
      <c r="M31" s="31">
        <f>E31</f>
        <v>51674</v>
      </c>
      <c r="N31" s="41"/>
      <c r="O31" s="31">
        <f>M31</f>
        <v>51674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300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300</v>
      </c>
      <c r="N32" s="75">
        <f>-N49-N50</f>
        <v>0</v>
      </c>
      <c r="O32" s="31">
        <f>SUM(M32:N32)</f>
        <v>300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599</v>
      </c>
      <c r="D34" s="29">
        <v>41</v>
      </c>
      <c r="E34" s="29">
        <v>0</v>
      </c>
      <c r="F34" s="29">
        <v>1</v>
      </c>
      <c r="G34" s="29">
        <v>0</v>
      </c>
      <c r="H34" s="29">
        <v>0</v>
      </c>
      <c r="I34" s="29">
        <v>367</v>
      </c>
      <c r="J34" s="29">
        <v>959</v>
      </c>
      <c r="K34" s="29">
        <v>386</v>
      </c>
      <c r="L34" s="29">
        <v>0</v>
      </c>
      <c r="M34" s="31">
        <f>SUM(C34:L34)</f>
        <v>2353</v>
      </c>
      <c r="N34" s="29">
        <v>0</v>
      </c>
      <c r="O34" s="31">
        <f>SUM(M34:N34)</f>
        <v>2353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1203</v>
      </c>
      <c r="D35" s="34">
        <f>SUM(D32:D34)</f>
        <v>41</v>
      </c>
      <c r="E35" s="34">
        <f>SUM(E29,E31:E34)</f>
        <v>51733</v>
      </c>
      <c r="F35" s="34">
        <f>SUM(F32:F34)</f>
        <v>301</v>
      </c>
      <c r="G35" s="34">
        <f>SUM(G32:G34)</f>
        <v>0</v>
      </c>
      <c r="H35" s="34">
        <f>SUM(H32:H34)</f>
        <v>0</v>
      </c>
      <c r="I35" s="34">
        <f>SUM(I32:I34)</f>
        <v>367</v>
      </c>
      <c r="J35" s="34">
        <f>SUM(J32:J34)</f>
        <v>959</v>
      </c>
      <c r="K35" s="34">
        <f>SUM(K30,K32:K34)</f>
        <v>13320</v>
      </c>
      <c r="L35" s="34">
        <f>SUM(L32:L34)</f>
        <v>0</v>
      </c>
      <c r="M35" s="34">
        <f>SUM(M28:M34)</f>
        <v>67924</v>
      </c>
      <c r="N35" s="34">
        <f>SUM(N32:N34)</f>
        <v>0</v>
      </c>
      <c r="O35" s="34">
        <f>SUM(O28:O34)</f>
        <v>67924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5025</v>
      </c>
      <c r="D37" s="29">
        <v>1195</v>
      </c>
      <c r="E37" s="29">
        <v>3314</v>
      </c>
      <c r="F37" s="29">
        <v>448</v>
      </c>
      <c r="G37" s="29">
        <v>0</v>
      </c>
      <c r="H37" s="29">
        <v>778</v>
      </c>
      <c r="I37" s="29">
        <v>701</v>
      </c>
      <c r="J37" s="29">
        <v>1845</v>
      </c>
      <c r="K37" s="29">
        <v>475</v>
      </c>
      <c r="L37" s="29">
        <v>0</v>
      </c>
      <c r="M37" s="31">
        <f>SUM(C37:L37)</f>
        <v>13781</v>
      </c>
      <c r="N37" s="29">
        <v>698</v>
      </c>
      <c r="O37" s="31">
        <f>SUM(M37:N37)</f>
        <v>14479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-5228</v>
      </c>
      <c r="D39" s="29">
        <v>-450</v>
      </c>
      <c r="E39" s="29">
        <v>0</v>
      </c>
      <c r="F39" s="29">
        <v>-743</v>
      </c>
      <c r="G39" s="29">
        <v>0</v>
      </c>
      <c r="H39" s="29">
        <v>-263</v>
      </c>
      <c r="I39" s="29">
        <v>-228</v>
      </c>
      <c r="J39" s="29">
        <v>-432</v>
      </c>
      <c r="K39" s="29">
        <v>-346</v>
      </c>
      <c r="L39" s="29">
        <v>0</v>
      </c>
      <c r="M39" s="31">
        <f>SUM(C39:L39)</f>
        <v>-7690</v>
      </c>
      <c r="N39" s="29">
        <v>-1533</v>
      </c>
      <c r="O39" s="31">
        <f>SUM(M39:N39)</f>
        <v>-9223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141925</v>
      </c>
      <c r="D41" s="31">
        <f t="shared" si="2"/>
        <v>9665</v>
      </c>
      <c r="E41" s="31">
        <f t="shared" si="2"/>
        <v>128935</v>
      </c>
      <c r="F41" s="31">
        <f t="shared" si="2"/>
        <v>11048</v>
      </c>
      <c r="G41" s="31">
        <f t="shared" si="2"/>
        <v>0</v>
      </c>
      <c r="H41" s="31">
        <f t="shared" si="2"/>
        <v>11928</v>
      </c>
      <c r="I41" s="31">
        <f t="shared" si="2"/>
        <v>6001</v>
      </c>
      <c r="J41" s="31">
        <f t="shared" si="2"/>
        <v>7642</v>
      </c>
      <c r="K41" s="31">
        <f t="shared" si="2"/>
        <v>18615</v>
      </c>
      <c r="L41" s="31">
        <f t="shared" si="2"/>
        <v>0</v>
      </c>
      <c r="M41" s="31">
        <f t="shared" si="2"/>
        <v>335759</v>
      </c>
      <c r="N41" s="31">
        <f t="shared" si="2"/>
        <v>8456</v>
      </c>
      <c r="O41" s="31">
        <f t="shared" si="2"/>
        <v>344215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164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141453</v>
      </c>
      <c r="D43" s="31">
        <f>SUM(D41,D55)</f>
        <v>9665</v>
      </c>
      <c r="E43" s="31">
        <f>SUM(E41,E55)</f>
        <v>128871</v>
      </c>
      <c r="F43" s="31">
        <f>SUM(F41,F55:F56)</f>
        <v>10998</v>
      </c>
      <c r="G43" s="31">
        <f>SUM(G41,G55)</f>
        <v>0</v>
      </c>
      <c r="H43" s="31">
        <f>SUM(H41,H55)</f>
        <v>11928</v>
      </c>
      <c r="I43" s="31">
        <f>SUM(I41,I55)</f>
        <v>5753</v>
      </c>
      <c r="J43" s="31">
        <f>SUM(J41,J55:J56)</f>
        <v>7642</v>
      </c>
      <c r="K43" s="31">
        <f>SUM(K41,K55)</f>
        <v>18615</v>
      </c>
      <c r="L43" s="31">
        <f>SUM(L41,L55)</f>
        <v>0</v>
      </c>
      <c r="M43" s="31">
        <f>SUM(M41,M55:M56)</f>
        <v>334925</v>
      </c>
      <c r="N43" s="31">
        <f>SUM(N41,N55)</f>
        <v>8456</v>
      </c>
      <c r="O43" s="31">
        <f>SUM(O41,O55:O56)</f>
        <v>343381</v>
      </c>
      <c r="Q43" s="77"/>
      <c r="R43" s="77"/>
      <c r="T43" s="31">
        <f>SUM(T41,T55)</f>
        <v>0</v>
      </c>
      <c r="U43" s="31">
        <f>SUM(U41,U55)</f>
        <v>164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-7205</v>
      </c>
      <c r="D47" s="30"/>
      <c r="E47" s="29">
        <v>-698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-7903</v>
      </c>
      <c r="N47" s="30"/>
      <c r="O47" s="31">
        <f>M47</f>
        <v>-7903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-1305</v>
      </c>
      <c r="D48" s="29">
        <v>0</v>
      </c>
      <c r="E48" s="29">
        <v>-77</v>
      </c>
      <c r="F48" s="29">
        <v>0</v>
      </c>
      <c r="G48" s="29">
        <v>0</v>
      </c>
      <c r="H48" s="29">
        <v>0</v>
      </c>
      <c r="I48" s="29">
        <v>-35</v>
      </c>
      <c r="J48" s="29">
        <v>-197</v>
      </c>
      <c r="K48" s="29">
        <v>0</v>
      </c>
      <c r="L48" s="29">
        <v>0</v>
      </c>
      <c r="M48" s="31">
        <f>SUM(C48:L48)</f>
        <v>-1614</v>
      </c>
      <c r="N48" s="29">
        <v>0</v>
      </c>
      <c r="O48" s="31">
        <f>SUM(M48:N48)</f>
        <v>-1614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-300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-300</v>
      </c>
      <c r="N49" s="29">
        <v>0</v>
      </c>
      <c r="O49" s="31">
        <f>SUM(M49:N49)</f>
        <v>-300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-2690</v>
      </c>
      <c r="D51" s="29">
        <v>-258</v>
      </c>
      <c r="E51" s="29">
        <v>-7373</v>
      </c>
      <c r="F51" s="29">
        <v>-941</v>
      </c>
      <c r="G51" s="29">
        <v>0</v>
      </c>
      <c r="H51" s="29">
        <v>-16</v>
      </c>
      <c r="I51" s="29">
        <v>-74</v>
      </c>
      <c r="J51" s="29">
        <v>0</v>
      </c>
      <c r="K51" s="29">
        <v>-13315</v>
      </c>
      <c r="L51" s="29">
        <v>0</v>
      </c>
      <c r="M51" s="31">
        <f>SUM(C51:L51)</f>
        <v>-24667</v>
      </c>
      <c r="N51" s="29">
        <v>0</v>
      </c>
      <c r="O51" s="31">
        <f>SUM(M51:N51)</f>
        <v>-24667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-11200</v>
      </c>
      <c r="D52" s="34">
        <f>SUM(D48:D51)</f>
        <v>-258</v>
      </c>
      <c r="E52" s="34">
        <f>SUM(E47:E51)</f>
        <v>-8148</v>
      </c>
      <c r="F52" s="34">
        <f>SUM(F47:F51)</f>
        <v>-1241</v>
      </c>
      <c r="G52" s="34">
        <f t="shared" ref="G52:L52" si="3">SUM(G48:G51)</f>
        <v>0</v>
      </c>
      <c r="H52" s="34">
        <f t="shared" si="3"/>
        <v>-16</v>
      </c>
      <c r="I52" s="34">
        <f t="shared" si="3"/>
        <v>-109</v>
      </c>
      <c r="J52" s="34">
        <f t="shared" si="3"/>
        <v>-197</v>
      </c>
      <c r="K52" s="34">
        <f t="shared" si="3"/>
        <v>-13315</v>
      </c>
      <c r="L52" s="34">
        <f t="shared" si="3"/>
        <v>0</v>
      </c>
      <c r="M52" s="34">
        <f>SUM(M47:M51)</f>
        <v>-34484</v>
      </c>
      <c r="N52" s="34">
        <f>SUM(N48:N51)</f>
        <v>0</v>
      </c>
      <c r="O52" s="34">
        <f>SUM(O47:O51)</f>
        <v>-34484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-472</v>
      </c>
      <c r="D55" s="29">
        <v>0</v>
      </c>
      <c r="E55" s="29">
        <v>-64</v>
      </c>
      <c r="F55" s="29">
        <v>-50</v>
      </c>
      <c r="G55" s="29">
        <v>0</v>
      </c>
      <c r="H55" s="29">
        <v>0</v>
      </c>
      <c r="I55" s="29">
        <v>-248</v>
      </c>
      <c r="J55" s="29">
        <v>0</v>
      </c>
      <c r="K55" s="29">
        <v>0</v>
      </c>
      <c r="L55" s="29">
        <v>0</v>
      </c>
      <c r="M55" s="31">
        <f>SUM(C55:L55)</f>
        <v>-834</v>
      </c>
      <c r="N55" s="29">
        <v>0</v>
      </c>
      <c r="O55" s="31">
        <f>SUM(M55:N55)</f>
        <v>-834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-14094</v>
      </c>
      <c r="F57" s="30"/>
      <c r="G57" s="30"/>
      <c r="H57" s="30"/>
      <c r="I57" s="30"/>
      <c r="J57" s="30"/>
      <c r="K57" s="30"/>
      <c r="L57" s="30"/>
      <c r="M57" s="31">
        <f>E57</f>
        <v>-14094</v>
      </c>
      <c r="N57" s="30"/>
      <c r="O57" s="31">
        <f>M57</f>
        <v>-14094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-51674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-51674</v>
      </c>
      <c r="N58" s="42">
        <f>-N82</f>
        <v>0</v>
      </c>
      <c r="O58" s="31">
        <f>SUM(M58:N58)</f>
        <v>-51674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-289</v>
      </c>
      <c r="D59" s="29">
        <v>-106</v>
      </c>
      <c r="E59" s="29">
        <v>-772</v>
      </c>
      <c r="F59" s="29">
        <v>-103</v>
      </c>
      <c r="G59" s="29">
        <v>0</v>
      </c>
      <c r="H59" s="29">
        <v>0</v>
      </c>
      <c r="I59" s="29">
        <v>-1413</v>
      </c>
      <c r="J59" s="29">
        <v>0</v>
      </c>
      <c r="K59" s="29">
        <v>-955</v>
      </c>
      <c r="L59" s="29">
        <v>0</v>
      </c>
      <c r="M59" s="31">
        <f>SUM(C59:L59)</f>
        <v>-3638</v>
      </c>
      <c r="N59" s="29">
        <v>0</v>
      </c>
      <c r="O59" s="31">
        <f>SUM(M59:N59)</f>
        <v>-3638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-761</v>
      </c>
      <c r="D60" s="34">
        <f>SUM(D55,D58:D59)</f>
        <v>-106</v>
      </c>
      <c r="E60" s="34">
        <f>SUM(E55,E57:E59)</f>
        <v>-66604</v>
      </c>
      <c r="F60" s="34">
        <f>SUM(F55:F56,F58:F59)</f>
        <v>-153</v>
      </c>
      <c r="G60" s="34">
        <f>SUM(G55,G59)</f>
        <v>0</v>
      </c>
      <c r="H60" s="34">
        <f>SUM(H55,H58:H59)</f>
        <v>0</v>
      </c>
      <c r="I60" s="34">
        <f>SUM(I55,I58:I59)</f>
        <v>-1661</v>
      </c>
      <c r="J60" s="34">
        <f>SUM(J55:J56,J58:J59)</f>
        <v>0</v>
      </c>
      <c r="K60" s="34">
        <f>SUM(K55,K58:K59)</f>
        <v>-955</v>
      </c>
      <c r="L60" s="34">
        <f>SUM(L55,L58:L59)</f>
        <v>0</v>
      </c>
      <c r="M60" s="34">
        <f>SUM(M55:M59)</f>
        <v>-70240</v>
      </c>
      <c r="N60" s="34">
        <f>SUM(N55,N58:N59)</f>
        <v>0</v>
      </c>
      <c r="O60" s="34">
        <f>SUM(O55:O59)</f>
        <v>-70240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-90</v>
      </c>
      <c r="E63" s="29">
        <v>-695</v>
      </c>
      <c r="F63" s="29">
        <v>0</v>
      </c>
      <c r="G63" s="29">
        <v>0</v>
      </c>
      <c r="H63" s="29">
        <v>-991</v>
      </c>
      <c r="I63" s="29">
        <v>-884</v>
      </c>
      <c r="J63" s="29">
        <v>-199</v>
      </c>
      <c r="K63" s="29">
        <v>0</v>
      </c>
      <c r="L63" s="29">
        <v>0</v>
      </c>
      <c r="M63" s="31">
        <f>SUM(C63:L63)</f>
        <v>-2859</v>
      </c>
      <c r="N63" s="29">
        <v>-244</v>
      </c>
      <c r="O63" s="31">
        <f>SUM(M63:N63)</f>
        <v>-3103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-1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-1</v>
      </c>
      <c r="N64" s="29">
        <v>-12248</v>
      </c>
      <c r="O64" s="31">
        <f>SUM(M64:N64)</f>
        <v>-12249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-1282</v>
      </c>
      <c r="D65" s="29">
        <v>-68</v>
      </c>
      <c r="E65" s="29">
        <v>-524</v>
      </c>
      <c r="F65" s="29">
        <v>-233</v>
      </c>
      <c r="G65" s="29">
        <v>0</v>
      </c>
      <c r="H65" s="29">
        <v>0</v>
      </c>
      <c r="I65" s="29">
        <v>-61</v>
      </c>
      <c r="J65" s="29">
        <v>-792</v>
      </c>
      <c r="K65" s="29">
        <v>-136</v>
      </c>
      <c r="L65" s="29">
        <v>0</v>
      </c>
      <c r="M65" s="31">
        <f>SUM(C65:L65)</f>
        <v>-3096</v>
      </c>
      <c r="N65" s="29">
        <v>0</v>
      </c>
      <c r="O65" s="31">
        <f>SUM(M65:N65)</f>
        <v>-3096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-1283</v>
      </c>
      <c r="D66" s="34">
        <f t="shared" si="4"/>
        <v>-158</v>
      </c>
      <c r="E66" s="34">
        <f t="shared" si="4"/>
        <v>-1219</v>
      </c>
      <c r="F66" s="34">
        <f t="shared" si="4"/>
        <v>-233</v>
      </c>
      <c r="G66" s="34">
        <f t="shared" si="4"/>
        <v>0</v>
      </c>
      <c r="H66" s="34">
        <f t="shared" si="4"/>
        <v>-991</v>
      </c>
      <c r="I66" s="34">
        <f t="shared" si="4"/>
        <v>-945</v>
      </c>
      <c r="J66" s="34">
        <f t="shared" si="4"/>
        <v>-991</v>
      </c>
      <c r="K66" s="34">
        <f t="shared" si="4"/>
        <v>-136</v>
      </c>
      <c r="L66" s="34">
        <f t="shared" si="4"/>
        <v>0</v>
      </c>
      <c r="M66" s="34">
        <f t="shared" si="4"/>
        <v>-5956</v>
      </c>
      <c r="N66" s="34">
        <f t="shared" si="4"/>
        <v>-12492</v>
      </c>
      <c r="O66" s="34">
        <f t="shared" si="4"/>
        <v>-18448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-13244</v>
      </c>
      <c r="D68" s="31">
        <f t="shared" si="5"/>
        <v>-522</v>
      </c>
      <c r="E68" s="31">
        <f t="shared" si="5"/>
        <v>-75971</v>
      </c>
      <c r="F68" s="31">
        <f t="shared" si="5"/>
        <v>-1627</v>
      </c>
      <c r="G68" s="31">
        <f t="shared" si="5"/>
        <v>0</v>
      </c>
      <c r="H68" s="31">
        <f t="shared" si="5"/>
        <v>-1007</v>
      </c>
      <c r="I68" s="31">
        <f t="shared" si="5"/>
        <v>-2715</v>
      </c>
      <c r="J68" s="31">
        <f t="shared" si="5"/>
        <v>-1188</v>
      </c>
      <c r="K68" s="31">
        <f t="shared" si="5"/>
        <v>-14406</v>
      </c>
      <c r="L68" s="31">
        <f t="shared" si="5"/>
        <v>0</v>
      </c>
      <c r="M68" s="31">
        <f t="shared" si="5"/>
        <v>-110680</v>
      </c>
      <c r="N68" s="31">
        <f t="shared" si="5"/>
        <v>-12492</v>
      </c>
      <c r="O68" s="31">
        <f t="shared" si="5"/>
        <v>-123172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-12772</v>
      </c>
      <c r="D70" s="31">
        <f>D68-D55</f>
        <v>-522</v>
      </c>
      <c r="E70" s="31">
        <f>E68-E55</f>
        <v>-75907</v>
      </c>
      <c r="F70" s="31">
        <f>F68-F55-F56</f>
        <v>-1577</v>
      </c>
      <c r="G70" s="31">
        <f>G68-G55</f>
        <v>0</v>
      </c>
      <c r="H70" s="31">
        <f>H68-H55</f>
        <v>-1007</v>
      </c>
      <c r="I70" s="31">
        <f>I68-I55</f>
        <v>-2467</v>
      </c>
      <c r="J70" s="31">
        <f>J68-J55-J56</f>
        <v>-1188</v>
      </c>
      <c r="K70" s="31">
        <f>K68-K55</f>
        <v>-14406</v>
      </c>
      <c r="L70" s="31">
        <f>L68-L55</f>
        <v>0</v>
      </c>
      <c r="M70" s="31">
        <f>M68-M55-M56</f>
        <v>-109846</v>
      </c>
      <c r="N70" s="31">
        <f>N68-N55</f>
        <v>-12492</v>
      </c>
      <c r="O70" s="31">
        <f>O68-O55-O56</f>
        <v>-122338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128681</v>
      </c>
      <c r="D72" s="57">
        <f t="shared" si="6"/>
        <v>9143</v>
      </c>
      <c r="E72" s="57">
        <f t="shared" si="6"/>
        <v>52964</v>
      </c>
      <c r="F72" s="57">
        <f t="shared" si="6"/>
        <v>9421</v>
      </c>
      <c r="G72" s="57">
        <f t="shared" si="6"/>
        <v>0</v>
      </c>
      <c r="H72" s="57">
        <f t="shared" si="6"/>
        <v>10921</v>
      </c>
      <c r="I72" s="57">
        <f t="shared" si="6"/>
        <v>3286</v>
      </c>
      <c r="J72" s="57">
        <f t="shared" si="6"/>
        <v>6454</v>
      </c>
      <c r="K72" s="57">
        <f t="shared" si="6"/>
        <v>4209</v>
      </c>
      <c r="L72" s="57">
        <f t="shared" si="6"/>
        <v>0</v>
      </c>
      <c r="M72" s="57">
        <f t="shared" si="6"/>
        <v>225079</v>
      </c>
      <c r="N72" s="57">
        <f t="shared" si="6"/>
        <v>-4036</v>
      </c>
      <c r="O72" s="57">
        <f t="shared" si="6"/>
        <v>221043</v>
      </c>
      <c r="P72" s="32"/>
      <c r="Q72" s="77"/>
      <c r="R72" s="77"/>
      <c r="S72" s="32"/>
      <c r="T72" s="57">
        <f>T41+T68</f>
        <v>0</v>
      </c>
      <c r="U72" s="57">
        <f>U41+U68</f>
        <v>164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1406</v>
      </c>
      <c r="D77" s="69">
        <v>0</v>
      </c>
      <c r="E77" s="69">
        <v>0</v>
      </c>
      <c r="F77" s="69">
        <v>520</v>
      </c>
      <c r="G77" s="69">
        <v>0</v>
      </c>
      <c r="H77" s="69">
        <v>7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1933</v>
      </c>
      <c r="N77" s="71">
        <v>100</v>
      </c>
      <c r="O77" s="70">
        <f>SUM(M77:N77)</f>
        <v>2033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51674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-51674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51674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51674</v>
      </c>
      <c r="N82" s="29">
        <v>0</v>
      </c>
      <c r="O82" s="31">
        <f>SUM(M82:N82)</f>
        <v>51674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12549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12549</v>
      </c>
      <c r="N86" s="29">
        <v>0</v>
      </c>
      <c r="O86" s="31">
        <f>SUM(M86:N86)</f>
        <v>12549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1485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1485</v>
      </c>
      <c r="N87" s="29">
        <v>0</v>
      </c>
      <c r="O87" s="31">
        <f>SUM(M87:N87)</f>
        <v>1485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14034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14034</v>
      </c>
      <c r="N88" s="72">
        <f t="shared" si="7"/>
        <v>0</v>
      </c>
      <c r="O88" s="72">
        <f t="shared" si="7"/>
        <v>14034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14034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14034</v>
      </c>
      <c r="N94" s="31">
        <f t="shared" si="9"/>
        <v>0</v>
      </c>
      <c r="O94" s="31">
        <f t="shared" si="9"/>
        <v>14034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3975</v>
      </c>
      <c r="D97" s="29">
        <v>50</v>
      </c>
      <c r="E97" s="29">
        <v>4562</v>
      </c>
      <c r="F97" s="29">
        <v>0</v>
      </c>
      <c r="G97" s="29">
        <v>0</v>
      </c>
      <c r="H97" s="29">
        <v>678</v>
      </c>
      <c r="I97" s="29">
        <v>5</v>
      </c>
      <c r="J97" s="29">
        <v>566</v>
      </c>
      <c r="K97" s="29">
        <v>309</v>
      </c>
      <c r="L97" s="29">
        <v>0</v>
      </c>
      <c r="M97" s="31">
        <f>SUM(C97:L97)</f>
        <v>10145</v>
      </c>
      <c r="N97" s="29">
        <v>175</v>
      </c>
      <c r="O97" s="31">
        <f>SUM(M97:N97)</f>
        <v>10320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E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E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2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110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82469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82469</v>
      </c>
      <c r="N10" s="30"/>
      <c r="O10" s="31">
        <f>M10</f>
        <v>82469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16694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16694</v>
      </c>
      <c r="N11" s="30"/>
      <c r="O11" s="31">
        <f>M11</f>
        <v>16694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32520</v>
      </c>
      <c r="D12" s="29">
        <v>12030</v>
      </c>
      <c r="E12" s="29">
        <v>35833</v>
      </c>
      <c r="F12" s="29">
        <v>10471</v>
      </c>
      <c r="G12" s="29">
        <v>0</v>
      </c>
      <c r="H12" s="29">
        <v>9946</v>
      </c>
      <c r="I12" s="29">
        <v>4603</v>
      </c>
      <c r="J12" s="29">
        <v>1089</v>
      </c>
      <c r="K12" s="29">
        <v>974</v>
      </c>
      <c r="L12" s="29">
        <v>0</v>
      </c>
      <c r="M12" s="31">
        <f>SUM(C12:L12)</f>
        <v>107466</v>
      </c>
      <c r="N12" s="29">
        <v>7174</v>
      </c>
      <c r="O12" s="31">
        <f>SUM(M12:N12)</f>
        <v>114640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6244</v>
      </c>
      <c r="D13" s="29">
        <v>2093</v>
      </c>
      <c r="E13" s="29">
        <v>6304</v>
      </c>
      <c r="F13" s="29">
        <v>1773</v>
      </c>
      <c r="G13" s="29">
        <v>0</v>
      </c>
      <c r="H13" s="29">
        <v>834</v>
      </c>
      <c r="I13" s="29">
        <v>895</v>
      </c>
      <c r="J13" s="29">
        <v>2756</v>
      </c>
      <c r="K13" s="29">
        <v>169</v>
      </c>
      <c r="L13" s="29">
        <v>0</v>
      </c>
      <c r="M13" s="31">
        <f>SUM(C13:L13)</f>
        <v>21068</v>
      </c>
      <c r="N13" s="29">
        <v>1185</v>
      </c>
      <c r="O13" s="31">
        <f>SUM(M13:N13)</f>
        <v>22253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137927</v>
      </c>
      <c r="D14" s="34">
        <f t="shared" ref="D14:L14" si="0">SUM(D12:D13)</f>
        <v>14123</v>
      </c>
      <c r="E14" s="34">
        <f t="shared" si="0"/>
        <v>42137</v>
      </c>
      <c r="F14" s="34">
        <f t="shared" si="0"/>
        <v>12244</v>
      </c>
      <c r="G14" s="34">
        <f t="shared" si="0"/>
        <v>0</v>
      </c>
      <c r="H14" s="34">
        <f t="shared" si="0"/>
        <v>10780</v>
      </c>
      <c r="I14" s="34">
        <f t="shared" si="0"/>
        <v>5498</v>
      </c>
      <c r="J14" s="34">
        <f t="shared" si="0"/>
        <v>3845</v>
      </c>
      <c r="K14" s="34">
        <f t="shared" si="0"/>
        <v>1143</v>
      </c>
      <c r="L14" s="34">
        <f t="shared" si="0"/>
        <v>0</v>
      </c>
      <c r="M14" s="34">
        <f>SUM(M10:M13)</f>
        <v>227697</v>
      </c>
      <c r="N14" s="34">
        <f>SUM(N12:N13)</f>
        <v>8359</v>
      </c>
      <c r="O14" s="34">
        <f>SUM(O10:O13)</f>
        <v>236056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14712</v>
      </c>
      <c r="D17" s="29">
        <v>2301</v>
      </c>
      <c r="E17" s="29">
        <v>1523</v>
      </c>
      <c r="F17" s="29">
        <v>1513</v>
      </c>
      <c r="G17" s="29">
        <v>0</v>
      </c>
      <c r="H17" s="29">
        <v>1144</v>
      </c>
      <c r="I17" s="29">
        <v>1511</v>
      </c>
      <c r="J17" s="29">
        <v>294</v>
      </c>
      <c r="K17" s="29">
        <v>1355</v>
      </c>
      <c r="L17" s="29">
        <v>0</v>
      </c>
      <c r="M17" s="31">
        <f>SUM(C17:L17)</f>
        <v>24353</v>
      </c>
      <c r="N17" s="29">
        <v>18482</v>
      </c>
      <c r="O17" s="31">
        <f>SUM(M17:N17)</f>
        <v>42835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5923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4417</v>
      </c>
      <c r="D19" s="29">
        <v>764</v>
      </c>
      <c r="E19" s="29">
        <v>504</v>
      </c>
      <c r="F19" s="29">
        <v>1981</v>
      </c>
      <c r="G19" s="29">
        <v>0</v>
      </c>
      <c r="H19" s="29">
        <v>5316</v>
      </c>
      <c r="I19" s="29">
        <v>10</v>
      </c>
      <c r="J19" s="29">
        <v>1</v>
      </c>
      <c r="K19" s="29">
        <v>0</v>
      </c>
      <c r="L19" s="29">
        <v>0</v>
      </c>
      <c r="M19" s="31">
        <f>SUM(C19:L19)</f>
        <v>12993</v>
      </c>
      <c r="N19" s="29">
        <v>21</v>
      </c>
      <c r="O19" s="31">
        <f>SUM(M19:N19)</f>
        <v>13014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15736</v>
      </c>
      <c r="D20" s="29">
        <v>2957</v>
      </c>
      <c r="E20" s="29">
        <v>6906</v>
      </c>
      <c r="F20" s="29">
        <v>5730</v>
      </c>
      <c r="G20" s="29">
        <v>0</v>
      </c>
      <c r="H20" s="29">
        <v>3307</v>
      </c>
      <c r="I20" s="29">
        <v>4336</v>
      </c>
      <c r="J20" s="29">
        <v>1563</v>
      </c>
      <c r="K20" s="29">
        <v>319</v>
      </c>
      <c r="L20" s="29">
        <v>0</v>
      </c>
      <c r="M20" s="31">
        <f>SUM(C20:L20)</f>
        <v>40854</v>
      </c>
      <c r="N20" s="29">
        <v>4570</v>
      </c>
      <c r="O20" s="31">
        <f>SUM(M20:N20)</f>
        <v>45424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19</v>
      </c>
      <c r="G21" s="30"/>
      <c r="H21" s="30"/>
      <c r="I21" s="30"/>
      <c r="J21" s="29">
        <v>1392</v>
      </c>
      <c r="K21" s="30"/>
      <c r="L21" s="30"/>
      <c r="M21" s="31">
        <f>SUM(F21,J21)</f>
        <v>1411</v>
      </c>
      <c r="N21" s="30"/>
      <c r="O21" s="31">
        <f>M21</f>
        <v>1411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409</v>
      </c>
      <c r="D22" s="29">
        <v>0</v>
      </c>
      <c r="E22" s="29">
        <v>472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881</v>
      </c>
      <c r="N22" s="29">
        <v>4290</v>
      </c>
      <c r="O22" s="31">
        <f>SUM(M22:N22)</f>
        <v>5171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515</v>
      </c>
      <c r="D23" s="29">
        <v>0</v>
      </c>
      <c r="E23" s="29">
        <v>1562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2077</v>
      </c>
      <c r="N23" s="29">
        <v>0</v>
      </c>
      <c r="O23" s="31">
        <f>SUM(M23:N23)</f>
        <v>2077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17457</v>
      </c>
      <c r="D24" s="29">
        <v>188</v>
      </c>
      <c r="E24" s="29">
        <v>88159</v>
      </c>
      <c r="F24" s="29">
        <v>4142</v>
      </c>
      <c r="G24" s="29">
        <v>0</v>
      </c>
      <c r="H24" s="29">
        <v>6231</v>
      </c>
      <c r="I24" s="29">
        <v>2141</v>
      </c>
      <c r="J24" s="29">
        <v>1356</v>
      </c>
      <c r="K24" s="29">
        <v>2988</v>
      </c>
      <c r="L24" s="29">
        <v>0</v>
      </c>
      <c r="M24" s="31">
        <f>SUM(C24:L24)</f>
        <v>122662</v>
      </c>
      <c r="N24" s="29">
        <v>0</v>
      </c>
      <c r="O24" s="31">
        <f>SUM(M24:N24)</f>
        <v>122662</v>
      </c>
      <c r="Q24" s="77"/>
      <c r="R24" s="77"/>
      <c r="T24" s="29">
        <v>0</v>
      </c>
      <c r="U24" s="29">
        <v>30</v>
      </c>
    </row>
    <row r="25" spans="2:21" s="21" customFormat="1" ht="16" customHeight="1">
      <c r="B25" s="33" t="s">
        <v>44</v>
      </c>
      <c r="C25" s="34">
        <f>SUM(C17,C19:C20,C22:C24)</f>
        <v>53246</v>
      </c>
      <c r="D25" s="34">
        <f>SUM(D17,D19:D20,D22:D24)</f>
        <v>6210</v>
      </c>
      <c r="E25" s="34">
        <f>SUM(E17,E19:E20,E22:E24)</f>
        <v>99126</v>
      </c>
      <c r="F25" s="34">
        <f>SUM(F17,F19:F24)</f>
        <v>13385</v>
      </c>
      <c r="G25" s="34">
        <f>SUM(G17,G19:G20,G22:G24)</f>
        <v>0</v>
      </c>
      <c r="H25" s="34">
        <f>SUM(H17,H19:H20,H22:H24)</f>
        <v>15998</v>
      </c>
      <c r="I25" s="34">
        <f>SUM(I17,I19:I20,I22:I24)</f>
        <v>7998</v>
      </c>
      <c r="J25" s="34">
        <f>SUM(J17,J19:J24)</f>
        <v>4606</v>
      </c>
      <c r="K25" s="34">
        <f>SUM(K17,K19:K20,K22:K24)</f>
        <v>4662</v>
      </c>
      <c r="L25" s="34">
        <f>SUM(L17,L19:L20,L22:L24)</f>
        <v>0</v>
      </c>
      <c r="M25" s="34">
        <f>SUM(M17,M19:M24)</f>
        <v>205231</v>
      </c>
      <c r="N25" s="34">
        <f>SUM(N17,N19:N20,N22:N24)</f>
        <v>27363</v>
      </c>
      <c r="O25" s="34">
        <f>SUM(O17,O19:O24)</f>
        <v>232594</v>
      </c>
      <c r="Q25" s="77"/>
      <c r="R25" s="77"/>
      <c r="T25" s="34">
        <f>SUM(T17,T19:T20,T22:T24)</f>
        <v>0</v>
      </c>
      <c r="U25" s="34">
        <f>SUM(U17,U19:U20,U22:U24)</f>
        <v>30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1108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1108</v>
      </c>
      <c r="N28" s="30"/>
      <c r="O28" s="31">
        <f>M28</f>
        <v>1108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2476</v>
      </c>
      <c r="F29" s="30"/>
      <c r="G29" s="30"/>
      <c r="H29" s="30"/>
      <c r="I29" s="30"/>
      <c r="J29" s="30"/>
      <c r="K29" s="30"/>
      <c r="L29" s="30"/>
      <c r="M29" s="31">
        <f>E29</f>
        <v>2476</v>
      </c>
      <c r="N29" s="30"/>
      <c r="O29" s="31">
        <f>M29</f>
        <v>2476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32887</v>
      </c>
      <c r="L30" s="30"/>
      <c r="M30" s="31">
        <f>K30</f>
        <v>32887</v>
      </c>
      <c r="N30" s="30"/>
      <c r="O30" s="31">
        <f>M30</f>
        <v>32887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68963</v>
      </c>
      <c r="F31" s="41"/>
      <c r="G31" s="41"/>
      <c r="H31" s="41"/>
      <c r="I31" s="41"/>
      <c r="J31" s="41"/>
      <c r="K31" s="41"/>
      <c r="L31" s="41"/>
      <c r="M31" s="31">
        <f>E31</f>
        <v>68963</v>
      </c>
      <c r="N31" s="41"/>
      <c r="O31" s="31">
        <f>M31</f>
        <v>68963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327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327</v>
      </c>
      <c r="N32" s="75">
        <f>-N49-N50</f>
        <v>0</v>
      </c>
      <c r="O32" s="31">
        <f>SUM(M32:N32)</f>
        <v>327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1427</v>
      </c>
      <c r="O34" s="31">
        <f>SUM(M34:N34)</f>
        <v>1427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1108</v>
      </c>
      <c r="D35" s="34">
        <f>SUM(D32:D34)</f>
        <v>0</v>
      </c>
      <c r="E35" s="34">
        <f>SUM(E29,E31:E34)</f>
        <v>71766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32887</v>
      </c>
      <c r="L35" s="34">
        <f>SUM(L32:L34)</f>
        <v>0</v>
      </c>
      <c r="M35" s="34">
        <f>SUM(M28:M34)</f>
        <v>105761</v>
      </c>
      <c r="N35" s="34">
        <f>SUM(N32:N34)</f>
        <v>1427</v>
      </c>
      <c r="O35" s="34">
        <f>SUM(O28:O34)</f>
        <v>107188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3144</v>
      </c>
      <c r="D37" s="29">
        <v>1002</v>
      </c>
      <c r="E37" s="29">
        <v>3241</v>
      </c>
      <c r="F37" s="29">
        <v>502</v>
      </c>
      <c r="G37" s="29">
        <v>0</v>
      </c>
      <c r="H37" s="29">
        <v>896</v>
      </c>
      <c r="I37" s="29">
        <v>833</v>
      </c>
      <c r="J37" s="29">
        <v>6924</v>
      </c>
      <c r="K37" s="29">
        <v>66</v>
      </c>
      <c r="L37" s="29">
        <v>0</v>
      </c>
      <c r="M37" s="31">
        <f>SUM(C37:L37)</f>
        <v>16608</v>
      </c>
      <c r="N37" s="29">
        <v>3704</v>
      </c>
      <c r="O37" s="31">
        <f>SUM(M37:N37)</f>
        <v>20312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-1448</v>
      </c>
      <c r="D39" s="29">
        <v>-997</v>
      </c>
      <c r="E39" s="29">
        <v>-494</v>
      </c>
      <c r="F39" s="29">
        <v>-15531</v>
      </c>
      <c r="G39" s="29">
        <v>0</v>
      </c>
      <c r="H39" s="29">
        <v>-5472</v>
      </c>
      <c r="I39" s="29">
        <v>-1843</v>
      </c>
      <c r="J39" s="29">
        <v>-1123</v>
      </c>
      <c r="K39" s="29">
        <v>-170</v>
      </c>
      <c r="L39" s="29">
        <v>0</v>
      </c>
      <c r="M39" s="31">
        <f>SUM(C39:L39)</f>
        <v>-27078</v>
      </c>
      <c r="N39" s="29">
        <v>-468</v>
      </c>
      <c r="O39" s="31">
        <f>SUM(M39:N39)</f>
        <v>-27546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193977</v>
      </c>
      <c r="D41" s="31">
        <f t="shared" si="2"/>
        <v>20338</v>
      </c>
      <c r="E41" s="31">
        <f t="shared" si="2"/>
        <v>215776</v>
      </c>
      <c r="F41" s="31">
        <f t="shared" si="2"/>
        <v>10600</v>
      </c>
      <c r="G41" s="31">
        <f t="shared" si="2"/>
        <v>0</v>
      </c>
      <c r="H41" s="31">
        <f t="shared" si="2"/>
        <v>22202</v>
      </c>
      <c r="I41" s="31">
        <f t="shared" si="2"/>
        <v>12486</v>
      </c>
      <c r="J41" s="31">
        <f t="shared" si="2"/>
        <v>14252</v>
      </c>
      <c r="K41" s="31">
        <f t="shared" si="2"/>
        <v>38588</v>
      </c>
      <c r="L41" s="31">
        <f t="shared" si="2"/>
        <v>0</v>
      </c>
      <c r="M41" s="31">
        <f t="shared" si="2"/>
        <v>528219</v>
      </c>
      <c r="N41" s="31">
        <f t="shared" si="2"/>
        <v>40385</v>
      </c>
      <c r="O41" s="31">
        <f t="shared" si="2"/>
        <v>568604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30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193020</v>
      </c>
      <c r="D43" s="31">
        <f>SUM(D41,D55)</f>
        <v>20330</v>
      </c>
      <c r="E43" s="31">
        <f>SUM(E41,E55)</f>
        <v>215078</v>
      </c>
      <c r="F43" s="31">
        <f>SUM(F41,F55:F56)</f>
        <v>10600</v>
      </c>
      <c r="G43" s="31">
        <f>SUM(G41,G55)</f>
        <v>0</v>
      </c>
      <c r="H43" s="31">
        <f>SUM(H41,H55)</f>
        <v>22202</v>
      </c>
      <c r="I43" s="31">
        <f>SUM(I41,I55)</f>
        <v>12486</v>
      </c>
      <c r="J43" s="31">
        <f>SUM(J41,J55:J56)</f>
        <v>14252</v>
      </c>
      <c r="K43" s="31">
        <f>SUM(K41,K55)</f>
        <v>38588</v>
      </c>
      <c r="L43" s="31">
        <f>SUM(L41,L55)</f>
        <v>0</v>
      </c>
      <c r="M43" s="31">
        <f>SUM(M41,M55:M56)</f>
        <v>526556</v>
      </c>
      <c r="N43" s="31">
        <f>SUM(N41,N55)</f>
        <v>40385</v>
      </c>
      <c r="O43" s="31">
        <f>SUM(O41,O55:O56)</f>
        <v>566941</v>
      </c>
      <c r="Q43" s="77"/>
      <c r="R43" s="77"/>
      <c r="T43" s="31">
        <f>SUM(T41,T55)</f>
        <v>0</v>
      </c>
      <c r="U43" s="31">
        <f>SUM(U41,U55)</f>
        <v>30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-17959</v>
      </c>
      <c r="D47" s="30"/>
      <c r="E47" s="29">
        <v>-5553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-23512</v>
      </c>
      <c r="N47" s="30"/>
      <c r="O47" s="31">
        <f>M47</f>
        <v>-23512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-2618</v>
      </c>
      <c r="D48" s="29">
        <v>0</v>
      </c>
      <c r="E48" s="29">
        <v>-872</v>
      </c>
      <c r="F48" s="29">
        <v>0</v>
      </c>
      <c r="G48" s="29">
        <v>0</v>
      </c>
      <c r="H48" s="29">
        <v>0</v>
      </c>
      <c r="I48" s="29">
        <v>-871</v>
      </c>
      <c r="J48" s="29">
        <v>-769</v>
      </c>
      <c r="K48" s="29">
        <v>0</v>
      </c>
      <c r="L48" s="29">
        <v>0</v>
      </c>
      <c r="M48" s="31">
        <f>SUM(C48:L48)</f>
        <v>-5130</v>
      </c>
      <c r="N48" s="29">
        <v>0</v>
      </c>
      <c r="O48" s="31">
        <f>SUM(M48:N48)</f>
        <v>-5130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-327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-327</v>
      </c>
      <c r="N49" s="29">
        <v>0</v>
      </c>
      <c r="O49" s="31">
        <f>SUM(M49:N49)</f>
        <v>-327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-1057</v>
      </c>
      <c r="D51" s="29">
        <v>-3966</v>
      </c>
      <c r="E51" s="29">
        <v>-17346</v>
      </c>
      <c r="F51" s="29">
        <v>0</v>
      </c>
      <c r="G51" s="29">
        <v>0</v>
      </c>
      <c r="H51" s="29">
        <v>-251</v>
      </c>
      <c r="I51" s="29">
        <v>-3994</v>
      </c>
      <c r="J51" s="29">
        <v>-537</v>
      </c>
      <c r="K51" s="29">
        <v>-32328</v>
      </c>
      <c r="L51" s="29">
        <v>0</v>
      </c>
      <c r="M51" s="31">
        <f>SUM(C51:L51)</f>
        <v>-59479</v>
      </c>
      <c r="N51" s="29">
        <v>0</v>
      </c>
      <c r="O51" s="31">
        <f>SUM(M51:N51)</f>
        <v>-59479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-21634</v>
      </c>
      <c r="D52" s="34">
        <f>SUM(D48:D51)</f>
        <v>-3966</v>
      </c>
      <c r="E52" s="34">
        <f>SUM(E47:E51)</f>
        <v>-24098</v>
      </c>
      <c r="F52" s="34">
        <f>SUM(F47:F51)</f>
        <v>0</v>
      </c>
      <c r="G52" s="34">
        <f t="shared" ref="G52:L52" si="3">SUM(G48:G51)</f>
        <v>0</v>
      </c>
      <c r="H52" s="34">
        <f t="shared" si="3"/>
        <v>-251</v>
      </c>
      <c r="I52" s="34">
        <f t="shared" si="3"/>
        <v>-4865</v>
      </c>
      <c r="J52" s="34">
        <f t="shared" si="3"/>
        <v>-1306</v>
      </c>
      <c r="K52" s="34">
        <f t="shared" si="3"/>
        <v>-32328</v>
      </c>
      <c r="L52" s="34">
        <f t="shared" si="3"/>
        <v>0</v>
      </c>
      <c r="M52" s="34">
        <f>SUM(M47:M51)</f>
        <v>-88448</v>
      </c>
      <c r="N52" s="34">
        <f>SUM(N48:N51)</f>
        <v>0</v>
      </c>
      <c r="O52" s="34">
        <f>SUM(O47:O51)</f>
        <v>-88448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-957</v>
      </c>
      <c r="D55" s="29">
        <v>-8</v>
      </c>
      <c r="E55" s="29">
        <v>-698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-1663</v>
      </c>
      <c r="N55" s="29">
        <v>0</v>
      </c>
      <c r="O55" s="31">
        <f>SUM(M55:N55)</f>
        <v>-1663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-13827</v>
      </c>
      <c r="F57" s="30"/>
      <c r="G57" s="30"/>
      <c r="H57" s="30"/>
      <c r="I57" s="30"/>
      <c r="J57" s="30"/>
      <c r="K57" s="30"/>
      <c r="L57" s="30"/>
      <c r="M57" s="31">
        <f>E57</f>
        <v>-13827</v>
      </c>
      <c r="N57" s="30"/>
      <c r="O57" s="31">
        <f>M57</f>
        <v>-13827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-66696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-66696</v>
      </c>
      <c r="N58" s="42">
        <f>-N82</f>
        <v>-424</v>
      </c>
      <c r="O58" s="31">
        <f>SUM(M58:N58)</f>
        <v>-67120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-500</v>
      </c>
      <c r="D59" s="29">
        <v>-683</v>
      </c>
      <c r="E59" s="29">
        <v>-595</v>
      </c>
      <c r="F59" s="29">
        <v>-207</v>
      </c>
      <c r="G59" s="29">
        <v>0</v>
      </c>
      <c r="H59" s="29">
        <v>0</v>
      </c>
      <c r="I59" s="29">
        <v>-732</v>
      </c>
      <c r="J59" s="29">
        <v>0</v>
      </c>
      <c r="K59" s="29">
        <v>0</v>
      </c>
      <c r="L59" s="29">
        <v>0</v>
      </c>
      <c r="M59" s="31">
        <f>SUM(C59:L59)</f>
        <v>-2717</v>
      </c>
      <c r="N59" s="29">
        <v>-264</v>
      </c>
      <c r="O59" s="31">
        <f>SUM(M59:N59)</f>
        <v>-2981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-1457</v>
      </c>
      <c r="D60" s="34">
        <f>SUM(D55,D58:D59)</f>
        <v>-691</v>
      </c>
      <c r="E60" s="34">
        <f>SUM(E55,E57:E59)</f>
        <v>-81816</v>
      </c>
      <c r="F60" s="34">
        <f>SUM(F55:F56,F58:F59)</f>
        <v>-207</v>
      </c>
      <c r="G60" s="34">
        <f>SUM(G55,G59)</f>
        <v>0</v>
      </c>
      <c r="H60" s="34">
        <f>SUM(H55,H58:H59)</f>
        <v>0</v>
      </c>
      <c r="I60" s="34">
        <f>SUM(I55,I58:I59)</f>
        <v>-732</v>
      </c>
      <c r="J60" s="34">
        <f>SUM(J55:J56,J58:J59)</f>
        <v>0</v>
      </c>
      <c r="K60" s="34">
        <f>SUM(K55,K58:K59)</f>
        <v>0</v>
      </c>
      <c r="L60" s="34">
        <f>SUM(L55,L58:L59)</f>
        <v>0</v>
      </c>
      <c r="M60" s="34">
        <f>SUM(M55:M59)</f>
        <v>-84903</v>
      </c>
      <c r="N60" s="34">
        <f>SUM(N55,N58:N59)</f>
        <v>-688</v>
      </c>
      <c r="O60" s="34">
        <f>SUM(O55:O59)</f>
        <v>-85591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-875</v>
      </c>
      <c r="D63" s="29">
        <v>-1215</v>
      </c>
      <c r="E63" s="29">
        <v>-9279</v>
      </c>
      <c r="F63" s="29">
        <v>-572</v>
      </c>
      <c r="G63" s="29">
        <v>0</v>
      </c>
      <c r="H63" s="29">
        <v>-3206</v>
      </c>
      <c r="I63" s="29">
        <v>-1254</v>
      </c>
      <c r="J63" s="29">
        <v>-501</v>
      </c>
      <c r="K63" s="29">
        <v>0</v>
      </c>
      <c r="L63" s="29">
        <v>0</v>
      </c>
      <c r="M63" s="31">
        <f>SUM(C63:L63)</f>
        <v>-16902</v>
      </c>
      <c r="N63" s="29">
        <v>0</v>
      </c>
      <c r="O63" s="31">
        <f>SUM(M63:N63)</f>
        <v>-16902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-18</v>
      </c>
      <c r="D64" s="29">
        <v>-9</v>
      </c>
      <c r="E64" s="29">
        <v>-8</v>
      </c>
      <c r="F64" s="29">
        <v>-4</v>
      </c>
      <c r="G64" s="29">
        <v>0</v>
      </c>
      <c r="H64" s="29">
        <v>0</v>
      </c>
      <c r="I64" s="29">
        <v>-3143</v>
      </c>
      <c r="J64" s="29">
        <v>-5</v>
      </c>
      <c r="K64" s="29">
        <v>-42</v>
      </c>
      <c r="L64" s="29">
        <v>0</v>
      </c>
      <c r="M64" s="31">
        <f>SUM(C64:L64)</f>
        <v>-3229</v>
      </c>
      <c r="N64" s="29">
        <v>-62112</v>
      </c>
      <c r="O64" s="31">
        <f>SUM(M64:N64)</f>
        <v>-65341</v>
      </c>
      <c r="P64" s="32"/>
      <c r="Q64" s="77"/>
      <c r="R64" s="77"/>
      <c r="S64" s="32"/>
      <c r="T64" s="29">
        <v>0</v>
      </c>
      <c r="U64" s="29">
        <v>-23</v>
      </c>
    </row>
    <row r="65" spans="2:21" s="21" customFormat="1" ht="16" customHeight="1">
      <c r="B65" s="28" t="s">
        <v>76</v>
      </c>
      <c r="C65" s="29">
        <v>-64</v>
      </c>
      <c r="D65" s="29">
        <v>-127</v>
      </c>
      <c r="E65" s="29">
        <v>-295</v>
      </c>
      <c r="F65" s="29">
        <v>-108</v>
      </c>
      <c r="G65" s="29">
        <v>0</v>
      </c>
      <c r="H65" s="29">
        <v>-820</v>
      </c>
      <c r="I65" s="29">
        <v>-297</v>
      </c>
      <c r="J65" s="29">
        <v>-971</v>
      </c>
      <c r="K65" s="29">
        <v>-507</v>
      </c>
      <c r="L65" s="29">
        <v>0</v>
      </c>
      <c r="M65" s="31">
        <f>SUM(C65:L65)</f>
        <v>-3189</v>
      </c>
      <c r="N65" s="29">
        <v>-398</v>
      </c>
      <c r="O65" s="31">
        <f>SUM(M65:N65)</f>
        <v>-3587</v>
      </c>
      <c r="P65" s="32"/>
      <c r="Q65" s="77"/>
      <c r="R65" s="77"/>
      <c r="S65" s="32"/>
      <c r="T65" s="29">
        <v>0</v>
      </c>
      <c r="U65" s="29">
        <v>-2</v>
      </c>
    </row>
    <row r="66" spans="2:21" s="21" customFormat="1" ht="16" customHeight="1">
      <c r="B66" s="33" t="s">
        <v>77</v>
      </c>
      <c r="C66" s="34">
        <f t="shared" ref="C66:O66" si="4">SUM(C63:C65)</f>
        <v>-957</v>
      </c>
      <c r="D66" s="34">
        <f t="shared" si="4"/>
        <v>-1351</v>
      </c>
      <c r="E66" s="34">
        <f t="shared" si="4"/>
        <v>-9582</v>
      </c>
      <c r="F66" s="34">
        <f t="shared" si="4"/>
        <v>-684</v>
      </c>
      <c r="G66" s="34">
        <f t="shared" si="4"/>
        <v>0</v>
      </c>
      <c r="H66" s="34">
        <f t="shared" si="4"/>
        <v>-4026</v>
      </c>
      <c r="I66" s="34">
        <f t="shared" si="4"/>
        <v>-4694</v>
      </c>
      <c r="J66" s="34">
        <f t="shared" si="4"/>
        <v>-1477</v>
      </c>
      <c r="K66" s="34">
        <f t="shared" si="4"/>
        <v>-549</v>
      </c>
      <c r="L66" s="34">
        <f t="shared" si="4"/>
        <v>0</v>
      </c>
      <c r="M66" s="34">
        <f t="shared" si="4"/>
        <v>-23320</v>
      </c>
      <c r="N66" s="34">
        <f t="shared" si="4"/>
        <v>-62510</v>
      </c>
      <c r="O66" s="34">
        <f t="shared" si="4"/>
        <v>-85830</v>
      </c>
      <c r="P66" s="32"/>
      <c r="Q66" s="77"/>
      <c r="R66" s="77"/>
      <c r="S66" s="32"/>
      <c r="T66" s="34">
        <f>SUM(T63:T65)</f>
        <v>0</v>
      </c>
      <c r="U66" s="34">
        <f>SUM(U63:U65)</f>
        <v>-25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-24048</v>
      </c>
      <c r="D68" s="31">
        <f t="shared" si="5"/>
        <v>-6008</v>
      </c>
      <c r="E68" s="31">
        <f t="shared" si="5"/>
        <v>-115496</v>
      </c>
      <c r="F68" s="31">
        <f t="shared" si="5"/>
        <v>-891</v>
      </c>
      <c r="G68" s="31">
        <f t="shared" si="5"/>
        <v>0</v>
      </c>
      <c r="H68" s="31">
        <f t="shared" si="5"/>
        <v>-4277</v>
      </c>
      <c r="I68" s="31">
        <f t="shared" si="5"/>
        <v>-10291</v>
      </c>
      <c r="J68" s="31">
        <f t="shared" si="5"/>
        <v>-2783</v>
      </c>
      <c r="K68" s="31">
        <f t="shared" si="5"/>
        <v>-32877</v>
      </c>
      <c r="L68" s="31">
        <f t="shared" si="5"/>
        <v>0</v>
      </c>
      <c r="M68" s="31">
        <f t="shared" si="5"/>
        <v>-196671</v>
      </c>
      <c r="N68" s="31">
        <f t="shared" si="5"/>
        <v>-63198</v>
      </c>
      <c r="O68" s="31">
        <f t="shared" si="5"/>
        <v>-259869</v>
      </c>
      <c r="P68" s="32"/>
      <c r="Q68" s="77"/>
      <c r="R68" s="77"/>
      <c r="S68" s="32"/>
      <c r="T68" s="31">
        <f>SUM(T52,T60,T66)</f>
        <v>0</v>
      </c>
      <c r="U68" s="31">
        <f>SUM(U52,U60,U66)</f>
        <v>-25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-23091</v>
      </c>
      <c r="D70" s="31">
        <f>D68-D55</f>
        <v>-6000</v>
      </c>
      <c r="E70" s="31">
        <f>E68-E55</f>
        <v>-114798</v>
      </c>
      <c r="F70" s="31">
        <f>F68-F55-F56</f>
        <v>-891</v>
      </c>
      <c r="G70" s="31">
        <f>G68-G55</f>
        <v>0</v>
      </c>
      <c r="H70" s="31">
        <f>H68-H55</f>
        <v>-4277</v>
      </c>
      <c r="I70" s="31">
        <f>I68-I55</f>
        <v>-10291</v>
      </c>
      <c r="J70" s="31">
        <f>J68-J55-J56</f>
        <v>-2783</v>
      </c>
      <c r="K70" s="31">
        <f>K68-K55</f>
        <v>-32877</v>
      </c>
      <c r="L70" s="31">
        <f>L68-L55</f>
        <v>0</v>
      </c>
      <c r="M70" s="31">
        <f>M68-M55-M56</f>
        <v>-195008</v>
      </c>
      <c r="N70" s="31">
        <f>N68-N55</f>
        <v>-63198</v>
      </c>
      <c r="O70" s="31">
        <f>O68-O55-O56</f>
        <v>-258206</v>
      </c>
      <c r="P70" s="32"/>
      <c r="Q70" s="77"/>
      <c r="R70" s="77"/>
      <c r="S70" s="32"/>
      <c r="T70" s="31">
        <f>T68-T55</f>
        <v>0</v>
      </c>
      <c r="U70" s="31">
        <f>U68-U55</f>
        <v>-25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169929</v>
      </c>
      <c r="D72" s="57">
        <f t="shared" si="6"/>
        <v>14330</v>
      </c>
      <c r="E72" s="57">
        <f t="shared" si="6"/>
        <v>100280</v>
      </c>
      <c r="F72" s="57">
        <f t="shared" si="6"/>
        <v>9709</v>
      </c>
      <c r="G72" s="57">
        <f t="shared" si="6"/>
        <v>0</v>
      </c>
      <c r="H72" s="57">
        <f t="shared" si="6"/>
        <v>17925</v>
      </c>
      <c r="I72" s="57">
        <f t="shared" si="6"/>
        <v>2195</v>
      </c>
      <c r="J72" s="57">
        <f t="shared" si="6"/>
        <v>11469</v>
      </c>
      <c r="K72" s="57">
        <f t="shared" si="6"/>
        <v>5711</v>
      </c>
      <c r="L72" s="57">
        <f t="shared" si="6"/>
        <v>0</v>
      </c>
      <c r="M72" s="57">
        <f t="shared" si="6"/>
        <v>331548</v>
      </c>
      <c r="N72" s="57">
        <f t="shared" si="6"/>
        <v>-22813</v>
      </c>
      <c r="O72" s="57">
        <f t="shared" si="6"/>
        <v>308735</v>
      </c>
      <c r="P72" s="32"/>
      <c r="Q72" s="77"/>
      <c r="R72" s="77"/>
      <c r="S72" s="32"/>
      <c r="T72" s="57">
        <f>T41+T68</f>
        <v>0</v>
      </c>
      <c r="U72" s="57">
        <f>U41+U68</f>
        <v>5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40</v>
      </c>
      <c r="E77" s="69">
        <v>11</v>
      </c>
      <c r="F77" s="69">
        <v>1614</v>
      </c>
      <c r="G77" s="69">
        <v>0</v>
      </c>
      <c r="H77" s="69">
        <v>320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1985</v>
      </c>
      <c r="N77" s="71">
        <v>6</v>
      </c>
      <c r="O77" s="70">
        <f>SUM(M77:N77)</f>
        <v>1991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68963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-67120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66696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66696</v>
      </c>
      <c r="N82" s="29">
        <v>424</v>
      </c>
      <c r="O82" s="31">
        <f>SUM(M82:N82)</f>
        <v>67120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1843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515</v>
      </c>
      <c r="D86" s="29">
        <v>0</v>
      </c>
      <c r="E86" s="29">
        <v>2069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2584</v>
      </c>
      <c r="N86" s="29">
        <v>0</v>
      </c>
      <c r="O86" s="31">
        <f>SUM(M86:N86)</f>
        <v>2584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491</v>
      </c>
      <c r="D87" s="29">
        <v>11</v>
      </c>
      <c r="E87" s="29">
        <v>1783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2285</v>
      </c>
      <c r="N87" s="29">
        <v>0</v>
      </c>
      <c r="O87" s="31">
        <f>SUM(M87:N87)</f>
        <v>2285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1006</v>
      </c>
      <c r="D88" s="72">
        <f>SUM(D86:D87)</f>
        <v>11</v>
      </c>
      <c r="E88" s="72">
        <f>SUM(E86:E87)</f>
        <v>3852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4869</v>
      </c>
      <c r="N88" s="72">
        <f t="shared" si="7"/>
        <v>0</v>
      </c>
      <c r="O88" s="72">
        <f t="shared" si="7"/>
        <v>4869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1006</v>
      </c>
      <c r="D94" s="31">
        <f>D88+D92</f>
        <v>11</v>
      </c>
      <c r="E94" s="31">
        <f>E88+E92</f>
        <v>3852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4869</v>
      </c>
      <c r="N94" s="31">
        <f t="shared" si="9"/>
        <v>0</v>
      </c>
      <c r="O94" s="31">
        <f t="shared" si="9"/>
        <v>4869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6324</v>
      </c>
      <c r="D97" s="29">
        <v>149</v>
      </c>
      <c r="E97" s="29">
        <v>7441</v>
      </c>
      <c r="F97" s="29">
        <v>120</v>
      </c>
      <c r="G97" s="29">
        <v>0</v>
      </c>
      <c r="H97" s="29">
        <v>1185</v>
      </c>
      <c r="I97" s="29">
        <v>1668</v>
      </c>
      <c r="J97" s="29">
        <v>1207</v>
      </c>
      <c r="K97" s="29">
        <v>125</v>
      </c>
      <c r="L97" s="29">
        <v>0</v>
      </c>
      <c r="M97" s="31">
        <f>SUM(C97:L97)</f>
        <v>18219</v>
      </c>
      <c r="N97" s="29">
        <v>0</v>
      </c>
      <c r="O97" s="31">
        <f>SUM(M97:N97)</f>
        <v>18219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F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F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111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205624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205624</v>
      </c>
      <c r="N10" s="30"/>
      <c r="O10" s="31">
        <f>M10</f>
        <v>205624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4461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4461</v>
      </c>
      <c r="N11" s="30"/>
      <c r="O11" s="31">
        <f>M11</f>
        <v>4461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108147</v>
      </c>
      <c r="D12" s="29">
        <v>20184</v>
      </c>
      <c r="E12" s="29">
        <v>119976</v>
      </c>
      <c r="F12" s="29">
        <v>9641</v>
      </c>
      <c r="G12" s="29">
        <v>0</v>
      </c>
      <c r="H12" s="29">
        <v>17745</v>
      </c>
      <c r="I12" s="29">
        <v>12077</v>
      </c>
      <c r="J12" s="29">
        <v>129297</v>
      </c>
      <c r="K12" s="29">
        <v>12448</v>
      </c>
      <c r="L12" s="29">
        <v>293</v>
      </c>
      <c r="M12" s="31">
        <f>SUM(C12:L12)</f>
        <v>429808</v>
      </c>
      <c r="N12" s="29">
        <v>22772</v>
      </c>
      <c r="O12" s="31">
        <f>SUM(M12:N12)</f>
        <v>452580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-1</v>
      </c>
      <c r="I13" s="29">
        <v>0</v>
      </c>
      <c r="J13" s="29">
        <v>5458</v>
      </c>
      <c r="K13" s="29">
        <v>0</v>
      </c>
      <c r="L13" s="29">
        <v>0</v>
      </c>
      <c r="M13" s="31">
        <f>SUM(C13:L13)</f>
        <v>5457</v>
      </c>
      <c r="N13" s="29">
        <v>0</v>
      </c>
      <c r="O13" s="31">
        <f>SUM(M13:N13)</f>
        <v>5457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318232</v>
      </c>
      <c r="D14" s="34">
        <f t="shared" ref="D14:L14" si="0">SUM(D12:D13)</f>
        <v>20184</v>
      </c>
      <c r="E14" s="34">
        <f t="shared" si="0"/>
        <v>119976</v>
      </c>
      <c r="F14" s="34">
        <f t="shared" si="0"/>
        <v>9641</v>
      </c>
      <c r="G14" s="34">
        <f t="shared" si="0"/>
        <v>0</v>
      </c>
      <c r="H14" s="34">
        <f t="shared" si="0"/>
        <v>17744</v>
      </c>
      <c r="I14" s="34">
        <f t="shared" si="0"/>
        <v>12077</v>
      </c>
      <c r="J14" s="34">
        <f t="shared" si="0"/>
        <v>134755</v>
      </c>
      <c r="K14" s="34">
        <f t="shared" si="0"/>
        <v>12448</v>
      </c>
      <c r="L14" s="34">
        <f t="shared" si="0"/>
        <v>293</v>
      </c>
      <c r="M14" s="34">
        <f>SUM(M10:M13)</f>
        <v>645350</v>
      </c>
      <c r="N14" s="34">
        <f>SUM(N12:N13)</f>
        <v>22772</v>
      </c>
      <c r="O14" s="34">
        <f>SUM(O10:O13)</f>
        <v>668122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27342</v>
      </c>
      <c r="D17" s="29">
        <v>6254</v>
      </c>
      <c r="E17" s="29">
        <v>4618</v>
      </c>
      <c r="F17" s="29">
        <v>16485</v>
      </c>
      <c r="G17" s="29">
        <v>0</v>
      </c>
      <c r="H17" s="29">
        <v>1487</v>
      </c>
      <c r="I17" s="29">
        <v>1767</v>
      </c>
      <c r="J17" s="29">
        <v>7878</v>
      </c>
      <c r="K17" s="29">
        <v>6082</v>
      </c>
      <c r="L17" s="29">
        <v>1092</v>
      </c>
      <c r="M17" s="31">
        <f>SUM(C17:L17)</f>
        <v>73005</v>
      </c>
      <c r="N17" s="29">
        <v>39127</v>
      </c>
      <c r="O17" s="31">
        <f>SUM(M17:N17)</f>
        <v>112132</v>
      </c>
      <c r="Q17" s="77"/>
      <c r="R17" s="77"/>
      <c r="T17" s="29">
        <v>0</v>
      </c>
      <c r="U17" s="29">
        <v>53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13805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15032</v>
      </c>
      <c r="D19" s="29">
        <v>1165</v>
      </c>
      <c r="E19" s="29">
        <v>3451</v>
      </c>
      <c r="F19" s="29">
        <v>532</v>
      </c>
      <c r="G19" s="29">
        <v>0</v>
      </c>
      <c r="H19" s="29">
        <v>2969</v>
      </c>
      <c r="I19" s="29">
        <v>16</v>
      </c>
      <c r="J19" s="29">
        <v>14037</v>
      </c>
      <c r="K19" s="29">
        <v>139</v>
      </c>
      <c r="L19" s="29">
        <v>1</v>
      </c>
      <c r="M19" s="31">
        <f>SUM(C19:L19)</f>
        <v>37342</v>
      </c>
      <c r="N19" s="29">
        <v>246</v>
      </c>
      <c r="O19" s="31">
        <f>SUM(M19:N19)</f>
        <v>37588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26667</v>
      </c>
      <c r="D20" s="29">
        <v>4217</v>
      </c>
      <c r="E20" s="29">
        <v>13200</v>
      </c>
      <c r="F20" s="29">
        <v>1469</v>
      </c>
      <c r="G20" s="29">
        <v>0</v>
      </c>
      <c r="H20" s="29">
        <v>1838</v>
      </c>
      <c r="I20" s="29">
        <v>5664</v>
      </c>
      <c r="J20" s="29">
        <v>60356</v>
      </c>
      <c r="K20" s="29">
        <v>1672</v>
      </c>
      <c r="L20" s="29">
        <v>139</v>
      </c>
      <c r="M20" s="31">
        <f>SUM(C20:L20)</f>
        <v>115222</v>
      </c>
      <c r="N20" s="29">
        <v>2134</v>
      </c>
      <c r="O20" s="31">
        <f>SUM(M20:N20)</f>
        <v>117356</v>
      </c>
      <c r="Q20" s="77"/>
      <c r="R20" s="77"/>
      <c r="T20" s="29">
        <v>0</v>
      </c>
      <c r="U20" s="29">
        <v>10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66</v>
      </c>
      <c r="G21" s="30"/>
      <c r="H21" s="30"/>
      <c r="I21" s="30"/>
      <c r="J21" s="29">
        <v>0</v>
      </c>
      <c r="K21" s="30"/>
      <c r="L21" s="30"/>
      <c r="M21" s="31">
        <f>SUM(F21,J21)</f>
        <v>66</v>
      </c>
      <c r="N21" s="30"/>
      <c r="O21" s="31">
        <f>M21</f>
        <v>66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211</v>
      </c>
      <c r="D22" s="29">
        <v>0</v>
      </c>
      <c r="E22" s="29">
        <v>1</v>
      </c>
      <c r="F22" s="29">
        <v>0</v>
      </c>
      <c r="G22" s="29">
        <v>0</v>
      </c>
      <c r="H22" s="29">
        <v>4</v>
      </c>
      <c r="I22" s="29">
        <v>27</v>
      </c>
      <c r="J22" s="29">
        <v>2</v>
      </c>
      <c r="K22" s="29">
        <v>0</v>
      </c>
      <c r="L22" s="29">
        <v>0</v>
      </c>
      <c r="M22" s="31">
        <f>SUM(C22:L22)</f>
        <v>245</v>
      </c>
      <c r="N22" s="29">
        <v>0</v>
      </c>
      <c r="O22" s="31">
        <f>SUM(M22:N22)</f>
        <v>245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694</v>
      </c>
      <c r="D23" s="29">
        <v>1</v>
      </c>
      <c r="E23" s="29">
        <v>3100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3795</v>
      </c>
      <c r="N23" s="29">
        <v>0</v>
      </c>
      <c r="O23" s="31">
        <f>SUM(M23:N23)</f>
        <v>3795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11991</v>
      </c>
      <c r="D24" s="29">
        <v>17400</v>
      </c>
      <c r="E24" s="29">
        <v>184121</v>
      </c>
      <c r="F24" s="29">
        <v>5422</v>
      </c>
      <c r="G24" s="29">
        <v>0</v>
      </c>
      <c r="H24" s="29">
        <v>20996</v>
      </c>
      <c r="I24" s="29">
        <v>3846</v>
      </c>
      <c r="J24" s="29">
        <v>1109</v>
      </c>
      <c r="K24" s="29">
        <v>16638</v>
      </c>
      <c r="L24" s="29">
        <v>0</v>
      </c>
      <c r="M24" s="31">
        <f>SUM(C24:L24)</f>
        <v>261523</v>
      </c>
      <c r="N24" s="29">
        <v>1577</v>
      </c>
      <c r="O24" s="31">
        <f>SUM(M24:N24)</f>
        <v>263100</v>
      </c>
      <c r="Q24" s="77"/>
      <c r="R24" s="77"/>
      <c r="T24" s="29">
        <v>0</v>
      </c>
      <c r="U24" s="29">
        <v>222</v>
      </c>
    </row>
    <row r="25" spans="2:21" s="21" customFormat="1" ht="16" customHeight="1">
      <c r="B25" s="33" t="s">
        <v>44</v>
      </c>
      <c r="C25" s="34">
        <f>SUM(C17,C19:C20,C22:C24)</f>
        <v>81937</v>
      </c>
      <c r="D25" s="34">
        <f>SUM(D17,D19:D20,D22:D24)</f>
        <v>29037</v>
      </c>
      <c r="E25" s="34">
        <f>SUM(E17,E19:E20,E22:E24)</f>
        <v>208491</v>
      </c>
      <c r="F25" s="34">
        <f>SUM(F17,F19:F24)</f>
        <v>23974</v>
      </c>
      <c r="G25" s="34">
        <f>SUM(G17,G19:G20,G22:G24)</f>
        <v>0</v>
      </c>
      <c r="H25" s="34">
        <f>SUM(H17,H19:H20,H22:H24)</f>
        <v>27294</v>
      </c>
      <c r="I25" s="34">
        <f>SUM(I17,I19:I20,I22:I24)</f>
        <v>11320</v>
      </c>
      <c r="J25" s="34">
        <f>SUM(J17,J19:J24)</f>
        <v>83382</v>
      </c>
      <c r="K25" s="34">
        <f>SUM(K17,K19:K20,K22:K24)</f>
        <v>24531</v>
      </c>
      <c r="L25" s="34">
        <f>SUM(L17,L19:L20,L22:L24)</f>
        <v>1232</v>
      </c>
      <c r="M25" s="34">
        <f>SUM(M17,M19:M24)</f>
        <v>491198</v>
      </c>
      <c r="N25" s="34">
        <f>SUM(N17,N19:N20,N22:N24)</f>
        <v>43084</v>
      </c>
      <c r="O25" s="34">
        <f>SUM(O17,O19:O24)</f>
        <v>534282</v>
      </c>
      <c r="Q25" s="77"/>
      <c r="R25" s="77"/>
      <c r="T25" s="34">
        <f>SUM(T17,T19:T20,T22:T24)</f>
        <v>0</v>
      </c>
      <c r="U25" s="34">
        <f>SUM(U17,U19:U20,U22:U24)</f>
        <v>285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1415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1415</v>
      </c>
      <c r="N28" s="30"/>
      <c r="O28" s="31">
        <f>M28</f>
        <v>1415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8337</v>
      </c>
      <c r="F29" s="30"/>
      <c r="G29" s="30"/>
      <c r="H29" s="30"/>
      <c r="I29" s="30"/>
      <c r="J29" s="30"/>
      <c r="K29" s="30"/>
      <c r="L29" s="30"/>
      <c r="M29" s="31">
        <f>E29</f>
        <v>8337</v>
      </c>
      <c r="N29" s="30"/>
      <c r="O29" s="31">
        <f>M29</f>
        <v>8337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91238</v>
      </c>
      <c r="L30" s="30"/>
      <c r="M30" s="31">
        <f>K30</f>
        <v>91238</v>
      </c>
      <c r="N30" s="30"/>
      <c r="O30" s="31">
        <f>M30</f>
        <v>91238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161502</v>
      </c>
      <c r="F31" s="41"/>
      <c r="G31" s="41"/>
      <c r="H31" s="41"/>
      <c r="I31" s="41"/>
      <c r="J31" s="41"/>
      <c r="K31" s="41"/>
      <c r="L31" s="41"/>
      <c r="M31" s="31">
        <f>E31</f>
        <v>161502</v>
      </c>
      <c r="N31" s="41"/>
      <c r="O31" s="31">
        <f>M31</f>
        <v>161502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2026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2026</v>
      </c>
      <c r="N32" s="75">
        <f>-N49-N50</f>
        <v>0</v>
      </c>
      <c r="O32" s="31">
        <f>SUM(M32:N32)</f>
        <v>2026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161</v>
      </c>
      <c r="E34" s="29">
        <v>4061</v>
      </c>
      <c r="F34" s="29">
        <v>19</v>
      </c>
      <c r="G34" s="29">
        <v>0</v>
      </c>
      <c r="H34" s="29">
        <v>1</v>
      </c>
      <c r="I34" s="29">
        <v>7142</v>
      </c>
      <c r="J34" s="29">
        <v>15</v>
      </c>
      <c r="K34" s="29">
        <v>0</v>
      </c>
      <c r="L34" s="29">
        <v>0</v>
      </c>
      <c r="M34" s="31">
        <f>SUM(C34:L34)</f>
        <v>11399</v>
      </c>
      <c r="N34" s="29">
        <v>0</v>
      </c>
      <c r="O34" s="31">
        <f>SUM(M34:N34)</f>
        <v>11399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1415</v>
      </c>
      <c r="D35" s="34">
        <f>SUM(D32:D34)</f>
        <v>161</v>
      </c>
      <c r="E35" s="34">
        <f>SUM(E29,E31:E34)</f>
        <v>173900</v>
      </c>
      <c r="F35" s="34">
        <f>SUM(F32:F34)</f>
        <v>19</v>
      </c>
      <c r="G35" s="34">
        <f>SUM(G32:G34)</f>
        <v>0</v>
      </c>
      <c r="H35" s="34">
        <f>SUM(H32:H34)</f>
        <v>1</v>
      </c>
      <c r="I35" s="34">
        <f>SUM(I32:I34)</f>
        <v>9168</v>
      </c>
      <c r="J35" s="34">
        <f>SUM(J32:J34)</f>
        <v>15</v>
      </c>
      <c r="K35" s="34">
        <f>SUM(K30,K32:K34)</f>
        <v>91238</v>
      </c>
      <c r="L35" s="34">
        <f>SUM(L32:L34)</f>
        <v>0</v>
      </c>
      <c r="M35" s="34">
        <f>SUM(M28:M34)</f>
        <v>275917</v>
      </c>
      <c r="N35" s="34">
        <f>SUM(N32:N34)</f>
        <v>0</v>
      </c>
      <c r="O35" s="34">
        <f>SUM(O28:O34)</f>
        <v>275917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12474</v>
      </c>
      <c r="D37" s="29">
        <v>3210</v>
      </c>
      <c r="E37" s="29">
        <v>10200</v>
      </c>
      <c r="F37" s="29">
        <v>1761</v>
      </c>
      <c r="G37" s="29">
        <v>0</v>
      </c>
      <c r="H37" s="29">
        <v>1651</v>
      </c>
      <c r="I37" s="29">
        <v>2005</v>
      </c>
      <c r="J37" s="29">
        <v>16454</v>
      </c>
      <c r="K37" s="29">
        <v>1094</v>
      </c>
      <c r="L37" s="29">
        <v>66</v>
      </c>
      <c r="M37" s="31">
        <f>SUM(C37:L37)</f>
        <v>48915</v>
      </c>
      <c r="N37" s="29">
        <v>2858</v>
      </c>
      <c r="O37" s="31">
        <f>SUM(M37:N37)</f>
        <v>51773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-2096</v>
      </c>
      <c r="D39" s="29">
        <v>-4797</v>
      </c>
      <c r="E39" s="29">
        <v>-1493</v>
      </c>
      <c r="F39" s="29">
        <v>-1968</v>
      </c>
      <c r="G39" s="29">
        <v>0</v>
      </c>
      <c r="H39" s="29">
        <v>-1034</v>
      </c>
      <c r="I39" s="29">
        <v>-665</v>
      </c>
      <c r="J39" s="29">
        <v>-209737</v>
      </c>
      <c r="K39" s="29">
        <v>-958</v>
      </c>
      <c r="L39" s="29">
        <v>-379</v>
      </c>
      <c r="M39" s="31">
        <f>SUM(C39:L39)</f>
        <v>-223127</v>
      </c>
      <c r="N39" s="29">
        <v>-2831</v>
      </c>
      <c r="O39" s="31">
        <f>SUM(M39:N39)</f>
        <v>-225958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411962</v>
      </c>
      <c r="D41" s="31">
        <f t="shared" si="2"/>
        <v>47795</v>
      </c>
      <c r="E41" s="31">
        <f t="shared" si="2"/>
        <v>511074</v>
      </c>
      <c r="F41" s="31">
        <f t="shared" si="2"/>
        <v>33427</v>
      </c>
      <c r="G41" s="31">
        <f t="shared" si="2"/>
        <v>0</v>
      </c>
      <c r="H41" s="31">
        <f t="shared" si="2"/>
        <v>45656</v>
      </c>
      <c r="I41" s="31">
        <f t="shared" si="2"/>
        <v>33905</v>
      </c>
      <c r="J41" s="31">
        <f t="shared" si="2"/>
        <v>24869</v>
      </c>
      <c r="K41" s="31">
        <f t="shared" si="2"/>
        <v>128353</v>
      </c>
      <c r="L41" s="31">
        <f t="shared" si="2"/>
        <v>1212</v>
      </c>
      <c r="M41" s="31">
        <f t="shared" si="2"/>
        <v>1238253</v>
      </c>
      <c r="N41" s="31">
        <f t="shared" si="2"/>
        <v>65883</v>
      </c>
      <c r="O41" s="31">
        <f t="shared" si="2"/>
        <v>1304136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285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410507</v>
      </c>
      <c r="D43" s="31">
        <f>SUM(D41,D55)</f>
        <v>47795</v>
      </c>
      <c r="E43" s="31">
        <f>SUM(E41,E55)</f>
        <v>511074</v>
      </c>
      <c r="F43" s="31">
        <f>SUM(F41,F55:F56)</f>
        <v>33405</v>
      </c>
      <c r="G43" s="31">
        <f>SUM(G41,G55)</f>
        <v>0</v>
      </c>
      <c r="H43" s="31">
        <f>SUM(H41,H55)</f>
        <v>45585</v>
      </c>
      <c r="I43" s="31">
        <f>SUM(I41,I55)</f>
        <v>33905</v>
      </c>
      <c r="J43" s="31">
        <f>SUM(J41,J55:J56)</f>
        <v>24869</v>
      </c>
      <c r="K43" s="31">
        <f>SUM(K41,K55)</f>
        <v>128353</v>
      </c>
      <c r="L43" s="31">
        <f>SUM(L41,L55)</f>
        <v>1212</v>
      </c>
      <c r="M43" s="31">
        <f>SUM(M41,M55:M56)</f>
        <v>1236705</v>
      </c>
      <c r="N43" s="31">
        <f>SUM(N41,N55)</f>
        <v>65883</v>
      </c>
      <c r="O43" s="31">
        <f>SUM(O41,O55:O56)</f>
        <v>1302588</v>
      </c>
      <c r="Q43" s="77"/>
      <c r="R43" s="77"/>
      <c r="T43" s="31">
        <f>SUM(T41,T55)</f>
        <v>0</v>
      </c>
      <c r="U43" s="31">
        <f>SUM(U41,U55)</f>
        <v>285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-46054</v>
      </c>
      <c r="D47" s="30"/>
      <c r="E47" s="29">
        <v>-7573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-53627</v>
      </c>
      <c r="N47" s="30"/>
      <c r="O47" s="31">
        <f>M47</f>
        <v>-53627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-4309</v>
      </c>
      <c r="D48" s="29">
        <v>0</v>
      </c>
      <c r="E48" s="29">
        <v>-547</v>
      </c>
      <c r="F48" s="29">
        <v>0</v>
      </c>
      <c r="G48" s="29">
        <v>0</v>
      </c>
      <c r="H48" s="29">
        <v>0</v>
      </c>
      <c r="I48" s="29">
        <v>-1525</v>
      </c>
      <c r="J48" s="29">
        <v>0</v>
      </c>
      <c r="K48" s="29">
        <v>-311</v>
      </c>
      <c r="L48" s="29">
        <v>0</v>
      </c>
      <c r="M48" s="31">
        <f>SUM(C48:L48)</f>
        <v>-6692</v>
      </c>
      <c r="N48" s="29">
        <v>0</v>
      </c>
      <c r="O48" s="31">
        <f>SUM(M48:N48)</f>
        <v>-6692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-2026</v>
      </c>
      <c r="J50" s="29">
        <v>0</v>
      </c>
      <c r="K50" s="29">
        <v>0</v>
      </c>
      <c r="L50" s="29">
        <v>0</v>
      </c>
      <c r="M50" s="31">
        <f>SUM(C50:L50)</f>
        <v>-2026</v>
      </c>
      <c r="N50" s="29">
        <v>0</v>
      </c>
      <c r="O50" s="31">
        <f>SUM(M50:N50)</f>
        <v>-2026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-6211</v>
      </c>
      <c r="D51" s="29">
        <v>-1089</v>
      </c>
      <c r="E51" s="29">
        <v>-2221</v>
      </c>
      <c r="F51" s="29">
        <v>-144</v>
      </c>
      <c r="G51" s="29">
        <v>0</v>
      </c>
      <c r="H51" s="29">
        <v>-3</v>
      </c>
      <c r="I51" s="29">
        <v>-844</v>
      </c>
      <c r="J51" s="29">
        <v>-1655</v>
      </c>
      <c r="K51" s="29">
        <v>-89446</v>
      </c>
      <c r="L51" s="29">
        <v>0</v>
      </c>
      <c r="M51" s="31">
        <f>SUM(C51:L51)</f>
        <v>-101613</v>
      </c>
      <c r="N51" s="29">
        <v>0</v>
      </c>
      <c r="O51" s="31">
        <f>SUM(M51:N51)</f>
        <v>-101613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-56574</v>
      </c>
      <c r="D52" s="34">
        <f>SUM(D48:D51)</f>
        <v>-1089</v>
      </c>
      <c r="E52" s="34">
        <f>SUM(E47:E51)</f>
        <v>-10341</v>
      </c>
      <c r="F52" s="34">
        <f>SUM(F47:F51)</f>
        <v>-144</v>
      </c>
      <c r="G52" s="34">
        <f t="shared" ref="G52:L52" si="3">SUM(G48:G51)</f>
        <v>0</v>
      </c>
      <c r="H52" s="34">
        <f t="shared" si="3"/>
        <v>-3</v>
      </c>
      <c r="I52" s="34">
        <f t="shared" si="3"/>
        <v>-4395</v>
      </c>
      <c r="J52" s="34">
        <f t="shared" si="3"/>
        <v>-1655</v>
      </c>
      <c r="K52" s="34">
        <f t="shared" si="3"/>
        <v>-89757</v>
      </c>
      <c r="L52" s="34">
        <f t="shared" si="3"/>
        <v>0</v>
      </c>
      <c r="M52" s="34">
        <f>SUM(M47:M51)</f>
        <v>-163958</v>
      </c>
      <c r="N52" s="34">
        <f>SUM(N48:N51)</f>
        <v>0</v>
      </c>
      <c r="O52" s="34">
        <f>SUM(O47:O51)</f>
        <v>-163958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-1455</v>
      </c>
      <c r="D55" s="29">
        <v>0</v>
      </c>
      <c r="E55" s="29">
        <v>0</v>
      </c>
      <c r="F55" s="29">
        <v>-22</v>
      </c>
      <c r="G55" s="29">
        <v>0</v>
      </c>
      <c r="H55" s="29">
        <v>-71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-1548</v>
      </c>
      <c r="N55" s="29">
        <v>0</v>
      </c>
      <c r="O55" s="31">
        <f>SUM(M55:N55)</f>
        <v>-1548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-72542</v>
      </c>
      <c r="F57" s="30"/>
      <c r="G57" s="30"/>
      <c r="H57" s="30"/>
      <c r="I57" s="30"/>
      <c r="J57" s="30"/>
      <c r="K57" s="30"/>
      <c r="L57" s="30"/>
      <c r="M57" s="31">
        <f>E57</f>
        <v>-72542</v>
      </c>
      <c r="N57" s="30"/>
      <c r="O57" s="31">
        <f>M57</f>
        <v>-72542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-161502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-161502</v>
      </c>
      <c r="N58" s="42">
        <f>-N82</f>
        <v>0</v>
      </c>
      <c r="O58" s="31">
        <f>SUM(M58:N58)</f>
        <v>-161502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-1311</v>
      </c>
      <c r="D59" s="29">
        <v>-1393</v>
      </c>
      <c r="E59" s="29">
        <v>-1193</v>
      </c>
      <c r="F59" s="29">
        <v>-1503</v>
      </c>
      <c r="G59" s="29">
        <v>0</v>
      </c>
      <c r="H59" s="29">
        <v>-2264</v>
      </c>
      <c r="I59" s="29">
        <v>-3502</v>
      </c>
      <c r="J59" s="29">
        <v>-1996</v>
      </c>
      <c r="K59" s="29">
        <v>-197</v>
      </c>
      <c r="L59" s="29">
        <v>-250</v>
      </c>
      <c r="M59" s="31">
        <f>SUM(C59:L59)</f>
        <v>-13609</v>
      </c>
      <c r="N59" s="29">
        <v>-157</v>
      </c>
      <c r="O59" s="31">
        <f>SUM(M59:N59)</f>
        <v>-13766</v>
      </c>
      <c r="P59" s="52"/>
      <c r="Q59" s="77"/>
      <c r="R59" s="77"/>
      <c r="S59" s="52"/>
      <c r="T59" s="29">
        <v>0</v>
      </c>
      <c r="U59" s="29">
        <v>-224</v>
      </c>
    </row>
    <row r="60" spans="2:21" s="21" customFormat="1" ht="16" customHeight="1">
      <c r="B60" s="33" t="s">
        <v>72</v>
      </c>
      <c r="C60" s="34">
        <f>SUM(C55,C58:C59)</f>
        <v>-2766</v>
      </c>
      <c r="D60" s="34">
        <f>SUM(D55,D58:D59)</f>
        <v>-1393</v>
      </c>
      <c r="E60" s="34">
        <f>SUM(E55,E57:E59)</f>
        <v>-235237</v>
      </c>
      <c r="F60" s="34">
        <f>SUM(F55:F56,F58:F59)</f>
        <v>-1525</v>
      </c>
      <c r="G60" s="34">
        <f>SUM(G55,G59)</f>
        <v>0</v>
      </c>
      <c r="H60" s="34">
        <f>SUM(H55,H58:H59)</f>
        <v>-2335</v>
      </c>
      <c r="I60" s="34">
        <f>SUM(I55,I58:I59)</f>
        <v>-3502</v>
      </c>
      <c r="J60" s="34">
        <f>SUM(J55:J56,J58:J59)</f>
        <v>-1996</v>
      </c>
      <c r="K60" s="34">
        <f>SUM(K55,K58:K59)</f>
        <v>-197</v>
      </c>
      <c r="L60" s="34">
        <f>SUM(L55,L58:L59)</f>
        <v>-250</v>
      </c>
      <c r="M60" s="34">
        <f>SUM(M55:M59)</f>
        <v>-249201</v>
      </c>
      <c r="N60" s="34">
        <f>SUM(N55,N58:N59)</f>
        <v>-157</v>
      </c>
      <c r="O60" s="34">
        <f>SUM(O55:O59)</f>
        <v>-249358</v>
      </c>
      <c r="P60" s="52"/>
      <c r="Q60" s="77"/>
      <c r="R60" s="77"/>
      <c r="S60" s="52"/>
      <c r="T60" s="34">
        <f>SUM(T55,T59)</f>
        <v>0</v>
      </c>
      <c r="U60" s="34">
        <f>SUM(U55,U59)</f>
        <v>-224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-35</v>
      </c>
      <c r="D63" s="29">
        <v>0</v>
      </c>
      <c r="E63" s="29">
        <v>-20232</v>
      </c>
      <c r="F63" s="29">
        <v>0</v>
      </c>
      <c r="G63" s="29">
        <v>0</v>
      </c>
      <c r="H63" s="29">
        <v>0</v>
      </c>
      <c r="I63" s="29">
        <v>0</v>
      </c>
      <c r="J63" s="29">
        <v>-91</v>
      </c>
      <c r="K63" s="29">
        <v>0</v>
      </c>
      <c r="L63" s="29">
        <v>0</v>
      </c>
      <c r="M63" s="31">
        <f>SUM(C63:L63)</f>
        <v>-20358</v>
      </c>
      <c r="N63" s="29">
        <v>0</v>
      </c>
      <c r="O63" s="31">
        <f>SUM(M63:N63)</f>
        <v>-20358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-7</v>
      </c>
      <c r="D64" s="29">
        <v>-526</v>
      </c>
      <c r="E64" s="29">
        <v>-44</v>
      </c>
      <c r="F64" s="29">
        <v>-230</v>
      </c>
      <c r="G64" s="29">
        <v>0</v>
      </c>
      <c r="H64" s="29">
        <v>-5</v>
      </c>
      <c r="I64" s="29">
        <v>-3055</v>
      </c>
      <c r="J64" s="29">
        <v>-257</v>
      </c>
      <c r="K64" s="29">
        <v>-10081</v>
      </c>
      <c r="L64" s="29">
        <v>-9</v>
      </c>
      <c r="M64" s="31">
        <f>SUM(C64:L64)</f>
        <v>-14214</v>
      </c>
      <c r="N64" s="29">
        <v>-121491</v>
      </c>
      <c r="O64" s="31">
        <f>SUM(M64:N64)</f>
        <v>-135705</v>
      </c>
      <c r="P64" s="32"/>
      <c r="Q64" s="77"/>
      <c r="R64" s="77"/>
      <c r="S64" s="32"/>
      <c r="T64" s="29">
        <v>0</v>
      </c>
      <c r="U64" s="29">
        <v>-233</v>
      </c>
    </row>
    <row r="65" spans="2:21" s="21" customFormat="1" ht="16" customHeight="1">
      <c r="B65" s="28" t="s">
        <v>76</v>
      </c>
      <c r="C65" s="29">
        <v>-1982</v>
      </c>
      <c r="D65" s="29">
        <v>-899</v>
      </c>
      <c r="E65" s="29">
        <v>-2192</v>
      </c>
      <c r="F65" s="29">
        <v>-2694</v>
      </c>
      <c r="G65" s="29">
        <v>0</v>
      </c>
      <c r="H65" s="29">
        <v>-7587</v>
      </c>
      <c r="I65" s="29">
        <v>-4049</v>
      </c>
      <c r="J65" s="29">
        <v>-4632</v>
      </c>
      <c r="K65" s="29">
        <v>-11170</v>
      </c>
      <c r="L65" s="29">
        <v>-222</v>
      </c>
      <c r="M65" s="31">
        <f>SUM(C65:L65)</f>
        <v>-35427</v>
      </c>
      <c r="N65" s="29">
        <v>-4083</v>
      </c>
      <c r="O65" s="31">
        <f>SUM(M65:N65)</f>
        <v>-39510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-2024</v>
      </c>
      <c r="D66" s="34">
        <f t="shared" si="4"/>
        <v>-1425</v>
      </c>
      <c r="E66" s="34">
        <f t="shared" si="4"/>
        <v>-22468</v>
      </c>
      <c r="F66" s="34">
        <f t="shared" si="4"/>
        <v>-2924</v>
      </c>
      <c r="G66" s="34">
        <f t="shared" si="4"/>
        <v>0</v>
      </c>
      <c r="H66" s="34">
        <f t="shared" si="4"/>
        <v>-7592</v>
      </c>
      <c r="I66" s="34">
        <f t="shared" si="4"/>
        <v>-7104</v>
      </c>
      <c r="J66" s="34">
        <f t="shared" si="4"/>
        <v>-4980</v>
      </c>
      <c r="K66" s="34">
        <f t="shared" si="4"/>
        <v>-21251</v>
      </c>
      <c r="L66" s="34">
        <f t="shared" si="4"/>
        <v>-231</v>
      </c>
      <c r="M66" s="34">
        <f t="shared" si="4"/>
        <v>-69999</v>
      </c>
      <c r="N66" s="34">
        <f t="shared" si="4"/>
        <v>-125574</v>
      </c>
      <c r="O66" s="34">
        <f t="shared" si="4"/>
        <v>-195573</v>
      </c>
      <c r="P66" s="32"/>
      <c r="Q66" s="77"/>
      <c r="R66" s="77"/>
      <c r="S66" s="32"/>
      <c r="T66" s="34">
        <f>SUM(T63:T65)</f>
        <v>0</v>
      </c>
      <c r="U66" s="34">
        <f>SUM(U63:U65)</f>
        <v>-233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-61364</v>
      </c>
      <c r="D68" s="31">
        <f t="shared" si="5"/>
        <v>-3907</v>
      </c>
      <c r="E68" s="31">
        <f t="shared" si="5"/>
        <v>-268046</v>
      </c>
      <c r="F68" s="31">
        <f t="shared" si="5"/>
        <v>-4593</v>
      </c>
      <c r="G68" s="31">
        <f t="shared" si="5"/>
        <v>0</v>
      </c>
      <c r="H68" s="31">
        <f t="shared" si="5"/>
        <v>-9930</v>
      </c>
      <c r="I68" s="31">
        <f t="shared" si="5"/>
        <v>-15001</v>
      </c>
      <c r="J68" s="31">
        <f t="shared" si="5"/>
        <v>-8631</v>
      </c>
      <c r="K68" s="31">
        <f t="shared" si="5"/>
        <v>-111205</v>
      </c>
      <c r="L68" s="31">
        <f t="shared" si="5"/>
        <v>-481</v>
      </c>
      <c r="M68" s="31">
        <f t="shared" si="5"/>
        <v>-483158</v>
      </c>
      <c r="N68" s="31">
        <f t="shared" si="5"/>
        <v>-125731</v>
      </c>
      <c r="O68" s="31">
        <f t="shared" si="5"/>
        <v>-608889</v>
      </c>
      <c r="P68" s="32"/>
      <c r="Q68" s="77"/>
      <c r="R68" s="77"/>
      <c r="S68" s="32"/>
      <c r="T68" s="31">
        <f>SUM(T52,T60,T66)</f>
        <v>0</v>
      </c>
      <c r="U68" s="31">
        <f>SUM(U52,U60,U66)</f>
        <v>-457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-59909</v>
      </c>
      <c r="D70" s="31">
        <f>D68-D55</f>
        <v>-3907</v>
      </c>
      <c r="E70" s="31">
        <f>E68-E55</f>
        <v>-268046</v>
      </c>
      <c r="F70" s="31">
        <f>F68-F55-F56</f>
        <v>-4571</v>
      </c>
      <c r="G70" s="31">
        <f>G68-G55</f>
        <v>0</v>
      </c>
      <c r="H70" s="31">
        <f>H68-H55</f>
        <v>-9859</v>
      </c>
      <c r="I70" s="31">
        <f>I68-I55</f>
        <v>-15001</v>
      </c>
      <c r="J70" s="31">
        <f>J68-J55-J56</f>
        <v>-8631</v>
      </c>
      <c r="K70" s="31">
        <f>K68-K55</f>
        <v>-111205</v>
      </c>
      <c r="L70" s="31">
        <f>L68-L55</f>
        <v>-481</v>
      </c>
      <c r="M70" s="31">
        <f>M68-M55-M56</f>
        <v>-481610</v>
      </c>
      <c r="N70" s="31">
        <f>N68-N55</f>
        <v>-125731</v>
      </c>
      <c r="O70" s="31">
        <f>O68-O55-O56</f>
        <v>-607341</v>
      </c>
      <c r="P70" s="32"/>
      <c r="Q70" s="77"/>
      <c r="R70" s="77"/>
      <c r="S70" s="32"/>
      <c r="T70" s="31">
        <f>T68-T55</f>
        <v>0</v>
      </c>
      <c r="U70" s="31">
        <f>U68-U55</f>
        <v>-457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350598</v>
      </c>
      <c r="D72" s="57">
        <f t="shared" si="6"/>
        <v>43888</v>
      </c>
      <c r="E72" s="57">
        <f t="shared" si="6"/>
        <v>243028</v>
      </c>
      <c r="F72" s="57">
        <f t="shared" si="6"/>
        <v>28834</v>
      </c>
      <c r="G72" s="57">
        <f t="shared" si="6"/>
        <v>0</v>
      </c>
      <c r="H72" s="57">
        <f t="shared" si="6"/>
        <v>35726</v>
      </c>
      <c r="I72" s="57">
        <f t="shared" si="6"/>
        <v>18904</v>
      </c>
      <c r="J72" s="57">
        <f t="shared" si="6"/>
        <v>16238</v>
      </c>
      <c r="K72" s="57">
        <f t="shared" si="6"/>
        <v>17148</v>
      </c>
      <c r="L72" s="57">
        <f t="shared" si="6"/>
        <v>731</v>
      </c>
      <c r="M72" s="57">
        <f t="shared" si="6"/>
        <v>755095</v>
      </c>
      <c r="N72" s="57">
        <f t="shared" si="6"/>
        <v>-59848</v>
      </c>
      <c r="O72" s="57">
        <f t="shared" si="6"/>
        <v>695247</v>
      </c>
      <c r="P72" s="32"/>
      <c r="Q72" s="77"/>
      <c r="R72" s="77"/>
      <c r="S72" s="32"/>
      <c r="T72" s="57">
        <f>T41+T68</f>
        <v>0</v>
      </c>
      <c r="U72" s="57">
        <f>U41+U68</f>
        <v>-172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8080</v>
      </c>
      <c r="D77" s="69">
        <v>44</v>
      </c>
      <c r="E77" s="69">
        <v>382</v>
      </c>
      <c r="F77" s="69">
        <v>875</v>
      </c>
      <c r="G77" s="69">
        <v>0</v>
      </c>
      <c r="H77" s="69">
        <v>214</v>
      </c>
      <c r="I77" s="69">
        <v>0</v>
      </c>
      <c r="J77" s="69">
        <v>900</v>
      </c>
      <c r="K77" s="69">
        <v>0</v>
      </c>
      <c r="L77" s="69">
        <v>0</v>
      </c>
      <c r="M77" s="70">
        <f>SUM(C77:L77)</f>
        <v>10495</v>
      </c>
      <c r="N77" s="71">
        <v>28110</v>
      </c>
      <c r="O77" s="70">
        <f>SUM(M77:N77)</f>
        <v>38605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161502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-161502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161502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161502</v>
      </c>
      <c r="N82" s="29">
        <v>0</v>
      </c>
      <c r="O82" s="31">
        <f>SUM(M82:N82)</f>
        <v>161502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18</v>
      </c>
      <c r="D86" s="29">
        <v>2</v>
      </c>
      <c r="E86" s="29">
        <v>72972</v>
      </c>
      <c r="F86" s="29">
        <v>0</v>
      </c>
      <c r="G86" s="30"/>
      <c r="H86" s="29">
        <v>3</v>
      </c>
      <c r="I86" s="29">
        <v>871</v>
      </c>
      <c r="J86" s="29">
        <v>0</v>
      </c>
      <c r="K86" s="29">
        <v>243</v>
      </c>
      <c r="L86" s="29">
        <v>0</v>
      </c>
      <c r="M86" s="31">
        <f>SUM(C86:F86,H86:L86)</f>
        <v>74109</v>
      </c>
      <c r="N86" s="29">
        <v>278</v>
      </c>
      <c r="O86" s="31">
        <f>SUM(M86:N86)</f>
        <v>74387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1563</v>
      </c>
      <c r="D87" s="29">
        <v>1368</v>
      </c>
      <c r="E87" s="29">
        <v>4025</v>
      </c>
      <c r="F87" s="29">
        <v>195</v>
      </c>
      <c r="G87" s="30"/>
      <c r="H87" s="29">
        <v>1996</v>
      </c>
      <c r="I87" s="29">
        <v>818</v>
      </c>
      <c r="J87" s="29">
        <v>1089</v>
      </c>
      <c r="K87" s="29">
        <v>6350</v>
      </c>
      <c r="L87" s="29">
        <v>0</v>
      </c>
      <c r="M87" s="31">
        <f>SUM(C87:F87,H87:L87)</f>
        <v>17404</v>
      </c>
      <c r="N87" s="29">
        <v>376</v>
      </c>
      <c r="O87" s="31">
        <f>SUM(M87:N87)</f>
        <v>17780</v>
      </c>
      <c r="P87" s="32"/>
      <c r="Q87" s="36"/>
      <c r="R87" s="36"/>
      <c r="S87" s="32"/>
      <c r="T87" s="29">
        <v>0</v>
      </c>
      <c r="U87" s="29">
        <v>128</v>
      </c>
    </row>
    <row r="88" spans="2:21" s="21" customFormat="1" ht="16" customHeight="1">
      <c r="B88" s="33" t="s">
        <v>90</v>
      </c>
      <c r="C88" s="72">
        <f>SUM(C86:C87)</f>
        <v>1581</v>
      </c>
      <c r="D88" s="72">
        <f>SUM(D86:D87)</f>
        <v>1370</v>
      </c>
      <c r="E88" s="72">
        <f>SUM(E86:E87)</f>
        <v>76997</v>
      </c>
      <c r="F88" s="72">
        <f>SUM(F86:F87)</f>
        <v>195</v>
      </c>
      <c r="G88" s="30"/>
      <c r="H88" s="72">
        <f t="shared" ref="H88:O88" si="7">SUM(H86:H87)</f>
        <v>1999</v>
      </c>
      <c r="I88" s="72">
        <f t="shared" si="7"/>
        <v>1689</v>
      </c>
      <c r="J88" s="72">
        <f t="shared" si="7"/>
        <v>1089</v>
      </c>
      <c r="K88" s="72">
        <f t="shared" si="7"/>
        <v>6593</v>
      </c>
      <c r="L88" s="72">
        <f t="shared" si="7"/>
        <v>0</v>
      </c>
      <c r="M88" s="72">
        <f t="shared" si="7"/>
        <v>91513</v>
      </c>
      <c r="N88" s="72">
        <f t="shared" si="7"/>
        <v>654</v>
      </c>
      <c r="O88" s="72">
        <f t="shared" si="7"/>
        <v>92167</v>
      </c>
      <c r="P88" s="32"/>
      <c r="Q88" s="36"/>
      <c r="R88" s="36"/>
      <c r="S88" s="32"/>
      <c r="T88" s="72">
        <f>SUM(T86:T87)</f>
        <v>0</v>
      </c>
      <c r="U88" s="72">
        <f>SUM(U86:U87)</f>
        <v>128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1935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1935</v>
      </c>
      <c r="N91" s="29">
        <v>0</v>
      </c>
      <c r="O91" s="31">
        <f>SUM(M91:N91)</f>
        <v>1935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1935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1935</v>
      </c>
      <c r="N92" s="72">
        <f t="shared" si="8"/>
        <v>0</v>
      </c>
      <c r="O92" s="72">
        <f t="shared" si="8"/>
        <v>1935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1581</v>
      </c>
      <c r="D94" s="31">
        <f>D88+D92</f>
        <v>1370</v>
      </c>
      <c r="E94" s="31">
        <f>E88+E92</f>
        <v>78932</v>
      </c>
      <c r="F94" s="31">
        <f>F88+F92</f>
        <v>195</v>
      </c>
      <c r="G94" s="30"/>
      <c r="H94" s="31">
        <f t="shared" ref="H94:O94" si="9">H88+H92</f>
        <v>1999</v>
      </c>
      <c r="I94" s="31">
        <f t="shared" si="9"/>
        <v>1689</v>
      </c>
      <c r="J94" s="31">
        <f t="shared" si="9"/>
        <v>1089</v>
      </c>
      <c r="K94" s="31">
        <f t="shared" si="9"/>
        <v>6593</v>
      </c>
      <c r="L94" s="31">
        <f t="shared" si="9"/>
        <v>0</v>
      </c>
      <c r="M94" s="31">
        <f t="shared" si="9"/>
        <v>93448</v>
      </c>
      <c r="N94" s="31">
        <f t="shared" si="9"/>
        <v>654</v>
      </c>
      <c r="O94" s="31">
        <f t="shared" si="9"/>
        <v>94102</v>
      </c>
      <c r="P94" s="32"/>
      <c r="Q94" s="36"/>
      <c r="R94" s="36"/>
      <c r="S94" s="32"/>
      <c r="T94" s="31">
        <f>T88+T92</f>
        <v>0</v>
      </c>
      <c r="U94" s="31">
        <f>U88+U92</f>
        <v>128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16151.170574802833</v>
      </c>
      <c r="D97" s="29">
        <v>689.11232562871646</v>
      </c>
      <c r="E97" s="29">
        <v>129.22929999999997</v>
      </c>
      <c r="F97" s="29">
        <v>0.53383527488206117</v>
      </c>
      <c r="G97" s="29">
        <v>0</v>
      </c>
      <c r="H97" s="29">
        <v>445.58012775186745</v>
      </c>
      <c r="I97" s="29">
        <v>7008.1691769444142</v>
      </c>
      <c r="J97" s="29">
        <v>4892.2046595972879</v>
      </c>
      <c r="K97" s="29">
        <v>2213</v>
      </c>
      <c r="L97" s="29">
        <v>0</v>
      </c>
      <c r="M97" s="31">
        <f>SUM(C97:L97)</f>
        <v>31529</v>
      </c>
      <c r="N97" s="29">
        <v>0</v>
      </c>
      <c r="O97" s="31">
        <f>SUM(M97:N97)</f>
        <v>31529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0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0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112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271004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271004</v>
      </c>
      <c r="N10" s="30"/>
      <c r="O10" s="31">
        <f>M10</f>
        <v>271004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54620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54620</v>
      </c>
      <c r="N11" s="30"/>
      <c r="O11" s="31">
        <f>M11</f>
        <v>54620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111739</v>
      </c>
      <c r="D12" s="29">
        <v>4574</v>
      </c>
      <c r="E12" s="29">
        <v>210496</v>
      </c>
      <c r="F12" s="29">
        <v>5275</v>
      </c>
      <c r="G12" s="29">
        <v>0</v>
      </c>
      <c r="H12" s="29">
        <v>14998</v>
      </c>
      <c r="I12" s="29">
        <v>13578</v>
      </c>
      <c r="J12" s="29">
        <v>51937</v>
      </c>
      <c r="K12" s="29">
        <v>15749</v>
      </c>
      <c r="L12" s="29">
        <v>0</v>
      </c>
      <c r="M12" s="31">
        <f>SUM(C12:L12)</f>
        <v>428346</v>
      </c>
      <c r="N12" s="29">
        <v>0</v>
      </c>
      <c r="O12" s="31">
        <f>SUM(M12:N12)</f>
        <v>428346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18827</v>
      </c>
      <c r="D13" s="29">
        <v>740</v>
      </c>
      <c r="E13" s="29">
        <v>30408</v>
      </c>
      <c r="F13" s="29">
        <v>881</v>
      </c>
      <c r="G13" s="29">
        <v>0</v>
      </c>
      <c r="H13" s="29">
        <v>2223</v>
      </c>
      <c r="I13" s="29">
        <v>2583</v>
      </c>
      <c r="J13" s="29">
        <v>24586</v>
      </c>
      <c r="K13" s="29">
        <v>2389</v>
      </c>
      <c r="L13" s="29">
        <v>0</v>
      </c>
      <c r="M13" s="31">
        <f>SUM(C13:L13)</f>
        <v>82637</v>
      </c>
      <c r="N13" s="29">
        <v>0</v>
      </c>
      <c r="O13" s="31">
        <f>SUM(M13:N13)</f>
        <v>82637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456190</v>
      </c>
      <c r="D14" s="34">
        <f t="shared" ref="D14:L14" si="0">SUM(D12:D13)</f>
        <v>5314</v>
      </c>
      <c r="E14" s="34">
        <f t="shared" si="0"/>
        <v>240904</v>
      </c>
      <c r="F14" s="34">
        <f t="shared" si="0"/>
        <v>6156</v>
      </c>
      <c r="G14" s="34">
        <f t="shared" si="0"/>
        <v>0</v>
      </c>
      <c r="H14" s="34">
        <f t="shared" si="0"/>
        <v>17221</v>
      </c>
      <c r="I14" s="34">
        <f t="shared" si="0"/>
        <v>16161</v>
      </c>
      <c r="J14" s="34">
        <f t="shared" si="0"/>
        <v>76523</v>
      </c>
      <c r="K14" s="34">
        <f t="shared" si="0"/>
        <v>18138</v>
      </c>
      <c r="L14" s="34">
        <f t="shared" si="0"/>
        <v>0</v>
      </c>
      <c r="M14" s="34">
        <f>SUM(M10:M13)</f>
        <v>836607</v>
      </c>
      <c r="N14" s="34">
        <f>SUM(N12:N13)</f>
        <v>0</v>
      </c>
      <c r="O14" s="34">
        <f>SUM(O10:O13)</f>
        <v>836607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101328</v>
      </c>
      <c r="D17" s="29">
        <v>1256</v>
      </c>
      <c r="E17" s="29">
        <v>13410</v>
      </c>
      <c r="F17" s="29">
        <v>985</v>
      </c>
      <c r="G17" s="29">
        <v>0</v>
      </c>
      <c r="H17" s="29">
        <v>4608</v>
      </c>
      <c r="I17" s="29">
        <v>840</v>
      </c>
      <c r="J17" s="29">
        <v>66723</v>
      </c>
      <c r="K17" s="29">
        <v>14765</v>
      </c>
      <c r="L17" s="29">
        <v>0</v>
      </c>
      <c r="M17" s="31">
        <f>SUM(C17:L17)</f>
        <v>203915</v>
      </c>
      <c r="N17" s="29">
        <v>0</v>
      </c>
      <c r="O17" s="31">
        <f>SUM(M17:N17)</f>
        <v>203915</v>
      </c>
      <c r="Q17" s="77"/>
      <c r="R17" s="77"/>
      <c r="T17" s="29">
        <v>0</v>
      </c>
      <c r="U17" s="29">
        <v>30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22047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9920</v>
      </c>
      <c r="D19" s="29">
        <v>335</v>
      </c>
      <c r="E19" s="29">
        <v>5217</v>
      </c>
      <c r="F19" s="29">
        <v>289</v>
      </c>
      <c r="G19" s="29">
        <v>0</v>
      </c>
      <c r="H19" s="29">
        <v>5356</v>
      </c>
      <c r="I19" s="29">
        <v>28</v>
      </c>
      <c r="J19" s="29">
        <v>1729</v>
      </c>
      <c r="K19" s="29">
        <v>197</v>
      </c>
      <c r="L19" s="29">
        <v>0</v>
      </c>
      <c r="M19" s="31">
        <f>SUM(C19:L19)</f>
        <v>23071</v>
      </c>
      <c r="N19" s="29">
        <v>0</v>
      </c>
      <c r="O19" s="31">
        <f>SUM(M19:N19)</f>
        <v>23071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62639</v>
      </c>
      <c r="D20" s="29">
        <v>19038</v>
      </c>
      <c r="E20" s="29">
        <v>37583</v>
      </c>
      <c r="F20" s="29">
        <v>21308</v>
      </c>
      <c r="G20" s="29">
        <v>0</v>
      </c>
      <c r="H20" s="29">
        <v>66316</v>
      </c>
      <c r="I20" s="29">
        <v>10510</v>
      </c>
      <c r="J20" s="29">
        <v>58556</v>
      </c>
      <c r="K20" s="29">
        <v>9527</v>
      </c>
      <c r="L20" s="29">
        <v>0</v>
      </c>
      <c r="M20" s="31">
        <f>SUM(C20:L20)</f>
        <v>285477</v>
      </c>
      <c r="N20" s="29">
        <v>0</v>
      </c>
      <c r="O20" s="31">
        <f>SUM(M20:N20)</f>
        <v>285477</v>
      </c>
      <c r="Q20" s="77"/>
      <c r="R20" s="77"/>
      <c r="T20" s="29">
        <v>0</v>
      </c>
      <c r="U20" s="29">
        <v>392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10802</v>
      </c>
      <c r="G21" s="30"/>
      <c r="H21" s="30"/>
      <c r="I21" s="30"/>
      <c r="J21" s="29">
        <v>0</v>
      </c>
      <c r="K21" s="30"/>
      <c r="L21" s="30"/>
      <c r="M21" s="31">
        <f>SUM(F21,J21)</f>
        <v>10802</v>
      </c>
      <c r="N21" s="30"/>
      <c r="O21" s="31">
        <f>M21</f>
        <v>10802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1848</v>
      </c>
      <c r="D22" s="29">
        <v>0</v>
      </c>
      <c r="E22" s="29">
        <v>97</v>
      </c>
      <c r="F22" s="29">
        <v>0</v>
      </c>
      <c r="G22" s="29">
        <v>0</v>
      </c>
      <c r="H22" s="29">
        <v>0</v>
      </c>
      <c r="I22" s="29">
        <v>348</v>
      </c>
      <c r="J22" s="29">
        <v>0</v>
      </c>
      <c r="K22" s="29">
        <v>0</v>
      </c>
      <c r="L22" s="29">
        <v>0</v>
      </c>
      <c r="M22" s="31">
        <f>SUM(C22:L22)</f>
        <v>2293</v>
      </c>
      <c r="N22" s="29">
        <v>0</v>
      </c>
      <c r="O22" s="31">
        <f>SUM(M22:N22)</f>
        <v>2293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1598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1598</v>
      </c>
      <c r="N23" s="29">
        <v>0</v>
      </c>
      <c r="O23" s="31">
        <f>SUM(M23:N23)</f>
        <v>1598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16514</v>
      </c>
      <c r="D24" s="29">
        <v>91412</v>
      </c>
      <c r="E24" s="29">
        <v>313994</v>
      </c>
      <c r="F24" s="29">
        <v>15371</v>
      </c>
      <c r="G24" s="29">
        <v>0</v>
      </c>
      <c r="H24" s="29">
        <v>27092</v>
      </c>
      <c r="I24" s="29">
        <v>12053</v>
      </c>
      <c r="J24" s="29">
        <v>919</v>
      </c>
      <c r="K24" s="29">
        <v>46332</v>
      </c>
      <c r="L24" s="29">
        <v>0</v>
      </c>
      <c r="M24" s="31">
        <f>SUM(C24:L24)</f>
        <v>523687</v>
      </c>
      <c r="N24" s="29">
        <v>0</v>
      </c>
      <c r="O24" s="31">
        <f>SUM(M24:N24)</f>
        <v>523687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192249</v>
      </c>
      <c r="D25" s="34">
        <f>SUM(D17,D19:D20,D22:D24)</f>
        <v>112041</v>
      </c>
      <c r="E25" s="34">
        <f>SUM(E17,E19:E20,E22:E24)</f>
        <v>371899</v>
      </c>
      <c r="F25" s="34">
        <f>SUM(F17,F19:F24)</f>
        <v>48755</v>
      </c>
      <c r="G25" s="34">
        <f>SUM(G17,G19:G20,G22:G24)</f>
        <v>0</v>
      </c>
      <c r="H25" s="34">
        <f>SUM(H17,H19:H20,H22:H24)</f>
        <v>103372</v>
      </c>
      <c r="I25" s="34">
        <f>SUM(I17,I19:I20,I22:I24)</f>
        <v>23779</v>
      </c>
      <c r="J25" s="34">
        <f>SUM(J17,J19:J24)</f>
        <v>127927</v>
      </c>
      <c r="K25" s="34">
        <f>SUM(K17,K19:K20,K22:K24)</f>
        <v>70821</v>
      </c>
      <c r="L25" s="34">
        <f>SUM(L17,L19:L20,L22:L24)</f>
        <v>0</v>
      </c>
      <c r="M25" s="34">
        <f>SUM(M17,M19:M24)</f>
        <v>1050843</v>
      </c>
      <c r="N25" s="34">
        <f>SUM(N17,N19:N20,N22:N24)</f>
        <v>0</v>
      </c>
      <c r="O25" s="34">
        <f>SUM(O17,O19:O24)</f>
        <v>1050843</v>
      </c>
      <c r="Q25" s="77"/>
      <c r="R25" s="77"/>
      <c r="T25" s="34">
        <f>SUM(T17,T19:T20,T22:T24)</f>
        <v>0</v>
      </c>
      <c r="U25" s="34">
        <f>SUM(U17,U19:U20,U22:U24)</f>
        <v>422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35222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35222</v>
      </c>
      <c r="N28" s="30"/>
      <c r="O28" s="31">
        <f>M28</f>
        <v>35222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20750</v>
      </c>
      <c r="F29" s="30"/>
      <c r="G29" s="30"/>
      <c r="H29" s="30"/>
      <c r="I29" s="30"/>
      <c r="J29" s="30"/>
      <c r="K29" s="30"/>
      <c r="L29" s="30"/>
      <c r="M29" s="31">
        <f>E29</f>
        <v>20750</v>
      </c>
      <c r="N29" s="30"/>
      <c r="O29" s="31">
        <f>M29</f>
        <v>20750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286157</v>
      </c>
      <c r="L30" s="30"/>
      <c r="M30" s="31">
        <f>K30</f>
        <v>286157</v>
      </c>
      <c r="N30" s="30"/>
      <c r="O30" s="31">
        <f>M30</f>
        <v>286157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428368</v>
      </c>
      <c r="F31" s="41"/>
      <c r="G31" s="41"/>
      <c r="H31" s="41"/>
      <c r="I31" s="41"/>
      <c r="J31" s="41"/>
      <c r="K31" s="41"/>
      <c r="L31" s="41"/>
      <c r="M31" s="31">
        <f>E31</f>
        <v>428368</v>
      </c>
      <c r="N31" s="41"/>
      <c r="O31" s="31">
        <f>M31</f>
        <v>428368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4418</v>
      </c>
      <c r="J32" s="75">
        <f t="shared" si="1"/>
        <v>0</v>
      </c>
      <c r="K32" s="75">
        <f t="shared" si="1"/>
        <v>91234</v>
      </c>
      <c r="L32" s="75">
        <f t="shared" si="1"/>
        <v>0</v>
      </c>
      <c r="M32" s="31">
        <f>SUM(C32:L32)</f>
        <v>95652</v>
      </c>
      <c r="N32" s="75">
        <f>-N49-N50</f>
        <v>0</v>
      </c>
      <c r="O32" s="31">
        <f>SUM(M32:N32)</f>
        <v>95652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1411</v>
      </c>
      <c r="D34" s="29">
        <v>3616</v>
      </c>
      <c r="E34" s="29">
        <v>11191</v>
      </c>
      <c r="F34" s="29">
        <v>0</v>
      </c>
      <c r="G34" s="29">
        <v>0</v>
      </c>
      <c r="H34" s="29">
        <v>0</v>
      </c>
      <c r="I34" s="29">
        <v>23164</v>
      </c>
      <c r="J34" s="29">
        <v>0</v>
      </c>
      <c r="K34" s="29">
        <v>20287</v>
      </c>
      <c r="L34" s="29">
        <v>0</v>
      </c>
      <c r="M34" s="31">
        <f>SUM(C34:L34)</f>
        <v>59669</v>
      </c>
      <c r="N34" s="29">
        <v>0</v>
      </c>
      <c r="O34" s="31">
        <f>SUM(M34:N34)</f>
        <v>59669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36633</v>
      </c>
      <c r="D35" s="34">
        <f>SUM(D32:D34)</f>
        <v>3616</v>
      </c>
      <c r="E35" s="34">
        <f>SUM(E29,E31:E34)</f>
        <v>460309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27582</v>
      </c>
      <c r="J35" s="34">
        <f>SUM(J32:J34)</f>
        <v>0</v>
      </c>
      <c r="K35" s="34">
        <f>SUM(K30,K32:K34)</f>
        <v>397678</v>
      </c>
      <c r="L35" s="34">
        <f>SUM(L32:L34)</f>
        <v>0</v>
      </c>
      <c r="M35" s="34">
        <f>SUM(M28:M34)</f>
        <v>925818</v>
      </c>
      <c r="N35" s="34">
        <f>SUM(N32:N34)</f>
        <v>0</v>
      </c>
      <c r="O35" s="34">
        <f>SUM(O28:O34)</f>
        <v>925818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29792</v>
      </c>
      <c r="D37" s="29">
        <v>3903</v>
      </c>
      <c r="E37" s="29">
        <v>37926</v>
      </c>
      <c r="F37" s="29">
        <v>5995</v>
      </c>
      <c r="G37" s="29">
        <v>0</v>
      </c>
      <c r="H37" s="29">
        <v>12658</v>
      </c>
      <c r="I37" s="29">
        <v>7188</v>
      </c>
      <c r="J37" s="29">
        <v>19673</v>
      </c>
      <c r="K37" s="29">
        <v>6370</v>
      </c>
      <c r="L37" s="29">
        <v>0</v>
      </c>
      <c r="M37" s="31">
        <f>SUM(C37:L37)</f>
        <v>123505</v>
      </c>
      <c r="N37" s="29">
        <v>0</v>
      </c>
      <c r="O37" s="31">
        <f>SUM(M37:N37)</f>
        <v>123505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-2561</v>
      </c>
      <c r="E39" s="29">
        <v>-2190</v>
      </c>
      <c r="F39" s="29">
        <v>-748</v>
      </c>
      <c r="G39" s="29">
        <v>0</v>
      </c>
      <c r="H39" s="29">
        <v>-3296</v>
      </c>
      <c r="I39" s="29">
        <v>-23</v>
      </c>
      <c r="J39" s="29">
        <v>-163163</v>
      </c>
      <c r="K39" s="29">
        <v>-56</v>
      </c>
      <c r="L39" s="29">
        <v>0</v>
      </c>
      <c r="M39" s="31">
        <f>SUM(C39:L39)</f>
        <v>-172037</v>
      </c>
      <c r="N39" s="29">
        <v>0</v>
      </c>
      <c r="O39" s="31">
        <f>SUM(M39:N39)</f>
        <v>-172037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714864</v>
      </c>
      <c r="D41" s="31">
        <f t="shared" si="2"/>
        <v>122313</v>
      </c>
      <c r="E41" s="31">
        <f t="shared" si="2"/>
        <v>1108848</v>
      </c>
      <c r="F41" s="31">
        <f t="shared" si="2"/>
        <v>60158</v>
      </c>
      <c r="G41" s="31">
        <f t="shared" si="2"/>
        <v>0</v>
      </c>
      <c r="H41" s="31">
        <f t="shared" si="2"/>
        <v>129955</v>
      </c>
      <c r="I41" s="31">
        <f t="shared" si="2"/>
        <v>74687</v>
      </c>
      <c r="J41" s="31">
        <f t="shared" si="2"/>
        <v>60960</v>
      </c>
      <c r="K41" s="31">
        <f t="shared" si="2"/>
        <v>492951</v>
      </c>
      <c r="L41" s="31">
        <f t="shared" si="2"/>
        <v>0</v>
      </c>
      <c r="M41" s="31">
        <f t="shared" si="2"/>
        <v>2764736</v>
      </c>
      <c r="N41" s="31">
        <f t="shared" si="2"/>
        <v>0</v>
      </c>
      <c r="O41" s="31">
        <f t="shared" si="2"/>
        <v>2764736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422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711505</v>
      </c>
      <c r="D43" s="31">
        <f>SUM(D41,D55)</f>
        <v>122313</v>
      </c>
      <c r="E43" s="31">
        <f>SUM(E41,E55)</f>
        <v>1107521</v>
      </c>
      <c r="F43" s="31">
        <f>SUM(F41,F55:F56)</f>
        <v>60158</v>
      </c>
      <c r="G43" s="31">
        <f>SUM(G41,G55)</f>
        <v>0</v>
      </c>
      <c r="H43" s="31">
        <f>SUM(H41,H55)</f>
        <v>129955</v>
      </c>
      <c r="I43" s="31">
        <f>SUM(I41,I55)</f>
        <v>74687</v>
      </c>
      <c r="J43" s="31">
        <f>SUM(J41,J55:J56)</f>
        <v>56670</v>
      </c>
      <c r="K43" s="31">
        <f>SUM(K41,K55)</f>
        <v>492785</v>
      </c>
      <c r="L43" s="31">
        <f>SUM(L41,L55)</f>
        <v>0</v>
      </c>
      <c r="M43" s="31">
        <f>SUM(M41,M55:M56)</f>
        <v>2755594</v>
      </c>
      <c r="N43" s="31">
        <f>SUM(N41,N55)</f>
        <v>0</v>
      </c>
      <c r="O43" s="31">
        <f>SUM(O41,O55:O56)</f>
        <v>2755594</v>
      </c>
      <c r="Q43" s="77"/>
      <c r="R43" s="77"/>
      <c r="T43" s="31">
        <f>SUM(T41,T55)</f>
        <v>0</v>
      </c>
      <c r="U43" s="31">
        <f>SUM(U41,U55)</f>
        <v>422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-73465</v>
      </c>
      <c r="D47" s="30"/>
      <c r="E47" s="29">
        <v>-18789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-92254</v>
      </c>
      <c r="N47" s="30"/>
      <c r="O47" s="31">
        <f>M47</f>
        <v>-92254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-15639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-10671</v>
      </c>
      <c r="J48" s="29">
        <v>0</v>
      </c>
      <c r="K48" s="29">
        <v>0</v>
      </c>
      <c r="L48" s="29">
        <v>0</v>
      </c>
      <c r="M48" s="31">
        <f>SUM(C48:L48)</f>
        <v>-26310</v>
      </c>
      <c r="N48" s="29">
        <v>0</v>
      </c>
      <c r="O48" s="31">
        <f>SUM(M48:N48)</f>
        <v>-26310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-4418</v>
      </c>
      <c r="J49" s="29">
        <v>0</v>
      </c>
      <c r="K49" s="29">
        <v>-6225</v>
      </c>
      <c r="L49" s="29">
        <v>0</v>
      </c>
      <c r="M49" s="31">
        <f>SUM(C49:L49)</f>
        <v>-10643</v>
      </c>
      <c r="N49" s="29">
        <v>0</v>
      </c>
      <c r="O49" s="31">
        <f>SUM(M49:N49)</f>
        <v>-10643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-85009</v>
      </c>
      <c r="L50" s="29">
        <v>0</v>
      </c>
      <c r="M50" s="31">
        <f>SUM(C50:L50)</f>
        <v>-85009</v>
      </c>
      <c r="N50" s="29">
        <v>0</v>
      </c>
      <c r="O50" s="31">
        <f>SUM(M50:N50)</f>
        <v>-85009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-90</v>
      </c>
      <c r="E51" s="29">
        <v>-17838</v>
      </c>
      <c r="F51" s="29">
        <v>0</v>
      </c>
      <c r="G51" s="29">
        <v>0</v>
      </c>
      <c r="H51" s="29">
        <v>-665</v>
      </c>
      <c r="I51" s="29">
        <v>2299</v>
      </c>
      <c r="J51" s="29">
        <v>-5208</v>
      </c>
      <c r="K51" s="29">
        <v>-278579</v>
      </c>
      <c r="L51" s="29">
        <v>0</v>
      </c>
      <c r="M51" s="31">
        <f>SUM(C51:L51)</f>
        <v>-300081</v>
      </c>
      <c r="N51" s="29">
        <v>0</v>
      </c>
      <c r="O51" s="31">
        <f>SUM(M51:N51)</f>
        <v>-300081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-89104</v>
      </c>
      <c r="D52" s="34">
        <f>SUM(D48:D51)</f>
        <v>-90</v>
      </c>
      <c r="E52" s="34">
        <f>SUM(E47:E51)</f>
        <v>-36627</v>
      </c>
      <c r="F52" s="34">
        <f>SUM(F47:F51)</f>
        <v>0</v>
      </c>
      <c r="G52" s="34">
        <f t="shared" ref="G52:L52" si="3">SUM(G48:G51)</f>
        <v>0</v>
      </c>
      <c r="H52" s="34">
        <f t="shared" si="3"/>
        <v>-665</v>
      </c>
      <c r="I52" s="34">
        <f t="shared" si="3"/>
        <v>-12790</v>
      </c>
      <c r="J52" s="34">
        <f t="shared" si="3"/>
        <v>-5208</v>
      </c>
      <c r="K52" s="34">
        <f t="shared" si="3"/>
        <v>-369813</v>
      </c>
      <c r="L52" s="34">
        <f t="shared" si="3"/>
        <v>0</v>
      </c>
      <c r="M52" s="34">
        <f>SUM(M47:M51)</f>
        <v>-514297</v>
      </c>
      <c r="N52" s="34">
        <f>SUM(N48:N51)</f>
        <v>0</v>
      </c>
      <c r="O52" s="34">
        <f>SUM(O47:O51)</f>
        <v>-514297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-3359</v>
      </c>
      <c r="D55" s="29">
        <v>0</v>
      </c>
      <c r="E55" s="29">
        <v>-1327</v>
      </c>
      <c r="F55" s="29">
        <v>0</v>
      </c>
      <c r="G55" s="29">
        <v>0</v>
      </c>
      <c r="H55" s="29">
        <v>0</v>
      </c>
      <c r="I55" s="29">
        <v>0</v>
      </c>
      <c r="J55" s="29">
        <v>-4290</v>
      </c>
      <c r="K55" s="29">
        <v>-166</v>
      </c>
      <c r="L55" s="29">
        <v>0</v>
      </c>
      <c r="M55" s="31">
        <f>SUM(C55:L55)</f>
        <v>-9142</v>
      </c>
      <c r="N55" s="29">
        <v>0</v>
      </c>
      <c r="O55" s="31">
        <f>SUM(M55:N55)</f>
        <v>-9142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-179685</v>
      </c>
      <c r="F57" s="30"/>
      <c r="G57" s="30"/>
      <c r="H57" s="30"/>
      <c r="I57" s="30"/>
      <c r="J57" s="30"/>
      <c r="K57" s="30"/>
      <c r="L57" s="30"/>
      <c r="M57" s="31">
        <f>E57</f>
        <v>-179685</v>
      </c>
      <c r="N57" s="30"/>
      <c r="O57" s="31">
        <f>M57</f>
        <v>-179685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-361706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-51746</v>
      </c>
      <c r="L58" s="42">
        <f>-L82</f>
        <v>0</v>
      </c>
      <c r="M58" s="31">
        <f>SUM(C58:L58)</f>
        <v>-413452</v>
      </c>
      <c r="N58" s="42">
        <f>-N82</f>
        <v>0</v>
      </c>
      <c r="O58" s="31">
        <f>SUM(M58:N58)</f>
        <v>-413452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-10216</v>
      </c>
      <c r="D59" s="29">
        <v>-169</v>
      </c>
      <c r="E59" s="29">
        <v>-7096</v>
      </c>
      <c r="F59" s="29">
        <v>-358</v>
      </c>
      <c r="G59" s="29">
        <v>0</v>
      </c>
      <c r="H59" s="29">
        <v>-535</v>
      </c>
      <c r="I59" s="29">
        <v>-48</v>
      </c>
      <c r="J59" s="29">
        <v>0</v>
      </c>
      <c r="K59" s="29">
        <v>-12171</v>
      </c>
      <c r="L59" s="29">
        <v>0</v>
      </c>
      <c r="M59" s="31">
        <f>SUM(C59:L59)</f>
        <v>-30593</v>
      </c>
      <c r="N59" s="29">
        <v>0</v>
      </c>
      <c r="O59" s="31">
        <f>SUM(M59:N59)</f>
        <v>-30593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-13575</v>
      </c>
      <c r="D60" s="34">
        <f>SUM(D55,D58:D59)</f>
        <v>-169</v>
      </c>
      <c r="E60" s="34">
        <f>SUM(E55,E57:E59)</f>
        <v>-549814</v>
      </c>
      <c r="F60" s="34">
        <f>SUM(F55:F56,F58:F59)</f>
        <v>-358</v>
      </c>
      <c r="G60" s="34">
        <f>SUM(G55,G59)</f>
        <v>0</v>
      </c>
      <c r="H60" s="34">
        <f>SUM(H55,H58:H59)</f>
        <v>-535</v>
      </c>
      <c r="I60" s="34">
        <f>SUM(I55,I58:I59)</f>
        <v>-48</v>
      </c>
      <c r="J60" s="34">
        <f>SUM(J55:J56,J58:J59)</f>
        <v>-4290</v>
      </c>
      <c r="K60" s="34">
        <f>SUM(K55,K58:K59)</f>
        <v>-64083</v>
      </c>
      <c r="L60" s="34">
        <f>SUM(L55,L58:L59)</f>
        <v>0</v>
      </c>
      <c r="M60" s="34">
        <f>SUM(M55:M59)</f>
        <v>-632872</v>
      </c>
      <c r="N60" s="34">
        <f>SUM(N55,N58:N59)</f>
        <v>0</v>
      </c>
      <c r="O60" s="34">
        <f>SUM(O55:O59)</f>
        <v>-632872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-3232</v>
      </c>
      <c r="D63" s="29">
        <v>-1585</v>
      </c>
      <c r="E63" s="29">
        <v>-37324</v>
      </c>
      <c r="F63" s="29">
        <v>-11236</v>
      </c>
      <c r="G63" s="29">
        <v>0</v>
      </c>
      <c r="H63" s="29">
        <v>-6535</v>
      </c>
      <c r="I63" s="29">
        <v>-1100</v>
      </c>
      <c r="J63" s="29">
        <v>-13461</v>
      </c>
      <c r="K63" s="29">
        <v>-339</v>
      </c>
      <c r="L63" s="29">
        <v>0</v>
      </c>
      <c r="M63" s="31">
        <f>SUM(C63:L63)</f>
        <v>-74812</v>
      </c>
      <c r="N63" s="29">
        <v>0</v>
      </c>
      <c r="O63" s="31">
        <f>SUM(M63:N63)</f>
        <v>-74812</v>
      </c>
      <c r="P63" s="32"/>
      <c r="Q63" s="77"/>
      <c r="R63" s="77"/>
      <c r="S63" s="32"/>
      <c r="T63" s="29">
        <v>0</v>
      </c>
      <c r="U63" s="29">
        <v>-4</v>
      </c>
    </row>
    <row r="64" spans="2:21" s="21" customFormat="1" ht="16" customHeight="1">
      <c r="B64" s="28" t="s">
        <v>75</v>
      </c>
      <c r="C64" s="29">
        <v>-71</v>
      </c>
      <c r="D64" s="29">
        <v>-127</v>
      </c>
      <c r="E64" s="29">
        <v>-115</v>
      </c>
      <c r="F64" s="29">
        <v>-3191</v>
      </c>
      <c r="G64" s="29">
        <v>0</v>
      </c>
      <c r="H64" s="29">
        <v>-41</v>
      </c>
      <c r="I64" s="29">
        <v>0</v>
      </c>
      <c r="J64" s="29">
        <v>-1976</v>
      </c>
      <c r="K64" s="29">
        <v>-36366</v>
      </c>
      <c r="L64" s="29">
        <v>0</v>
      </c>
      <c r="M64" s="31">
        <f>SUM(C64:L64)</f>
        <v>-41887</v>
      </c>
      <c r="N64" s="29">
        <v>0</v>
      </c>
      <c r="O64" s="31">
        <f>SUM(M64:N64)</f>
        <v>-41887</v>
      </c>
      <c r="P64" s="32"/>
      <c r="Q64" s="77"/>
      <c r="R64" s="77"/>
      <c r="S64" s="32"/>
      <c r="T64" s="29">
        <v>0</v>
      </c>
      <c r="U64" s="29">
        <v>-229</v>
      </c>
    </row>
    <row r="65" spans="2:21" s="21" customFormat="1" ht="16" customHeight="1">
      <c r="B65" s="28" t="s">
        <v>76</v>
      </c>
      <c r="C65" s="29">
        <v>-102</v>
      </c>
      <c r="D65" s="29">
        <v>-1801</v>
      </c>
      <c r="E65" s="29">
        <v>-14101</v>
      </c>
      <c r="F65" s="29">
        <v>-172</v>
      </c>
      <c r="G65" s="29">
        <v>0</v>
      </c>
      <c r="H65" s="29">
        <v>-3943</v>
      </c>
      <c r="I65" s="29">
        <v>-9470</v>
      </c>
      <c r="J65" s="29">
        <v>-11965</v>
      </c>
      <c r="K65" s="29">
        <v>-3581</v>
      </c>
      <c r="L65" s="29">
        <v>0</v>
      </c>
      <c r="M65" s="31">
        <f>SUM(C65:L65)</f>
        <v>-45135</v>
      </c>
      <c r="N65" s="29">
        <v>0</v>
      </c>
      <c r="O65" s="31">
        <f>SUM(M65:N65)</f>
        <v>-45135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-3405</v>
      </c>
      <c r="D66" s="34">
        <f t="shared" si="4"/>
        <v>-3513</v>
      </c>
      <c r="E66" s="34">
        <f t="shared" si="4"/>
        <v>-51540</v>
      </c>
      <c r="F66" s="34">
        <f t="shared" si="4"/>
        <v>-14599</v>
      </c>
      <c r="G66" s="34">
        <f t="shared" si="4"/>
        <v>0</v>
      </c>
      <c r="H66" s="34">
        <f t="shared" si="4"/>
        <v>-10519</v>
      </c>
      <c r="I66" s="34">
        <f t="shared" si="4"/>
        <v>-10570</v>
      </c>
      <c r="J66" s="34">
        <f t="shared" si="4"/>
        <v>-27402</v>
      </c>
      <c r="K66" s="34">
        <f t="shared" si="4"/>
        <v>-40286</v>
      </c>
      <c r="L66" s="34">
        <f t="shared" si="4"/>
        <v>0</v>
      </c>
      <c r="M66" s="34">
        <f t="shared" si="4"/>
        <v>-161834</v>
      </c>
      <c r="N66" s="34">
        <f t="shared" si="4"/>
        <v>0</v>
      </c>
      <c r="O66" s="34">
        <f t="shared" si="4"/>
        <v>-161834</v>
      </c>
      <c r="P66" s="32"/>
      <c r="Q66" s="77"/>
      <c r="R66" s="77"/>
      <c r="S66" s="32"/>
      <c r="T66" s="34">
        <f>SUM(T63:T65)</f>
        <v>0</v>
      </c>
      <c r="U66" s="34">
        <f>SUM(U63:U65)</f>
        <v>-233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-106084</v>
      </c>
      <c r="D68" s="31">
        <f t="shared" si="5"/>
        <v>-3772</v>
      </c>
      <c r="E68" s="31">
        <f t="shared" si="5"/>
        <v>-637981</v>
      </c>
      <c r="F68" s="31">
        <f t="shared" si="5"/>
        <v>-14957</v>
      </c>
      <c r="G68" s="31">
        <f t="shared" si="5"/>
        <v>0</v>
      </c>
      <c r="H68" s="31">
        <f t="shared" si="5"/>
        <v>-11719</v>
      </c>
      <c r="I68" s="31">
        <f t="shared" si="5"/>
        <v>-23408</v>
      </c>
      <c r="J68" s="31">
        <f t="shared" si="5"/>
        <v>-36900</v>
      </c>
      <c r="K68" s="31">
        <f t="shared" si="5"/>
        <v>-474182</v>
      </c>
      <c r="L68" s="31">
        <f t="shared" si="5"/>
        <v>0</v>
      </c>
      <c r="M68" s="31">
        <f t="shared" si="5"/>
        <v>-1309003</v>
      </c>
      <c r="N68" s="31">
        <f t="shared" si="5"/>
        <v>0</v>
      </c>
      <c r="O68" s="31">
        <f t="shared" si="5"/>
        <v>-1309003</v>
      </c>
      <c r="P68" s="32"/>
      <c r="Q68" s="77"/>
      <c r="R68" s="77"/>
      <c r="S68" s="32"/>
      <c r="T68" s="31">
        <f>SUM(T52,T60,T66)</f>
        <v>0</v>
      </c>
      <c r="U68" s="31">
        <f>SUM(U52,U60,U66)</f>
        <v>-233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-102725</v>
      </c>
      <c r="D70" s="31">
        <f>D68-D55</f>
        <v>-3772</v>
      </c>
      <c r="E70" s="31">
        <f>E68-E55</f>
        <v>-636654</v>
      </c>
      <c r="F70" s="31">
        <f>F68-F55-F56</f>
        <v>-14957</v>
      </c>
      <c r="G70" s="31">
        <f>G68-G55</f>
        <v>0</v>
      </c>
      <c r="H70" s="31">
        <f>H68-H55</f>
        <v>-11719</v>
      </c>
      <c r="I70" s="31">
        <f>I68-I55</f>
        <v>-23408</v>
      </c>
      <c r="J70" s="31">
        <f>J68-J55-J56</f>
        <v>-32610</v>
      </c>
      <c r="K70" s="31">
        <f>K68-K55</f>
        <v>-474016</v>
      </c>
      <c r="L70" s="31">
        <f>L68-L55</f>
        <v>0</v>
      </c>
      <c r="M70" s="31">
        <f>M68-M55-M56</f>
        <v>-1299861</v>
      </c>
      <c r="N70" s="31">
        <f>N68-N55</f>
        <v>0</v>
      </c>
      <c r="O70" s="31">
        <f>O68-O55-O56</f>
        <v>-1299861</v>
      </c>
      <c r="P70" s="32"/>
      <c r="Q70" s="77"/>
      <c r="R70" s="77"/>
      <c r="S70" s="32"/>
      <c r="T70" s="31">
        <f>T68-T55</f>
        <v>0</v>
      </c>
      <c r="U70" s="31">
        <f>U68-U55</f>
        <v>-233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608780</v>
      </c>
      <c r="D72" s="57">
        <f t="shared" si="6"/>
        <v>118541</v>
      </c>
      <c r="E72" s="57">
        <f t="shared" si="6"/>
        <v>470867</v>
      </c>
      <c r="F72" s="57">
        <f t="shared" si="6"/>
        <v>45201</v>
      </c>
      <c r="G72" s="57">
        <f t="shared" si="6"/>
        <v>0</v>
      </c>
      <c r="H72" s="57">
        <f t="shared" si="6"/>
        <v>118236</v>
      </c>
      <c r="I72" s="57">
        <f t="shared" si="6"/>
        <v>51279</v>
      </c>
      <c r="J72" s="57">
        <f t="shared" si="6"/>
        <v>24060</v>
      </c>
      <c r="K72" s="57">
        <f t="shared" si="6"/>
        <v>18769</v>
      </c>
      <c r="L72" s="57">
        <f t="shared" si="6"/>
        <v>0</v>
      </c>
      <c r="M72" s="57">
        <f t="shared" si="6"/>
        <v>1455733</v>
      </c>
      <c r="N72" s="57">
        <f t="shared" si="6"/>
        <v>0</v>
      </c>
      <c r="O72" s="57">
        <f t="shared" si="6"/>
        <v>1455733</v>
      </c>
      <c r="P72" s="32"/>
      <c r="Q72" s="77"/>
      <c r="R72" s="77"/>
      <c r="S72" s="32"/>
      <c r="T72" s="57">
        <f>T41+T68</f>
        <v>0</v>
      </c>
      <c r="U72" s="57">
        <f>U41+U68</f>
        <v>189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5</v>
      </c>
      <c r="E77" s="69">
        <v>389</v>
      </c>
      <c r="F77" s="69">
        <v>0</v>
      </c>
      <c r="G77" s="69">
        <v>0</v>
      </c>
      <c r="H77" s="69">
        <v>0</v>
      </c>
      <c r="I77" s="69">
        <v>30</v>
      </c>
      <c r="J77" s="69">
        <v>0</v>
      </c>
      <c r="K77" s="69">
        <v>1032</v>
      </c>
      <c r="L77" s="69">
        <v>0</v>
      </c>
      <c r="M77" s="70">
        <f>SUM(C77:L77)</f>
        <v>1456</v>
      </c>
      <c r="N77" s="71">
        <v>0</v>
      </c>
      <c r="O77" s="70">
        <f>SUM(M77:N77)</f>
        <v>1456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428368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-413452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361706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51746</v>
      </c>
      <c r="L82" s="29">
        <v>0</v>
      </c>
      <c r="M82" s="31">
        <f>SUM(C82:F82,H82:L82)</f>
        <v>413452</v>
      </c>
      <c r="N82" s="29">
        <v>0</v>
      </c>
      <c r="O82" s="31">
        <f>SUM(M82:N82)</f>
        <v>413452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14916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1411</v>
      </c>
      <c r="D86" s="29">
        <v>2824</v>
      </c>
      <c r="E86" s="29">
        <v>6589</v>
      </c>
      <c r="F86" s="29">
        <v>0</v>
      </c>
      <c r="G86" s="30"/>
      <c r="H86" s="29">
        <v>0</v>
      </c>
      <c r="I86" s="29">
        <v>18775</v>
      </c>
      <c r="J86" s="29">
        <v>0</v>
      </c>
      <c r="K86" s="29">
        <v>0</v>
      </c>
      <c r="L86" s="29">
        <v>0</v>
      </c>
      <c r="M86" s="31">
        <f>SUM(C86:F86,H86:L86)</f>
        <v>29599</v>
      </c>
      <c r="N86" s="29">
        <v>0</v>
      </c>
      <c r="O86" s="31">
        <f>SUM(M86:N86)</f>
        <v>29599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1411</v>
      </c>
      <c r="D88" s="72">
        <f>SUM(D86:D87)</f>
        <v>2824</v>
      </c>
      <c r="E88" s="72">
        <f>SUM(E86:E87)</f>
        <v>6589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18775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29599</v>
      </c>
      <c r="N88" s="72">
        <f t="shared" si="7"/>
        <v>0</v>
      </c>
      <c r="O88" s="72">
        <f t="shared" si="7"/>
        <v>29599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1411</v>
      </c>
      <c r="D94" s="31">
        <f>D88+D92</f>
        <v>2824</v>
      </c>
      <c r="E94" s="31">
        <f>E88+E92</f>
        <v>6589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18775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29599</v>
      </c>
      <c r="N94" s="31">
        <f t="shared" si="9"/>
        <v>0</v>
      </c>
      <c r="O94" s="31">
        <f t="shared" si="9"/>
        <v>29599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10826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4066</v>
      </c>
      <c r="J97" s="29">
        <v>8181</v>
      </c>
      <c r="K97" s="29">
        <v>0</v>
      </c>
      <c r="L97" s="29">
        <v>0</v>
      </c>
      <c r="M97" s="31">
        <f>SUM(C97:L97)</f>
        <v>23073</v>
      </c>
      <c r="N97" s="29">
        <v>0</v>
      </c>
      <c r="O97" s="31">
        <f>SUM(M97:N97)</f>
        <v>23073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1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CDE04-C918-4825-BDB6-076084335CCB}">
  <sheetPr>
    <tabColor rgb="FF183C5C"/>
  </sheetPr>
  <dimension ref="A1:I35"/>
  <sheetViews>
    <sheetView zoomScaleNormal="100" workbookViewId="0"/>
  </sheetViews>
  <sheetFormatPr defaultColWidth="9.08984375" defaultRowHeight="15.5"/>
  <cols>
    <col min="1" max="1" width="175.6328125" style="80" customWidth="1"/>
    <col min="2" max="2" width="9.08984375" style="80"/>
    <col min="3" max="3" width="10.6328125" style="80" customWidth="1"/>
    <col min="4" max="16384" width="9.08984375" style="80"/>
  </cols>
  <sheetData>
    <row r="1" spans="1:5" ht="27.9" customHeight="1">
      <c r="A1" s="79" t="s">
        <v>193</v>
      </c>
      <c r="B1" s="90"/>
      <c r="C1" s="90"/>
      <c r="D1" s="90"/>
      <c r="E1" s="90"/>
    </row>
    <row r="2" spans="1:5" ht="24" customHeight="1">
      <c r="A2" s="81" t="s">
        <v>194</v>
      </c>
      <c r="B2" s="90"/>
      <c r="C2" s="90"/>
      <c r="D2" s="90"/>
      <c r="E2" s="90"/>
    </row>
    <row r="3" spans="1:5" ht="18" customHeight="1">
      <c r="A3" s="83"/>
    </row>
    <row r="4" spans="1:5" ht="18" customHeight="1">
      <c r="A4" s="91" t="s">
        <v>195</v>
      </c>
      <c r="B4" s="92"/>
      <c r="C4" s="92"/>
      <c r="D4" s="92"/>
      <c r="E4" s="92"/>
    </row>
    <row r="5" spans="1:5" ht="12" customHeight="1">
      <c r="E5" s="85"/>
    </row>
    <row r="6" spans="1:5" ht="18" customHeight="1">
      <c r="A6" s="91" t="s">
        <v>196</v>
      </c>
      <c r="B6" s="92"/>
      <c r="C6" s="92"/>
      <c r="D6" s="92"/>
      <c r="E6" s="92"/>
    </row>
    <row r="7" spans="1:5" ht="18" customHeight="1">
      <c r="A7" s="80" t="s">
        <v>197</v>
      </c>
    </row>
    <row r="8" spans="1:5" ht="12" customHeight="1">
      <c r="E8" s="85"/>
    </row>
    <row r="9" spans="1:5" ht="18" customHeight="1">
      <c r="A9" s="91" t="s">
        <v>198</v>
      </c>
      <c r="B9" s="92"/>
      <c r="C9" s="92"/>
      <c r="D9" s="92"/>
      <c r="E9" s="92"/>
    </row>
    <row r="10" spans="1:5" ht="18" customHeight="1">
      <c r="A10" s="4" t="s">
        <v>199</v>
      </c>
      <c r="B10" s="92"/>
      <c r="C10" s="92"/>
      <c r="D10" s="92"/>
      <c r="E10" s="92"/>
    </row>
    <row r="11" spans="1:5" ht="12" customHeight="1">
      <c r="E11" s="85"/>
    </row>
    <row r="12" spans="1:5" ht="18" customHeight="1">
      <c r="A12" s="91" t="s">
        <v>200</v>
      </c>
      <c r="B12" s="92"/>
      <c r="C12" s="92"/>
      <c r="D12" s="92"/>
      <c r="E12" s="92"/>
    </row>
    <row r="13" spans="1:5" ht="12" customHeight="1">
      <c r="E13" s="85"/>
    </row>
    <row r="14" spans="1:5" ht="18" customHeight="1">
      <c r="A14" s="91" t="s">
        <v>201</v>
      </c>
      <c r="B14" s="92"/>
      <c r="C14" s="92"/>
      <c r="D14" s="92"/>
      <c r="E14" s="92"/>
    </row>
    <row r="15" spans="1:5" ht="18" customHeight="1">
      <c r="A15" s="4" t="s">
        <v>202</v>
      </c>
      <c r="B15" s="92"/>
      <c r="C15" s="92"/>
      <c r="D15" s="92"/>
      <c r="E15" s="92"/>
    </row>
    <row r="16" spans="1:5" ht="12" customHeight="1">
      <c r="E16" s="85"/>
    </row>
    <row r="17" spans="1:5" ht="18" customHeight="1">
      <c r="A17" s="91" t="s">
        <v>203</v>
      </c>
      <c r="B17" s="92"/>
      <c r="C17" s="92"/>
      <c r="D17" s="92"/>
      <c r="E17" s="92"/>
    </row>
    <row r="18" spans="1:5" ht="12" customHeight="1">
      <c r="E18" s="85"/>
    </row>
    <row r="19" spans="1:5" ht="18" customHeight="1">
      <c r="A19" s="91" t="s">
        <v>204</v>
      </c>
      <c r="B19" s="92"/>
      <c r="C19" s="92"/>
      <c r="D19" s="92"/>
      <c r="E19" s="92"/>
    </row>
    <row r="20" spans="1:5" ht="18" customHeight="1">
      <c r="A20" s="4" t="s">
        <v>205</v>
      </c>
      <c r="B20" s="92"/>
      <c r="C20" s="92"/>
      <c r="D20" s="92"/>
      <c r="E20" s="92"/>
    </row>
    <row r="21" spans="1:5" ht="12" customHeight="1">
      <c r="E21" s="85"/>
    </row>
    <row r="22" spans="1:5" ht="18" customHeight="1">
      <c r="A22" s="91" t="s">
        <v>206</v>
      </c>
      <c r="B22" s="92"/>
      <c r="C22" s="92"/>
      <c r="D22" s="92"/>
      <c r="E22" s="92"/>
    </row>
    <row r="23" spans="1:5" ht="18" customHeight="1">
      <c r="A23" s="4" t="s">
        <v>207</v>
      </c>
      <c r="B23" s="92"/>
      <c r="C23" s="92"/>
      <c r="D23" s="92"/>
      <c r="E23" s="92"/>
    </row>
    <row r="24" spans="1:5" ht="12" customHeight="1">
      <c r="E24" s="85"/>
    </row>
    <row r="25" spans="1:5" ht="18" customHeight="1">
      <c r="A25" s="91" t="s">
        <v>208</v>
      </c>
      <c r="B25" s="92"/>
      <c r="C25" s="92"/>
      <c r="D25" s="92"/>
      <c r="E25" s="92"/>
    </row>
    <row r="26" spans="1:5" ht="18" customHeight="1">
      <c r="A26" s="4" t="s">
        <v>209</v>
      </c>
      <c r="B26" s="92"/>
      <c r="C26" s="92"/>
      <c r="D26" s="92"/>
      <c r="E26" s="92"/>
    </row>
    <row r="27" spans="1:5" ht="12" customHeight="1">
      <c r="E27" s="85"/>
    </row>
    <row r="28" spans="1:5" ht="18" customHeight="1">
      <c r="A28" s="91" t="s">
        <v>210</v>
      </c>
      <c r="B28" s="92"/>
      <c r="C28" s="92"/>
      <c r="D28" s="92"/>
      <c r="E28" s="92"/>
    </row>
    <row r="29" spans="1:5" ht="18" customHeight="1">
      <c r="A29" s="4" t="s">
        <v>211</v>
      </c>
      <c r="B29" s="92"/>
      <c r="C29" s="92"/>
      <c r="D29" s="92"/>
      <c r="E29" s="92"/>
    </row>
    <row r="30" spans="1:5" ht="18" customHeight="1">
      <c r="A30" s="4" t="s">
        <v>212</v>
      </c>
      <c r="B30" s="92"/>
      <c r="C30" s="92"/>
      <c r="D30" s="92"/>
      <c r="E30" s="92"/>
    </row>
    <row r="31" spans="1:5" ht="8.15" customHeight="1">
      <c r="E31" s="85"/>
    </row>
    <row r="32" spans="1:5" ht="18" customHeight="1">
      <c r="A32" s="93" t="s">
        <v>213</v>
      </c>
      <c r="B32" s="92"/>
      <c r="C32" s="92"/>
      <c r="D32" s="92"/>
      <c r="E32" s="92"/>
    </row>
    <row r="33" spans="1:9" ht="12" customHeight="1">
      <c r="E33" s="85"/>
    </row>
    <row r="34" spans="1:9" ht="18" customHeight="1">
      <c r="A34" s="4" t="s">
        <v>214</v>
      </c>
    </row>
    <row r="35" spans="1:9" ht="18" customHeight="1">
      <c r="A35" s="80" t="s">
        <v>215</v>
      </c>
      <c r="D35" s="93"/>
      <c r="E35" s="93"/>
      <c r="F35" s="93"/>
      <c r="G35" s="93"/>
      <c r="H35" s="93"/>
      <c r="I35" s="93"/>
    </row>
  </sheetData>
  <hyperlinks>
    <hyperlink ref="D35" r:id="rId1" display="www.gov.scot/publications/local-financial-return/" xr:uid="{F39DCA9E-BC6D-4F4B-9F94-FE9823CDE9B8}"/>
    <hyperlink ref="A32" r:id="rId2" xr:uid="{A689BC68-6281-4BAB-B197-E55377A25C1B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5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113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119902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119902</v>
      </c>
      <c r="N10" s="30"/>
      <c r="O10" s="31">
        <f>M10</f>
        <v>119902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24298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24298</v>
      </c>
      <c r="N11" s="30"/>
      <c r="O11" s="31">
        <f>M11</f>
        <v>24298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58471</v>
      </c>
      <c r="D12" s="29">
        <v>2236</v>
      </c>
      <c r="E12" s="29">
        <v>27848</v>
      </c>
      <c r="F12" s="29">
        <v>28604</v>
      </c>
      <c r="G12" s="29">
        <v>0</v>
      </c>
      <c r="H12" s="29">
        <v>30386</v>
      </c>
      <c r="I12" s="29">
        <v>6908</v>
      </c>
      <c r="J12" s="29">
        <v>10422</v>
      </c>
      <c r="K12" s="29">
        <v>1448</v>
      </c>
      <c r="L12" s="29">
        <v>621</v>
      </c>
      <c r="M12" s="31">
        <f>SUM(C12:L12)</f>
        <v>166944</v>
      </c>
      <c r="N12" s="29">
        <v>9225</v>
      </c>
      <c r="O12" s="31">
        <f>SUM(M12:N12)</f>
        <v>176169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9781</v>
      </c>
      <c r="D13" s="29">
        <v>109</v>
      </c>
      <c r="E13" s="29">
        <v>4511</v>
      </c>
      <c r="F13" s="29">
        <v>2550</v>
      </c>
      <c r="G13" s="29">
        <v>0</v>
      </c>
      <c r="H13" s="29">
        <v>2408</v>
      </c>
      <c r="I13" s="29">
        <v>1195</v>
      </c>
      <c r="J13" s="29">
        <v>1476</v>
      </c>
      <c r="K13" s="29">
        <v>244</v>
      </c>
      <c r="L13" s="29">
        <v>90</v>
      </c>
      <c r="M13" s="31">
        <f>SUM(C13:L13)</f>
        <v>22364</v>
      </c>
      <c r="N13" s="29">
        <v>1567</v>
      </c>
      <c r="O13" s="31">
        <f>SUM(M13:N13)</f>
        <v>23931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212452</v>
      </c>
      <c r="D14" s="34">
        <f t="shared" ref="D14:L14" si="0">SUM(D12:D13)</f>
        <v>2345</v>
      </c>
      <c r="E14" s="34">
        <f t="shared" si="0"/>
        <v>32359</v>
      </c>
      <c r="F14" s="34">
        <f t="shared" si="0"/>
        <v>31154</v>
      </c>
      <c r="G14" s="34">
        <f t="shared" si="0"/>
        <v>0</v>
      </c>
      <c r="H14" s="34">
        <f t="shared" si="0"/>
        <v>32794</v>
      </c>
      <c r="I14" s="34">
        <f t="shared" si="0"/>
        <v>8103</v>
      </c>
      <c r="J14" s="34">
        <f t="shared" si="0"/>
        <v>11898</v>
      </c>
      <c r="K14" s="34">
        <f t="shared" si="0"/>
        <v>1692</v>
      </c>
      <c r="L14" s="34">
        <f t="shared" si="0"/>
        <v>711</v>
      </c>
      <c r="M14" s="34">
        <f>SUM(M10:M13)</f>
        <v>333508</v>
      </c>
      <c r="N14" s="34">
        <f>SUM(N12:N13)</f>
        <v>10792</v>
      </c>
      <c r="O14" s="34">
        <f>SUM(O10:O13)</f>
        <v>344300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30110</v>
      </c>
      <c r="D17" s="29">
        <v>1931</v>
      </c>
      <c r="E17" s="29">
        <v>687</v>
      </c>
      <c r="F17" s="29">
        <v>3908</v>
      </c>
      <c r="G17" s="29">
        <v>0</v>
      </c>
      <c r="H17" s="29">
        <v>1005</v>
      </c>
      <c r="I17" s="29">
        <v>66</v>
      </c>
      <c r="J17" s="29">
        <v>268</v>
      </c>
      <c r="K17" s="29">
        <v>3070</v>
      </c>
      <c r="L17" s="29">
        <v>238</v>
      </c>
      <c r="M17" s="31">
        <f>SUM(C17:L17)</f>
        <v>41283</v>
      </c>
      <c r="N17" s="29">
        <v>4937</v>
      </c>
      <c r="O17" s="31">
        <f>SUM(M17:N17)</f>
        <v>46220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10176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11561</v>
      </c>
      <c r="D19" s="29">
        <v>465</v>
      </c>
      <c r="E19" s="29">
        <v>521</v>
      </c>
      <c r="F19" s="29">
        <v>21357</v>
      </c>
      <c r="G19" s="29">
        <v>0</v>
      </c>
      <c r="H19" s="29">
        <v>11149</v>
      </c>
      <c r="I19" s="29">
        <v>67</v>
      </c>
      <c r="J19" s="29">
        <v>173</v>
      </c>
      <c r="K19" s="29">
        <v>25</v>
      </c>
      <c r="L19" s="29">
        <v>8439</v>
      </c>
      <c r="M19" s="31">
        <f>SUM(C19:L19)</f>
        <v>53757</v>
      </c>
      <c r="N19" s="29">
        <v>728</v>
      </c>
      <c r="O19" s="31">
        <f>SUM(M19:N19)</f>
        <v>54485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19360</v>
      </c>
      <c r="D20" s="29">
        <v>585</v>
      </c>
      <c r="E20" s="29">
        <v>1305</v>
      </c>
      <c r="F20" s="29">
        <v>14500</v>
      </c>
      <c r="G20" s="29">
        <v>0</v>
      </c>
      <c r="H20" s="29">
        <v>10546</v>
      </c>
      <c r="I20" s="29">
        <v>2849</v>
      </c>
      <c r="J20" s="29">
        <v>1594</v>
      </c>
      <c r="K20" s="29">
        <v>6968</v>
      </c>
      <c r="L20" s="29">
        <v>317</v>
      </c>
      <c r="M20" s="31">
        <f>SUM(C20:L20)</f>
        <v>58024</v>
      </c>
      <c r="N20" s="29">
        <v>7808</v>
      </c>
      <c r="O20" s="31">
        <f>SUM(M20:N20)</f>
        <v>65832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91</v>
      </c>
      <c r="G21" s="30"/>
      <c r="H21" s="30"/>
      <c r="I21" s="30"/>
      <c r="J21" s="29">
        <v>2984</v>
      </c>
      <c r="K21" s="30"/>
      <c r="L21" s="30"/>
      <c r="M21" s="31">
        <f>SUM(F21,J21)</f>
        <v>3075</v>
      </c>
      <c r="N21" s="30"/>
      <c r="O21" s="31">
        <f>M21</f>
        <v>3075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85</v>
      </c>
      <c r="F22" s="29">
        <v>105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190</v>
      </c>
      <c r="N22" s="29">
        <v>0</v>
      </c>
      <c r="O22" s="31">
        <f>SUM(M22:N22)</f>
        <v>190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101196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101196</v>
      </c>
      <c r="N23" s="29">
        <v>0</v>
      </c>
      <c r="O23" s="31">
        <f>SUM(M23:N23)</f>
        <v>101196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8217</v>
      </c>
      <c r="D24" s="29">
        <v>13181</v>
      </c>
      <c r="E24" s="29">
        <v>20332</v>
      </c>
      <c r="F24" s="29">
        <v>26</v>
      </c>
      <c r="G24" s="29">
        <v>0</v>
      </c>
      <c r="H24" s="29">
        <v>4967</v>
      </c>
      <c r="I24" s="29">
        <v>0</v>
      </c>
      <c r="J24" s="29">
        <v>5331</v>
      </c>
      <c r="K24" s="29">
        <v>1573</v>
      </c>
      <c r="L24" s="29">
        <v>0</v>
      </c>
      <c r="M24" s="31">
        <f>SUM(C24:L24)</f>
        <v>53627</v>
      </c>
      <c r="N24" s="29">
        <v>131</v>
      </c>
      <c r="O24" s="31">
        <f>SUM(M24:N24)</f>
        <v>53758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69248</v>
      </c>
      <c r="D25" s="34">
        <f>SUM(D17,D19:D20,D22:D24)</f>
        <v>16162</v>
      </c>
      <c r="E25" s="34">
        <f>SUM(E17,E19:E20,E22:E24)</f>
        <v>124126</v>
      </c>
      <c r="F25" s="34">
        <f>SUM(F17,F19:F24)</f>
        <v>39987</v>
      </c>
      <c r="G25" s="34">
        <f>SUM(G17,G19:G20,G22:G24)</f>
        <v>0</v>
      </c>
      <c r="H25" s="34">
        <f>SUM(H17,H19:H20,H22:H24)</f>
        <v>27667</v>
      </c>
      <c r="I25" s="34">
        <f>SUM(I17,I19:I20,I22:I24)</f>
        <v>2982</v>
      </c>
      <c r="J25" s="34">
        <f>SUM(J17,J19:J24)</f>
        <v>10350</v>
      </c>
      <c r="K25" s="34">
        <f>SUM(K17,K19:K20,K22:K24)</f>
        <v>11636</v>
      </c>
      <c r="L25" s="34">
        <f>SUM(L17,L19:L20,L22:L24)</f>
        <v>8994</v>
      </c>
      <c r="M25" s="34">
        <f>SUM(M17,M19:M24)</f>
        <v>311152</v>
      </c>
      <c r="N25" s="34">
        <f>SUM(N17,N19:N20,N22:N24)</f>
        <v>13604</v>
      </c>
      <c r="O25" s="34">
        <f>SUM(O17,O19:O24)</f>
        <v>324756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2187</v>
      </c>
      <c r="F29" s="30"/>
      <c r="G29" s="30"/>
      <c r="H29" s="30"/>
      <c r="I29" s="30"/>
      <c r="J29" s="30"/>
      <c r="K29" s="30"/>
      <c r="L29" s="30"/>
      <c r="M29" s="31">
        <f>E29</f>
        <v>2187</v>
      </c>
      <c r="N29" s="30"/>
      <c r="O29" s="31">
        <f>M29</f>
        <v>2187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39808</v>
      </c>
      <c r="L30" s="30"/>
      <c r="M30" s="31">
        <f>K30</f>
        <v>39808</v>
      </c>
      <c r="N30" s="30"/>
      <c r="O30" s="31">
        <f>M30</f>
        <v>39808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1271</v>
      </c>
      <c r="D32" s="75">
        <f t="shared" ref="D32:L32" si="1">-D49-D50</f>
        <v>3</v>
      </c>
      <c r="E32" s="75">
        <f t="shared" si="1"/>
        <v>1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9476</v>
      </c>
      <c r="J32" s="75">
        <f t="shared" si="1"/>
        <v>13</v>
      </c>
      <c r="K32" s="75">
        <f t="shared" si="1"/>
        <v>1510</v>
      </c>
      <c r="L32" s="75">
        <f t="shared" si="1"/>
        <v>0</v>
      </c>
      <c r="M32" s="31">
        <f>SUM(C32:L32)</f>
        <v>12274</v>
      </c>
      <c r="N32" s="75">
        <f>-N49-N50</f>
        <v>0</v>
      </c>
      <c r="O32" s="31">
        <f>SUM(M32:N32)</f>
        <v>12274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3</v>
      </c>
      <c r="E33" s="29">
        <v>1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477</v>
      </c>
      <c r="L33" s="29">
        <v>0</v>
      </c>
      <c r="M33" s="31">
        <f>SUM(C33:L33)</f>
        <v>481</v>
      </c>
      <c r="N33" s="29">
        <v>0</v>
      </c>
      <c r="O33" s="31">
        <f>SUM(M33:N33)</f>
        <v>481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4678</v>
      </c>
      <c r="J34" s="29">
        <v>0</v>
      </c>
      <c r="K34" s="29">
        <v>0</v>
      </c>
      <c r="L34" s="29">
        <v>0</v>
      </c>
      <c r="M34" s="31">
        <f>SUM(C34:L34)</f>
        <v>4678</v>
      </c>
      <c r="N34" s="29">
        <v>0</v>
      </c>
      <c r="O34" s="31">
        <f>SUM(M34:N34)</f>
        <v>4678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1271</v>
      </c>
      <c r="D35" s="34">
        <f>SUM(D32:D34)</f>
        <v>6</v>
      </c>
      <c r="E35" s="34">
        <f>SUM(E29,E31:E34)</f>
        <v>2189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14154</v>
      </c>
      <c r="J35" s="34">
        <f>SUM(J32:J34)</f>
        <v>13</v>
      </c>
      <c r="K35" s="34">
        <f>SUM(K30,K32:K34)</f>
        <v>41795</v>
      </c>
      <c r="L35" s="34">
        <f>SUM(L32:L34)</f>
        <v>0</v>
      </c>
      <c r="M35" s="34">
        <f>SUM(M28:M34)</f>
        <v>59428</v>
      </c>
      <c r="N35" s="34">
        <f>SUM(N32:N34)</f>
        <v>0</v>
      </c>
      <c r="O35" s="34">
        <f>SUM(O28:O34)</f>
        <v>59428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14092</v>
      </c>
      <c r="D37" s="29">
        <v>303</v>
      </c>
      <c r="E37" s="29">
        <v>3597</v>
      </c>
      <c r="F37" s="29">
        <v>3954</v>
      </c>
      <c r="G37" s="29">
        <v>0</v>
      </c>
      <c r="H37" s="29">
        <v>2113</v>
      </c>
      <c r="I37" s="29">
        <v>2336</v>
      </c>
      <c r="J37" s="29">
        <v>0</v>
      </c>
      <c r="K37" s="29">
        <v>1807</v>
      </c>
      <c r="L37" s="29">
        <v>174</v>
      </c>
      <c r="M37" s="31">
        <f>SUM(C37:L37)</f>
        <v>28376</v>
      </c>
      <c r="N37" s="29">
        <v>4081</v>
      </c>
      <c r="O37" s="31">
        <f>SUM(M37:N37)</f>
        <v>32457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-1711</v>
      </c>
      <c r="D39" s="29">
        <v>-1</v>
      </c>
      <c r="E39" s="29">
        <v>-10</v>
      </c>
      <c r="F39" s="29">
        <v>-32052</v>
      </c>
      <c r="G39" s="29">
        <v>0</v>
      </c>
      <c r="H39" s="29">
        <v>-22446</v>
      </c>
      <c r="I39" s="29">
        <v>-312</v>
      </c>
      <c r="J39" s="29">
        <v>0</v>
      </c>
      <c r="K39" s="29">
        <v>-938</v>
      </c>
      <c r="L39" s="29">
        <v>0</v>
      </c>
      <c r="M39" s="31">
        <f>SUM(C39:L39)</f>
        <v>-57470</v>
      </c>
      <c r="N39" s="29">
        <v>0</v>
      </c>
      <c r="O39" s="31">
        <f>SUM(M39:N39)</f>
        <v>-57470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295352</v>
      </c>
      <c r="D41" s="31">
        <f t="shared" si="2"/>
        <v>18815</v>
      </c>
      <c r="E41" s="31">
        <f t="shared" si="2"/>
        <v>162261</v>
      </c>
      <c r="F41" s="31">
        <f t="shared" si="2"/>
        <v>43043</v>
      </c>
      <c r="G41" s="31">
        <f t="shared" si="2"/>
        <v>0</v>
      </c>
      <c r="H41" s="31">
        <f t="shared" si="2"/>
        <v>40128</v>
      </c>
      <c r="I41" s="31">
        <f t="shared" si="2"/>
        <v>27263</v>
      </c>
      <c r="J41" s="31">
        <f t="shared" si="2"/>
        <v>22261</v>
      </c>
      <c r="K41" s="31">
        <f t="shared" si="2"/>
        <v>55992</v>
      </c>
      <c r="L41" s="31">
        <f t="shared" si="2"/>
        <v>9879</v>
      </c>
      <c r="M41" s="31">
        <f t="shared" si="2"/>
        <v>674994</v>
      </c>
      <c r="N41" s="31">
        <f t="shared" si="2"/>
        <v>28477</v>
      </c>
      <c r="O41" s="31">
        <f t="shared" si="2"/>
        <v>703471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295352</v>
      </c>
      <c r="D43" s="31">
        <f>SUM(D41,D55)</f>
        <v>18815</v>
      </c>
      <c r="E43" s="31">
        <f>SUM(E41,E55)</f>
        <v>162261</v>
      </c>
      <c r="F43" s="31">
        <f>SUM(F41,F55:F56)</f>
        <v>43043</v>
      </c>
      <c r="G43" s="31">
        <f>SUM(G41,G55)</f>
        <v>0</v>
      </c>
      <c r="H43" s="31">
        <f>SUM(H41,H55)</f>
        <v>40128</v>
      </c>
      <c r="I43" s="31">
        <f>SUM(I41,I55)</f>
        <v>27263</v>
      </c>
      <c r="J43" s="31">
        <f>SUM(J41,J55:J56)</f>
        <v>22261</v>
      </c>
      <c r="K43" s="31">
        <f>SUM(K41,K55)</f>
        <v>55992</v>
      </c>
      <c r="L43" s="31">
        <f>SUM(L41,L55)</f>
        <v>9879</v>
      </c>
      <c r="M43" s="31">
        <f>SUM(M41,M55:M56)</f>
        <v>674994</v>
      </c>
      <c r="N43" s="31">
        <f>SUM(N41,N55)</f>
        <v>28477</v>
      </c>
      <c r="O43" s="31">
        <f>SUM(O41,O55:O56)</f>
        <v>703471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-26821</v>
      </c>
      <c r="D47" s="30"/>
      <c r="E47" s="29">
        <v>-3717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-30538</v>
      </c>
      <c r="N47" s="30"/>
      <c r="O47" s="31">
        <f>M47</f>
        <v>-30538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-2377</v>
      </c>
      <c r="D48" s="29">
        <v>0</v>
      </c>
      <c r="E48" s="29">
        <v>-805</v>
      </c>
      <c r="F48" s="29">
        <v>0</v>
      </c>
      <c r="G48" s="29">
        <v>0</v>
      </c>
      <c r="H48" s="29">
        <v>0</v>
      </c>
      <c r="I48" s="29">
        <v>0</v>
      </c>
      <c r="J48" s="29">
        <v>-2791</v>
      </c>
      <c r="K48" s="29">
        <v>-228</v>
      </c>
      <c r="L48" s="29">
        <v>0</v>
      </c>
      <c r="M48" s="31">
        <f>SUM(C48:L48)</f>
        <v>-6201</v>
      </c>
      <c r="N48" s="29">
        <v>0</v>
      </c>
      <c r="O48" s="31">
        <f>SUM(M48:N48)</f>
        <v>-6201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-98</v>
      </c>
      <c r="D49" s="29">
        <v>-3</v>
      </c>
      <c r="E49" s="29">
        <v>-1</v>
      </c>
      <c r="F49" s="29">
        <v>0</v>
      </c>
      <c r="G49" s="29">
        <v>0</v>
      </c>
      <c r="H49" s="29">
        <v>0</v>
      </c>
      <c r="I49" s="29">
        <v>-1926</v>
      </c>
      <c r="J49" s="29">
        <v>-13</v>
      </c>
      <c r="K49" s="29">
        <v>-1510</v>
      </c>
      <c r="L49" s="29">
        <v>0</v>
      </c>
      <c r="M49" s="31">
        <f>SUM(C49:L49)</f>
        <v>-3551</v>
      </c>
      <c r="N49" s="29">
        <v>0</v>
      </c>
      <c r="O49" s="31">
        <f>SUM(M49:N49)</f>
        <v>-3551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-1173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-7550</v>
      </c>
      <c r="J50" s="29">
        <v>0</v>
      </c>
      <c r="K50" s="29">
        <v>0</v>
      </c>
      <c r="L50" s="29">
        <v>0</v>
      </c>
      <c r="M50" s="31">
        <f>SUM(C50:L50)</f>
        <v>-8723</v>
      </c>
      <c r="N50" s="29">
        <v>0</v>
      </c>
      <c r="O50" s="31">
        <f>SUM(M50:N50)</f>
        <v>-8723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-6288</v>
      </c>
      <c r="D51" s="29">
        <v>-1066</v>
      </c>
      <c r="E51" s="29">
        <v>-1029</v>
      </c>
      <c r="F51" s="29">
        <v>-177</v>
      </c>
      <c r="G51" s="29">
        <v>0</v>
      </c>
      <c r="H51" s="29">
        <v>-128</v>
      </c>
      <c r="I51" s="29">
        <v>-2647</v>
      </c>
      <c r="J51" s="29">
        <v>-2717</v>
      </c>
      <c r="K51" s="29">
        <v>-36633</v>
      </c>
      <c r="L51" s="29">
        <v>0</v>
      </c>
      <c r="M51" s="31">
        <f>SUM(C51:L51)</f>
        <v>-50685</v>
      </c>
      <c r="N51" s="29">
        <v>0</v>
      </c>
      <c r="O51" s="31">
        <f>SUM(M51:N51)</f>
        <v>-50685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-36757</v>
      </c>
      <c r="D52" s="34">
        <f>SUM(D48:D51)</f>
        <v>-1069</v>
      </c>
      <c r="E52" s="34">
        <f>SUM(E47:E51)</f>
        <v>-5552</v>
      </c>
      <c r="F52" s="34">
        <f>SUM(F47:F51)</f>
        <v>-177</v>
      </c>
      <c r="G52" s="34">
        <f t="shared" ref="G52:L52" si="3">SUM(G48:G51)</f>
        <v>0</v>
      </c>
      <c r="H52" s="34">
        <f t="shared" si="3"/>
        <v>-128</v>
      </c>
      <c r="I52" s="34">
        <f t="shared" si="3"/>
        <v>-12123</v>
      </c>
      <c r="J52" s="34">
        <f t="shared" si="3"/>
        <v>-5521</v>
      </c>
      <c r="K52" s="34">
        <f t="shared" si="3"/>
        <v>-38371</v>
      </c>
      <c r="L52" s="34">
        <f t="shared" si="3"/>
        <v>0</v>
      </c>
      <c r="M52" s="34">
        <f>SUM(M47:M51)</f>
        <v>-99698</v>
      </c>
      <c r="N52" s="34">
        <f>SUM(N48:N51)</f>
        <v>0</v>
      </c>
      <c r="O52" s="34">
        <f>SUM(O47:O51)</f>
        <v>-99698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-8125</v>
      </c>
      <c r="F57" s="30"/>
      <c r="G57" s="30"/>
      <c r="H57" s="30"/>
      <c r="I57" s="30"/>
      <c r="J57" s="30"/>
      <c r="K57" s="30"/>
      <c r="L57" s="30"/>
      <c r="M57" s="31">
        <f>E57</f>
        <v>-8125</v>
      </c>
      <c r="N57" s="30"/>
      <c r="O57" s="31">
        <f>M57</f>
        <v>-8125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-4416</v>
      </c>
      <c r="D59" s="29">
        <v>-30</v>
      </c>
      <c r="E59" s="29">
        <v>-333</v>
      </c>
      <c r="F59" s="29">
        <v>-690</v>
      </c>
      <c r="G59" s="29">
        <v>0</v>
      </c>
      <c r="H59" s="29">
        <v>-28</v>
      </c>
      <c r="I59" s="29">
        <v>-4970</v>
      </c>
      <c r="J59" s="29">
        <v>-821</v>
      </c>
      <c r="K59" s="29">
        <v>-997</v>
      </c>
      <c r="L59" s="29">
        <v>0</v>
      </c>
      <c r="M59" s="31">
        <f>SUM(C59:L59)</f>
        <v>-12285</v>
      </c>
      <c r="N59" s="29">
        <v>-84</v>
      </c>
      <c r="O59" s="31">
        <f>SUM(M59:N59)</f>
        <v>-12369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-4416</v>
      </c>
      <c r="D60" s="34">
        <f>SUM(D55,D58:D59)</f>
        <v>-30</v>
      </c>
      <c r="E60" s="34">
        <f>SUM(E55,E57:E59)</f>
        <v>-8458</v>
      </c>
      <c r="F60" s="34">
        <f>SUM(F55:F56,F58:F59)</f>
        <v>-690</v>
      </c>
      <c r="G60" s="34">
        <f>SUM(G55,G59)</f>
        <v>0</v>
      </c>
      <c r="H60" s="34">
        <f>SUM(H55,H58:H59)</f>
        <v>-28</v>
      </c>
      <c r="I60" s="34">
        <f>SUM(I55,I58:I59)</f>
        <v>-4970</v>
      </c>
      <c r="J60" s="34">
        <f>SUM(J55:J56,J58:J59)</f>
        <v>-821</v>
      </c>
      <c r="K60" s="34">
        <f>SUM(K55,K58:K59)</f>
        <v>-997</v>
      </c>
      <c r="L60" s="34">
        <f>SUM(L55,L58:L59)</f>
        <v>0</v>
      </c>
      <c r="M60" s="34">
        <f>SUM(M55:M59)</f>
        <v>-20410</v>
      </c>
      <c r="N60" s="34">
        <f>SUM(N55,N58:N59)</f>
        <v>-84</v>
      </c>
      <c r="O60" s="34">
        <f>SUM(O55:O59)</f>
        <v>-20494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-2324</v>
      </c>
      <c r="D63" s="29">
        <v>-1981</v>
      </c>
      <c r="E63" s="29">
        <v>0</v>
      </c>
      <c r="F63" s="29">
        <v>-2320</v>
      </c>
      <c r="G63" s="29">
        <v>0</v>
      </c>
      <c r="H63" s="29">
        <v>-6704</v>
      </c>
      <c r="I63" s="29">
        <v>-6010</v>
      </c>
      <c r="J63" s="29">
        <v>0</v>
      </c>
      <c r="K63" s="29">
        <v>-357</v>
      </c>
      <c r="L63" s="29">
        <v>-27</v>
      </c>
      <c r="M63" s="31">
        <f>SUM(C63:L63)</f>
        <v>-19723</v>
      </c>
      <c r="N63" s="29">
        <v>0</v>
      </c>
      <c r="O63" s="31">
        <f>SUM(M63:N63)</f>
        <v>-19723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-38</v>
      </c>
      <c r="D64" s="29">
        <v>-71</v>
      </c>
      <c r="E64" s="29">
        <v>-14</v>
      </c>
      <c r="F64" s="29">
        <v>-149</v>
      </c>
      <c r="G64" s="29">
        <v>0</v>
      </c>
      <c r="H64" s="29">
        <v>-3</v>
      </c>
      <c r="I64" s="29">
        <v>-3328</v>
      </c>
      <c r="J64" s="29">
        <v>0</v>
      </c>
      <c r="K64" s="29">
        <v>-3247</v>
      </c>
      <c r="L64" s="29">
        <v>0</v>
      </c>
      <c r="M64" s="31">
        <f>SUM(C64:L64)</f>
        <v>-6850</v>
      </c>
      <c r="N64" s="29">
        <v>-54827</v>
      </c>
      <c r="O64" s="31">
        <f>SUM(M64:N64)</f>
        <v>-61677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-18</v>
      </c>
      <c r="F65" s="29">
        <v>-3446</v>
      </c>
      <c r="G65" s="29">
        <v>0</v>
      </c>
      <c r="H65" s="29">
        <v>-1659</v>
      </c>
      <c r="I65" s="29">
        <v>-141</v>
      </c>
      <c r="J65" s="29">
        <v>-2254</v>
      </c>
      <c r="K65" s="29">
        <v>-2</v>
      </c>
      <c r="L65" s="29">
        <v>-12720</v>
      </c>
      <c r="M65" s="31">
        <f>SUM(C65:L65)</f>
        <v>-20240</v>
      </c>
      <c r="N65" s="29">
        <v>-126</v>
      </c>
      <c r="O65" s="31">
        <f>SUM(M65:N65)</f>
        <v>-20366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-2362</v>
      </c>
      <c r="D66" s="34">
        <f t="shared" si="4"/>
        <v>-2052</v>
      </c>
      <c r="E66" s="34">
        <f t="shared" si="4"/>
        <v>-32</v>
      </c>
      <c r="F66" s="34">
        <f t="shared" si="4"/>
        <v>-5915</v>
      </c>
      <c r="G66" s="34">
        <f t="shared" si="4"/>
        <v>0</v>
      </c>
      <c r="H66" s="34">
        <f t="shared" si="4"/>
        <v>-8366</v>
      </c>
      <c r="I66" s="34">
        <f t="shared" si="4"/>
        <v>-9479</v>
      </c>
      <c r="J66" s="34">
        <f t="shared" si="4"/>
        <v>-2254</v>
      </c>
      <c r="K66" s="34">
        <f t="shared" si="4"/>
        <v>-3606</v>
      </c>
      <c r="L66" s="34">
        <f t="shared" si="4"/>
        <v>-12747</v>
      </c>
      <c r="M66" s="34">
        <f t="shared" si="4"/>
        <v>-46813</v>
      </c>
      <c r="N66" s="34">
        <f t="shared" si="4"/>
        <v>-54953</v>
      </c>
      <c r="O66" s="34">
        <f t="shared" si="4"/>
        <v>-101766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-43535</v>
      </c>
      <c r="D68" s="31">
        <f t="shared" si="5"/>
        <v>-3151</v>
      </c>
      <c r="E68" s="31">
        <f t="shared" si="5"/>
        <v>-14042</v>
      </c>
      <c r="F68" s="31">
        <f t="shared" si="5"/>
        <v>-6782</v>
      </c>
      <c r="G68" s="31">
        <f t="shared" si="5"/>
        <v>0</v>
      </c>
      <c r="H68" s="31">
        <f t="shared" si="5"/>
        <v>-8522</v>
      </c>
      <c r="I68" s="31">
        <f t="shared" si="5"/>
        <v>-26572</v>
      </c>
      <c r="J68" s="31">
        <f t="shared" si="5"/>
        <v>-8596</v>
      </c>
      <c r="K68" s="31">
        <f t="shared" si="5"/>
        <v>-42974</v>
      </c>
      <c r="L68" s="31">
        <f t="shared" si="5"/>
        <v>-12747</v>
      </c>
      <c r="M68" s="31">
        <f t="shared" si="5"/>
        <v>-166921</v>
      </c>
      <c r="N68" s="31">
        <f t="shared" si="5"/>
        <v>-55037</v>
      </c>
      <c r="O68" s="31">
        <f t="shared" si="5"/>
        <v>-221958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-43535</v>
      </c>
      <c r="D70" s="31">
        <f>D68-D55</f>
        <v>-3151</v>
      </c>
      <c r="E70" s="31">
        <f>E68-E55</f>
        <v>-14042</v>
      </c>
      <c r="F70" s="31">
        <f>F68-F55-F56</f>
        <v>-6782</v>
      </c>
      <c r="G70" s="31">
        <f>G68-G55</f>
        <v>0</v>
      </c>
      <c r="H70" s="31">
        <f>H68-H55</f>
        <v>-8522</v>
      </c>
      <c r="I70" s="31">
        <f>I68-I55</f>
        <v>-26572</v>
      </c>
      <c r="J70" s="31">
        <f>J68-J55-J56</f>
        <v>-8596</v>
      </c>
      <c r="K70" s="31">
        <f>K68-K55</f>
        <v>-42974</v>
      </c>
      <c r="L70" s="31">
        <f>L68-L55</f>
        <v>-12747</v>
      </c>
      <c r="M70" s="31">
        <f>M68-M55-M56</f>
        <v>-166921</v>
      </c>
      <c r="N70" s="31">
        <f>N68-N55</f>
        <v>-55037</v>
      </c>
      <c r="O70" s="31">
        <f>O68-O55-O56</f>
        <v>-221958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251817</v>
      </c>
      <c r="D72" s="57">
        <f t="shared" si="6"/>
        <v>15664</v>
      </c>
      <c r="E72" s="57">
        <f t="shared" si="6"/>
        <v>148219</v>
      </c>
      <c r="F72" s="57">
        <f t="shared" si="6"/>
        <v>36261</v>
      </c>
      <c r="G72" s="57">
        <f t="shared" si="6"/>
        <v>0</v>
      </c>
      <c r="H72" s="57">
        <f t="shared" si="6"/>
        <v>31606</v>
      </c>
      <c r="I72" s="57">
        <f t="shared" si="6"/>
        <v>691</v>
      </c>
      <c r="J72" s="57">
        <f t="shared" si="6"/>
        <v>13665</v>
      </c>
      <c r="K72" s="57">
        <f t="shared" si="6"/>
        <v>13018</v>
      </c>
      <c r="L72" s="57">
        <f t="shared" si="6"/>
        <v>-2868</v>
      </c>
      <c r="M72" s="57">
        <f t="shared" si="6"/>
        <v>508073</v>
      </c>
      <c r="N72" s="57">
        <f t="shared" si="6"/>
        <v>-26560</v>
      </c>
      <c r="O72" s="57">
        <f t="shared" si="6"/>
        <v>481513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2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2224</v>
      </c>
      <c r="J77" s="69">
        <v>178</v>
      </c>
      <c r="K77" s="69">
        <v>0</v>
      </c>
      <c r="L77" s="69">
        <v>0</v>
      </c>
      <c r="M77" s="70">
        <f>SUM(C77:L77)</f>
        <v>2404</v>
      </c>
      <c r="N77" s="71">
        <v>0</v>
      </c>
      <c r="O77" s="70">
        <f>SUM(M77:N77)</f>
        <v>2404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8051</v>
      </c>
      <c r="D86" s="29">
        <v>0</v>
      </c>
      <c r="E86" s="29">
        <v>10811</v>
      </c>
      <c r="F86" s="29">
        <v>0</v>
      </c>
      <c r="G86" s="30"/>
      <c r="H86" s="29">
        <v>0</v>
      </c>
      <c r="I86" s="29">
        <v>724</v>
      </c>
      <c r="J86" s="29">
        <v>0</v>
      </c>
      <c r="K86" s="29">
        <v>0</v>
      </c>
      <c r="L86" s="29">
        <v>0</v>
      </c>
      <c r="M86" s="31">
        <f>SUM(C86:F86,H86:L86)</f>
        <v>19586</v>
      </c>
      <c r="N86" s="29">
        <v>0</v>
      </c>
      <c r="O86" s="31">
        <f>SUM(M86:N86)</f>
        <v>19586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193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2774</v>
      </c>
      <c r="J87" s="29">
        <v>0</v>
      </c>
      <c r="K87" s="29">
        <v>0</v>
      </c>
      <c r="L87" s="29">
        <v>0</v>
      </c>
      <c r="M87" s="31">
        <f>SUM(C87:F87,H87:L87)</f>
        <v>2967</v>
      </c>
      <c r="N87" s="29">
        <v>0</v>
      </c>
      <c r="O87" s="31">
        <f>SUM(M87:N87)</f>
        <v>2967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8244</v>
      </c>
      <c r="D88" s="72">
        <f>SUM(D86:D87)</f>
        <v>0</v>
      </c>
      <c r="E88" s="72">
        <f>SUM(E86:E87)</f>
        <v>10811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3498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22553</v>
      </c>
      <c r="N88" s="72">
        <f t="shared" si="7"/>
        <v>0</v>
      </c>
      <c r="O88" s="72">
        <f t="shared" si="7"/>
        <v>22553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-671</v>
      </c>
      <c r="J90" s="29">
        <v>0</v>
      </c>
      <c r="K90" s="29">
        <v>0</v>
      </c>
      <c r="L90" s="29">
        <v>0</v>
      </c>
      <c r="M90" s="31">
        <f>SUM(C90:F90,H90:L90)</f>
        <v>-671</v>
      </c>
      <c r="N90" s="29">
        <v>0</v>
      </c>
      <c r="O90" s="31">
        <f>SUM(M90:N90)</f>
        <v>-671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-2774</v>
      </c>
      <c r="J91" s="29">
        <v>0</v>
      </c>
      <c r="K91" s="29">
        <v>0</v>
      </c>
      <c r="L91" s="29">
        <v>0</v>
      </c>
      <c r="M91" s="31">
        <f>SUM(C91:F91,H91:L91)</f>
        <v>-2774</v>
      </c>
      <c r="N91" s="29">
        <v>0</v>
      </c>
      <c r="O91" s="31">
        <f>SUM(M91:N91)</f>
        <v>-2774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-3445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-3445</v>
      </c>
      <c r="N92" s="72">
        <f t="shared" si="8"/>
        <v>0</v>
      </c>
      <c r="O92" s="72">
        <f t="shared" si="8"/>
        <v>-3445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8244</v>
      </c>
      <c r="D94" s="31">
        <f>D88+D92</f>
        <v>0</v>
      </c>
      <c r="E94" s="31">
        <f>E88+E92</f>
        <v>10811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53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19108</v>
      </c>
      <c r="N94" s="31">
        <f t="shared" si="9"/>
        <v>0</v>
      </c>
      <c r="O94" s="31">
        <f t="shared" si="9"/>
        <v>19108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4886</v>
      </c>
      <c r="D97" s="29">
        <v>0</v>
      </c>
      <c r="E97" s="29">
        <v>2102</v>
      </c>
      <c r="F97" s="29">
        <v>0</v>
      </c>
      <c r="G97" s="29">
        <v>0</v>
      </c>
      <c r="H97" s="29">
        <v>151</v>
      </c>
      <c r="I97" s="29">
        <v>0</v>
      </c>
      <c r="J97" s="29">
        <v>1752</v>
      </c>
      <c r="K97" s="29">
        <v>0</v>
      </c>
      <c r="L97" s="29">
        <v>0</v>
      </c>
      <c r="M97" s="31">
        <f>SUM(C97:L97)</f>
        <v>8891</v>
      </c>
      <c r="N97" s="29">
        <v>0</v>
      </c>
      <c r="O97" s="31">
        <f>SUM(M97:N97)</f>
        <v>8891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2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114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39887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39887</v>
      </c>
      <c r="N10" s="30"/>
      <c r="O10" s="31">
        <f>M10</f>
        <v>39887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8164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8164</v>
      </c>
      <c r="N11" s="30"/>
      <c r="O11" s="31">
        <f>M11</f>
        <v>8164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19190</v>
      </c>
      <c r="D12" s="29">
        <v>2538</v>
      </c>
      <c r="E12" s="29">
        <v>25467</v>
      </c>
      <c r="F12" s="29">
        <v>2278</v>
      </c>
      <c r="G12" s="29">
        <v>0</v>
      </c>
      <c r="H12" s="29">
        <v>4660</v>
      </c>
      <c r="I12" s="29">
        <v>2620</v>
      </c>
      <c r="J12" s="29">
        <v>1483</v>
      </c>
      <c r="K12" s="29">
        <v>2319</v>
      </c>
      <c r="L12" s="29">
        <v>4996</v>
      </c>
      <c r="M12" s="31">
        <f>SUM(C12:L12)</f>
        <v>65551</v>
      </c>
      <c r="N12" s="29">
        <v>0</v>
      </c>
      <c r="O12" s="31">
        <f>SUM(M12:N12)</f>
        <v>65551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3227</v>
      </c>
      <c r="D13" s="29">
        <v>352</v>
      </c>
      <c r="E13" s="29">
        <v>4211</v>
      </c>
      <c r="F13" s="29">
        <v>270</v>
      </c>
      <c r="G13" s="29">
        <v>0</v>
      </c>
      <c r="H13" s="29">
        <v>1030</v>
      </c>
      <c r="I13" s="29">
        <v>470</v>
      </c>
      <c r="J13" s="29">
        <v>445</v>
      </c>
      <c r="K13" s="29">
        <v>228</v>
      </c>
      <c r="L13" s="29">
        <v>671</v>
      </c>
      <c r="M13" s="31">
        <f>SUM(C13:L13)</f>
        <v>10904</v>
      </c>
      <c r="N13" s="29">
        <v>0</v>
      </c>
      <c r="O13" s="31">
        <f>SUM(M13:N13)</f>
        <v>10904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70468</v>
      </c>
      <c r="D14" s="34">
        <f t="shared" ref="D14:L14" si="0">SUM(D12:D13)</f>
        <v>2890</v>
      </c>
      <c r="E14" s="34">
        <f t="shared" si="0"/>
        <v>29678</v>
      </c>
      <c r="F14" s="34">
        <f t="shared" si="0"/>
        <v>2548</v>
      </c>
      <c r="G14" s="34">
        <f t="shared" si="0"/>
        <v>0</v>
      </c>
      <c r="H14" s="34">
        <f t="shared" si="0"/>
        <v>5690</v>
      </c>
      <c r="I14" s="34">
        <f t="shared" si="0"/>
        <v>3090</v>
      </c>
      <c r="J14" s="34">
        <f t="shared" si="0"/>
        <v>1928</v>
      </c>
      <c r="K14" s="34">
        <f t="shared" si="0"/>
        <v>2547</v>
      </c>
      <c r="L14" s="34">
        <f t="shared" si="0"/>
        <v>5667</v>
      </c>
      <c r="M14" s="34">
        <f>SUM(M10:M13)</f>
        <v>124506</v>
      </c>
      <c r="N14" s="34">
        <f>SUM(N12:N13)</f>
        <v>0</v>
      </c>
      <c r="O14" s="34">
        <f>SUM(O10:O13)</f>
        <v>124506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12621</v>
      </c>
      <c r="D17" s="29">
        <v>887</v>
      </c>
      <c r="E17" s="29">
        <v>913</v>
      </c>
      <c r="F17" s="29">
        <v>294</v>
      </c>
      <c r="G17" s="29">
        <v>0</v>
      </c>
      <c r="H17" s="29">
        <v>520</v>
      </c>
      <c r="I17" s="29">
        <v>1047</v>
      </c>
      <c r="J17" s="29">
        <v>154</v>
      </c>
      <c r="K17" s="29">
        <v>696</v>
      </c>
      <c r="L17" s="29">
        <v>115</v>
      </c>
      <c r="M17" s="31">
        <f>SUM(C17:L17)</f>
        <v>17247</v>
      </c>
      <c r="N17" s="29">
        <v>0</v>
      </c>
      <c r="O17" s="31">
        <f>SUM(M17:N17)</f>
        <v>17247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3840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2118</v>
      </c>
      <c r="D19" s="29">
        <v>258</v>
      </c>
      <c r="E19" s="29">
        <v>168</v>
      </c>
      <c r="F19" s="29">
        <v>391</v>
      </c>
      <c r="G19" s="29">
        <v>0</v>
      </c>
      <c r="H19" s="29">
        <v>842</v>
      </c>
      <c r="I19" s="29">
        <v>4</v>
      </c>
      <c r="J19" s="29">
        <v>22</v>
      </c>
      <c r="K19" s="29">
        <v>16</v>
      </c>
      <c r="L19" s="29">
        <v>737</v>
      </c>
      <c r="M19" s="31">
        <f>SUM(C19:L19)</f>
        <v>4556</v>
      </c>
      <c r="N19" s="29">
        <v>0</v>
      </c>
      <c r="O19" s="31">
        <f>SUM(M19:N19)</f>
        <v>4556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13480</v>
      </c>
      <c r="D20" s="29">
        <v>4602</v>
      </c>
      <c r="E20" s="29">
        <v>21047</v>
      </c>
      <c r="F20" s="29">
        <v>2811</v>
      </c>
      <c r="G20" s="29">
        <v>0</v>
      </c>
      <c r="H20" s="29">
        <v>4845</v>
      </c>
      <c r="I20" s="29">
        <v>4000</v>
      </c>
      <c r="J20" s="29">
        <v>6445</v>
      </c>
      <c r="K20" s="29">
        <v>7611</v>
      </c>
      <c r="L20" s="29">
        <v>1601</v>
      </c>
      <c r="M20" s="31">
        <f>SUM(C20:L20)</f>
        <v>66442</v>
      </c>
      <c r="N20" s="29">
        <v>0</v>
      </c>
      <c r="O20" s="31">
        <f>SUM(M20:N20)</f>
        <v>66442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1243</v>
      </c>
      <c r="G21" s="30"/>
      <c r="H21" s="30"/>
      <c r="I21" s="30"/>
      <c r="J21" s="29">
        <v>631</v>
      </c>
      <c r="K21" s="30"/>
      <c r="L21" s="30"/>
      <c r="M21" s="31">
        <f>SUM(F21,J21)</f>
        <v>1874</v>
      </c>
      <c r="N21" s="30"/>
      <c r="O21" s="31">
        <f>M21</f>
        <v>1874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239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239</v>
      </c>
      <c r="N23" s="29">
        <v>0</v>
      </c>
      <c r="O23" s="31">
        <f>SUM(M23:N23)</f>
        <v>239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24156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1">
        <f>SUM(C24:L24)</f>
        <v>24156</v>
      </c>
      <c r="N24" s="29">
        <v>0</v>
      </c>
      <c r="O24" s="31">
        <f>SUM(M24:N24)</f>
        <v>24156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28458</v>
      </c>
      <c r="D25" s="34">
        <f>SUM(D17,D19:D20,D22:D24)</f>
        <v>5747</v>
      </c>
      <c r="E25" s="34">
        <f>SUM(E17,E19:E20,E22:E24)</f>
        <v>46284</v>
      </c>
      <c r="F25" s="34">
        <f>SUM(F17,F19:F24)</f>
        <v>4739</v>
      </c>
      <c r="G25" s="34">
        <f>SUM(G17,G19:G20,G22:G24)</f>
        <v>0</v>
      </c>
      <c r="H25" s="34">
        <f>SUM(H17,H19:H20,H22:H24)</f>
        <v>6207</v>
      </c>
      <c r="I25" s="34">
        <f>SUM(I17,I19:I20,I22:I24)</f>
        <v>5051</v>
      </c>
      <c r="J25" s="34">
        <f>SUM(J17,J19:J24)</f>
        <v>7252</v>
      </c>
      <c r="K25" s="34">
        <f>SUM(K17,K19:K20,K22:K24)</f>
        <v>8323</v>
      </c>
      <c r="L25" s="34">
        <f>SUM(L17,L19:L20,L22:L24)</f>
        <v>2453</v>
      </c>
      <c r="M25" s="34">
        <f>SUM(M17,M19:M24)</f>
        <v>114514</v>
      </c>
      <c r="N25" s="34">
        <f>SUM(N17,N19:N20,N22:N24)</f>
        <v>0</v>
      </c>
      <c r="O25" s="34">
        <f>SUM(O17,O19:O24)</f>
        <v>114514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528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528</v>
      </c>
      <c r="N28" s="30"/>
      <c r="O28" s="31">
        <f>M28</f>
        <v>528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24264</v>
      </c>
      <c r="L30" s="30"/>
      <c r="M30" s="31">
        <f>K30</f>
        <v>24264</v>
      </c>
      <c r="N30" s="30"/>
      <c r="O30" s="31">
        <f>M30</f>
        <v>24264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52973</v>
      </c>
      <c r="F31" s="41"/>
      <c r="G31" s="41"/>
      <c r="H31" s="41"/>
      <c r="I31" s="41"/>
      <c r="J31" s="41"/>
      <c r="K31" s="41"/>
      <c r="L31" s="41"/>
      <c r="M31" s="31">
        <f>E31</f>
        <v>52973</v>
      </c>
      <c r="N31" s="41"/>
      <c r="O31" s="31">
        <f>M31</f>
        <v>52973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415</v>
      </c>
      <c r="L32" s="75">
        <f t="shared" si="1"/>
        <v>0</v>
      </c>
      <c r="M32" s="31">
        <f>SUM(C32:L32)</f>
        <v>415</v>
      </c>
      <c r="N32" s="75">
        <f>-N49-N50</f>
        <v>0</v>
      </c>
      <c r="O32" s="31">
        <f>SUM(M32:N32)</f>
        <v>415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528</v>
      </c>
      <c r="D35" s="34">
        <f>SUM(D32:D34)</f>
        <v>0</v>
      </c>
      <c r="E35" s="34">
        <f>SUM(E29,E31:E34)</f>
        <v>52973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24679</v>
      </c>
      <c r="L35" s="34">
        <f>SUM(L32:L34)</f>
        <v>0</v>
      </c>
      <c r="M35" s="34">
        <f>SUM(M28:M34)</f>
        <v>78180</v>
      </c>
      <c r="N35" s="34">
        <f>SUM(N32:N34)</f>
        <v>0</v>
      </c>
      <c r="O35" s="34">
        <f>SUM(O28:O34)</f>
        <v>78180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2762</v>
      </c>
      <c r="D37" s="29">
        <v>378</v>
      </c>
      <c r="E37" s="29">
        <v>2295</v>
      </c>
      <c r="F37" s="29">
        <v>379</v>
      </c>
      <c r="G37" s="29">
        <v>0</v>
      </c>
      <c r="H37" s="29">
        <v>595</v>
      </c>
      <c r="I37" s="29">
        <v>502</v>
      </c>
      <c r="J37" s="29">
        <v>2095</v>
      </c>
      <c r="K37" s="29">
        <v>89</v>
      </c>
      <c r="L37" s="29">
        <v>47</v>
      </c>
      <c r="M37" s="31">
        <f>SUM(C37:L37)</f>
        <v>9142</v>
      </c>
      <c r="N37" s="29">
        <v>0</v>
      </c>
      <c r="O37" s="31">
        <f>SUM(M37:N37)</f>
        <v>9142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-1748</v>
      </c>
      <c r="D39" s="29">
        <v>-399</v>
      </c>
      <c r="E39" s="29">
        <v>-48</v>
      </c>
      <c r="F39" s="29">
        <v>-769</v>
      </c>
      <c r="G39" s="29">
        <v>0</v>
      </c>
      <c r="H39" s="29">
        <v>-201</v>
      </c>
      <c r="I39" s="29">
        <v>-6</v>
      </c>
      <c r="J39" s="29">
        <v>-22</v>
      </c>
      <c r="K39" s="29">
        <v>-4</v>
      </c>
      <c r="L39" s="29">
        <v>-7562</v>
      </c>
      <c r="M39" s="31">
        <f>SUM(C39:L39)</f>
        <v>-10759</v>
      </c>
      <c r="N39" s="29">
        <v>0</v>
      </c>
      <c r="O39" s="31">
        <f>SUM(M39:N39)</f>
        <v>-10759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100468</v>
      </c>
      <c r="D41" s="31">
        <f t="shared" si="2"/>
        <v>8616</v>
      </c>
      <c r="E41" s="31">
        <f t="shared" si="2"/>
        <v>131182</v>
      </c>
      <c r="F41" s="31">
        <f t="shared" si="2"/>
        <v>6897</v>
      </c>
      <c r="G41" s="31">
        <f t="shared" si="2"/>
        <v>0</v>
      </c>
      <c r="H41" s="31">
        <f t="shared" si="2"/>
        <v>12291</v>
      </c>
      <c r="I41" s="31">
        <f t="shared" si="2"/>
        <v>8637</v>
      </c>
      <c r="J41" s="31">
        <f t="shared" si="2"/>
        <v>11253</v>
      </c>
      <c r="K41" s="31">
        <f t="shared" si="2"/>
        <v>35634</v>
      </c>
      <c r="L41" s="31">
        <f t="shared" si="2"/>
        <v>605</v>
      </c>
      <c r="M41" s="31">
        <f t="shared" si="2"/>
        <v>315583</v>
      </c>
      <c r="N41" s="31">
        <f t="shared" si="2"/>
        <v>0</v>
      </c>
      <c r="O41" s="31">
        <f t="shared" si="2"/>
        <v>315583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100071</v>
      </c>
      <c r="D43" s="31">
        <f>SUM(D41,D55)</f>
        <v>8616</v>
      </c>
      <c r="E43" s="31">
        <f>SUM(E41,E55)</f>
        <v>131182</v>
      </c>
      <c r="F43" s="31">
        <f>SUM(F41,F55:F56)</f>
        <v>6897</v>
      </c>
      <c r="G43" s="31">
        <f>SUM(G41,G55)</f>
        <v>0</v>
      </c>
      <c r="H43" s="31">
        <f>SUM(H41,H55)</f>
        <v>12291</v>
      </c>
      <c r="I43" s="31">
        <f>SUM(I41,I55)</f>
        <v>8637</v>
      </c>
      <c r="J43" s="31">
        <f>SUM(J41,J55:J56)</f>
        <v>11253</v>
      </c>
      <c r="K43" s="31">
        <f>SUM(K41,K55)</f>
        <v>35634</v>
      </c>
      <c r="L43" s="31">
        <f>SUM(L41,L55)</f>
        <v>605</v>
      </c>
      <c r="M43" s="31">
        <f>SUM(M41,M55:M56)</f>
        <v>315186</v>
      </c>
      <c r="N43" s="31">
        <f>SUM(N41,N55)</f>
        <v>0</v>
      </c>
      <c r="O43" s="31">
        <f>SUM(O41,O55:O56)</f>
        <v>315186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-13008</v>
      </c>
      <c r="D47" s="30"/>
      <c r="E47" s="29">
        <v>-1621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-14629</v>
      </c>
      <c r="N47" s="30"/>
      <c r="O47" s="31">
        <f>M47</f>
        <v>-14629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-1495</v>
      </c>
      <c r="D48" s="29">
        <v>0</v>
      </c>
      <c r="E48" s="29">
        <v>-214</v>
      </c>
      <c r="F48" s="29">
        <v>0</v>
      </c>
      <c r="G48" s="29">
        <v>0</v>
      </c>
      <c r="H48" s="29">
        <v>0</v>
      </c>
      <c r="I48" s="29">
        <v>-253</v>
      </c>
      <c r="J48" s="29">
        <v>0</v>
      </c>
      <c r="K48" s="29">
        <v>-209</v>
      </c>
      <c r="L48" s="29">
        <v>0</v>
      </c>
      <c r="M48" s="31">
        <f>SUM(C48:L48)</f>
        <v>-2171</v>
      </c>
      <c r="N48" s="29">
        <v>0</v>
      </c>
      <c r="O48" s="31">
        <f>SUM(M48:N48)</f>
        <v>-2171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-415</v>
      </c>
      <c r="L49" s="29">
        <v>0</v>
      </c>
      <c r="M49" s="31">
        <f>SUM(C49:L49)</f>
        <v>-415</v>
      </c>
      <c r="N49" s="29">
        <v>0</v>
      </c>
      <c r="O49" s="31">
        <f>SUM(M49:N49)</f>
        <v>-415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-526</v>
      </c>
      <c r="D51" s="29">
        <v>-415</v>
      </c>
      <c r="E51" s="29">
        <v>-826</v>
      </c>
      <c r="F51" s="29">
        <v>0</v>
      </c>
      <c r="G51" s="29">
        <v>0</v>
      </c>
      <c r="H51" s="29">
        <v>0</v>
      </c>
      <c r="I51" s="29">
        <v>-166</v>
      </c>
      <c r="J51" s="29">
        <v>0</v>
      </c>
      <c r="K51" s="29">
        <v>-26741</v>
      </c>
      <c r="L51" s="29">
        <v>0</v>
      </c>
      <c r="M51" s="31">
        <f>SUM(C51:L51)</f>
        <v>-28674</v>
      </c>
      <c r="N51" s="29">
        <v>0</v>
      </c>
      <c r="O51" s="31">
        <f>SUM(M51:N51)</f>
        <v>-28674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-15029</v>
      </c>
      <c r="D52" s="34">
        <f>SUM(D48:D51)</f>
        <v>-415</v>
      </c>
      <c r="E52" s="34">
        <f>SUM(E47:E51)</f>
        <v>-2661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-419</v>
      </c>
      <c r="J52" s="34">
        <f t="shared" si="3"/>
        <v>0</v>
      </c>
      <c r="K52" s="34">
        <f t="shared" si="3"/>
        <v>-27365</v>
      </c>
      <c r="L52" s="34">
        <f t="shared" si="3"/>
        <v>0</v>
      </c>
      <c r="M52" s="34">
        <f>SUM(M47:M51)</f>
        <v>-45889</v>
      </c>
      <c r="N52" s="34">
        <f>SUM(N48:N51)</f>
        <v>0</v>
      </c>
      <c r="O52" s="34">
        <f>SUM(O47:O51)</f>
        <v>-45889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-397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-397</v>
      </c>
      <c r="N55" s="29">
        <v>0</v>
      </c>
      <c r="O55" s="31">
        <f>SUM(M55:N55)</f>
        <v>-397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-22679</v>
      </c>
      <c r="F57" s="30"/>
      <c r="G57" s="30"/>
      <c r="H57" s="30"/>
      <c r="I57" s="30"/>
      <c r="J57" s="30"/>
      <c r="K57" s="30"/>
      <c r="L57" s="30"/>
      <c r="M57" s="31">
        <f>E57</f>
        <v>-22679</v>
      </c>
      <c r="N57" s="30"/>
      <c r="O57" s="31">
        <f>M57</f>
        <v>-22679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-52221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-752</v>
      </c>
      <c r="L58" s="42">
        <f>-L82</f>
        <v>0</v>
      </c>
      <c r="M58" s="31">
        <f>SUM(C58:L58)</f>
        <v>-52973</v>
      </c>
      <c r="N58" s="42">
        <f>-N82</f>
        <v>0</v>
      </c>
      <c r="O58" s="31">
        <f>SUM(M58:N58)</f>
        <v>-52973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-2117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-2117</v>
      </c>
      <c r="N59" s="29">
        <v>0</v>
      </c>
      <c r="O59" s="31">
        <f>SUM(M59:N59)</f>
        <v>-2117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-397</v>
      </c>
      <c r="D60" s="34">
        <f>SUM(D55,D58:D59)</f>
        <v>0</v>
      </c>
      <c r="E60" s="34">
        <f>SUM(E55,E57:E59)</f>
        <v>-77017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0</v>
      </c>
      <c r="K60" s="34">
        <f>SUM(K55,K58:K59)</f>
        <v>-752</v>
      </c>
      <c r="L60" s="34">
        <f>SUM(L55,L58:L59)</f>
        <v>0</v>
      </c>
      <c r="M60" s="34">
        <f>SUM(M55:M59)</f>
        <v>-78166</v>
      </c>
      <c r="N60" s="34">
        <f>SUM(N55,N58:N59)</f>
        <v>0</v>
      </c>
      <c r="O60" s="34">
        <f>SUM(O55:O59)</f>
        <v>-78166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-168</v>
      </c>
      <c r="D63" s="29">
        <v>0</v>
      </c>
      <c r="E63" s="29">
        <v>-509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-677</v>
      </c>
      <c r="N63" s="29">
        <v>0</v>
      </c>
      <c r="O63" s="31">
        <f>SUM(M63:N63)</f>
        <v>-677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-15</v>
      </c>
      <c r="E64" s="29">
        <v>0</v>
      </c>
      <c r="F64" s="29">
        <v>0</v>
      </c>
      <c r="G64" s="29">
        <v>0</v>
      </c>
      <c r="H64" s="29">
        <v>0</v>
      </c>
      <c r="I64" s="29">
        <v>-750</v>
      </c>
      <c r="J64" s="29">
        <v>0</v>
      </c>
      <c r="K64" s="29">
        <v>-786</v>
      </c>
      <c r="L64" s="29">
        <v>0</v>
      </c>
      <c r="M64" s="31">
        <f>SUM(C64:L64)</f>
        <v>-1551</v>
      </c>
      <c r="N64" s="29">
        <v>0</v>
      </c>
      <c r="O64" s="31">
        <f>SUM(M64:N64)</f>
        <v>-1551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-304</v>
      </c>
      <c r="D65" s="29">
        <v>-64</v>
      </c>
      <c r="E65" s="29">
        <v>-262</v>
      </c>
      <c r="F65" s="29">
        <v>-1589</v>
      </c>
      <c r="G65" s="29">
        <v>0</v>
      </c>
      <c r="H65" s="29">
        <v>-2254</v>
      </c>
      <c r="I65" s="29">
        <v>-1217</v>
      </c>
      <c r="J65" s="29">
        <v>-2083</v>
      </c>
      <c r="K65" s="29">
        <v>-709</v>
      </c>
      <c r="L65" s="29">
        <v>-339</v>
      </c>
      <c r="M65" s="31">
        <f>SUM(C65:L65)</f>
        <v>-8821</v>
      </c>
      <c r="N65" s="29">
        <v>0</v>
      </c>
      <c r="O65" s="31">
        <f>SUM(M65:N65)</f>
        <v>-8821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-472</v>
      </c>
      <c r="D66" s="34">
        <f t="shared" si="4"/>
        <v>-79</v>
      </c>
      <c r="E66" s="34">
        <f t="shared" si="4"/>
        <v>-771</v>
      </c>
      <c r="F66" s="34">
        <f t="shared" si="4"/>
        <v>-1589</v>
      </c>
      <c r="G66" s="34">
        <f t="shared" si="4"/>
        <v>0</v>
      </c>
      <c r="H66" s="34">
        <f t="shared" si="4"/>
        <v>-2254</v>
      </c>
      <c r="I66" s="34">
        <f t="shared" si="4"/>
        <v>-1967</v>
      </c>
      <c r="J66" s="34">
        <f t="shared" si="4"/>
        <v>-2083</v>
      </c>
      <c r="K66" s="34">
        <f t="shared" si="4"/>
        <v>-1495</v>
      </c>
      <c r="L66" s="34">
        <f t="shared" si="4"/>
        <v>-339</v>
      </c>
      <c r="M66" s="34">
        <f t="shared" si="4"/>
        <v>-11049</v>
      </c>
      <c r="N66" s="34">
        <f t="shared" si="4"/>
        <v>0</v>
      </c>
      <c r="O66" s="34">
        <f t="shared" si="4"/>
        <v>-11049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-15898</v>
      </c>
      <c r="D68" s="31">
        <f t="shared" si="5"/>
        <v>-494</v>
      </c>
      <c r="E68" s="31">
        <f t="shared" si="5"/>
        <v>-80449</v>
      </c>
      <c r="F68" s="31">
        <f t="shared" si="5"/>
        <v>-1589</v>
      </c>
      <c r="G68" s="31">
        <f t="shared" si="5"/>
        <v>0</v>
      </c>
      <c r="H68" s="31">
        <f t="shared" si="5"/>
        <v>-2254</v>
      </c>
      <c r="I68" s="31">
        <f t="shared" si="5"/>
        <v>-2386</v>
      </c>
      <c r="J68" s="31">
        <f t="shared" si="5"/>
        <v>-2083</v>
      </c>
      <c r="K68" s="31">
        <f t="shared" si="5"/>
        <v>-29612</v>
      </c>
      <c r="L68" s="31">
        <f t="shared" si="5"/>
        <v>-339</v>
      </c>
      <c r="M68" s="31">
        <f t="shared" si="5"/>
        <v>-135104</v>
      </c>
      <c r="N68" s="31">
        <f t="shared" si="5"/>
        <v>0</v>
      </c>
      <c r="O68" s="31">
        <f t="shared" si="5"/>
        <v>-135104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-15501</v>
      </c>
      <c r="D70" s="31">
        <f>D68-D55</f>
        <v>-494</v>
      </c>
      <c r="E70" s="31">
        <f>E68-E55</f>
        <v>-80449</v>
      </c>
      <c r="F70" s="31">
        <f>F68-F55-F56</f>
        <v>-1589</v>
      </c>
      <c r="G70" s="31">
        <f>G68-G55</f>
        <v>0</v>
      </c>
      <c r="H70" s="31">
        <f>H68-H55</f>
        <v>-2254</v>
      </c>
      <c r="I70" s="31">
        <f>I68-I55</f>
        <v>-2386</v>
      </c>
      <c r="J70" s="31">
        <f>J68-J55-J56</f>
        <v>-2083</v>
      </c>
      <c r="K70" s="31">
        <f>K68-K55</f>
        <v>-29612</v>
      </c>
      <c r="L70" s="31">
        <f>L68-L55</f>
        <v>-339</v>
      </c>
      <c r="M70" s="31">
        <f>M68-M55-M56</f>
        <v>-134707</v>
      </c>
      <c r="N70" s="31">
        <f>N68-N55</f>
        <v>0</v>
      </c>
      <c r="O70" s="31">
        <f>O68-O55-O56</f>
        <v>-134707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84570</v>
      </c>
      <c r="D72" s="57">
        <f t="shared" si="6"/>
        <v>8122</v>
      </c>
      <c r="E72" s="57">
        <f t="shared" si="6"/>
        <v>50733</v>
      </c>
      <c r="F72" s="57">
        <f t="shared" si="6"/>
        <v>5308</v>
      </c>
      <c r="G72" s="57">
        <f t="shared" si="6"/>
        <v>0</v>
      </c>
      <c r="H72" s="57">
        <f t="shared" si="6"/>
        <v>10037</v>
      </c>
      <c r="I72" s="57">
        <f t="shared" si="6"/>
        <v>6251</v>
      </c>
      <c r="J72" s="57">
        <f t="shared" si="6"/>
        <v>9170</v>
      </c>
      <c r="K72" s="57">
        <f t="shared" si="6"/>
        <v>6022</v>
      </c>
      <c r="L72" s="57">
        <f t="shared" si="6"/>
        <v>266</v>
      </c>
      <c r="M72" s="57">
        <f t="shared" si="6"/>
        <v>180479</v>
      </c>
      <c r="N72" s="57">
        <f t="shared" si="6"/>
        <v>0</v>
      </c>
      <c r="O72" s="57">
        <f t="shared" si="6"/>
        <v>180479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1110</v>
      </c>
      <c r="D77" s="69">
        <v>435</v>
      </c>
      <c r="E77" s="69">
        <v>0</v>
      </c>
      <c r="F77" s="69">
        <v>1211</v>
      </c>
      <c r="G77" s="69">
        <v>0</v>
      </c>
      <c r="H77" s="69">
        <v>121</v>
      </c>
      <c r="I77" s="69">
        <v>405</v>
      </c>
      <c r="J77" s="69">
        <v>0</v>
      </c>
      <c r="K77" s="69">
        <v>251</v>
      </c>
      <c r="L77" s="69">
        <v>0</v>
      </c>
      <c r="M77" s="70">
        <f>SUM(C77:L77)</f>
        <v>3533</v>
      </c>
      <c r="N77" s="71">
        <v>0</v>
      </c>
      <c r="O77" s="70">
        <f>SUM(M77:N77)</f>
        <v>3533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52973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-52973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52221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752</v>
      </c>
      <c r="L82" s="29">
        <v>0</v>
      </c>
      <c r="M82" s="31">
        <f>SUM(C82:F82,H82:L82)</f>
        <v>52973</v>
      </c>
      <c r="N82" s="29">
        <v>0</v>
      </c>
      <c r="O82" s="31">
        <f>SUM(M82:N82)</f>
        <v>52973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122</v>
      </c>
      <c r="D86" s="29">
        <v>608</v>
      </c>
      <c r="E86" s="29">
        <v>11821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12551</v>
      </c>
      <c r="N86" s="29">
        <v>0</v>
      </c>
      <c r="O86" s="31">
        <f>SUM(M86:N86)</f>
        <v>12551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170</v>
      </c>
      <c r="D87" s="29">
        <v>227</v>
      </c>
      <c r="E87" s="29">
        <v>908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1305</v>
      </c>
      <c r="N87" s="29">
        <v>0</v>
      </c>
      <c r="O87" s="31">
        <f>SUM(M87:N87)</f>
        <v>1305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292</v>
      </c>
      <c r="D88" s="72">
        <f>SUM(D86:D87)</f>
        <v>835</v>
      </c>
      <c r="E88" s="72">
        <f>SUM(E86:E87)</f>
        <v>12729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13856</v>
      </c>
      <c r="N88" s="72">
        <f t="shared" si="7"/>
        <v>0</v>
      </c>
      <c r="O88" s="72">
        <f t="shared" si="7"/>
        <v>13856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292</v>
      </c>
      <c r="D94" s="31">
        <f>D88+D92</f>
        <v>835</v>
      </c>
      <c r="E94" s="31">
        <f>E88+E92</f>
        <v>12729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13856</v>
      </c>
      <c r="N94" s="31">
        <f t="shared" si="9"/>
        <v>0</v>
      </c>
      <c r="O94" s="31">
        <f t="shared" si="9"/>
        <v>13856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4213</v>
      </c>
      <c r="D97" s="29">
        <v>1486</v>
      </c>
      <c r="E97" s="29">
        <v>5082</v>
      </c>
      <c r="F97" s="29">
        <v>60</v>
      </c>
      <c r="G97" s="29">
        <v>0</v>
      </c>
      <c r="H97" s="29">
        <v>638</v>
      </c>
      <c r="I97" s="29">
        <v>168</v>
      </c>
      <c r="J97" s="29">
        <v>0</v>
      </c>
      <c r="K97" s="29">
        <v>704</v>
      </c>
      <c r="L97" s="29">
        <v>0</v>
      </c>
      <c r="M97" s="31">
        <f>SUM(C97:L97)</f>
        <v>12351</v>
      </c>
      <c r="N97" s="29">
        <v>0</v>
      </c>
      <c r="O97" s="31">
        <f>SUM(M97:N97)</f>
        <v>12351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3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3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115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48555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48555</v>
      </c>
      <c r="N10" s="30"/>
      <c r="O10" s="31">
        <f>M10</f>
        <v>48555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10029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10029</v>
      </c>
      <c r="N11" s="30"/>
      <c r="O11" s="31">
        <f>M11</f>
        <v>10029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25164</v>
      </c>
      <c r="D12" s="29">
        <v>6746</v>
      </c>
      <c r="E12" s="29">
        <v>22597</v>
      </c>
      <c r="F12" s="29">
        <v>2954</v>
      </c>
      <c r="G12" s="29">
        <v>0</v>
      </c>
      <c r="H12" s="29">
        <v>0</v>
      </c>
      <c r="I12" s="29">
        <v>2485</v>
      </c>
      <c r="J12" s="29">
        <v>20569</v>
      </c>
      <c r="K12" s="29">
        <v>677</v>
      </c>
      <c r="L12" s="29">
        <v>0</v>
      </c>
      <c r="M12" s="31">
        <f>SUM(C12:L12)</f>
        <v>81192</v>
      </c>
      <c r="N12" s="29">
        <v>0</v>
      </c>
      <c r="O12" s="31">
        <f>SUM(M12:N12)</f>
        <v>81192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4878</v>
      </c>
      <c r="D13" s="29">
        <v>0</v>
      </c>
      <c r="E13" s="29">
        <v>3741</v>
      </c>
      <c r="F13" s="29">
        <v>531</v>
      </c>
      <c r="G13" s="29">
        <v>0</v>
      </c>
      <c r="H13" s="29">
        <v>4979</v>
      </c>
      <c r="I13" s="29">
        <v>0</v>
      </c>
      <c r="J13" s="29">
        <v>4250</v>
      </c>
      <c r="K13" s="29">
        <v>80</v>
      </c>
      <c r="L13" s="29">
        <v>0</v>
      </c>
      <c r="M13" s="31">
        <f>SUM(C13:L13)</f>
        <v>18459</v>
      </c>
      <c r="N13" s="29">
        <v>0</v>
      </c>
      <c r="O13" s="31">
        <f>SUM(M13:N13)</f>
        <v>18459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88626</v>
      </c>
      <c r="D14" s="34">
        <f t="shared" ref="D14:L14" si="0">SUM(D12:D13)</f>
        <v>6746</v>
      </c>
      <c r="E14" s="34">
        <f t="shared" si="0"/>
        <v>26338</v>
      </c>
      <c r="F14" s="34">
        <f t="shared" si="0"/>
        <v>3485</v>
      </c>
      <c r="G14" s="34">
        <f t="shared" si="0"/>
        <v>0</v>
      </c>
      <c r="H14" s="34">
        <f t="shared" si="0"/>
        <v>4979</v>
      </c>
      <c r="I14" s="34">
        <f t="shared" si="0"/>
        <v>2485</v>
      </c>
      <c r="J14" s="34">
        <f t="shared" si="0"/>
        <v>24819</v>
      </c>
      <c r="K14" s="34">
        <f t="shared" si="0"/>
        <v>757</v>
      </c>
      <c r="L14" s="34">
        <f t="shared" si="0"/>
        <v>0</v>
      </c>
      <c r="M14" s="34">
        <f>SUM(M10:M13)</f>
        <v>158235</v>
      </c>
      <c r="N14" s="34">
        <f>SUM(N12:N13)</f>
        <v>0</v>
      </c>
      <c r="O14" s="34">
        <f>SUM(O10:O13)</f>
        <v>158235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10361</v>
      </c>
      <c r="D17" s="29">
        <v>2448</v>
      </c>
      <c r="E17" s="29">
        <v>675</v>
      </c>
      <c r="F17" s="29">
        <v>949</v>
      </c>
      <c r="G17" s="29">
        <v>0</v>
      </c>
      <c r="H17" s="29">
        <v>156</v>
      </c>
      <c r="I17" s="29">
        <v>273</v>
      </c>
      <c r="J17" s="29">
        <v>1637</v>
      </c>
      <c r="K17" s="29">
        <v>573</v>
      </c>
      <c r="L17" s="29">
        <v>0</v>
      </c>
      <c r="M17" s="31">
        <f>SUM(C17:L17)</f>
        <v>17072</v>
      </c>
      <c r="N17" s="29">
        <v>6201</v>
      </c>
      <c r="O17" s="31">
        <f>SUM(M17:N17)</f>
        <v>23273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5091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2456</v>
      </c>
      <c r="D19" s="29">
        <v>392</v>
      </c>
      <c r="E19" s="29">
        <v>1356</v>
      </c>
      <c r="F19" s="29">
        <v>616</v>
      </c>
      <c r="G19" s="29">
        <v>0</v>
      </c>
      <c r="H19" s="29">
        <v>1069</v>
      </c>
      <c r="I19" s="29">
        <v>32</v>
      </c>
      <c r="J19" s="29">
        <v>726</v>
      </c>
      <c r="K19" s="29">
        <v>0</v>
      </c>
      <c r="L19" s="29">
        <v>0</v>
      </c>
      <c r="M19" s="31">
        <f>SUM(C19:L19)</f>
        <v>6647</v>
      </c>
      <c r="N19" s="29">
        <v>0</v>
      </c>
      <c r="O19" s="31">
        <f>SUM(M19:N19)</f>
        <v>6647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5622</v>
      </c>
      <c r="D20" s="29">
        <v>1827</v>
      </c>
      <c r="E20" s="29">
        <v>1154</v>
      </c>
      <c r="F20" s="29">
        <v>1643</v>
      </c>
      <c r="G20" s="29">
        <v>0</v>
      </c>
      <c r="H20" s="29">
        <v>2654</v>
      </c>
      <c r="I20" s="29">
        <v>658</v>
      </c>
      <c r="J20" s="29">
        <v>5520</v>
      </c>
      <c r="K20" s="29">
        <v>570</v>
      </c>
      <c r="L20" s="29">
        <v>0</v>
      </c>
      <c r="M20" s="31">
        <f>SUM(C20:L20)</f>
        <v>19648</v>
      </c>
      <c r="N20" s="29">
        <v>2086</v>
      </c>
      <c r="O20" s="31">
        <f>SUM(M20:N20)</f>
        <v>21734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11</v>
      </c>
      <c r="G21" s="30"/>
      <c r="H21" s="30"/>
      <c r="I21" s="30"/>
      <c r="J21" s="29">
        <v>567</v>
      </c>
      <c r="K21" s="30"/>
      <c r="L21" s="30"/>
      <c r="M21" s="31">
        <f>SUM(F21,J21)</f>
        <v>578</v>
      </c>
      <c r="N21" s="30"/>
      <c r="O21" s="31">
        <f>M21</f>
        <v>578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205</v>
      </c>
      <c r="D22" s="29">
        <v>50</v>
      </c>
      <c r="E22" s="29">
        <v>910</v>
      </c>
      <c r="F22" s="29">
        <v>0</v>
      </c>
      <c r="G22" s="29">
        <v>0</v>
      </c>
      <c r="H22" s="29">
        <v>52</v>
      </c>
      <c r="I22" s="29">
        <v>90</v>
      </c>
      <c r="J22" s="29">
        <v>268</v>
      </c>
      <c r="K22" s="29">
        <v>40</v>
      </c>
      <c r="L22" s="29">
        <v>0</v>
      </c>
      <c r="M22" s="31">
        <f>SUM(C22:L22)</f>
        <v>1615</v>
      </c>
      <c r="N22" s="29">
        <v>0</v>
      </c>
      <c r="O22" s="31">
        <f>SUM(M22:N22)</f>
        <v>1615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466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466</v>
      </c>
      <c r="N23" s="29">
        <v>0</v>
      </c>
      <c r="O23" s="31">
        <f>SUM(M23:N23)</f>
        <v>466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14934</v>
      </c>
      <c r="D24" s="29">
        <v>83</v>
      </c>
      <c r="E24" s="29">
        <v>43290</v>
      </c>
      <c r="F24" s="29">
        <v>3644</v>
      </c>
      <c r="G24" s="29">
        <v>0</v>
      </c>
      <c r="H24" s="29">
        <v>741</v>
      </c>
      <c r="I24" s="29">
        <v>3926</v>
      </c>
      <c r="J24" s="29">
        <v>1358</v>
      </c>
      <c r="K24" s="29">
        <v>7668</v>
      </c>
      <c r="L24" s="29">
        <v>0</v>
      </c>
      <c r="M24" s="31">
        <f>SUM(C24:L24)</f>
        <v>75644</v>
      </c>
      <c r="N24" s="29">
        <v>163</v>
      </c>
      <c r="O24" s="31">
        <f>SUM(M24:N24)</f>
        <v>75807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33578</v>
      </c>
      <c r="D25" s="34">
        <f>SUM(D17,D19:D20,D22:D24)</f>
        <v>4800</v>
      </c>
      <c r="E25" s="34">
        <f>SUM(E17,E19:E20,E22:E24)</f>
        <v>47851</v>
      </c>
      <c r="F25" s="34">
        <f>SUM(F17,F19:F24)</f>
        <v>6863</v>
      </c>
      <c r="G25" s="34">
        <f>SUM(G17,G19:G20,G22:G24)</f>
        <v>0</v>
      </c>
      <c r="H25" s="34">
        <f>SUM(H17,H19:H20,H22:H24)</f>
        <v>4672</v>
      </c>
      <c r="I25" s="34">
        <f>SUM(I17,I19:I20,I22:I24)</f>
        <v>4979</v>
      </c>
      <c r="J25" s="34">
        <f>SUM(J17,J19:J24)</f>
        <v>10076</v>
      </c>
      <c r="K25" s="34">
        <f>SUM(K17,K19:K20,K22:K24)</f>
        <v>8851</v>
      </c>
      <c r="L25" s="34">
        <f>SUM(L17,L19:L20,L22:L24)</f>
        <v>0</v>
      </c>
      <c r="M25" s="34">
        <f>SUM(M17,M19:M24)</f>
        <v>121670</v>
      </c>
      <c r="N25" s="34">
        <f>SUM(N17,N19:N20,N22:N24)</f>
        <v>8450</v>
      </c>
      <c r="O25" s="34">
        <f>SUM(O17,O19:O24)</f>
        <v>130120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1746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1746</v>
      </c>
      <c r="N28" s="30"/>
      <c r="O28" s="31">
        <f>M28</f>
        <v>1746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1821</v>
      </c>
      <c r="F29" s="30"/>
      <c r="G29" s="30"/>
      <c r="H29" s="30"/>
      <c r="I29" s="30"/>
      <c r="J29" s="30"/>
      <c r="K29" s="30"/>
      <c r="L29" s="30"/>
      <c r="M29" s="31">
        <f>E29</f>
        <v>1821</v>
      </c>
      <c r="N29" s="30"/>
      <c r="O29" s="31">
        <f>M29</f>
        <v>1821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21732</v>
      </c>
      <c r="L30" s="30"/>
      <c r="M30" s="31">
        <f>K30</f>
        <v>21732</v>
      </c>
      <c r="N30" s="30"/>
      <c r="O30" s="31">
        <f>M30</f>
        <v>21732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44985</v>
      </c>
      <c r="F31" s="41"/>
      <c r="G31" s="41"/>
      <c r="H31" s="41"/>
      <c r="I31" s="41"/>
      <c r="J31" s="41"/>
      <c r="K31" s="41"/>
      <c r="L31" s="41"/>
      <c r="M31" s="31">
        <f>E31</f>
        <v>44985</v>
      </c>
      <c r="N31" s="41"/>
      <c r="O31" s="31">
        <f>M31</f>
        <v>44985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4283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395</v>
      </c>
      <c r="L34" s="29">
        <v>0</v>
      </c>
      <c r="M34" s="31">
        <f>SUM(C34:L34)</f>
        <v>4679</v>
      </c>
      <c r="N34" s="29">
        <v>61</v>
      </c>
      <c r="O34" s="31">
        <f>SUM(M34:N34)</f>
        <v>4740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1746</v>
      </c>
      <c r="D35" s="34">
        <f>SUM(D32:D34)</f>
        <v>0</v>
      </c>
      <c r="E35" s="34">
        <f>SUM(E29,E31:E34)</f>
        <v>51089</v>
      </c>
      <c r="F35" s="34">
        <f>SUM(F32:F34)</f>
        <v>1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22127</v>
      </c>
      <c r="L35" s="34">
        <f>SUM(L32:L34)</f>
        <v>0</v>
      </c>
      <c r="M35" s="34">
        <f>SUM(M28:M34)</f>
        <v>74963</v>
      </c>
      <c r="N35" s="34">
        <f>SUM(N32:N34)</f>
        <v>61</v>
      </c>
      <c r="O35" s="34">
        <f>SUM(O28:O34)</f>
        <v>75024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2520</v>
      </c>
      <c r="D37" s="29">
        <v>988</v>
      </c>
      <c r="E37" s="29">
        <v>2200</v>
      </c>
      <c r="F37" s="29">
        <v>497</v>
      </c>
      <c r="G37" s="29">
        <v>0</v>
      </c>
      <c r="H37" s="29">
        <v>562</v>
      </c>
      <c r="I37" s="29">
        <v>1162</v>
      </c>
      <c r="J37" s="29">
        <v>2561</v>
      </c>
      <c r="K37" s="29">
        <v>122</v>
      </c>
      <c r="L37" s="29">
        <v>0</v>
      </c>
      <c r="M37" s="31">
        <f>SUM(C37:L37)</f>
        <v>10612</v>
      </c>
      <c r="N37" s="29">
        <v>5150</v>
      </c>
      <c r="O37" s="31">
        <f>SUM(M37:N37)</f>
        <v>15762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-245</v>
      </c>
      <c r="D39" s="29">
        <v>-2012</v>
      </c>
      <c r="E39" s="29">
        <v>-2985</v>
      </c>
      <c r="F39" s="29">
        <v>-3721</v>
      </c>
      <c r="G39" s="29">
        <v>0</v>
      </c>
      <c r="H39" s="29">
        <v>-150</v>
      </c>
      <c r="I39" s="29">
        <v>0</v>
      </c>
      <c r="J39" s="29">
        <v>-31106</v>
      </c>
      <c r="K39" s="29">
        <v>0</v>
      </c>
      <c r="L39" s="29">
        <v>0</v>
      </c>
      <c r="M39" s="31">
        <f>SUM(C39:L39)</f>
        <v>-40219</v>
      </c>
      <c r="N39" s="29">
        <v>0</v>
      </c>
      <c r="O39" s="31">
        <f>SUM(M39:N39)</f>
        <v>-40219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126225</v>
      </c>
      <c r="D41" s="31">
        <f t="shared" si="2"/>
        <v>10522</v>
      </c>
      <c r="E41" s="31">
        <f t="shared" si="2"/>
        <v>124493</v>
      </c>
      <c r="F41" s="31">
        <f t="shared" si="2"/>
        <v>7125</v>
      </c>
      <c r="G41" s="31">
        <f t="shared" si="2"/>
        <v>0</v>
      </c>
      <c r="H41" s="31">
        <f t="shared" si="2"/>
        <v>10063</v>
      </c>
      <c r="I41" s="31">
        <f t="shared" si="2"/>
        <v>8626</v>
      </c>
      <c r="J41" s="31">
        <f t="shared" si="2"/>
        <v>6350</v>
      </c>
      <c r="K41" s="31">
        <f t="shared" si="2"/>
        <v>31857</v>
      </c>
      <c r="L41" s="31">
        <f t="shared" si="2"/>
        <v>0</v>
      </c>
      <c r="M41" s="31">
        <f t="shared" si="2"/>
        <v>325261</v>
      </c>
      <c r="N41" s="31">
        <f t="shared" si="2"/>
        <v>13661</v>
      </c>
      <c r="O41" s="31">
        <f t="shared" si="2"/>
        <v>338922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126220</v>
      </c>
      <c r="D43" s="31">
        <f>SUM(D41,D55)</f>
        <v>10515</v>
      </c>
      <c r="E43" s="31">
        <f>SUM(E41,E55)</f>
        <v>123924</v>
      </c>
      <c r="F43" s="31">
        <f>SUM(F41,F55:F56)</f>
        <v>7125</v>
      </c>
      <c r="G43" s="31">
        <f>SUM(G41,G55)</f>
        <v>0</v>
      </c>
      <c r="H43" s="31">
        <f>SUM(H41,H55)</f>
        <v>10063</v>
      </c>
      <c r="I43" s="31">
        <f>SUM(I41,I55)</f>
        <v>8626</v>
      </c>
      <c r="J43" s="31">
        <f>SUM(J41,J55:J56)</f>
        <v>6350</v>
      </c>
      <c r="K43" s="31">
        <f>SUM(K41,K55)</f>
        <v>31767</v>
      </c>
      <c r="L43" s="31">
        <f>SUM(L41,L55)</f>
        <v>0</v>
      </c>
      <c r="M43" s="31">
        <f>SUM(M41,M55:M56)</f>
        <v>324590</v>
      </c>
      <c r="N43" s="31">
        <f>SUM(N41,N55)</f>
        <v>13581</v>
      </c>
      <c r="O43" s="31">
        <f>SUM(O41,O55:O56)</f>
        <v>338171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-13943</v>
      </c>
      <c r="D47" s="30"/>
      <c r="E47" s="29">
        <v>-1419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-15362</v>
      </c>
      <c r="N47" s="30"/>
      <c r="O47" s="31">
        <f>M47</f>
        <v>-15362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-1732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-289</v>
      </c>
      <c r="J48" s="29">
        <v>0</v>
      </c>
      <c r="K48" s="29">
        <v>0</v>
      </c>
      <c r="L48" s="29">
        <v>0</v>
      </c>
      <c r="M48" s="31">
        <f>SUM(C48:L48)</f>
        <v>-2021</v>
      </c>
      <c r="N48" s="29">
        <v>0</v>
      </c>
      <c r="O48" s="31">
        <f>SUM(M48:N48)</f>
        <v>-2021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-3916</v>
      </c>
      <c r="D51" s="29">
        <v>0</v>
      </c>
      <c r="E51" s="29">
        <v>-962</v>
      </c>
      <c r="F51" s="29">
        <v>-29</v>
      </c>
      <c r="G51" s="29">
        <v>0</v>
      </c>
      <c r="H51" s="29">
        <v>-49</v>
      </c>
      <c r="I51" s="29">
        <v>0</v>
      </c>
      <c r="J51" s="29">
        <v>-143</v>
      </c>
      <c r="K51" s="29">
        <v>-20687</v>
      </c>
      <c r="L51" s="29">
        <v>0</v>
      </c>
      <c r="M51" s="31">
        <f>SUM(C51:L51)</f>
        <v>-25786</v>
      </c>
      <c r="N51" s="29">
        <v>0</v>
      </c>
      <c r="O51" s="31">
        <f>SUM(M51:N51)</f>
        <v>-25786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-19591</v>
      </c>
      <c r="D52" s="34">
        <f>SUM(D48:D51)</f>
        <v>0</v>
      </c>
      <c r="E52" s="34">
        <f>SUM(E47:E51)</f>
        <v>-2381</v>
      </c>
      <c r="F52" s="34">
        <f>SUM(F47:F51)</f>
        <v>-29</v>
      </c>
      <c r="G52" s="34">
        <f t="shared" ref="G52:L52" si="3">SUM(G48:G51)</f>
        <v>0</v>
      </c>
      <c r="H52" s="34">
        <f t="shared" si="3"/>
        <v>-49</v>
      </c>
      <c r="I52" s="34">
        <f t="shared" si="3"/>
        <v>-289</v>
      </c>
      <c r="J52" s="34">
        <f t="shared" si="3"/>
        <v>-143</v>
      </c>
      <c r="K52" s="34">
        <f t="shared" si="3"/>
        <v>-20687</v>
      </c>
      <c r="L52" s="34">
        <f t="shared" si="3"/>
        <v>0</v>
      </c>
      <c r="M52" s="34">
        <f>SUM(M47:M51)</f>
        <v>-43169</v>
      </c>
      <c r="N52" s="34">
        <f>SUM(N48:N51)</f>
        <v>0</v>
      </c>
      <c r="O52" s="34">
        <f>SUM(O47:O51)</f>
        <v>-43169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-5</v>
      </c>
      <c r="D55" s="29">
        <v>-7</v>
      </c>
      <c r="E55" s="29">
        <v>-569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-90</v>
      </c>
      <c r="L55" s="29">
        <v>0</v>
      </c>
      <c r="M55" s="31">
        <f>SUM(C55:L55)</f>
        <v>-671</v>
      </c>
      <c r="N55" s="29">
        <v>-80</v>
      </c>
      <c r="O55" s="31">
        <f>SUM(M55:N55)</f>
        <v>-751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-14590</v>
      </c>
      <c r="F57" s="30"/>
      <c r="G57" s="30"/>
      <c r="H57" s="30"/>
      <c r="I57" s="30"/>
      <c r="J57" s="30"/>
      <c r="K57" s="30"/>
      <c r="L57" s="30"/>
      <c r="M57" s="31">
        <f>E57</f>
        <v>-14590</v>
      </c>
      <c r="N57" s="30"/>
      <c r="O57" s="31">
        <f>M57</f>
        <v>-14590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-42791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-42791</v>
      </c>
      <c r="N58" s="42">
        <f>-N82</f>
        <v>0</v>
      </c>
      <c r="O58" s="31">
        <f>SUM(M58:N58)</f>
        <v>-42791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-127</v>
      </c>
      <c r="E59" s="29">
        <v>-499</v>
      </c>
      <c r="F59" s="29">
        <v>-323</v>
      </c>
      <c r="G59" s="29">
        <v>0</v>
      </c>
      <c r="H59" s="29">
        <v>-1</v>
      </c>
      <c r="I59" s="29">
        <v>-1564</v>
      </c>
      <c r="J59" s="29">
        <v>-360</v>
      </c>
      <c r="K59" s="29">
        <v>-63</v>
      </c>
      <c r="L59" s="29">
        <v>0</v>
      </c>
      <c r="M59" s="31">
        <f>SUM(C59:L59)</f>
        <v>-2937</v>
      </c>
      <c r="N59" s="29">
        <v>0</v>
      </c>
      <c r="O59" s="31">
        <f>SUM(M59:N59)</f>
        <v>-2937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-5</v>
      </c>
      <c r="D60" s="34">
        <f>SUM(D55,D58:D59)</f>
        <v>-134</v>
      </c>
      <c r="E60" s="34">
        <f>SUM(E55,E57:E59)</f>
        <v>-58449</v>
      </c>
      <c r="F60" s="34">
        <f>SUM(F55:F56,F58:F59)</f>
        <v>-323</v>
      </c>
      <c r="G60" s="34">
        <f>SUM(G55,G59)</f>
        <v>0</v>
      </c>
      <c r="H60" s="34">
        <f>SUM(H55,H58:H59)</f>
        <v>-1</v>
      </c>
      <c r="I60" s="34">
        <f>SUM(I55,I58:I59)</f>
        <v>-1564</v>
      </c>
      <c r="J60" s="34">
        <f>SUM(J55:J56,J58:J59)</f>
        <v>-360</v>
      </c>
      <c r="K60" s="34">
        <f>SUM(K55,K58:K59)</f>
        <v>-153</v>
      </c>
      <c r="L60" s="34">
        <f>SUM(L55,L58:L59)</f>
        <v>0</v>
      </c>
      <c r="M60" s="34">
        <f>SUM(M55:M59)</f>
        <v>-60989</v>
      </c>
      <c r="N60" s="34">
        <f>SUM(N55,N58:N59)</f>
        <v>-80</v>
      </c>
      <c r="O60" s="34">
        <f>SUM(O55:O59)</f>
        <v>-61069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-228</v>
      </c>
      <c r="D63" s="29">
        <v>-620</v>
      </c>
      <c r="E63" s="29">
        <v>-4970</v>
      </c>
      <c r="F63" s="29">
        <v>-389</v>
      </c>
      <c r="G63" s="29">
        <v>0</v>
      </c>
      <c r="H63" s="29">
        <v>-1112</v>
      </c>
      <c r="I63" s="29">
        <v>0</v>
      </c>
      <c r="J63" s="29">
        <v>-897</v>
      </c>
      <c r="K63" s="29">
        <v>-2156</v>
      </c>
      <c r="L63" s="29">
        <v>0</v>
      </c>
      <c r="M63" s="31">
        <f>SUM(C63:L63)</f>
        <v>-10372</v>
      </c>
      <c r="N63" s="29">
        <v>-350</v>
      </c>
      <c r="O63" s="31">
        <f>SUM(M63:N63)</f>
        <v>-10722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-9</v>
      </c>
      <c r="D64" s="29">
        <v>-152</v>
      </c>
      <c r="E64" s="29">
        <v>0</v>
      </c>
      <c r="F64" s="29">
        <v>0</v>
      </c>
      <c r="G64" s="29">
        <v>0</v>
      </c>
      <c r="H64" s="29">
        <v>0</v>
      </c>
      <c r="I64" s="29">
        <v>-705</v>
      </c>
      <c r="J64" s="29">
        <v>0</v>
      </c>
      <c r="K64" s="29">
        <v>-72</v>
      </c>
      <c r="L64" s="29">
        <v>0</v>
      </c>
      <c r="M64" s="31">
        <f>SUM(C64:L64)</f>
        <v>-938</v>
      </c>
      <c r="N64" s="29">
        <v>0</v>
      </c>
      <c r="O64" s="31">
        <f>SUM(M64:N64)</f>
        <v>-938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-500</v>
      </c>
      <c r="D65" s="29">
        <v>0</v>
      </c>
      <c r="E65" s="29">
        <v>0</v>
      </c>
      <c r="F65" s="29">
        <v>0</v>
      </c>
      <c r="G65" s="29">
        <v>0</v>
      </c>
      <c r="H65" s="29">
        <v>-1530</v>
      </c>
      <c r="I65" s="29">
        <v>-2456</v>
      </c>
      <c r="J65" s="29">
        <v>-519</v>
      </c>
      <c r="K65" s="29">
        <v>-171</v>
      </c>
      <c r="L65" s="29">
        <v>0</v>
      </c>
      <c r="M65" s="31">
        <f>SUM(C65:L65)</f>
        <v>-5176</v>
      </c>
      <c r="N65" s="29">
        <v>-30738</v>
      </c>
      <c r="O65" s="31">
        <f>SUM(M65:N65)</f>
        <v>-35914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-737</v>
      </c>
      <c r="D66" s="34">
        <f t="shared" si="4"/>
        <v>-772</v>
      </c>
      <c r="E66" s="34">
        <f t="shared" si="4"/>
        <v>-4970</v>
      </c>
      <c r="F66" s="34">
        <f t="shared" si="4"/>
        <v>-389</v>
      </c>
      <c r="G66" s="34">
        <f t="shared" si="4"/>
        <v>0</v>
      </c>
      <c r="H66" s="34">
        <f t="shared" si="4"/>
        <v>-2642</v>
      </c>
      <c r="I66" s="34">
        <f t="shared" si="4"/>
        <v>-3161</v>
      </c>
      <c r="J66" s="34">
        <f t="shared" si="4"/>
        <v>-1416</v>
      </c>
      <c r="K66" s="34">
        <f t="shared" si="4"/>
        <v>-2399</v>
      </c>
      <c r="L66" s="34">
        <f t="shared" si="4"/>
        <v>0</v>
      </c>
      <c r="M66" s="34">
        <f t="shared" si="4"/>
        <v>-16486</v>
      </c>
      <c r="N66" s="34">
        <f t="shared" si="4"/>
        <v>-31088</v>
      </c>
      <c r="O66" s="34">
        <f t="shared" si="4"/>
        <v>-47574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-20333</v>
      </c>
      <c r="D68" s="31">
        <f t="shared" si="5"/>
        <v>-906</v>
      </c>
      <c r="E68" s="31">
        <f t="shared" si="5"/>
        <v>-65800</v>
      </c>
      <c r="F68" s="31">
        <f t="shared" si="5"/>
        <v>-741</v>
      </c>
      <c r="G68" s="31">
        <f t="shared" si="5"/>
        <v>0</v>
      </c>
      <c r="H68" s="31">
        <f t="shared" si="5"/>
        <v>-2692</v>
      </c>
      <c r="I68" s="31">
        <f t="shared" si="5"/>
        <v>-5014</v>
      </c>
      <c r="J68" s="31">
        <f t="shared" si="5"/>
        <v>-1919</v>
      </c>
      <c r="K68" s="31">
        <f t="shared" si="5"/>
        <v>-23239</v>
      </c>
      <c r="L68" s="31">
        <f t="shared" si="5"/>
        <v>0</v>
      </c>
      <c r="M68" s="31">
        <f t="shared" si="5"/>
        <v>-120644</v>
      </c>
      <c r="N68" s="31">
        <f t="shared" si="5"/>
        <v>-31168</v>
      </c>
      <c r="O68" s="31">
        <f t="shared" si="5"/>
        <v>-151812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-20328</v>
      </c>
      <c r="D70" s="31">
        <f>D68-D55</f>
        <v>-899</v>
      </c>
      <c r="E70" s="31">
        <f>E68-E55</f>
        <v>-65231</v>
      </c>
      <c r="F70" s="31">
        <f>F68-F55-F56</f>
        <v>-741</v>
      </c>
      <c r="G70" s="31">
        <f>G68-G55</f>
        <v>0</v>
      </c>
      <c r="H70" s="31">
        <f>H68-H55</f>
        <v>-2692</v>
      </c>
      <c r="I70" s="31">
        <f>I68-I55</f>
        <v>-5014</v>
      </c>
      <c r="J70" s="31">
        <f>J68-J55-J56</f>
        <v>-1919</v>
      </c>
      <c r="K70" s="31">
        <f>K68-K55</f>
        <v>-23149</v>
      </c>
      <c r="L70" s="31">
        <f>L68-L55</f>
        <v>0</v>
      </c>
      <c r="M70" s="31">
        <f>M68-M55-M56</f>
        <v>-119973</v>
      </c>
      <c r="N70" s="31">
        <f>N68-N55</f>
        <v>-31088</v>
      </c>
      <c r="O70" s="31">
        <f>O68-O55-O56</f>
        <v>-151061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105892</v>
      </c>
      <c r="D72" s="57">
        <f t="shared" si="6"/>
        <v>9616</v>
      </c>
      <c r="E72" s="57">
        <f t="shared" si="6"/>
        <v>58693</v>
      </c>
      <c r="F72" s="57">
        <f t="shared" si="6"/>
        <v>6384</v>
      </c>
      <c r="G72" s="57">
        <f t="shared" si="6"/>
        <v>0</v>
      </c>
      <c r="H72" s="57">
        <f t="shared" si="6"/>
        <v>7371</v>
      </c>
      <c r="I72" s="57">
        <f t="shared" si="6"/>
        <v>3612</v>
      </c>
      <c r="J72" s="57">
        <f t="shared" si="6"/>
        <v>4431</v>
      </c>
      <c r="K72" s="57">
        <f t="shared" si="6"/>
        <v>8618</v>
      </c>
      <c r="L72" s="57">
        <f t="shared" si="6"/>
        <v>0</v>
      </c>
      <c r="M72" s="57">
        <f t="shared" si="6"/>
        <v>204617</v>
      </c>
      <c r="N72" s="57">
        <f t="shared" si="6"/>
        <v>-17507</v>
      </c>
      <c r="O72" s="57">
        <f t="shared" si="6"/>
        <v>187110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44985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-42791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42791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42791</v>
      </c>
      <c r="N82" s="29">
        <v>0</v>
      </c>
      <c r="O82" s="31">
        <f>SUM(M82:N82)</f>
        <v>42791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2194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833</v>
      </c>
      <c r="D86" s="29">
        <v>0</v>
      </c>
      <c r="E86" s="29">
        <v>9717</v>
      </c>
      <c r="F86" s="29">
        <v>0</v>
      </c>
      <c r="G86" s="30"/>
      <c r="H86" s="29">
        <v>0</v>
      </c>
      <c r="I86" s="29">
        <v>995</v>
      </c>
      <c r="J86" s="29">
        <v>0</v>
      </c>
      <c r="K86" s="29">
        <v>0</v>
      </c>
      <c r="L86" s="29">
        <v>0</v>
      </c>
      <c r="M86" s="31">
        <f>SUM(C86:F86,H86:L86)</f>
        <v>11545</v>
      </c>
      <c r="N86" s="29">
        <v>0</v>
      </c>
      <c r="O86" s="31">
        <f>SUM(M86:N86)</f>
        <v>11545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833</v>
      </c>
      <c r="D88" s="72">
        <f>SUM(D86:D87)</f>
        <v>0</v>
      </c>
      <c r="E88" s="72">
        <f>SUM(E86:E87)</f>
        <v>9717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995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11545</v>
      </c>
      <c r="N88" s="72">
        <f t="shared" si="7"/>
        <v>0</v>
      </c>
      <c r="O88" s="72">
        <f t="shared" si="7"/>
        <v>11545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833</v>
      </c>
      <c r="D94" s="31">
        <f>D88+D92</f>
        <v>0</v>
      </c>
      <c r="E94" s="31">
        <f>E88+E92</f>
        <v>9717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995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11545</v>
      </c>
      <c r="N94" s="31">
        <f t="shared" si="9"/>
        <v>0</v>
      </c>
      <c r="O94" s="31">
        <f t="shared" si="9"/>
        <v>11545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2282</v>
      </c>
      <c r="D97" s="29">
        <v>0</v>
      </c>
      <c r="E97" s="29">
        <v>1309</v>
      </c>
      <c r="F97" s="29">
        <v>0</v>
      </c>
      <c r="G97" s="29">
        <v>0</v>
      </c>
      <c r="H97" s="29">
        <v>243</v>
      </c>
      <c r="I97" s="29">
        <v>289</v>
      </c>
      <c r="J97" s="29">
        <v>1092</v>
      </c>
      <c r="K97" s="29">
        <v>698</v>
      </c>
      <c r="L97" s="29">
        <v>0</v>
      </c>
      <c r="M97" s="31">
        <f>SUM(C97:L97)</f>
        <v>5913</v>
      </c>
      <c r="N97" s="29">
        <v>0</v>
      </c>
      <c r="O97" s="31">
        <f>SUM(M97:N97)</f>
        <v>5913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4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8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116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46171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46171</v>
      </c>
      <c r="N10" s="30"/>
      <c r="O10" s="31">
        <f>M10</f>
        <v>46171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9150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9150</v>
      </c>
      <c r="N11" s="30"/>
      <c r="O11" s="31">
        <f>M11</f>
        <v>9150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15040</v>
      </c>
      <c r="D12" s="29">
        <v>4301</v>
      </c>
      <c r="E12" s="29">
        <v>24464</v>
      </c>
      <c r="F12" s="29">
        <v>1081</v>
      </c>
      <c r="G12" s="29">
        <v>0</v>
      </c>
      <c r="H12" s="29">
        <v>4740</v>
      </c>
      <c r="I12" s="29">
        <v>2859</v>
      </c>
      <c r="J12" s="29">
        <v>1623</v>
      </c>
      <c r="K12" s="29">
        <v>2338</v>
      </c>
      <c r="L12" s="29">
        <v>497</v>
      </c>
      <c r="M12" s="31">
        <f>SUM(C12:L12)</f>
        <v>56943</v>
      </c>
      <c r="N12" s="29">
        <v>2166</v>
      </c>
      <c r="O12" s="31">
        <f>SUM(M12:N12)</f>
        <v>59109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2623</v>
      </c>
      <c r="D13" s="29">
        <v>722</v>
      </c>
      <c r="E13" s="29">
        <v>4085</v>
      </c>
      <c r="F13" s="29">
        <v>132</v>
      </c>
      <c r="G13" s="29">
        <v>0</v>
      </c>
      <c r="H13" s="29">
        <v>798</v>
      </c>
      <c r="I13" s="29">
        <v>530</v>
      </c>
      <c r="J13" s="29">
        <v>1349</v>
      </c>
      <c r="K13" s="29">
        <v>403</v>
      </c>
      <c r="L13" s="29">
        <v>70</v>
      </c>
      <c r="M13" s="31">
        <f>SUM(C13:L13)</f>
        <v>10712</v>
      </c>
      <c r="N13" s="29">
        <v>327</v>
      </c>
      <c r="O13" s="31">
        <f>SUM(M13:N13)</f>
        <v>11039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72984</v>
      </c>
      <c r="D14" s="34">
        <f t="shared" ref="D14:L14" si="0">SUM(D12:D13)</f>
        <v>5023</v>
      </c>
      <c r="E14" s="34">
        <f t="shared" si="0"/>
        <v>28549</v>
      </c>
      <c r="F14" s="34">
        <f t="shared" si="0"/>
        <v>1213</v>
      </c>
      <c r="G14" s="34">
        <f t="shared" si="0"/>
        <v>0</v>
      </c>
      <c r="H14" s="34">
        <f t="shared" si="0"/>
        <v>5538</v>
      </c>
      <c r="I14" s="34">
        <f t="shared" si="0"/>
        <v>3389</v>
      </c>
      <c r="J14" s="34">
        <f t="shared" si="0"/>
        <v>2972</v>
      </c>
      <c r="K14" s="34">
        <f t="shared" si="0"/>
        <v>2741</v>
      </c>
      <c r="L14" s="34">
        <f t="shared" si="0"/>
        <v>567</v>
      </c>
      <c r="M14" s="34">
        <f>SUM(M10:M13)</f>
        <v>122976</v>
      </c>
      <c r="N14" s="34">
        <f>SUM(N12:N13)</f>
        <v>2493</v>
      </c>
      <c r="O14" s="34">
        <f>SUM(O10:O13)</f>
        <v>125469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8148</v>
      </c>
      <c r="D17" s="29">
        <v>1113</v>
      </c>
      <c r="E17" s="29">
        <v>770</v>
      </c>
      <c r="F17" s="29">
        <v>4870</v>
      </c>
      <c r="G17" s="29">
        <v>0</v>
      </c>
      <c r="H17" s="29">
        <v>1322</v>
      </c>
      <c r="I17" s="29">
        <v>359</v>
      </c>
      <c r="J17" s="29">
        <v>172</v>
      </c>
      <c r="K17" s="29">
        <v>1101</v>
      </c>
      <c r="L17" s="29">
        <v>226</v>
      </c>
      <c r="M17" s="31">
        <f>SUM(C17:L17)</f>
        <v>18081</v>
      </c>
      <c r="N17" s="29">
        <v>7034</v>
      </c>
      <c r="O17" s="31">
        <f>SUM(M17:N17)</f>
        <v>25115</v>
      </c>
      <c r="Q17" s="77"/>
      <c r="R17" s="77"/>
      <c r="T17" s="29">
        <v>0</v>
      </c>
      <c r="U17" s="29">
        <v>604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4113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3903</v>
      </c>
      <c r="D19" s="29">
        <v>342</v>
      </c>
      <c r="E19" s="29">
        <v>1193</v>
      </c>
      <c r="F19" s="29">
        <v>355</v>
      </c>
      <c r="G19" s="29">
        <v>0</v>
      </c>
      <c r="H19" s="29">
        <v>1368</v>
      </c>
      <c r="I19" s="29">
        <v>34</v>
      </c>
      <c r="J19" s="29">
        <v>11</v>
      </c>
      <c r="K19" s="29">
        <v>49</v>
      </c>
      <c r="L19" s="29">
        <v>62</v>
      </c>
      <c r="M19" s="31">
        <f>SUM(C19:L19)</f>
        <v>7317</v>
      </c>
      <c r="N19" s="29">
        <v>19</v>
      </c>
      <c r="O19" s="31">
        <f>SUM(M19:N19)</f>
        <v>7336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8572</v>
      </c>
      <c r="D20" s="29">
        <v>412</v>
      </c>
      <c r="E20" s="29">
        <v>772</v>
      </c>
      <c r="F20" s="29">
        <v>886</v>
      </c>
      <c r="G20" s="29">
        <v>0</v>
      </c>
      <c r="H20" s="29">
        <v>3802</v>
      </c>
      <c r="I20" s="29">
        <v>302</v>
      </c>
      <c r="J20" s="29">
        <v>1113</v>
      </c>
      <c r="K20" s="29">
        <v>129</v>
      </c>
      <c r="L20" s="29">
        <v>91</v>
      </c>
      <c r="M20" s="31">
        <f>SUM(C20:L20)</f>
        <v>16079</v>
      </c>
      <c r="N20" s="29">
        <v>470</v>
      </c>
      <c r="O20" s="31">
        <f>SUM(M20:N20)</f>
        <v>16549</v>
      </c>
      <c r="Q20" s="77"/>
      <c r="R20" s="77"/>
      <c r="T20" s="29">
        <v>0</v>
      </c>
      <c r="U20" s="29">
        <v>16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55</v>
      </c>
      <c r="G21" s="30"/>
      <c r="H21" s="30"/>
      <c r="I21" s="30"/>
      <c r="J21" s="29">
        <v>750</v>
      </c>
      <c r="K21" s="30"/>
      <c r="L21" s="30"/>
      <c r="M21" s="31">
        <f>SUM(F21,J21)</f>
        <v>805</v>
      </c>
      <c r="N21" s="30"/>
      <c r="O21" s="31">
        <f>M21</f>
        <v>805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85</v>
      </c>
      <c r="D22" s="29">
        <v>0</v>
      </c>
      <c r="E22" s="29">
        <v>68</v>
      </c>
      <c r="F22" s="29">
        <v>0</v>
      </c>
      <c r="G22" s="29">
        <v>0</v>
      </c>
      <c r="H22" s="29">
        <v>150</v>
      </c>
      <c r="I22" s="29">
        <v>0</v>
      </c>
      <c r="J22" s="29">
        <v>1</v>
      </c>
      <c r="K22" s="29">
        <v>0</v>
      </c>
      <c r="L22" s="29">
        <v>3</v>
      </c>
      <c r="M22" s="31">
        <f>SUM(C22:L22)</f>
        <v>307</v>
      </c>
      <c r="N22" s="29">
        <v>10</v>
      </c>
      <c r="O22" s="31">
        <f>SUM(M22:N22)</f>
        <v>317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391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391</v>
      </c>
      <c r="N23" s="29">
        <v>0</v>
      </c>
      <c r="O23" s="31">
        <f>SUM(M23:N23)</f>
        <v>391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7305</v>
      </c>
      <c r="D24" s="29">
        <v>780</v>
      </c>
      <c r="E24" s="29">
        <v>40240</v>
      </c>
      <c r="F24" s="29">
        <v>112</v>
      </c>
      <c r="G24" s="29">
        <v>0</v>
      </c>
      <c r="H24" s="29">
        <v>133</v>
      </c>
      <c r="I24" s="29">
        <v>1296</v>
      </c>
      <c r="J24" s="29">
        <v>93</v>
      </c>
      <c r="K24" s="29">
        <v>5990</v>
      </c>
      <c r="L24" s="29">
        <v>0</v>
      </c>
      <c r="M24" s="31">
        <f>SUM(C24:L24)</f>
        <v>55949</v>
      </c>
      <c r="N24" s="29">
        <v>22</v>
      </c>
      <c r="O24" s="31">
        <f>SUM(M24:N24)</f>
        <v>55971</v>
      </c>
      <c r="Q24" s="77"/>
      <c r="R24" s="77"/>
      <c r="T24" s="29">
        <v>0</v>
      </c>
      <c r="U24" s="29">
        <v>22</v>
      </c>
    </row>
    <row r="25" spans="2:21" s="21" customFormat="1" ht="16" customHeight="1">
      <c r="B25" s="33" t="s">
        <v>44</v>
      </c>
      <c r="C25" s="34">
        <f>SUM(C17,C19:C20,C22:C24)</f>
        <v>28013</v>
      </c>
      <c r="D25" s="34">
        <f>SUM(D17,D19:D20,D22:D24)</f>
        <v>2647</v>
      </c>
      <c r="E25" s="34">
        <f>SUM(E17,E19:E20,E22:E24)</f>
        <v>43434</v>
      </c>
      <c r="F25" s="34">
        <f>SUM(F17,F19:F24)</f>
        <v>6278</v>
      </c>
      <c r="G25" s="34">
        <f>SUM(G17,G19:G20,G22:G24)</f>
        <v>0</v>
      </c>
      <c r="H25" s="34">
        <f>SUM(H17,H19:H20,H22:H24)</f>
        <v>6775</v>
      </c>
      <c r="I25" s="34">
        <f>SUM(I17,I19:I20,I22:I24)</f>
        <v>1991</v>
      </c>
      <c r="J25" s="34">
        <f>SUM(J17,J19:J24)</f>
        <v>2140</v>
      </c>
      <c r="K25" s="34">
        <f>SUM(K17,K19:K20,K22:K24)</f>
        <v>7269</v>
      </c>
      <c r="L25" s="34">
        <f>SUM(L17,L19:L20,L22:L24)</f>
        <v>382</v>
      </c>
      <c r="M25" s="34">
        <f>SUM(M17,M19:M24)</f>
        <v>98929</v>
      </c>
      <c r="N25" s="34">
        <f>SUM(N17,N19:N20,N22:N24)</f>
        <v>7555</v>
      </c>
      <c r="O25" s="34">
        <f>SUM(O17,O19:O24)</f>
        <v>106484</v>
      </c>
      <c r="Q25" s="77"/>
      <c r="R25" s="77"/>
      <c r="T25" s="34">
        <f>SUM(T17,T19:T20,T22:T24)</f>
        <v>0</v>
      </c>
      <c r="U25" s="34">
        <f>SUM(U17,U19:U20,U22:U24)</f>
        <v>642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160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160</v>
      </c>
      <c r="N28" s="30"/>
      <c r="O28" s="31">
        <f>M28</f>
        <v>160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3681</v>
      </c>
      <c r="F29" s="30"/>
      <c r="G29" s="30"/>
      <c r="H29" s="30"/>
      <c r="I29" s="30"/>
      <c r="J29" s="30"/>
      <c r="K29" s="30"/>
      <c r="L29" s="30"/>
      <c r="M29" s="31">
        <f>E29</f>
        <v>3681</v>
      </c>
      <c r="N29" s="30"/>
      <c r="O29" s="31">
        <f>M29</f>
        <v>3681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14062</v>
      </c>
      <c r="L30" s="30"/>
      <c r="M30" s="31">
        <f>K30</f>
        <v>14062</v>
      </c>
      <c r="N30" s="30"/>
      <c r="O30" s="31">
        <f>M30</f>
        <v>14062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44766</v>
      </c>
      <c r="F31" s="41"/>
      <c r="G31" s="41"/>
      <c r="H31" s="41"/>
      <c r="I31" s="41"/>
      <c r="J31" s="41"/>
      <c r="K31" s="41"/>
      <c r="L31" s="41"/>
      <c r="M31" s="31">
        <f>E31</f>
        <v>44766</v>
      </c>
      <c r="N31" s="41"/>
      <c r="O31" s="31">
        <f>M31</f>
        <v>44766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222</v>
      </c>
      <c r="L32" s="75">
        <f t="shared" si="1"/>
        <v>0</v>
      </c>
      <c r="M32" s="31">
        <f>SUM(C32:L32)</f>
        <v>222</v>
      </c>
      <c r="N32" s="75">
        <f>-N49-N50</f>
        <v>0</v>
      </c>
      <c r="O32" s="31">
        <f>SUM(M32:N32)</f>
        <v>222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2</v>
      </c>
      <c r="L33" s="29">
        <v>0</v>
      </c>
      <c r="M33" s="31">
        <f>SUM(C33:L33)</f>
        <v>2</v>
      </c>
      <c r="N33" s="29">
        <v>0</v>
      </c>
      <c r="O33" s="31">
        <f>SUM(M33:N33)</f>
        <v>2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282</v>
      </c>
      <c r="F34" s="29">
        <v>8</v>
      </c>
      <c r="G34" s="29">
        <v>0</v>
      </c>
      <c r="H34" s="29">
        <v>21</v>
      </c>
      <c r="I34" s="29">
        <v>128</v>
      </c>
      <c r="J34" s="29">
        <v>593</v>
      </c>
      <c r="K34" s="29">
        <v>776</v>
      </c>
      <c r="L34" s="29">
        <v>0</v>
      </c>
      <c r="M34" s="31">
        <f>SUM(C34:L34)</f>
        <v>1808</v>
      </c>
      <c r="N34" s="29">
        <v>438</v>
      </c>
      <c r="O34" s="31">
        <f>SUM(M34:N34)</f>
        <v>2246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160</v>
      </c>
      <c r="D35" s="34">
        <f>SUM(D32:D34)</f>
        <v>0</v>
      </c>
      <c r="E35" s="34">
        <f>SUM(E29,E31:E34)</f>
        <v>48729</v>
      </c>
      <c r="F35" s="34">
        <f>SUM(F32:F34)</f>
        <v>8</v>
      </c>
      <c r="G35" s="34">
        <f>SUM(G32:G34)</f>
        <v>0</v>
      </c>
      <c r="H35" s="34">
        <f>SUM(H32:H34)</f>
        <v>21</v>
      </c>
      <c r="I35" s="34">
        <f>SUM(I32:I34)</f>
        <v>128</v>
      </c>
      <c r="J35" s="34">
        <f>SUM(J32:J34)</f>
        <v>593</v>
      </c>
      <c r="K35" s="34">
        <f>SUM(K30,K32:K34)</f>
        <v>15062</v>
      </c>
      <c r="L35" s="34">
        <f>SUM(L32:L34)</f>
        <v>0</v>
      </c>
      <c r="M35" s="34">
        <f>SUM(M28:M34)</f>
        <v>64701</v>
      </c>
      <c r="N35" s="34">
        <f>SUM(N32:N34)</f>
        <v>438</v>
      </c>
      <c r="O35" s="34">
        <f>SUM(O28:O34)</f>
        <v>65139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3322</v>
      </c>
      <c r="D37" s="29">
        <v>974</v>
      </c>
      <c r="E37" s="29">
        <v>2032</v>
      </c>
      <c r="F37" s="29">
        <v>673</v>
      </c>
      <c r="G37" s="29">
        <v>0</v>
      </c>
      <c r="H37" s="29">
        <v>604</v>
      </c>
      <c r="I37" s="29">
        <v>563</v>
      </c>
      <c r="J37" s="29">
        <v>1758</v>
      </c>
      <c r="K37" s="29">
        <v>228</v>
      </c>
      <c r="L37" s="29">
        <v>174</v>
      </c>
      <c r="M37" s="31">
        <f>SUM(C37:L37)</f>
        <v>10328</v>
      </c>
      <c r="N37" s="29">
        <v>733</v>
      </c>
      <c r="O37" s="31">
        <f>SUM(M37:N37)</f>
        <v>11061</v>
      </c>
      <c r="Q37" s="77"/>
      <c r="R37" s="77"/>
      <c r="T37" s="29">
        <v>0</v>
      </c>
      <c r="U37" s="29">
        <v>5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-1132</v>
      </c>
      <c r="E39" s="29">
        <v>-938</v>
      </c>
      <c r="F39" s="29">
        <v>-58</v>
      </c>
      <c r="G39" s="29">
        <v>0</v>
      </c>
      <c r="H39" s="29">
        <v>-28</v>
      </c>
      <c r="I39" s="29">
        <v>0</v>
      </c>
      <c r="J39" s="29">
        <v>-76</v>
      </c>
      <c r="K39" s="29">
        <v>-174</v>
      </c>
      <c r="L39" s="29">
        <v>-281</v>
      </c>
      <c r="M39" s="31">
        <f>SUM(C39:L39)</f>
        <v>-2687</v>
      </c>
      <c r="N39" s="29">
        <v>0</v>
      </c>
      <c r="O39" s="31">
        <f>SUM(M39:N39)</f>
        <v>-2687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104479</v>
      </c>
      <c r="D41" s="31">
        <f t="shared" si="2"/>
        <v>7512</v>
      </c>
      <c r="E41" s="31">
        <f t="shared" si="2"/>
        <v>121806</v>
      </c>
      <c r="F41" s="31">
        <f t="shared" si="2"/>
        <v>8114</v>
      </c>
      <c r="G41" s="31">
        <f t="shared" si="2"/>
        <v>0</v>
      </c>
      <c r="H41" s="31">
        <f t="shared" si="2"/>
        <v>12910</v>
      </c>
      <c r="I41" s="31">
        <f t="shared" si="2"/>
        <v>6071</v>
      </c>
      <c r="J41" s="31">
        <f t="shared" si="2"/>
        <v>7387</v>
      </c>
      <c r="K41" s="31">
        <f t="shared" si="2"/>
        <v>25126</v>
      </c>
      <c r="L41" s="31">
        <f t="shared" si="2"/>
        <v>842</v>
      </c>
      <c r="M41" s="31">
        <f t="shared" si="2"/>
        <v>294247</v>
      </c>
      <c r="N41" s="31">
        <f t="shared" si="2"/>
        <v>11219</v>
      </c>
      <c r="O41" s="31">
        <f t="shared" si="2"/>
        <v>305466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647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104292</v>
      </c>
      <c r="D43" s="31">
        <f>SUM(D41,D55)</f>
        <v>7512</v>
      </c>
      <c r="E43" s="31">
        <f>SUM(E41,E55)</f>
        <v>121681</v>
      </c>
      <c r="F43" s="31">
        <f>SUM(F41,F55:F56)</f>
        <v>8114</v>
      </c>
      <c r="G43" s="31">
        <f>SUM(G41,G55)</f>
        <v>0</v>
      </c>
      <c r="H43" s="31">
        <f>SUM(H41,H55)</f>
        <v>12910</v>
      </c>
      <c r="I43" s="31">
        <f>SUM(I41,I55)</f>
        <v>6071</v>
      </c>
      <c r="J43" s="31">
        <f>SUM(J41,J55:J56)</f>
        <v>7387</v>
      </c>
      <c r="K43" s="31">
        <f>SUM(K41,K55)</f>
        <v>25089</v>
      </c>
      <c r="L43" s="31">
        <f>SUM(L41,L55)</f>
        <v>842</v>
      </c>
      <c r="M43" s="31">
        <f>SUM(M41,M55:M56)</f>
        <v>293898</v>
      </c>
      <c r="N43" s="31">
        <f>SUM(N41,N55)</f>
        <v>11219</v>
      </c>
      <c r="O43" s="31">
        <f>SUM(O41,O55:O56)</f>
        <v>305117</v>
      </c>
      <c r="Q43" s="77"/>
      <c r="R43" s="77"/>
      <c r="T43" s="31">
        <f>SUM(T41,T55)</f>
        <v>0</v>
      </c>
      <c r="U43" s="31">
        <f>SUM(U41,U55)</f>
        <v>647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-10730</v>
      </c>
      <c r="D47" s="30"/>
      <c r="E47" s="29">
        <v>-1195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-11925</v>
      </c>
      <c r="N47" s="30"/>
      <c r="O47" s="31">
        <f>M47</f>
        <v>-11925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-589</v>
      </c>
      <c r="D48" s="29">
        <v>0</v>
      </c>
      <c r="E48" s="29">
        <v>-198</v>
      </c>
      <c r="F48" s="29">
        <v>0</v>
      </c>
      <c r="G48" s="29">
        <v>0</v>
      </c>
      <c r="H48" s="29">
        <v>0</v>
      </c>
      <c r="I48" s="29">
        <v>-463</v>
      </c>
      <c r="J48" s="29">
        <v>-307</v>
      </c>
      <c r="K48" s="29">
        <v>0</v>
      </c>
      <c r="L48" s="29">
        <v>0</v>
      </c>
      <c r="M48" s="31">
        <f>SUM(C48:L48)</f>
        <v>-1557</v>
      </c>
      <c r="N48" s="29">
        <v>0</v>
      </c>
      <c r="O48" s="31">
        <f>SUM(M48:N48)</f>
        <v>-1557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-222</v>
      </c>
      <c r="L49" s="29">
        <v>0</v>
      </c>
      <c r="M49" s="31">
        <f>SUM(C49:L49)</f>
        <v>-222</v>
      </c>
      <c r="N49" s="29">
        <v>0</v>
      </c>
      <c r="O49" s="31">
        <f>SUM(M49:N49)</f>
        <v>-222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-2579</v>
      </c>
      <c r="D51" s="29">
        <v>-295</v>
      </c>
      <c r="E51" s="29">
        <v>-3729</v>
      </c>
      <c r="F51" s="29">
        <v>-100</v>
      </c>
      <c r="G51" s="29">
        <v>0</v>
      </c>
      <c r="H51" s="29">
        <v>-103</v>
      </c>
      <c r="I51" s="29">
        <v>-787</v>
      </c>
      <c r="J51" s="29">
        <v>-398</v>
      </c>
      <c r="K51" s="29">
        <v>-13829</v>
      </c>
      <c r="L51" s="29">
        <v>0</v>
      </c>
      <c r="M51" s="31">
        <f>SUM(C51:L51)</f>
        <v>-21820</v>
      </c>
      <c r="N51" s="29">
        <v>0</v>
      </c>
      <c r="O51" s="31">
        <f>SUM(M51:N51)</f>
        <v>-21820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-13898</v>
      </c>
      <c r="D52" s="34">
        <f>SUM(D48:D51)</f>
        <v>-295</v>
      </c>
      <c r="E52" s="34">
        <f>SUM(E47:E51)</f>
        <v>-5122</v>
      </c>
      <c r="F52" s="34">
        <f>SUM(F47:F51)</f>
        <v>-100</v>
      </c>
      <c r="G52" s="34">
        <f t="shared" ref="G52:L52" si="3">SUM(G48:G51)</f>
        <v>0</v>
      </c>
      <c r="H52" s="34">
        <f t="shared" si="3"/>
        <v>-103</v>
      </c>
      <c r="I52" s="34">
        <f t="shared" si="3"/>
        <v>-1250</v>
      </c>
      <c r="J52" s="34">
        <f t="shared" si="3"/>
        <v>-705</v>
      </c>
      <c r="K52" s="34">
        <f t="shared" si="3"/>
        <v>-14051</v>
      </c>
      <c r="L52" s="34">
        <f t="shared" si="3"/>
        <v>0</v>
      </c>
      <c r="M52" s="34">
        <f>SUM(M47:M51)</f>
        <v>-35524</v>
      </c>
      <c r="N52" s="34">
        <f>SUM(N48:N51)</f>
        <v>0</v>
      </c>
      <c r="O52" s="34">
        <f>SUM(O47:O51)</f>
        <v>-35524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-187</v>
      </c>
      <c r="D55" s="29">
        <v>0</v>
      </c>
      <c r="E55" s="29">
        <v>-125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-37</v>
      </c>
      <c r="L55" s="29">
        <v>0</v>
      </c>
      <c r="M55" s="31">
        <f>SUM(C55:L55)</f>
        <v>-349</v>
      </c>
      <c r="N55" s="29">
        <v>0</v>
      </c>
      <c r="O55" s="31">
        <f>SUM(M55:N55)</f>
        <v>-349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-240</v>
      </c>
      <c r="F57" s="30"/>
      <c r="G57" s="30"/>
      <c r="H57" s="30"/>
      <c r="I57" s="30"/>
      <c r="J57" s="30"/>
      <c r="K57" s="30"/>
      <c r="L57" s="30"/>
      <c r="M57" s="31">
        <f>E57</f>
        <v>-240</v>
      </c>
      <c r="N57" s="30"/>
      <c r="O57" s="31">
        <f>M57</f>
        <v>-240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-37816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-6330</v>
      </c>
      <c r="L58" s="42">
        <f>-L82</f>
        <v>0</v>
      </c>
      <c r="M58" s="31">
        <f>SUM(C58:L58)</f>
        <v>-44146</v>
      </c>
      <c r="N58" s="42">
        <f>-N82</f>
        <v>-438</v>
      </c>
      <c r="O58" s="31">
        <f>SUM(M58:N58)</f>
        <v>-44584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-167</v>
      </c>
      <c r="D59" s="29">
        <v>-82</v>
      </c>
      <c r="E59" s="29">
        <v>-11965</v>
      </c>
      <c r="F59" s="29">
        <v>-202</v>
      </c>
      <c r="G59" s="29">
        <v>0</v>
      </c>
      <c r="H59" s="29">
        <v>-57</v>
      </c>
      <c r="I59" s="29">
        <v>-128</v>
      </c>
      <c r="J59" s="29">
        <v>-297</v>
      </c>
      <c r="K59" s="29">
        <v>-936</v>
      </c>
      <c r="L59" s="29">
        <v>-32</v>
      </c>
      <c r="M59" s="31">
        <f>SUM(C59:L59)</f>
        <v>-13866</v>
      </c>
      <c r="N59" s="29">
        <v>0</v>
      </c>
      <c r="O59" s="31">
        <f>SUM(M59:N59)</f>
        <v>-13866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-354</v>
      </c>
      <c r="D60" s="34">
        <f>SUM(D55,D58:D59)</f>
        <v>-82</v>
      </c>
      <c r="E60" s="34">
        <f>SUM(E55,E57:E59)</f>
        <v>-50146</v>
      </c>
      <c r="F60" s="34">
        <f>SUM(F55:F56,F58:F59)</f>
        <v>-202</v>
      </c>
      <c r="G60" s="34">
        <f>SUM(G55,G59)</f>
        <v>0</v>
      </c>
      <c r="H60" s="34">
        <f>SUM(H55,H58:H59)</f>
        <v>-57</v>
      </c>
      <c r="I60" s="34">
        <f>SUM(I55,I58:I59)</f>
        <v>-128</v>
      </c>
      <c r="J60" s="34">
        <f>SUM(J55:J56,J58:J59)</f>
        <v>-297</v>
      </c>
      <c r="K60" s="34">
        <f>SUM(K55,K58:K59)</f>
        <v>-7303</v>
      </c>
      <c r="L60" s="34">
        <f>SUM(L55,L58:L59)</f>
        <v>-32</v>
      </c>
      <c r="M60" s="34">
        <f>SUM(M55:M59)</f>
        <v>-58601</v>
      </c>
      <c r="N60" s="34">
        <f>SUM(N55,N58:N59)</f>
        <v>-438</v>
      </c>
      <c r="O60" s="34">
        <f>SUM(O55:O59)</f>
        <v>-59039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-515</v>
      </c>
      <c r="D63" s="29">
        <v>-412</v>
      </c>
      <c r="E63" s="29">
        <v>-1196</v>
      </c>
      <c r="F63" s="29">
        <v>-359</v>
      </c>
      <c r="G63" s="29">
        <v>0</v>
      </c>
      <c r="H63" s="29">
        <v>-2538</v>
      </c>
      <c r="I63" s="29">
        <v>-1596</v>
      </c>
      <c r="J63" s="29">
        <v>-297</v>
      </c>
      <c r="K63" s="29">
        <v>-374</v>
      </c>
      <c r="L63" s="29">
        <v>0</v>
      </c>
      <c r="M63" s="31">
        <f>SUM(C63:L63)</f>
        <v>-7287</v>
      </c>
      <c r="N63" s="29">
        <v>-64</v>
      </c>
      <c r="O63" s="31">
        <f>SUM(M63:N63)</f>
        <v>-7351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-2</v>
      </c>
      <c r="D64" s="29">
        <v>-16</v>
      </c>
      <c r="E64" s="29">
        <v>-73</v>
      </c>
      <c r="F64" s="29">
        <v>0</v>
      </c>
      <c r="G64" s="29">
        <v>0</v>
      </c>
      <c r="H64" s="29">
        <v>-2</v>
      </c>
      <c r="I64" s="29">
        <v>-1993</v>
      </c>
      <c r="J64" s="29">
        <v>-34</v>
      </c>
      <c r="K64" s="29">
        <v>-1158</v>
      </c>
      <c r="L64" s="29">
        <v>-83</v>
      </c>
      <c r="M64" s="31">
        <f>SUM(C64:L64)</f>
        <v>-3361</v>
      </c>
      <c r="N64" s="29">
        <v>-19708</v>
      </c>
      <c r="O64" s="31">
        <f>SUM(M64:N64)</f>
        <v>-23069</v>
      </c>
      <c r="P64" s="32"/>
      <c r="Q64" s="77"/>
      <c r="R64" s="77"/>
      <c r="S64" s="32"/>
      <c r="T64" s="29">
        <v>0</v>
      </c>
      <c r="U64" s="29">
        <v>-5</v>
      </c>
    </row>
    <row r="65" spans="2:21" s="21" customFormat="1" ht="16" customHeight="1">
      <c r="B65" s="28" t="s">
        <v>76</v>
      </c>
      <c r="C65" s="29">
        <v>-23</v>
      </c>
      <c r="D65" s="29">
        <v>-3</v>
      </c>
      <c r="E65" s="29">
        <v>-60</v>
      </c>
      <c r="F65" s="29">
        <v>-19</v>
      </c>
      <c r="G65" s="29">
        <v>0</v>
      </c>
      <c r="H65" s="29">
        <v>-335</v>
      </c>
      <c r="I65" s="29">
        <v>0</v>
      </c>
      <c r="J65" s="29">
        <v>-26</v>
      </c>
      <c r="K65" s="29">
        <v>0</v>
      </c>
      <c r="L65" s="29">
        <v>-664</v>
      </c>
      <c r="M65" s="31">
        <f>SUM(C65:L65)</f>
        <v>-1130</v>
      </c>
      <c r="N65" s="29">
        <v>0</v>
      </c>
      <c r="O65" s="31">
        <f>SUM(M65:N65)</f>
        <v>-1130</v>
      </c>
      <c r="P65" s="32"/>
      <c r="Q65" s="77"/>
      <c r="R65" s="77"/>
      <c r="S65" s="32"/>
      <c r="T65" s="29">
        <v>0</v>
      </c>
      <c r="U65" s="29">
        <v>-2</v>
      </c>
    </row>
    <row r="66" spans="2:21" s="21" customFormat="1" ht="16" customHeight="1">
      <c r="B66" s="33" t="s">
        <v>77</v>
      </c>
      <c r="C66" s="34">
        <f t="shared" ref="C66:O66" si="4">SUM(C63:C65)</f>
        <v>-540</v>
      </c>
      <c r="D66" s="34">
        <f t="shared" si="4"/>
        <v>-431</v>
      </c>
      <c r="E66" s="34">
        <f t="shared" si="4"/>
        <v>-1329</v>
      </c>
      <c r="F66" s="34">
        <f t="shared" si="4"/>
        <v>-378</v>
      </c>
      <c r="G66" s="34">
        <f t="shared" si="4"/>
        <v>0</v>
      </c>
      <c r="H66" s="34">
        <f t="shared" si="4"/>
        <v>-2875</v>
      </c>
      <c r="I66" s="34">
        <f t="shared" si="4"/>
        <v>-3589</v>
      </c>
      <c r="J66" s="34">
        <f t="shared" si="4"/>
        <v>-357</v>
      </c>
      <c r="K66" s="34">
        <f t="shared" si="4"/>
        <v>-1532</v>
      </c>
      <c r="L66" s="34">
        <f t="shared" si="4"/>
        <v>-747</v>
      </c>
      <c r="M66" s="34">
        <f t="shared" si="4"/>
        <v>-11778</v>
      </c>
      <c r="N66" s="34">
        <f t="shared" si="4"/>
        <v>-19772</v>
      </c>
      <c r="O66" s="34">
        <f t="shared" si="4"/>
        <v>-31550</v>
      </c>
      <c r="P66" s="32"/>
      <c r="Q66" s="77"/>
      <c r="R66" s="77"/>
      <c r="S66" s="32"/>
      <c r="T66" s="34">
        <f>SUM(T63:T65)</f>
        <v>0</v>
      </c>
      <c r="U66" s="34">
        <f>SUM(U63:U65)</f>
        <v>-7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-14792</v>
      </c>
      <c r="D68" s="31">
        <f t="shared" si="5"/>
        <v>-808</v>
      </c>
      <c r="E68" s="31">
        <f t="shared" si="5"/>
        <v>-56597</v>
      </c>
      <c r="F68" s="31">
        <f t="shared" si="5"/>
        <v>-680</v>
      </c>
      <c r="G68" s="31">
        <f t="shared" si="5"/>
        <v>0</v>
      </c>
      <c r="H68" s="31">
        <f t="shared" si="5"/>
        <v>-3035</v>
      </c>
      <c r="I68" s="31">
        <f t="shared" si="5"/>
        <v>-4967</v>
      </c>
      <c r="J68" s="31">
        <f t="shared" si="5"/>
        <v>-1359</v>
      </c>
      <c r="K68" s="31">
        <f t="shared" si="5"/>
        <v>-22886</v>
      </c>
      <c r="L68" s="31">
        <f t="shared" si="5"/>
        <v>-779</v>
      </c>
      <c r="M68" s="31">
        <f t="shared" si="5"/>
        <v>-105903</v>
      </c>
      <c r="N68" s="31">
        <f t="shared" si="5"/>
        <v>-20210</v>
      </c>
      <c r="O68" s="31">
        <f t="shared" si="5"/>
        <v>-126113</v>
      </c>
      <c r="P68" s="32"/>
      <c r="Q68" s="77"/>
      <c r="R68" s="77"/>
      <c r="S68" s="32"/>
      <c r="T68" s="31">
        <f>SUM(T52,T60,T66)</f>
        <v>0</v>
      </c>
      <c r="U68" s="31">
        <f>SUM(U52,U60,U66)</f>
        <v>-7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-14605</v>
      </c>
      <c r="D70" s="31">
        <f>D68-D55</f>
        <v>-808</v>
      </c>
      <c r="E70" s="31">
        <f>E68-E55</f>
        <v>-56472</v>
      </c>
      <c r="F70" s="31">
        <f>F68-F55-F56</f>
        <v>-680</v>
      </c>
      <c r="G70" s="31">
        <f>G68-G55</f>
        <v>0</v>
      </c>
      <c r="H70" s="31">
        <f>H68-H55</f>
        <v>-3035</v>
      </c>
      <c r="I70" s="31">
        <f>I68-I55</f>
        <v>-4967</v>
      </c>
      <c r="J70" s="31">
        <f>J68-J55-J56</f>
        <v>-1359</v>
      </c>
      <c r="K70" s="31">
        <f>K68-K55</f>
        <v>-22849</v>
      </c>
      <c r="L70" s="31">
        <f>L68-L55</f>
        <v>-779</v>
      </c>
      <c r="M70" s="31">
        <f>M68-M55-M56</f>
        <v>-105554</v>
      </c>
      <c r="N70" s="31">
        <f>N68-N55</f>
        <v>-20210</v>
      </c>
      <c r="O70" s="31">
        <f>O68-O55-O56</f>
        <v>-125764</v>
      </c>
      <c r="P70" s="32"/>
      <c r="Q70" s="77"/>
      <c r="R70" s="77"/>
      <c r="S70" s="32"/>
      <c r="T70" s="31">
        <f>T68-T55</f>
        <v>0</v>
      </c>
      <c r="U70" s="31">
        <f>U68-U55</f>
        <v>-7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89687</v>
      </c>
      <c r="D72" s="57">
        <f t="shared" si="6"/>
        <v>6704</v>
      </c>
      <c r="E72" s="57">
        <f t="shared" si="6"/>
        <v>65209</v>
      </c>
      <c r="F72" s="57">
        <f t="shared" si="6"/>
        <v>7434</v>
      </c>
      <c r="G72" s="57">
        <f t="shared" si="6"/>
        <v>0</v>
      </c>
      <c r="H72" s="57">
        <f t="shared" si="6"/>
        <v>9875</v>
      </c>
      <c r="I72" s="57">
        <f t="shared" si="6"/>
        <v>1104</v>
      </c>
      <c r="J72" s="57">
        <f t="shared" si="6"/>
        <v>6028</v>
      </c>
      <c r="K72" s="57">
        <f t="shared" si="6"/>
        <v>2240</v>
      </c>
      <c r="L72" s="57">
        <f t="shared" si="6"/>
        <v>63</v>
      </c>
      <c r="M72" s="57">
        <f t="shared" si="6"/>
        <v>188344</v>
      </c>
      <c r="N72" s="57">
        <f t="shared" si="6"/>
        <v>-8991</v>
      </c>
      <c r="O72" s="57">
        <f t="shared" si="6"/>
        <v>179353</v>
      </c>
      <c r="P72" s="32"/>
      <c r="Q72" s="77"/>
      <c r="R72" s="77"/>
      <c r="S72" s="32"/>
      <c r="T72" s="57">
        <f>T41+T68</f>
        <v>0</v>
      </c>
      <c r="U72" s="57">
        <f>U41+U68</f>
        <v>640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165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165</v>
      </c>
      <c r="N77" s="71">
        <v>5398</v>
      </c>
      <c r="O77" s="70">
        <f>SUM(M77:N77)</f>
        <v>5563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44766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-44584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37816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6330</v>
      </c>
      <c r="L82" s="29">
        <v>0</v>
      </c>
      <c r="M82" s="31">
        <f>SUM(C82:F82,H82:L82)</f>
        <v>44146</v>
      </c>
      <c r="N82" s="29">
        <v>438</v>
      </c>
      <c r="O82" s="31">
        <f>SUM(M82:N82)</f>
        <v>44584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182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204</v>
      </c>
      <c r="D86" s="29">
        <v>0</v>
      </c>
      <c r="E86" s="29">
        <v>17483</v>
      </c>
      <c r="F86" s="29">
        <v>0</v>
      </c>
      <c r="G86" s="30"/>
      <c r="H86" s="29">
        <v>78</v>
      </c>
      <c r="I86" s="29">
        <v>126</v>
      </c>
      <c r="J86" s="29">
        <v>26</v>
      </c>
      <c r="K86" s="29">
        <v>5614</v>
      </c>
      <c r="L86" s="29">
        <v>0</v>
      </c>
      <c r="M86" s="31">
        <f>SUM(C86:F86,H86:L86)</f>
        <v>23531</v>
      </c>
      <c r="N86" s="29">
        <v>20</v>
      </c>
      <c r="O86" s="31">
        <f>SUM(M86:N86)</f>
        <v>23551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13</v>
      </c>
      <c r="F87" s="29">
        <v>0</v>
      </c>
      <c r="G87" s="30"/>
      <c r="H87" s="29">
        <v>21</v>
      </c>
      <c r="I87" s="29">
        <v>128</v>
      </c>
      <c r="J87" s="29">
        <v>25</v>
      </c>
      <c r="K87" s="29">
        <v>2</v>
      </c>
      <c r="L87" s="29">
        <v>0</v>
      </c>
      <c r="M87" s="31">
        <f>SUM(C87:F87,H87:L87)</f>
        <v>189</v>
      </c>
      <c r="N87" s="29">
        <v>2</v>
      </c>
      <c r="O87" s="31">
        <f>SUM(M87:N87)</f>
        <v>191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204</v>
      </c>
      <c r="D88" s="72">
        <f>SUM(D86:D87)</f>
        <v>0</v>
      </c>
      <c r="E88" s="72">
        <f>SUM(E86:E87)</f>
        <v>17496</v>
      </c>
      <c r="F88" s="72">
        <f>SUM(F86:F87)</f>
        <v>0</v>
      </c>
      <c r="G88" s="30"/>
      <c r="H88" s="72">
        <f t="shared" ref="H88:O88" si="7">SUM(H86:H87)</f>
        <v>99</v>
      </c>
      <c r="I88" s="72">
        <f t="shared" si="7"/>
        <v>254</v>
      </c>
      <c r="J88" s="72">
        <f t="shared" si="7"/>
        <v>51</v>
      </c>
      <c r="K88" s="72">
        <f t="shared" si="7"/>
        <v>5616</v>
      </c>
      <c r="L88" s="72">
        <f t="shared" si="7"/>
        <v>0</v>
      </c>
      <c r="M88" s="72">
        <f t="shared" si="7"/>
        <v>23720</v>
      </c>
      <c r="N88" s="72">
        <f t="shared" si="7"/>
        <v>22</v>
      </c>
      <c r="O88" s="72">
        <f t="shared" si="7"/>
        <v>23742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-16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-3</v>
      </c>
      <c r="J90" s="29">
        <v>0</v>
      </c>
      <c r="K90" s="29">
        <v>0</v>
      </c>
      <c r="L90" s="29">
        <v>0</v>
      </c>
      <c r="M90" s="31">
        <f>SUM(C90:F90,H90:L90)</f>
        <v>-19</v>
      </c>
      <c r="N90" s="29">
        <v>0</v>
      </c>
      <c r="O90" s="31">
        <f>SUM(M90:N90)</f>
        <v>-19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-13</v>
      </c>
      <c r="F91" s="29">
        <v>0</v>
      </c>
      <c r="G91" s="30"/>
      <c r="H91" s="29">
        <v>0</v>
      </c>
      <c r="I91" s="29">
        <v>-114</v>
      </c>
      <c r="J91" s="29">
        <v>0</v>
      </c>
      <c r="K91" s="29">
        <v>0</v>
      </c>
      <c r="L91" s="29">
        <v>0</v>
      </c>
      <c r="M91" s="31">
        <f>SUM(C91:F91,H91:L91)</f>
        <v>-127</v>
      </c>
      <c r="N91" s="29">
        <v>0</v>
      </c>
      <c r="O91" s="31">
        <f>SUM(M91:N91)</f>
        <v>-127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-16</v>
      </c>
      <c r="D92" s="72">
        <f>SUM(D90:D91)</f>
        <v>0</v>
      </c>
      <c r="E92" s="72">
        <f>SUM(E90:E91)</f>
        <v>-13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-117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-146</v>
      </c>
      <c r="N92" s="72">
        <f t="shared" si="8"/>
        <v>0</v>
      </c>
      <c r="O92" s="72">
        <f t="shared" si="8"/>
        <v>-146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188</v>
      </c>
      <c r="D94" s="31">
        <f>D88+D92</f>
        <v>0</v>
      </c>
      <c r="E94" s="31">
        <f>E88+E92</f>
        <v>17483</v>
      </c>
      <c r="F94" s="31">
        <f>F88+F92</f>
        <v>0</v>
      </c>
      <c r="G94" s="30"/>
      <c r="H94" s="31">
        <f t="shared" ref="H94:O94" si="9">H88+H92</f>
        <v>99</v>
      </c>
      <c r="I94" s="31">
        <f t="shared" si="9"/>
        <v>137</v>
      </c>
      <c r="J94" s="31">
        <f t="shared" si="9"/>
        <v>51</v>
      </c>
      <c r="K94" s="31">
        <f t="shared" si="9"/>
        <v>5616</v>
      </c>
      <c r="L94" s="31">
        <f t="shared" si="9"/>
        <v>0</v>
      </c>
      <c r="M94" s="31">
        <f t="shared" si="9"/>
        <v>23574</v>
      </c>
      <c r="N94" s="31">
        <f t="shared" si="9"/>
        <v>22</v>
      </c>
      <c r="O94" s="31">
        <f t="shared" si="9"/>
        <v>23596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2854</v>
      </c>
      <c r="D97" s="29">
        <v>297</v>
      </c>
      <c r="E97" s="29">
        <v>1722</v>
      </c>
      <c r="F97" s="29">
        <v>24</v>
      </c>
      <c r="G97" s="29">
        <v>0</v>
      </c>
      <c r="H97" s="29">
        <v>87</v>
      </c>
      <c r="I97" s="29">
        <v>42</v>
      </c>
      <c r="J97" s="29">
        <v>930</v>
      </c>
      <c r="K97" s="29">
        <v>59</v>
      </c>
      <c r="L97" s="29">
        <v>0</v>
      </c>
      <c r="M97" s="31">
        <f>SUM(C97:L97)</f>
        <v>6015</v>
      </c>
      <c r="N97" s="29">
        <v>54</v>
      </c>
      <c r="O97" s="31">
        <f>SUM(M97:N97)</f>
        <v>6069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5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5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117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17449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17449</v>
      </c>
      <c r="N10" s="30"/>
      <c r="O10" s="31">
        <f>M10</f>
        <v>17449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3517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3517</v>
      </c>
      <c r="N11" s="30"/>
      <c r="O11" s="31">
        <f>M11</f>
        <v>3517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10409</v>
      </c>
      <c r="D12" s="29">
        <v>1714</v>
      </c>
      <c r="E12" s="29">
        <v>15824</v>
      </c>
      <c r="F12" s="29">
        <v>1461</v>
      </c>
      <c r="G12" s="29">
        <v>0</v>
      </c>
      <c r="H12" s="29">
        <v>2555</v>
      </c>
      <c r="I12" s="29">
        <v>2832</v>
      </c>
      <c r="J12" s="29">
        <v>1375</v>
      </c>
      <c r="K12" s="29">
        <v>1252</v>
      </c>
      <c r="L12" s="29">
        <v>222</v>
      </c>
      <c r="M12" s="31">
        <f>SUM(C12:L12)</f>
        <v>37644</v>
      </c>
      <c r="N12" s="29">
        <v>0</v>
      </c>
      <c r="O12" s="31">
        <f>SUM(M12:N12)</f>
        <v>37644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1835</v>
      </c>
      <c r="D13" s="29">
        <v>341</v>
      </c>
      <c r="E13" s="29">
        <v>2787</v>
      </c>
      <c r="F13" s="29">
        <v>235</v>
      </c>
      <c r="G13" s="29">
        <v>0</v>
      </c>
      <c r="H13" s="29">
        <v>449</v>
      </c>
      <c r="I13" s="29">
        <v>491</v>
      </c>
      <c r="J13" s="29">
        <v>1101</v>
      </c>
      <c r="K13" s="29">
        <v>152</v>
      </c>
      <c r="L13" s="29">
        <v>29</v>
      </c>
      <c r="M13" s="31">
        <f>SUM(C13:L13)</f>
        <v>7420</v>
      </c>
      <c r="N13" s="29">
        <v>0</v>
      </c>
      <c r="O13" s="31">
        <f>SUM(M13:N13)</f>
        <v>7420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33210</v>
      </c>
      <c r="D14" s="34">
        <f t="shared" ref="D14:L14" si="0">SUM(D12:D13)</f>
        <v>2055</v>
      </c>
      <c r="E14" s="34">
        <f t="shared" si="0"/>
        <v>18611</v>
      </c>
      <c r="F14" s="34">
        <f t="shared" si="0"/>
        <v>1696</v>
      </c>
      <c r="G14" s="34">
        <f t="shared" si="0"/>
        <v>0</v>
      </c>
      <c r="H14" s="34">
        <f t="shared" si="0"/>
        <v>3004</v>
      </c>
      <c r="I14" s="34">
        <f t="shared" si="0"/>
        <v>3323</v>
      </c>
      <c r="J14" s="34">
        <f t="shared" si="0"/>
        <v>2476</v>
      </c>
      <c r="K14" s="34">
        <f t="shared" si="0"/>
        <v>1404</v>
      </c>
      <c r="L14" s="34">
        <f t="shared" si="0"/>
        <v>251</v>
      </c>
      <c r="M14" s="34">
        <f>SUM(M10:M13)</f>
        <v>66030</v>
      </c>
      <c r="N14" s="34">
        <f>SUM(N12:N13)</f>
        <v>0</v>
      </c>
      <c r="O14" s="34">
        <f>SUM(O10:O13)</f>
        <v>66030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4814</v>
      </c>
      <c r="D17" s="29">
        <v>768</v>
      </c>
      <c r="E17" s="29">
        <v>1100</v>
      </c>
      <c r="F17" s="29">
        <v>446</v>
      </c>
      <c r="G17" s="29">
        <v>0</v>
      </c>
      <c r="H17" s="29">
        <v>504</v>
      </c>
      <c r="I17" s="29">
        <v>212</v>
      </c>
      <c r="J17" s="29">
        <v>23</v>
      </c>
      <c r="K17" s="29">
        <v>306</v>
      </c>
      <c r="L17" s="29">
        <v>454</v>
      </c>
      <c r="M17" s="31">
        <f>SUM(C17:L17)</f>
        <v>8627</v>
      </c>
      <c r="N17" s="29">
        <v>0</v>
      </c>
      <c r="O17" s="31">
        <f>SUM(M17:N17)</f>
        <v>8627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2157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232</v>
      </c>
      <c r="D19" s="29">
        <v>24</v>
      </c>
      <c r="E19" s="29">
        <v>555</v>
      </c>
      <c r="F19" s="29">
        <v>706</v>
      </c>
      <c r="G19" s="29">
        <v>0</v>
      </c>
      <c r="H19" s="29">
        <v>1306</v>
      </c>
      <c r="I19" s="29">
        <v>120</v>
      </c>
      <c r="J19" s="29">
        <v>10</v>
      </c>
      <c r="K19" s="29">
        <v>5</v>
      </c>
      <c r="L19" s="29">
        <v>829</v>
      </c>
      <c r="M19" s="31">
        <f>SUM(C19:L19)</f>
        <v>3787</v>
      </c>
      <c r="N19" s="29">
        <v>0</v>
      </c>
      <c r="O19" s="31">
        <f>SUM(M19:N19)</f>
        <v>3787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2198</v>
      </c>
      <c r="D20" s="29">
        <v>1072</v>
      </c>
      <c r="E20" s="29">
        <v>2753</v>
      </c>
      <c r="F20" s="29">
        <v>438</v>
      </c>
      <c r="G20" s="29">
        <v>0</v>
      </c>
      <c r="H20" s="29">
        <v>2434</v>
      </c>
      <c r="I20" s="29">
        <v>2869</v>
      </c>
      <c r="J20" s="29">
        <v>1062</v>
      </c>
      <c r="K20" s="29">
        <v>1395</v>
      </c>
      <c r="L20" s="29">
        <v>128</v>
      </c>
      <c r="M20" s="31">
        <f>SUM(C20:L20)</f>
        <v>14349</v>
      </c>
      <c r="N20" s="29">
        <v>0</v>
      </c>
      <c r="O20" s="31">
        <f>SUM(M20:N20)</f>
        <v>14349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24</v>
      </c>
      <c r="G21" s="30"/>
      <c r="H21" s="30"/>
      <c r="I21" s="30"/>
      <c r="J21" s="29">
        <v>356</v>
      </c>
      <c r="K21" s="30"/>
      <c r="L21" s="30"/>
      <c r="M21" s="31">
        <f>SUM(F21,J21)</f>
        <v>380</v>
      </c>
      <c r="N21" s="30"/>
      <c r="O21" s="31">
        <f>M21</f>
        <v>380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1</v>
      </c>
      <c r="D22" s="29">
        <v>0</v>
      </c>
      <c r="E22" s="29">
        <v>22</v>
      </c>
      <c r="F22" s="29">
        <v>0</v>
      </c>
      <c r="G22" s="29">
        <v>0</v>
      </c>
      <c r="H22" s="29">
        <v>0</v>
      </c>
      <c r="I22" s="29">
        <v>0</v>
      </c>
      <c r="J22" s="29">
        <v>6</v>
      </c>
      <c r="K22" s="29">
        <v>0</v>
      </c>
      <c r="L22" s="29">
        <v>0</v>
      </c>
      <c r="M22" s="31">
        <f>SUM(C22:L22)</f>
        <v>29</v>
      </c>
      <c r="N22" s="29">
        <v>0</v>
      </c>
      <c r="O22" s="31">
        <f>SUM(M22:N22)</f>
        <v>29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65</v>
      </c>
      <c r="D23" s="29">
        <v>0</v>
      </c>
      <c r="E23" s="29">
        <v>256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321</v>
      </c>
      <c r="N23" s="29">
        <v>0</v>
      </c>
      <c r="O23" s="31">
        <f>SUM(M23:N23)</f>
        <v>321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6148</v>
      </c>
      <c r="D24" s="29">
        <v>7</v>
      </c>
      <c r="E24" s="29">
        <v>10137</v>
      </c>
      <c r="F24" s="29">
        <v>3497</v>
      </c>
      <c r="G24" s="29">
        <v>0</v>
      </c>
      <c r="H24" s="29">
        <v>51</v>
      </c>
      <c r="I24" s="29">
        <v>1000</v>
      </c>
      <c r="J24" s="29">
        <v>43</v>
      </c>
      <c r="K24" s="29">
        <v>424</v>
      </c>
      <c r="L24" s="29">
        <v>23</v>
      </c>
      <c r="M24" s="31">
        <f>SUM(C24:L24)</f>
        <v>21330</v>
      </c>
      <c r="N24" s="29">
        <v>0</v>
      </c>
      <c r="O24" s="31">
        <f>SUM(M24:N24)</f>
        <v>21330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13458</v>
      </c>
      <c r="D25" s="34">
        <f>SUM(D17,D19:D20,D22:D24)</f>
        <v>1871</v>
      </c>
      <c r="E25" s="34">
        <f>SUM(E17,E19:E20,E22:E24)</f>
        <v>14823</v>
      </c>
      <c r="F25" s="34">
        <f>SUM(F17,F19:F24)</f>
        <v>5111</v>
      </c>
      <c r="G25" s="34">
        <f>SUM(G17,G19:G20,G22:G24)</f>
        <v>0</v>
      </c>
      <c r="H25" s="34">
        <f>SUM(H17,H19:H20,H22:H24)</f>
        <v>4295</v>
      </c>
      <c r="I25" s="34">
        <f>SUM(I17,I19:I20,I22:I24)</f>
        <v>4201</v>
      </c>
      <c r="J25" s="34">
        <f>SUM(J17,J19:J24)</f>
        <v>1500</v>
      </c>
      <c r="K25" s="34">
        <f>SUM(K17,K19:K20,K22:K24)</f>
        <v>2130</v>
      </c>
      <c r="L25" s="34">
        <f>SUM(L17,L19:L20,L22:L24)</f>
        <v>1434</v>
      </c>
      <c r="M25" s="34">
        <f>SUM(M17,M19:M24)</f>
        <v>48823</v>
      </c>
      <c r="N25" s="34">
        <f>SUM(N17,N19:N20,N22:N24)</f>
        <v>0</v>
      </c>
      <c r="O25" s="34">
        <f>SUM(O17,O19:O24)</f>
        <v>48823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4442</v>
      </c>
      <c r="L30" s="30"/>
      <c r="M30" s="31">
        <f>K30</f>
        <v>4442</v>
      </c>
      <c r="N30" s="30"/>
      <c r="O30" s="31">
        <f>M30</f>
        <v>4442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21266</v>
      </c>
      <c r="F31" s="41"/>
      <c r="G31" s="41"/>
      <c r="H31" s="41"/>
      <c r="I31" s="41"/>
      <c r="J31" s="41"/>
      <c r="K31" s="41"/>
      <c r="L31" s="41"/>
      <c r="M31" s="31">
        <f>E31</f>
        <v>21266</v>
      </c>
      <c r="N31" s="41"/>
      <c r="O31" s="31">
        <f>M31</f>
        <v>21266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213</v>
      </c>
      <c r="E32" s="75">
        <f t="shared" si="1"/>
        <v>4937</v>
      </c>
      <c r="F32" s="75">
        <f t="shared" si="1"/>
        <v>205</v>
      </c>
      <c r="G32" s="75">
        <f t="shared" si="1"/>
        <v>0</v>
      </c>
      <c r="H32" s="75">
        <f t="shared" si="1"/>
        <v>0</v>
      </c>
      <c r="I32" s="75">
        <f t="shared" si="1"/>
        <v>863</v>
      </c>
      <c r="J32" s="75">
        <f t="shared" si="1"/>
        <v>0</v>
      </c>
      <c r="K32" s="75">
        <f t="shared" si="1"/>
        <v>485</v>
      </c>
      <c r="L32" s="75">
        <f t="shared" si="1"/>
        <v>0</v>
      </c>
      <c r="M32" s="31">
        <f>SUM(C32:L32)</f>
        <v>6703</v>
      </c>
      <c r="N32" s="75">
        <f>-N49-N50</f>
        <v>0</v>
      </c>
      <c r="O32" s="31">
        <f>SUM(M32:N32)</f>
        <v>6703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26</v>
      </c>
      <c r="J34" s="29">
        <v>76</v>
      </c>
      <c r="K34" s="29">
        <v>0</v>
      </c>
      <c r="L34" s="29">
        <v>0</v>
      </c>
      <c r="M34" s="31">
        <f>SUM(C34:L34)</f>
        <v>102</v>
      </c>
      <c r="N34" s="29">
        <v>0</v>
      </c>
      <c r="O34" s="31">
        <f>SUM(M34:N34)</f>
        <v>102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213</v>
      </c>
      <c r="E35" s="34">
        <f>SUM(E29,E31:E34)</f>
        <v>26203</v>
      </c>
      <c r="F35" s="34">
        <f>SUM(F32:F34)</f>
        <v>205</v>
      </c>
      <c r="G35" s="34">
        <f>SUM(G32:G34)</f>
        <v>0</v>
      </c>
      <c r="H35" s="34">
        <f>SUM(H32:H34)</f>
        <v>0</v>
      </c>
      <c r="I35" s="34">
        <f>SUM(I32:I34)</f>
        <v>889</v>
      </c>
      <c r="J35" s="34">
        <f>SUM(J32:J34)</f>
        <v>76</v>
      </c>
      <c r="K35" s="34">
        <f>SUM(K30,K32:K34)</f>
        <v>4927</v>
      </c>
      <c r="L35" s="34">
        <f>SUM(L32:L34)</f>
        <v>0</v>
      </c>
      <c r="M35" s="34">
        <f>SUM(M28:M34)</f>
        <v>32513</v>
      </c>
      <c r="N35" s="34">
        <f>SUM(N32:N34)</f>
        <v>0</v>
      </c>
      <c r="O35" s="34">
        <f>SUM(O28:O34)</f>
        <v>32513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2498</v>
      </c>
      <c r="D37" s="29">
        <v>427</v>
      </c>
      <c r="E37" s="29">
        <v>1921</v>
      </c>
      <c r="F37" s="29">
        <v>573</v>
      </c>
      <c r="G37" s="29">
        <v>0</v>
      </c>
      <c r="H37" s="29">
        <v>336</v>
      </c>
      <c r="I37" s="29">
        <v>419</v>
      </c>
      <c r="J37" s="29">
        <v>1028</v>
      </c>
      <c r="K37" s="29">
        <v>170</v>
      </c>
      <c r="L37" s="29">
        <v>140</v>
      </c>
      <c r="M37" s="31">
        <f>SUM(C37:L37)</f>
        <v>7512</v>
      </c>
      <c r="N37" s="29">
        <v>0</v>
      </c>
      <c r="O37" s="31">
        <f>SUM(M37:N37)</f>
        <v>7512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-49</v>
      </c>
      <c r="F39" s="29">
        <v>-102</v>
      </c>
      <c r="G39" s="29">
        <v>0</v>
      </c>
      <c r="H39" s="29">
        <v>0</v>
      </c>
      <c r="I39" s="29">
        <v>-126</v>
      </c>
      <c r="J39" s="29">
        <v>-3</v>
      </c>
      <c r="K39" s="29">
        <v>-28</v>
      </c>
      <c r="L39" s="29">
        <v>-2</v>
      </c>
      <c r="M39" s="31">
        <f>SUM(C39:L39)</f>
        <v>-310</v>
      </c>
      <c r="N39" s="29">
        <v>0</v>
      </c>
      <c r="O39" s="31">
        <f>SUM(M39:N39)</f>
        <v>-310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49166</v>
      </c>
      <c r="D41" s="31">
        <f t="shared" si="2"/>
        <v>4566</v>
      </c>
      <c r="E41" s="31">
        <f t="shared" si="2"/>
        <v>61509</v>
      </c>
      <c r="F41" s="31">
        <f t="shared" si="2"/>
        <v>7483</v>
      </c>
      <c r="G41" s="31">
        <f t="shared" si="2"/>
        <v>0</v>
      </c>
      <c r="H41" s="31">
        <f t="shared" si="2"/>
        <v>7635</v>
      </c>
      <c r="I41" s="31">
        <f t="shared" si="2"/>
        <v>8706</v>
      </c>
      <c r="J41" s="31">
        <f t="shared" si="2"/>
        <v>5077</v>
      </c>
      <c r="K41" s="31">
        <f t="shared" si="2"/>
        <v>8603</v>
      </c>
      <c r="L41" s="31">
        <f t="shared" si="2"/>
        <v>1823</v>
      </c>
      <c r="M41" s="31">
        <f t="shared" si="2"/>
        <v>154568</v>
      </c>
      <c r="N41" s="31">
        <f t="shared" si="2"/>
        <v>0</v>
      </c>
      <c r="O41" s="31">
        <f t="shared" si="2"/>
        <v>154568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49166</v>
      </c>
      <c r="D43" s="31">
        <f>SUM(D41,D55)</f>
        <v>4566</v>
      </c>
      <c r="E43" s="31">
        <f>SUM(E41,E55)</f>
        <v>61509</v>
      </c>
      <c r="F43" s="31">
        <f>SUM(F41,F55:F56)</f>
        <v>7483</v>
      </c>
      <c r="G43" s="31">
        <f>SUM(G41,G55)</f>
        <v>0</v>
      </c>
      <c r="H43" s="31">
        <f>SUM(H41,H55)</f>
        <v>7635</v>
      </c>
      <c r="I43" s="31">
        <f>SUM(I41,I55)</f>
        <v>8706</v>
      </c>
      <c r="J43" s="31">
        <f>SUM(J41,J55:J56)</f>
        <v>5077</v>
      </c>
      <c r="K43" s="31">
        <f>SUM(K41,K55)</f>
        <v>8603</v>
      </c>
      <c r="L43" s="31">
        <f>SUM(L41,L55)</f>
        <v>1823</v>
      </c>
      <c r="M43" s="31">
        <f>SUM(M41,M55:M56)</f>
        <v>154568</v>
      </c>
      <c r="N43" s="31">
        <f>SUM(N41,N55)</f>
        <v>0</v>
      </c>
      <c r="O43" s="31">
        <f>SUM(O41,O55:O56)</f>
        <v>154568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-3890</v>
      </c>
      <c r="D47" s="30"/>
      <c r="E47" s="29">
        <v>-374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-4264</v>
      </c>
      <c r="N47" s="30"/>
      <c r="O47" s="31">
        <f>M47</f>
        <v>-4264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-330</v>
      </c>
      <c r="D48" s="29">
        <v>0</v>
      </c>
      <c r="E48" s="29">
        <v>-100</v>
      </c>
      <c r="F48" s="29">
        <v>0</v>
      </c>
      <c r="G48" s="29">
        <v>0</v>
      </c>
      <c r="H48" s="29">
        <v>0</v>
      </c>
      <c r="I48" s="29">
        <v>-259</v>
      </c>
      <c r="J48" s="29">
        <v>0</v>
      </c>
      <c r="K48" s="29">
        <v>-50</v>
      </c>
      <c r="L48" s="29">
        <v>0</v>
      </c>
      <c r="M48" s="31">
        <f>SUM(C48:L48)</f>
        <v>-739</v>
      </c>
      <c r="N48" s="29">
        <v>0</v>
      </c>
      <c r="O48" s="31">
        <f>SUM(M48:N48)</f>
        <v>-739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-123</v>
      </c>
      <c r="E49" s="29">
        <v>-485</v>
      </c>
      <c r="F49" s="29">
        <v>-205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-813</v>
      </c>
      <c r="N49" s="29">
        <v>0</v>
      </c>
      <c r="O49" s="31">
        <f>SUM(M49:N49)</f>
        <v>-813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-90</v>
      </c>
      <c r="E50" s="29">
        <v>-4452</v>
      </c>
      <c r="F50" s="29">
        <v>0</v>
      </c>
      <c r="G50" s="29">
        <v>0</v>
      </c>
      <c r="H50" s="29">
        <v>0</v>
      </c>
      <c r="I50" s="29">
        <v>-863</v>
      </c>
      <c r="J50" s="29">
        <v>0</v>
      </c>
      <c r="K50" s="29">
        <v>-485</v>
      </c>
      <c r="L50" s="29">
        <v>0</v>
      </c>
      <c r="M50" s="31">
        <f>SUM(C50:L50)</f>
        <v>-5890</v>
      </c>
      <c r="N50" s="29">
        <v>0</v>
      </c>
      <c r="O50" s="31">
        <f>SUM(M50:N50)</f>
        <v>-5890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-1821</v>
      </c>
      <c r="D51" s="29">
        <v>-571</v>
      </c>
      <c r="E51" s="29">
        <v>-3629</v>
      </c>
      <c r="F51" s="29">
        <v>-121</v>
      </c>
      <c r="G51" s="29">
        <v>0</v>
      </c>
      <c r="H51" s="29">
        <v>-6</v>
      </c>
      <c r="I51" s="29">
        <v>-2991</v>
      </c>
      <c r="J51" s="29">
        <v>0</v>
      </c>
      <c r="K51" s="29">
        <v>-4980</v>
      </c>
      <c r="L51" s="29">
        <v>0</v>
      </c>
      <c r="M51" s="31">
        <f>SUM(C51:L51)</f>
        <v>-14119</v>
      </c>
      <c r="N51" s="29">
        <v>0</v>
      </c>
      <c r="O51" s="31">
        <f>SUM(M51:N51)</f>
        <v>-14119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-6041</v>
      </c>
      <c r="D52" s="34">
        <f>SUM(D48:D51)</f>
        <v>-784</v>
      </c>
      <c r="E52" s="34">
        <f>SUM(E47:E51)</f>
        <v>-9040</v>
      </c>
      <c r="F52" s="34">
        <f>SUM(F47:F51)</f>
        <v>-326</v>
      </c>
      <c r="G52" s="34">
        <f t="shared" ref="G52:L52" si="3">SUM(G48:G51)</f>
        <v>0</v>
      </c>
      <c r="H52" s="34">
        <f t="shared" si="3"/>
        <v>-6</v>
      </c>
      <c r="I52" s="34">
        <f t="shared" si="3"/>
        <v>-4113</v>
      </c>
      <c r="J52" s="34">
        <f t="shared" si="3"/>
        <v>0</v>
      </c>
      <c r="K52" s="34">
        <f t="shared" si="3"/>
        <v>-5515</v>
      </c>
      <c r="L52" s="34">
        <f t="shared" si="3"/>
        <v>0</v>
      </c>
      <c r="M52" s="34">
        <f>SUM(M47:M51)</f>
        <v>-25825</v>
      </c>
      <c r="N52" s="34">
        <f>SUM(N48:N51)</f>
        <v>0</v>
      </c>
      <c r="O52" s="34">
        <f>SUM(O47:O51)</f>
        <v>-25825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-5862</v>
      </c>
      <c r="F57" s="30"/>
      <c r="G57" s="30"/>
      <c r="H57" s="30"/>
      <c r="I57" s="30"/>
      <c r="J57" s="30"/>
      <c r="K57" s="30"/>
      <c r="L57" s="30"/>
      <c r="M57" s="31">
        <f>E57</f>
        <v>-5862</v>
      </c>
      <c r="N57" s="30"/>
      <c r="O57" s="31">
        <f>M57</f>
        <v>-5862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-18572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-60</v>
      </c>
      <c r="L58" s="42">
        <f>-L82</f>
        <v>0</v>
      </c>
      <c r="M58" s="31">
        <f>SUM(C58:L58)</f>
        <v>-18632</v>
      </c>
      <c r="N58" s="42">
        <f>-N82</f>
        <v>0</v>
      </c>
      <c r="O58" s="31">
        <f>SUM(M58:N58)</f>
        <v>-18632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-490</v>
      </c>
      <c r="D59" s="29">
        <v>-256</v>
      </c>
      <c r="E59" s="29">
        <v>-24</v>
      </c>
      <c r="F59" s="29">
        <v>-1</v>
      </c>
      <c r="G59" s="29">
        <v>0</v>
      </c>
      <c r="H59" s="29">
        <v>-13</v>
      </c>
      <c r="I59" s="29">
        <v>-1413</v>
      </c>
      <c r="J59" s="29">
        <v>-128</v>
      </c>
      <c r="K59" s="29">
        <v>-9</v>
      </c>
      <c r="L59" s="29">
        <v>0</v>
      </c>
      <c r="M59" s="31">
        <f>SUM(C59:L59)</f>
        <v>-2334</v>
      </c>
      <c r="N59" s="29">
        <v>0</v>
      </c>
      <c r="O59" s="31">
        <f>SUM(M59:N59)</f>
        <v>-2334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-490</v>
      </c>
      <c r="D60" s="34">
        <f>SUM(D55,D58:D59)</f>
        <v>-256</v>
      </c>
      <c r="E60" s="34">
        <f>SUM(E55,E57:E59)</f>
        <v>-24458</v>
      </c>
      <c r="F60" s="34">
        <f>SUM(F55:F56,F58:F59)</f>
        <v>-1</v>
      </c>
      <c r="G60" s="34">
        <f>SUM(G55,G59)</f>
        <v>0</v>
      </c>
      <c r="H60" s="34">
        <f>SUM(H55,H58:H59)</f>
        <v>-13</v>
      </c>
      <c r="I60" s="34">
        <f>SUM(I55,I58:I59)</f>
        <v>-1413</v>
      </c>
      <c r="J60" s="34">
        <f>SUM(J55:J56,J58:J59)</f>
        <v>-128</v>
      </c>
      <c r="K60" s="34">
        <f>SUM(K55,K58:K59)</f>
        <v>-69</v>
      </c>
      <c r="L60" s="34">
        <f>SUM(L55,L58:L59)</f>
        <v>0</v>
      </c>
      <c r="M60" s="34">
        <f>SUM(M55:M59)</f>
        <v>-26828</v>
      </c>
      <c r="N60" s="34">
        <f>SUM(N55,N58:N59)</f>
        <v>0</v>
      </c>
      <c r="O60" s="34">
        <f>SUM(O55:O59)</f>
        <v>-26828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-636</v>
      </c>
      <c r="D63" s="29">
        <v>-27</v>
      </c>
      <c r="E63" s="29">
        <v>-3092</v>
      </c>
      <c r="F63" s="29">
        <v>0</v>
      </c>
      <c r="G63" s="29">
        <v>0</v>
      </c>
      <c r="H63" s="29">
        <v>-1121</v>
      </c>
      <c r="I63" s="29">
        <v>-553</v>
      </c>
      <c r="J63" s="29">
        <v>0</v>
      </c>
      <c r="K63" s="29">
        <v>0</v>
      </c>
      <c r="L63" s="29">
        <v>0</v>
      </c>
      <c r="M63" s="31">
        <f>SUM(C63:L63)</f>
        <v>-5429</v>
      </c>
      <c r="N63" s="29">
        <v>0</v>
      </c>
      <c r="O63" s="31">
        <f>SUM(M63:N63)</f>
        <v>-5429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-3</v>
      </c>
      <c r="D64" s="29">
        <v>0</v>
      </c>
      <c r="E64" s="29">
        <v>0</v>
      </c>
      <c r="F64" s="29">
        <v>0</v>
      </c>
      <c r="G64" s="29">
        <v>0</v>
      </c>
      <c r="H64" s="29">
        <v>-1</v>
      </c>
      <c r="I64" s="29">
        <v>-409</v>
      </c>
      <c r="J64" s="29">
        <v>0</v>
      </c>
      <c r="K64" s="29">
        <v>-523</v>
      </c>
      <c r="L64" s="29">
        <v>0</v>
      </c>
      <c r="M64" s="31">
        <f>SUM(C64:L64)</f>
        <v>-936</v>
      </c>
      <c r="N64" s="29">
        <v>0</v>
      </c>
      <c r="O64" s="31">
        <f>SUM(M64:N64)</f>
        <v>-936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-164</v>
      </c>
      <c r="D65" s="29">
        <v>-34</v>
      </c>
      <c r="E65" s="29">
        <v>0</v>
      </c>
      <c r="F65" s="29">
        <v>-122</v>
      </c>
      <c r="G65" s="29">
        <v>0</v>
      </c>
      <c r="H65" s="29">
        <v>-724</v>
      </c>
      <c r="I65" s="29">
        <v>0</v>
      </c>
      <c r="J65" s="29">
        <v>-238</v>
      </c>
      <c r="K65" s="29">
        <v>0</v>
      </c>
      <c r="L65" s="29">
        <v>-1975</v>
      </c>
      <c r="M65" s="31">
        <f>SUM(C65:L65)</f>
        <v>-3257</v>
      </c>
      <c r="N65" s="29">
        <v>0</v>
      </c>
      <c r="O65" s="31">
        <f>SUM(M65:N65)</f>
        <v>-3257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-803</v>
      </c>
      <c r="D66" s="34">
        <f t="shared" si="4"/>
        <v>-61</v>
      </c>
      <c r="E66" s="34">
        <f t="shared" si="4"/>
        <v>-3092</v>
      </c>
      <c r="F66" s="34">
        <f t="shared" si="4"/>
        <v>-122</v>
      </c>
      <c r="G66" s="34">
        <f t="shared" si="4"/>
        <v>0</v>
      </c>
      <c r="H66" s="34">
        <f t="shared" si="4"/>
        <v>-1846</v>
      </c>
      <c r="I66" s="34">
        <f t="shared" si="4"/>
        <v>-962</v>
      </c>
      <c r="J66" s="34">
        <f t="shared" si="4"/>
        <v>-238</v>
      </c>
      <c r="K66" s="34">
        <f t="shared" si="4"/>
        <v>-523</v>
      </c>
      <c r="L66" s="34">
        <f t="shared" si="4"/>
        <v>-1975</v>
      </c>
      <c r="M66" s="34">
        <f t="shared" si="4"/>
        <v>-9622</v>
      </c>
      <c r="N66" s="34">
        <f t="shared" si="4"/>
        <v>0</v>
      </c>
      <c r="O66" s="34">
        <f t="shared" si="4"/>
        <v>-9622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-7334</v>
      </c>
      <c r="D68" s="31">
        <f t="shared" si="5"/>
        <v>-1101</v>
      </c>
      <c r="E68" s="31">
        <f t="shared" si="5"/>
        <v>-36590</v>
      </c>
      <c r="F68" s="31">
        <f t="shared" si="5"/>
        <v>-449</v>
      </c>
      <c r="G68" s="31">
        <f t="shared" si="5"/>
        <v>0</v>
      </c>
      <c r="H68" s="31">
        <f t="shared" si="5"/>
        <v>-1865</v>
      </c>
      <c r="I68" s="31">
        <f t="shared" si="5"/>
        <v>-6488</v>
      </c>
      <c r="J68" s="31">
        <f t="shared" si="5"/>
        <v>-366</v>
      </c>
      <c r="K68" s="31">
        <f t="shared" si="5"/>
        <v>-6107</v>
      </c>
      <c r="L68" s="31">
        <f t="shared" si="5"/>
        <v>-1975</v>
      </c>
      <c r="M68" s="31">
        <f t="shared" si="5"/>
        <v>-62275</v>
      </c>
      <c r="N68" s="31">
        <f t="shared" si="5"/>
        <v>0</v>
      </c>
      <c r="O68" s="31">
        <f t="shared" si="5"/>
        <v>-62275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-7334</v>
      </c>
      <c r="D70" s="31">
        <f>D68-D55</f>
        <v>-1101</v>
      </c>
      <c r="E70" s="31">
        <f>E68-E55</f>
        <v>-36590</v>
      </c>
      <c r="F70" s="31">
        <f>F68-F55-F56</f>
        <v>-449</v>
      </c>
      <c r="G70" s="31">
        <f>G68-G55</f>
        <v>0</v>
      </c>
      <c r="H70" s="31">
        <f>H68-H55</f>
        <v>-1865</v>
      </c>
      <c r="I70" s="31">
        <f>I68-I55</f>
        <v>-6488</v>
      </c>
      <c r="J70" s="31">
        <f>J68-J55-J56</f>
        <v>-366</v>
      </c>
      <c r="K70" s="31">
        <f>K68-K55</f>
        <v>-6107</v>
      </c>
      <c r="L70" s="31">
        <f>L68-L55</f>
        <v>-1975</v>
      </c>
      <c r="M70" s="31">
        <f>M68-M55-M56</f>
        <v>-62275</v>
      </c>
      <c r="N70" s="31">
        <f>N68-N55</f>
        <v>0</v>
      </c>
      <c r="O70" s="31">
        <f>O68-O55-O56</f>
        <v>-62275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41832</v>
      </c>
      <c r="D72" s="57">
        <f t="shared" si="6"/>
        <v>3465</v>
      </c>
      <c r="E72" s="57">
        <f t="shared" si="6"/>
        <v>24919</v>
      </c>
      <c r="F72" s="57">
        <f t="shared" si="6"/>
        <v>7034</v>
      </c>
      <c r="G72" s="57">
        <f t="shared" si="6"/>
        <v>0</v>
      </c>
      <c r="H72" s="57">
        <f t="shared" si="6"/>
        <v>5770</v>
      </c>
      <c r="I72" s="57">
        <f t="shared" si="6"/>
        <v>2218</v>
      </c>
      <c r="J72" s="57">
        <f t="shared" si="6"/>
        <v>4711</v>
      </c>
      <c r="K72" s="57">
        <f t="shared" si="6"/>
        <v>2496</v>
      </c>
      <c r="L72" s="57">
        <f t="shared" si="6"/>
        <v>-152</v>
      </c>
      <c r="M72" s="57">
        <f t="shared" si="6"/>
        <v>92293</v>
      </c>
      <c r="N72" s="57">
        <f t="shared" si="6"/>
        <v>0</v>
      </c>
      <c r="O72" s="57">
        <f t="shared" si="6"/>
        <v>92293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376</v>
      </c>
      <c r="G77" s="69">
        <v>0</v>
      </c>
      <c r="H77" s="69">
        <v>0</v>
      </c>
      <c r="I77" s="69">
        <v>17</v>
      </c>
      <c r="J77" s="69">
        <v>100</v>
      </c>
      <c r="K77" s="69">
        <v>0</v>
      </c>
      <c r="L77" s="69">
        <v>0</v>
      </c>
      <c r="M77" s="70">
        <f>SUM(C77:L77)</f>
        <v>493</v>
      </c>
      <c r="N77" s="71">
        <v>0</v>
      </c>
      <c r="O77" s="70">
        <f>SUM(M77:N77)</f>
        <v>493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21266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-18632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18572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60</v>
      </c>
      <c r="L82" s="29">
        <v>0</v>
      </c>
      <c r="M82" s="31">
        <f>SUM(C82:F82,H82:L82)</f>
        <v>18632</v>
      </c>
      <c r="N82" s="29">
        <v>0</v>
      </c>
      <c r="O82" s="31">
        <f>SUM(M82:N82)</f>
        <v>18632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2634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730</v>
      </c>
      <c r="D86" s="29">
        <v>1</v>
      </c>
      <c r="E86" s="29">
        <v>5515</v>
      </c>
      <c r="F86" s="29">
        <v>315</v>
      </c>
      <c r="G86" s="30"/>
      <c r="H86" s="29">
        <v>24</v>
      </c>
      <c r="I86" s="29">
        <v>102</v>
      </c>
      <c r="J86" s="29">
        <v>3</v>
      </c>
      <c r="K86" s="29">
        <v>37</v>
      </c>
      <c r="L86" s="29">
        <v>0</v>
      </c>
      <c r="M86" s="31">
        <f>SUM(C86:F86,H86:L86)</f>
        <v>6727</v>
      </c>
      <c r="N86" s="29">
        <v>0</v>
      </c>
      <c r="O86" s="31">
        <f>SUM(M86:N86)</f>
        <v>6727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11</v>
      </c>
      <c r="D87" s="29">
        <v>79</v>
      </c>
      <c r="E87" s="29">
        <v>39</v>
      </c>
      <c r="F87" s="29">
        <v>0</v>
      </c>
      <c r="G87" s="30"/>
      <c r="H87" s="29">
        <v>0</v>
      </c>
      <c r="I87" s="29">
        <v>110</v>
      </c>
      <c r="J87" s="29">
        <v>27</v>
      </c>
      <c r="K87" s="29">
        <v>0</v>
      </c>
      <c r="L87" s="29">
        <v>0</v>
      </c>
      <c r="M87" s="31">
        <f>SUM(C87:F87,H87:L87)</f>
        <v>266</v>
      </c>
      <c r="N87" s="29">
        <v>0</v>
      </c>
      <c r="O87" s="31">
        <f>SUM(M87:N87)</f>
        <v>266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741</v>
      </c>
      <c r="D88" s="72">
        <f>SUM(D86:D87)</f>
        <v>80</v>
      </c>
      <c r="E88" s="72">
        <f>SUM(E86:E87)</f>
        <v>5554</v>
      </c>
      <c r="F88" s="72">
        <f>SUM(F86:F87)</f>
        <v>315</v>
      </c>
      <c r="G88" s="30"/>
      <c r="H88" s="72">
        <f t="shared" ref="H88:O88" si="7">SUM(H86:H87)</f>
        <v>24</v>
      </c>
      <c r="I88" s="72">
        <f t="shared" si="7"/>
        <v>212</v>
      </c>
      <c r="J88" s="72">
        <f t="shared" si="7"/>
        <v>30</v>
      </c>
      <c r="K88" s="72">
        <f t="shared" si="7"/>
        <v>37</v>
      </c>
      <c r="L88" s="72">
        <f t="shared" si="7"/>
        <v>0</v>
      </c>
      <c r="M88" s="72">
        <f t="shared" si="7"/>
        <v>6993</v>
      </c>
      <c r="N88" s="72">
        <f t="shared" si="7"/>
        <v>0</v>
      </c>
      <c r="O88" s="72">
        <f t="shared" si="7"/>
        <v>6993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741</v>
      </c>
      <c r="D94" s="31">
        <f>D88+D92</f>
        <v>80</v>
      </c>
      <c r="E94" s="31">
        <f>E88+E92</f>
        <v>5554</v>
      </c>
      <c r="F94" s="31">
        <f>F88+F92</f>
        <v>315</v>
      </c>
      <c r="G94" s="30"/>
      <c r="H94" s="31">
        <f t="shared" ref="H94:O94" si="9">H88+H92</f>
        <v>24</v>
      </c>
      <c r="I94" s="31">
        <f t="shared" si="9"/>
        <v>212</v>
      </c>
      <c r="J94" s="31">
        <f t="shared" si="9"/>
        <v>30</v>
      </c>
      <c r="K94" s="31">
        <f t="shared" si="9"/>
        <v>37</v>
      </c>
      <c r="L94" s="31">
        <f t="shared" si="9"/>
        <v>0</v>
      </c>
      <c r="M94" s="31">
        <f t="shared" si="9"/>
        <v>6993</v>
      </c>
      <c r="N94" s="31">
        <f t="shared" si="9"/>
        <v>0</v>
      </c>
      <c r="O94" s="31">
        <f t="shared" si="9"/>
        <v>6993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2071</v>
      </c>
      <c r="D97" s="29">
        <v>55</v>
      </c>
      <c r="E97" s="29">
        <v>2339</v>
      </c>
      <c r="F97" s="29">
        <v>12</v>
      </c>
      <c r="G97" s="29">
        <v>0</v>
      </c>
      <c r="H97" s="29">
        <v>124</v>
      </c>
      <c r="I97" s="29">
        <v>549</v>
      </c>
      <c r="J97" s="29">
        <v>137</v>
      </c>
      <c r="K97" s="29">
        <v>49</v>
      </c>
      <c r="L97" s="29">
        <v>3</v>
      </c>
      <c r="M97" s="31">
        <f>SUM(C97:L97)</f>
        <v>5339</v>
      </c>
      <c r="N97" s="29">
        <v>0</v>
      </c>
      <c r="O97" s="31">
        <f>SUM(M97:N97)</f>
        <v>5339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6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6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0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118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69877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69877</v>
      </c>
      <c r="N10" s="30"/>
      <c r="O10" s="31">
        <f>M10</f>
        <v>69877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14141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14141</v>
      </c>
      <c r="N11" s="30"/>
      <c r="O11" s="31">
        <f>M11</f>
        <v>14141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37217</v>
      </c>
      <c r="D12" s="29">
        <v>3489</v>
      </c>
      <c r="E12" s="29">
        <v>45360</v>
      </c>
      <c r="F12" s="29">
        <v>3847</v>
      </c>
      <c r="G12" s="29">
        <v>0</v>
      </c>
      <c r="H12" s="29">
        <v>8155</v>
      </c>
      <c r="I12" s="29">
        <v>4766</v>
      </c>
      <c r="J12" s="29">
        <v>4350</v>
      </c>
      <c r="K12" s="29">
        <v>13722</v>
      </c>
      <c r="L12" s="29">
        <v>0</v>
      </c>
      <c r="M12" s="31">
        <f>SUM(C12:L12)</f>
        <v>120906</v>
      </c>
      <c r="N12" s="29">
        <v>3840</v>
      </c>
      <c r="O12" s="31">
        <f>SUM(M12:N12)</f>
        <v>124746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5805</v>
      </c>
      <c r="D13" s="29">
        <v>713</v>
      </c>
      <c r="E13" s="29">
        <v>7205</v>
      </c>
      <c r="F13" s="29">
        <v>494</v>
      </c>
      <c r="G13" s="29">
        <v>0</v>
      </c>
      <c r="H13" s="29">
        <v>1153</v>
      </c>
      <c r="I13" s="29">
        <v>684</v>
      </c>
      <c r="J13" s="29">
        <v>374</v>
      </c>
      <c r="K13" s="29">
        <v>1981</v>
      </c>
      <c r="L13" s="29">
        <v>0</v>
      </c>
      <c r="M13" s="31">
        <f>SUM(C13:L13)</f>
        <v>18409</v>
      </c>
      <c r="N13" s="29">
        <v>665</v>
      </c>
      <c r="O13" s="31">
        <f>SUM(M13:N13)</f>
        <v>19074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127040</v>
      </c>
      <c r="D14" s="34">
        <f t="shared" ref="D14:L14" si="0">SUM(D12:D13)</f>
        <v>4202</v>
      </c>
      <c r="E14" s="34">
        <f t="shared" si="0"/>
        <v>52565</v>
      </c>
      <c r="F14" s="34">
        <f t="shared" si="0"/>
        <v>4341</v>
      </c>
      <c r="G14" s="34">
        <f t="shared" si="0"/>
        <v>0</v>
      </c>
      <c r="H14" s="34">
        <f t="shared" si="0"/>
        <v>9308</v>
      </c>
      <c r="I14" s="34">
        <f t="shared" si="0"/>
        <v>5450</v>
      </c>
      <c r="J14" s="34">
        <f t="shared" si="0"/>
        <v>4724</v>
      </c>
      <c r="K14" s="34">
        <f t="shared" si="0"/>
        <v>15703</v>
      </c>
      <c r="L14" s="34">
        <f t="shared" si="0"/>
        <v>0</v>
      </c>
      <c r="M14" s="34">
        <f>SUM(M10:M13)</f>
        <v>223333</v>
      </c>
      <c r="N14" s="34">
        <f>SUM(N12:N13)</f>
        <v>4505</v>
      </c>
      <c r="O14" s="34">
        <f>SUM(O10:O13)</f>
        <v>227838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10509</v>
      </c>
      <c r="D17" s="29">
        <v>2343</v>
      </c>
      <c r="E17" s="29">
        <v>1550</v>
      </c>
      <c r="F17" s="29">
        <v>450</v>
      </c>
      <c r="G17" s="29">
        <v>0</v>
      </c>
      <c r="H17" s="29">
        <v>507</v>
      </c>
      <c r="I17" s="29">
        <v>1064</v>
      </c>
      <c r="J17" s="29">
        <v>40</v>
      </c>
      <c r="K17" s="29">
        <v>2548</v>
      </c>
      <c r="L17" s="29">
        <v>0</v>
      </c>
      <c r="M17" s="31">
        <f>SUM(C17:L17)</f>
        <v>19011</v>
      </c>
      <c r="N17" s="29">
        <v>16399</v>
      </c>
      <c r="O17" s="31">
        <f>SUM(M17:N17)</f>
        <v>35410</v>
      </c>
      <c r="Q17" s="77"/>
      <c r="R17" s="77"/>
      <c r="T17" s="29">
        <v>0</v>
      </c>
      <c r="U17" s="29">
        <v>45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5294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4344</v>
      </c>
      <c r="D19" s="29">
        <v>616</v>
      </c>
      <c r="E19" s="29">
        <v>1360</v>
      </c>
      <c r="F19" s="29">
        <v>921</v>
      </c>
      <c r="G19" s="29">
        <v>0</v>
      </c>
      <c r="H19" s="29">
        <v>1917</v>
      </c>
      <c r="I19" s="29">
        <v>7</v>
      </c>
      <c r="J19" s="29">
        <v>6</v>
      </c>
      <c r="K19" s="29">
        <v>1178</v>
      </c>
      <c r="L19" s="29">
        <v>0</v>
      </c>
      <c r="M19" s="31">
        <f>SUM(C19:L19)</f>
        <v>10349</v>
      </c>
      <c r="N19" s="29">
        <v>12</v>
      </c>
      <c r="O19" s="31">
        <f>SUM(M19:N19)</f>
        <v>10361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17571</v>
      </c>
      <c r="D20" s="29">
        <v>1636</v>
      </c>
      <c r="E20" s="29">
        <v>11922</v>
      </c>
      <c r="F20" s="29">
        <v>2421</v>
      </c>
      <c r="G20" s="29">
        <v>0</v>
      </c>
      <c r="H20" s="29">
        <v>1463</v>
      </c>
      <c r="I20" s="29">
        <v>952</v>
      </c>
      <c r="J20" s="29">
        <v>3537</v>
      </c>
      <c r="K20" s="29">
        <v>7953</v>
      </c>
      <c r="L20" s="29">
        <v>0</v>
      </c>
      <c r="M20" s="31">
        <f>SUM(C20:L20)</f>
        <v>47455</v>
      </c>
      <c r="N20" s="29">
        <v>1478</v>
      </c>
      <c r="O20" s="31">
        <f>SUM(M20:N20)</f>
        <v>48933</v>
      </c>
      <c r="Q20" s="77"/>
      <c r="R20" s="77"/>
      <c r="T20" s="29">
        <v>0</v>
      </c>
      <c r="U20" s="29">
        <v>52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2222</v>
      </c>
      <c r="G21" s="30"/>
      <c r="H21" s="30"/>
      <c r="I21" s="30"/>
      <c r="J21" s="29">
        <v>958</v>
      </c>
      <c r="K21" s="30"/>
      <c r="L21" s="30"/>
      <c r="M21" s="31">
        <f>SUM(F21,J21)</f>
        <v>3180</v>
      </c>
      <c r="N21" s="30"/>
      <c r="O21" s="31">
        <f>M21</f>
        <v>3180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590</v>
      </c>
      <c r="D22" s="29">
        <v>38</v>
      </c>
      <c r="E22" s="29">
        <v>445</v>
      </c>
      <c r="F22" s="29">
        <v>82</v>
      </c>
      <c r="G22" s="29">
        <v>0</v>
      </c>
      <c r="H22" s="29">
        <v>45</v>
      </c>
      <c r="I22" s="29">
        <v>0</v>
      </c>
      <c r="J22" s="29">
        <v>57</v>
      </c>
      <c r="K22" s="29">
        <v>0</v>
      </c>
      <c r="L22" s="29">
        <v>0</v>
      </c>
      <c r="M22" s="31">
        <f>SUM(C22:L22)</f>
        <v>1257</v>
      </c>
      <c r="N22" s="29">
        <v>0</v>
      </c>
      <c r="O22" s="31">
        <f>SUM(M22:N22)</f>
        <v>1257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780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780</v>
      </c>
      <c r="N23" s="29">
        <v>0</v>
      </c>
      <c r="O23" s="31">
        <f>SUM(M23:N23)</f>
        <v>780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9181</v>
      </c>
      <c r="D24" s="29">
        <v>5244</v>
      </c>
      <c r="E24" s="29">
        <v>79675</v>
      </c>
      <c r="F24" s="29">
        <v>2476</v>
      </c>
      <c r="G24" s="29">
        <v>0</v>
      </c>
      <c r="H24" s="29">
        <v>6358</v>
      </c>
      <c r="I24" s="29">
        <v>1947</v>
      </c>
      <c r="J24" s="29">
        <v>128</v>
      </c>
      <c r="K24" s="29">
        <v>5427</v>
      </c>
      <c r="L24" s="29">
        <v>21</v>
      </c>
      <c r="M24" s="31">
        <f>SUM(C24:L24)</f>
        <v>110457</v>
      </c>
      <c r="N24" s="29">
        <v>2312</v>
      </c>
      <c r="O24" s="31">
        <f>SUM(M24:N24)</f>
        <v>112769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42195</v>
      </c>
      <c r="D25" s="34">
        <f>SUM(D17,D19:D20,D22:D24)</f>
        <v>9877</v>
      </c>
      <c r="E25" s="34">
        <f>SUM(E17,E19:E20,E22:E24)</f>
        <v>95732</v>
      </c>
      <c r="F25" s="34">
        <f>SUM(F17,F19:F24)</f>
        <v>8572</v>
      </c>
      <c r="G25" s="34">
        <f>SUM(G17,G19:G20,G22:G24)</f>
        <v>0</v>
      </c>
      <c r="H25" s="34">
        <f>SUM(H17,H19:H20,H22:H24)</f>
        <v>10290</v>
      </c>
      <c r="I25" s="34">
        <f>SUM(I17,I19:I20,I22:I24)</f>
        <v>3970</v>
      </c>
      <c r="J25" s="34">
        <f>SUM(J17,J19:J24)</f>
        <v>4726</v>
      </c>
      <c r="K25" s="34">
        <f>SUM(K17,K19:K20,K22:K24)</f>
        <v>17106</v>
      </c>
      <c r="L25" s="34">
        <f>SUM(L17,L19:L20,L22:L24)</f>
        <v>21</v>
      </c>
      <c r="M25" s="34">
        <f>SUM(M17,M19:M24)</f>
        <v>192489</v>
      </c>
      <c r="N25" s="34">
        <f>SUM(N17,N19:N20,N22:N24)</f>
        <v>20201</v>
      </c>
      <c r="O25" s="34">
        <f>SUM(O17,O19:O24)</f>
        <v>212690</v>
      </c>
      <c r="Q25" s="77"/>
      <c r="R25" s="77"/>
      <c r="T25" s="34">
        <f>SUM(T17,T19:T20,T22:T24)</f>
        <v>0</v>
      </c>
      <c r="U25" s="34">
        <f>SUM(U17,U19:U20,U22:U24)</f>
        <v>97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751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751</v>
      </c>
      <c r="N28" s="30"/>
      <c r="O28" s="31">
        <f>M28</f>
        <v>751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3545</v>
      </c>
      <c r="F29" s="30"/>
      <c r="G29" s="30"/>
      <c r="H29" s="30"/>
      <c r="I29" s="30"/>
      <c r="J29" s="30"/>
      <c r="K29" s="30"/>
      <c r="L29" s="30"/>
      <c r="M29" s="31">
        <f>E29</f>
        <v>3545</v>
      </c>
      <c r="N29" s="30"/>
      <c r="O29" s="31">
        <f>M29</f>
        <v>3545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41798</v>
      </c>
      <c r="L30" s="30"/>
      <c r="M30" s="31">
        <f>K30</f>
        <v>41798</v>
      </c>
      <c r="N30" s="30"/>
      <c r="O30" s="31">
        <f>M30</f>
        <v>41798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99900</v>
      </c>
      <c r="F31" s="41"/>
      <c r="G31" s="41"/>
      <c r="H31" s="41"/>
      <c r="I31" s="41"/>
      <c r="J31" s="41"/>
      <c r="K31" s="41"/>
      <c r="L31" s="41"/>
      <c r="M31" s="31">
        <f>E31</f>
        <v>99900</v>
      </c>
      <c r="N31" s="41"/>
      <c r="O31" s="31">
        <f>M31</f>
        <v>99900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362</v>
      </c>
      <c r="L32" s="75">
        <f t="shared" si="1"/>
        <v>0</v>
      </c>
      <c r="M32" s="31">
        <f>SUM(C32:L32)</f>
        <v>362</v>
      </c>
      <c r="N32" s="75">
        <f>-N49-N50</f>
        <v>0</v>
      </c>
      <c r="O32" s="31">
        <f>SUM(M32:N32)</f>
        <v>362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362</v>
      </c>
      <c r="J34" s="29">
        <v>0</v>
      </c>
      <c r="K34" s="29">
        <v>663</v>
      </c>
      <c r="L34" s="29">
        <v>0</v>
      </c>
      <c r="M34" s="31">
        <f>SUM(C34:L34)</f>
        <v>1025</v>
      </c>
      <c r="N34" s="29">
        <v>5</v>
      </c>
      <c r="O34" s="31">
        <f>SUM(M34:N34)</f>
        <v>1030</v>
      </c>
      <c r="Q34" s="77"/>
      <c r="R34" s="77"/>
      <c r="T34" s="29">
        <v>0</v>
      </c>
      <c r="U34" s="29">
        <v>4</v>
      </c>
    </row>
    <row r="35" spans="2:21" s="21" customFormat="1" ht="16" customHeight="1">
      <c r="B35" s="33" t="s">
        <v>53</v>
      </c>
      <c r="C35" s="34">
        <f>SUM(C28,C32:C34)</f>
        <v>751</v>
      </c>
      <c r="D35" s="34">
        <f>SUM(D32:D34)</f>
        <v>0</v>
      </c>
      <c r="E35" s="34">
        <f>SUM(E29,E31:E34)</f>
        <v>103445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362</v>
      </c>
      <c r="J35" s="34">
        <f>SUM(J32:J34)</f>
        <v>0</v>
      </c>
      <c r="K35" s="34">
        <f>SUM(K30,K32:K34)</f>
        <v>42823</v>
      </c>
      <c r="L35" s="34">
        <f>SUM(L32:L34)</f>
        <v>0</v>
      </c>
      <c r="M35" s="34">
        <f>SUM(M28:M34)</f>
        <v>147381</v>
      </c>
      <c r="N35" s="34">
        <f>SUM(N32:N34)</f>
        <v>5</v>
      </c>
      <c r="O35" s="34">
        <f>SUM(O28:O34)</f>
        <v>147386</v>
      </c>
      <c r="Q35" s="77"/>
      <c r="R35" s="77"/>
      <c r="T35" s="34">
        <f>SUM(T32:T34)</f>
        <v>0</v>
      </c>
      <c r="U35" s="34">
        <f>SUM(U32:U34)</f>
        <v>4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3116</v>
      </c>
      <c r="D37" s="29">
        <v>981</v>
      </c>
      <c r="E37" s="29">
        <v>2778</v>
      </c>
      <c r="F37" s="29">
        <v>432</v>
      </c>
      <c r="G37" s="29">
        <v>0</v>
      </c>
      <c r="H37" s="29">
        <v>829</v>
      </c>
      <c r="I37" s="29">
        <v>907</v>
      </c>
      <c r="J37" s="29">
        <v>2210</v>
      </c>
      <c r="K37" s="29">
        <v>854</v>
      </c>
      <c r="L37" s="29">
        <v>0</v>
      </c>
      <c r="M37" s="31">
        <f>SUM(C37:L37)</f>
        <v>12107</v>
      </c>
      <c r="N37" s="29">
        <v>1201</v>
      </c>
      <c r="O37" s="31">
        <f>SUM(M37:N37)</f>
        <v>13308</v>
      </c>
      <c r="Q37" s="77"/>
      <c r="R37" s="77"/>
      <c r="T37" s="29">
        <v>0</v>
      </c>
      <c r="U37" s="29">
        <v>10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-476</v>
      </c>
      <c r="D39" s="29">
        <v>-262</v>
      </c>
      <c r="E39" s="29">
        <v>-20</v>
      </c>
      <c r="F39" s="29">
        <v>-1035</v>
      </c>
      <c r="G39" s="29">
        <v>0</v>
      </c>
      <c r="H39" s="29">
        <v>-214</v>
      </c>
      <c r="I39" s="29">
        <v>-29</v>
      </c>
      <c r="J39" s="29">
        <v>-127</v>
      </c>
      <c r="K39" s="29">
        <v>-19867</v>
      </c>
      <c r="L39" s="29">
        <v>0</v>
      </c>
      <c r="M39" s="31">
        <f>SUM(C39:L39)</f>
        <v>-22030</v>
      </c>
      <c r="N39" s="29">
        <v>-308</v>
      </c>
      <c r="O39" s="31">
        <f>SUM(M39:N39)</f>
        <v>-22338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172626</v>
      </c>
      <c r="D41" s="31">
        <f t="shared" si="2"/>
        <v>14798</v>
      </c>
      <c r="E41" s="31">
        <f t="shared" si="2"/>
        <v>254500</v>
      </c>
      <c r="F41" s="31">
        <f t="shared" si="2"/>
        <v>12310</v>
      </c>
      <c r="G41" s="31">
        <f t="shared" si="2"/>
        <v>0</v>
      </c>
      <c r="H41" s="31">
        <f t="shared" si="2"/>
        <v>20213</v>
      </c>
      <c r="I41" s="31">
        <f t="shared" si="2"/>
        <v>10660</v>
      </c>
      <c r="J41" s="31">
        <f t="shared" si="2"/>
        <v>11533</v>
      </c>
      <c r="K41" s="31">
        <f t="shared" si="2"/>
        <v>56619</v>
      </c>
      <c r="L41" s="31">
        <f t="shared" si="2"/>
        <v>21</v>
      </c>
      <c r="M41" s="31">
        <f t="shared" si="2"/>
        <v>553280</v>
      </c>
      <c r="N41" s="31">
        <f t="shared" si="2"/>
        <v>25604</v>
      </c>
      <c r="O41" s="31">
        <f t="shared" si="2"/>
        <v>578884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111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171913</v>
      </c>
      <c r="D43" s="31">
        <f>SUM(D41,D55)</f>
        <v>14798</v>
      </c>
      <c r="E43" s="31">
        <f>SUM(E41,E55)</f>
        <v>253625</v>
      </c>
      <c r="F43" s="31">
        <f>SUM(F41,F55:F56)</f>
        <v>12310</v>
      </c>
      <c r="G43" s="31">
        <f>SUM(G41,G55)</f>
        <v>0</v>
      </c>
      <c r="H43" s="31">
        <f>SUM(H41,H55)</f>
        <v>20182</v>
      </c>
      <c r="I43" s="31">
        <f>SUM(I41,I55)</f>
        <v>10660</v>
      </c>
      <c r="J43" s="31">
        <f>SUM(J41,J55:J56)</f>
        <v>11533</v>
      </c>
      <c r="K43" s="31">
        <f>SUM(K41,K55)</f>
        <v>56619</v>
      </c>
      <c r="L43" s="31">
        <f>SUM(L41,L55)</f>
        <v>21</v>
      </c>
      <c r="M43" s="31">
        <f>SUM(M41,M55:M56)</f>
        <v>551661</v>
      </c>
      <c r="N43" s="31">
        <f>SUM(N41,N55)</f>
        <v>25604</v>
      </c>
      <c r="O43" s="31">
        <f>SUM(O41,O55:O56)</f>
        <v>577265</v>
      </c>
      <c r="Q43" s="77"/>
      <c r="R43" s="77"/>
      <c r="T43" s="31">
        <f>SUM(T41,T55)</f>
        <v>0</v>
      </c>
      <c r="U43" s="31">
        <f>SUM(U41,U55)</f>
        <v>111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-15343</v>
      </c>
      <c r="D47" s="30"/>
      <c r="E47" s="29">
        <v>-3480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-18823</v>
      </c>
      <c r="N47" s="30"/>
      <c r="O47" s="31">
        <f>M47</f>
        <v>-18823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-2373</v>
      </c>
      <c r="D48" s="29">
        <v>0</v>
      </c>
      <c r="E48" s="29">
        <v>-570</v>
      </c>
      <c r="F48" s="29">
        <v>0</v>
      </c>
      <c r="G48" s="29">
        <v>0</v>
      </c>
      <c r="H48" s="29">
        <v>0</v>
      </c>
      <c r="I48" s="29">
        <v>-469</v>
      </c>
      <c r="J48" s="29">
        <v>-31</v>
      </c>
      <c r="K48" s="29">
        <v>-288</v>
      </c>
      <c r="L48" s="29">
        <v>0</v>
      </c>
      <c r="M48" s="31">
        <f>SUM(C48:L48)</f>
        <v>-3731</v>
      </c>
      <c r="N48" s="29">
        <v>0</v>
      </c>
      <c r="O48" s="31">
        <f>SUM(M48:N48)</f>
        <v>-3731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-362</v>
      </c>
      <c r="L49" s="29">
        <v>0</v>
      </c>
      <c r="M49" s="31">
        <f>SUM(C49:L49)</f>
        <v>-362</v>
      </c>
      <c r="N49" s="29">
        <v>0</v>
      </c>
      <c r="O49" s="31">
        <f>SUM(M49:N49)</f>
        <v>-362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-11503</v>
      </c>
      <c r="D51" s="29">
        <v>-94</v>
      </c>
      <c r="E51" s="29">
        <v>-12285</v>
      </c>
      <c r="F51" s="29">
        <v>0</v>
      </c>
      <c r="G51" s="29">
        <v>0</v>
      </c>
      <c r="H51" s="29">
        <v>-12</v>
      </c>
      <c r="I51" s="29">
        <v>-1264</v>
      </c>
      <c r="J51" s="29">
        <v>0</v>
      </c>
      <c r="K51" s="29">
        <v>-39015</v>
      </c>
      <c r="L51" s="29">
        <v>0</v>
      </c>
      <c r="M51" s="31">
        <f>SUM(C51:L51)</f>
        <v>-64173</v>
      </c>
      <c r="N51" s="29">
        <v>0</v>
      </c>
      <c r="O51" s="31">
        <f>SUM(M51:N51)</f>
        <v>-64173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-29219</v>
      </c>
      <c r="D52" s="34">
        <f>SUM(D48:D51)</f>
        <v>-94</v>
      </c>
      <c r="E52" s="34">
        <f>SUM(E47:E51)</f>
        <v>-16335</v>
      </c>
      <c r="F52" s="34">
        <f>SUM(F47:F51)</f>
        <v>0</v>
      </c>
      <c r="G52" s="34">
        <f t="shared" ref="G52:L52" si="3">SUM(G48:G51)</f>
        <v>0</v>
      </c>
      <c r="H52" s="34">
        <f t="shared" si="3"/>
        <v>-12</v>
      </c>
      <c r="I52" s="34">
        <f t="shared" si="3"/>
        <v>-1733</v>
      </c>
      <c r="J52" s="34">
        <f t="shared" si="3"/>
        <v>-31</v>
      </c>
      <c r="K52" s="34">
        <f t="shared" si="3"/>
        <v>-39665</v>
      </c>
      <c r="L52" s="34">
        <f t="shared" si="3"/>
        <v>0</v>
      </c>
      <c r="M52" s="34">
        <f>SUM(M47:M51)</f>
        <v>-87089</v>
      </c>
      <c r="N52" s="34">
        <f>SUM(N48:N51)</f>
        <v>0</v>
      </c>
      <c r="O52" s="34">
        <f>SUM(O47:O51)</f>
        <v>-87089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-713</v>
      </c>
      <c r="D55" s="29">
        <v>0</v>
      </c>
      <c r="E55" s="29">
        <v>-875</v>
      </c>
      <c r="F55" s="29">
        <v>0</v>
      </c>
      <c r="G55" s="29">
        <v>0</v>
      </c>
      <c r="H55" s="29">
        <v>-31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-1619</v>
      </c>
      <c r="N55" s="29">
        <v>0</v>
      </c>
      <c r="O55" s="31">
        <f>SUM(M55:N55)</f>
        <v>-1619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-23830</v>
      </c>
      <c r="F57" s="30"/>
      <c r="G57" s="30"/>
      <c r="H57" s="30"/>
      <c r="I57" s="30"/>
      <c r="J57" s="30"/>
      <c r="K57" s="30"/>
      <c r="L57" s="30"/>
      <c r="M57" s="31">
        <f>E57</f>
        <v>-23830</v>
      </c>
      <c r="N57" s="30"/>
      <c r="O57" s="31">
        <f>M57</f>
        <v>-23830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-99900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-99900</v>
      </c>
      <c r="N58" s="42">
        <f>-N82</f>
        <v>0</v>
      </c>
      <c r="O58" s="31">
        <f>SUM(M58:N58)</f>
        <v>-99900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-183</v>
      </c>
      <c r="D59" s="29">
        <v>-36</v>
      </c>
      <c r="E59" s="29">
        <v>0</v>
      </c>
      <c r="F59" s="29">
        <v>0</v>
      </c>
      <c r="G59" s="29">
        <v>0</v>
      </c>
      <c r="H59" s="29">
        <v>0</v>
      </c>
      <c r="I59" s="29">
        <v>-792</v>
      </c>
      <c r="J59" s="29">
        <v>-2106</v>
      </c>
      <c r="K59" s="29">
        <v>0</v>
      </c>
      <c r="L59" s="29">
        <v>0</v>
      </c>
      <c r="M59" s="31">
        <f>SUM(C59:L59)</f>
        <v>-3117</v>
      </c>
      <c r="N59" s="29">
        <v>0</v>
      </c>
      <c r="O59" s="31">
        <f>SUM(M59:N59)</f>
        <v>-3117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-896</v>
      </c>
      <c r="D60" s="34">
        <f>SUM(D55,D58:D59)</f>
        <v>-36</v>
      </c>
      <c r="E60" s="34">
        <f>SUM(E55,E57:E59)</f>
        <v>-124605</v>
      </c>
      <c r="F60" s="34">
        <f>SUM(F55:F56,F58:F59)</f>
        <v>0</v>
      </c>
      <c r="G60" s="34">
        <f>SUM(G55,G59)</f>
        <v>0</v>
      </c>
      <c r="H60" s="34">
        <f>SUM(H55,H58:H59)</f>
        <v>-31</v>
      </c>
      <c r="I60" s="34">
        <f>SUM(I55,I58:I59)</f>
        <v>-792</v>
      </c>
      <c r="J60" s="34">
        <f>SUM(J55:J56,J58:J59)</f>
        <v>-2106</v>
      </c>
      <c r="K60" s="34">
        <f>SUM(K55,K58:K59)</f>
        <v>0</v>
      </c>
      <c r="L60" s="34">
        <f>SUM(L55,L58:L59)</f>
        <v>0</v>
      </c>
      <c r="M60" s="34">
        <f>SUM(M55:M59)</f>
        <v>-128466</v>
      </c>
      <c r="N60" s="34">
        <f>SUM(N55,N58:N59)</f>
        <v>0</v>
      </c>
      <c r="O60" s="34">
        <f>SUM(O55:O59)</f>
        <v>-128466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-733</v>
      </c>
      <c r="D63" s="29">
        <v>-216</v>
      </c>
      <c r="E63" s="29">
        <v>-12780</v>
      </c>
      <c r="F63" s="29">
        <v>-717</v>
      </c>
      <c r="G63" s="29">
        <v>0</v>
      </c>
      <c r="H63" s="29">
        <v>-3170</v>
      </c>
      <c r="I63" s="29">
        <v>-1252</v>
      </c>
      <c r="J63" s="29">
        <v>-578</v>
      </c>
      <c r="K63" s="29">
        <v>-84</v>
      </c>
      <c r="L63" s="29">
        <v>0</v>
      </c>
      <c r="M63" s="31">
        <f>SUM(C63:L63)</f>
        <v>-19530</v>
      </c>
      <c r="N63" s="29">
        <v>0</v>
      </c>
      <c r="O63" s="31">
        <f>SUM(M63:N63)</f>
        <v>-19530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-15</v>
      </c>
      <c r="D64" s="29">
        <v>-81</v>
      </c>
      <c r="E64" s="29">
        <v>-20</v>
      </c>
      <c r="F64" s="29">
        <v>0</v>
      </c>
      <c r="G64" s="29">
        <v>0</v>
      </c>
      <c r="H64" s="29">
        <v>-100</v>
      </c>
      <c r="I64" s="29">
        <v>-892</v>
      </c>
      <c r="J64" s="29">
        <v>-22</v>
      </c>
      <c r="K64" s="29">
        <v>-76</v>
      </c>
      <c r="L64" s="29">
        <v>0</v>
      </c>
      <c r="M64" s="31">
        <f>SUM(C64:L64)</f>
        <v>-1206</v>
      </c>
      <c r="N64" s="29">
        <v>-50079</v>
      </c>
      <c r="O64" s="31">
        <f>SUM(M64:N64)</f>
        <v>-51285</v>
      </c>
      <c r="P64" s="32"/>
      <c r="Q64" s="77"/>
      <c r="R64" s="77"/>
      <c r="S64" s="32"/>
      <c r="T64" s="29">
        <v>0</v>
      </c>
      <c r="U64" s="29">
        <v>-116</v>
      </c>
    </row>
    <row r="65" spans="2:21" s="21" customFormat="1" ht="16" customHeight="1">
      <c r="B65" s="28" t="s">
        <v>76</v>
      </c>
      <c r="C65" s="29">
        <v>-1827</v>
      </c>
      <c r="D65" s="29">
        <v>0</v>
      </c>
      <c r="E65" s="29">
        <v>-360</v>
      </c>
      <c r="F65" s="29">
        <v>0</v>
      </c>
      <c r="G65" s="29">
        <v>0</v>
      </c>
      <c r="H65" s="29">
        <v>-67</v>
      </c>
      <c r="I65" s="29">
        <v>-926</v>
      </c>
      <c r="J65" s="29">
        <v>-6</v>
      </c>
      <c r="K65" s="29">
        <v>-6324</v>
      </c>
      <c r="L65" s="29">
        <v>0</v>
      </c>
      <c r="M65" s="31">
        <f>SUM(C65:L65)</f>
        <v>-9510</v>
      </c>
      <c r="N65" s="29">
        <v>-144</v>
      </c>
      <c r="O65" s="31">
        <f>SUM(M65:N65)</f>
        <v>-9654</v>
      </c>
      <c r="P65" s="32"/>
      <c r="Q65" s="77"/>
      <c r="R65" s="77"/>
      <c r="S65" s="32"/>
      <c r="T65" s="29">
        <v>0</v>
      </c>
      <c r="U65" s="29">
        <v>-8</v>
      </c>
    </row>
    <row r="66" spans="2:21" s="21" customFormat="1" ht="16" customHeight="1">
      <c r="B66" s="33" t="s">
        <v>77</v>
      </c>
      <c r="C66" s="34">
        <f t="shared" ref="C66:O66" si="4">SUM(C63:C65)</f>
        <v>-2575</v>
      </c>
      <c r="D66" s="34">
        <f t="shared" si="4"/>
        <v>-297</v>
      </c>
      <c r="E66" s="34">
        <f t="shared" si="4"/>
        <v>-13160</v>
      </c>
      <c r="F66" s="34">
        <f t="shared" si="4"/>
        <v>-717</v>
      </c>
      <c r="G66" s="34">
        <f t="shared" si="4"/>
        <v>0</v>
      </c>
      <c r="H66" s="34">
        <f t="shared" si="4"/>
        <v>-3337</v>
      </c>
      <c r="I66" s="34">
        <f t="shared" si="4"/>
        <v>-3070</v>
      </c>
      <c r="J66" s="34">
        <f t="shared" si="4"/>
        <v>-606</v>
      </c>
      <c r="K66" s="34">
        <f t="shared" si="4"/>
        <v>-6484</v>
      </c>
      <c r="L66" s="34">
        <f t="shared" si="4"/>
        <v>0</v>
      </c>
      <c r="M66" s="34">
        <f t="shared" si="4"/>
        <v>-30246</v>
      </c>
      <c r="N66" s="34">
        <f t="shared" si="4"/>
        <v>-50223</v>
      </c>
      <c r="O66" s="34">
        <f t="shared" si="4"/>
        <v>-80469</v>
      </c>
      <c r="P66" s="32"/>
      <c r="Q66" s="77"/>
      <c r="R66" s="77"/>
      <c r="S66" s="32"/>
      <c r="T66" s="34">
        <f>SUM(T63:T65)</f>
        <v>0</v>
      </c>
      <c r="U66" s="34">
        <f>SUM(U63:U65)</f>
        <v>-124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-32690</v>
      </c>
      <c r="D68" s="31">
        <f t="shared" si="5"/>
        <v>-427</v>
      </c>
      <c r="E68" s="31">
        <f t="shared" si="5"/>
        <v>-154100</v>
      </c>
      <c r="F68" s="31">
        <f t="shared" si="5"/>
        <v>-717</v>
      </c>
      <c r="G68" s="31">
        <f t="shared" si="5"/>
        <v>0</v>
      </c>
      <c r="H68" s="31">
        <f t="shared" si="5"/>
        <v>-3380</v>
      </c>
      <c r="I68" s="31">
        <f t="shared" si="5"/>
        <v>-5595</v>
      </c>
      <c r="J68" s="31">
        <f t="shared" si="5"/>
        <v>-2743</v>
      </c>
      <c r="K68" s="31">
        <f t="shared" si="5"/>
        <v>-46149</v>
      </c>
      <c r="L68" s="31">
        <f t="shared" si="5"/>
        <v>0</v>
      </c>
      <c r="M68" s="31">
        <f t="shared" si="5"/>
        <v>-245801</v>
      </c>
      <c r="N68" s="31">
        <f t="shared" si="5"/>
        <v>-50223</v>
      </c>
      <c r="O68" s="31">
        <f t="shared" si="5"/>
        <v>-296024</v>
      </c>
      <c r="P68" s="32"/>
      <c r="Q68" s="77"/>
      <c r="R68" s="77"/>
      <c r="S68" s="32"/>
      <c r="T68" s="31">
        <f>SUM(T52,T60,T66)</f>
        <v>0</v>
      </c>
      <c r="U68" s="31">
        <f>SUM(U52,U60,U66)</f>
        <v>-124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-31977</v>
      </c>
      <c r="D70" s="31">
        <f>D68-D55</f>
        <v>-427</v>
      </c>
      <c r="E70" s="31">
        <f>E68-E55</f>
        <v>-153225</v>
      </c>
      <c r="F70" s="31">
        <f>F68-F55-F56</f>
        <v>-717</v>
      </c>
      <c r="G70" s="31">
        <f>G68-G55</f>
        <v>0</v>
      </c>
      <c r="H70" s="31">
        <f>H68-H55</f>
        <v>-3349</v>
      </c>
      <c r="I70" s="31">
        <f>I68-I55</f>
        <v>-5595</v>
      </c>
      <c r="J70" s="31">
        <f>J68-J55-J56</f>
        <v>-2743</v>
      </c>
      <c r="K70" s="31">
        <f>K68-K55</f>
        <v>-46149</v>
      </c>
      <c r="L70" s="31">
        <f>L68-L55</f>
        <v>0</v>
      </c>
      <c r="M70" s="31">
        <f>M68-M55-M56</f>
        <v>-244182</v>
      </c>
      <c r="N70" s="31">
        <f>N68-N55</f>
        <v>-50223</v>
      </c>
      <c r="O70" s="31">
        <f>O68-O55-O56</f>
        <v>-294405</v>
      </c>
      <c r="P70" s="32"/>
      <c r="Q70" s="77"/>
      <c r="R70" s="77"/>
      <c r="S70" s="32"/>
      <c r="T70" s="31">
        <f>T68-T55</f>
        <v>0</v>
      </c>
      <c r="U70" s="31">
        <f>U68-U55</f>
        <v>-124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139936</v>
      </c>
      <c r="D72" s="57">
        <f t="shared" si="6"/>
        <v>14371</v>
      </c>
      <c r="E72" s="57">
        <f t="shared" si="6"/>
        <v>100400</v>
      </c>
      <c r="F72" s="57">
        <f t="shared" si="6"/>
        <v>11593</v>
      </c>
      <c r="G72" s="57">
        <f t="shared" si="6"/>
        <v>0</v>
      </c>
      <c r="H72" s="57">
        <f t="shared" si="6"/>
        <v>16833</v>
      </c>
      <c r="I72" s="57">
        <f t="shared" si="6"/>
        <v>5065</v>
      </c>
      <c r="J72" s="57">
        <f t="shared" si="6"/>
        <v>8790</v>
      </c>
      <c r="K72" s="57">
        <f t="shared" si="6"/>
        <v>10470</v>
      </c>
      <c r="L72" s="57">
        <f t="shared" si="6"/>
        <v>21</v>
      </c>
      <c r="M72" s="57">
        <f t="shared" si="6"/>
        <v>307479</v>
      </c>
      <c r="N72" s="57">
        <f t="shared" si="6"/>
        <v>-24619</v>
      </c>
      <c r="O72" s="57">
        <f t="shared" si="6"/>
        <v>282860</v>
      </c>
      <c r="P72" s="32"/>
      <c r="Q72" s="77"/>
      <c r="R72" s="77"/>
      <c r="S72" s="32"/>
      <c r="T72" s="57">
        <f>T41+T68</f>
        <v>0</v>
      </c>
      <c r="U72" s="57">
        <f>U41+U68</f>
        <v>-13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217</v>
      </c>
      <c r="D77" s="69">
        <v>0</v>
      </c>
      <c r="E77" s="69">
        <v>0</v>
      </c>
      <c r="F77" s="69">
        <v>1</v>
      </c>
      <c r="G77" s="69">
        <v>0</v>
      </c>
      <c r="H77" s="69">
        <v>1</v>
      </c>
      <c r="I77" s="69">
        <v>1422</v>
      </c>
      <c r="J77" s="69">
        <v>0</v>
      </c>
      <c r="K77" s="69">
        <v>2</v>
      </c>
      <c r="L77" s="69">
        <v>0</v>
      </c>
      <c r="M77" s="70">
        <f>SUM(C77:L77)</f>
        <v>1643</v>
      </c>
      <c r="N77" s="71">
        <v>12252</v>
      </c>
      <c r="O77" s="70">
        <f>SUM(M77:N77)</f>
        <v>13895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99900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-99900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99900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99900</v>
      </c>
      <c r="N82" s="29">
        <v>0</v>
      </c>
      <c r="O82" s="31">
        <f>SUM(M82:N82)</f>
        <v>99900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984</v>
      </c>
      <c r="J86" s="29">
        <v>0</v>
      </c>
      <c r="K86" s="29">
        <v>0</v>
      </c>
      <c r="L86" s="29">
        <v>0</v>
      </c>
      <c r="M86" s="31">
        <f>SUM(C86:F86,H86:L86)</f>
        <v>984</v>
      </c>
      <c r="N86" s="29">
        <v>0</v>
      </c>
      <c r="O86" s="31">
        <f>SUM(M86:N86)</f>
        <v>984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634</v>
      </c>
      <c r="D87" s="29">
        <v>22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656</v>
      </c>
      <c r="N87" s="29">
        <v>0</v>
      </c>
      <c r="O87" s="31">
        <f>SUM(M87:N87)</f>
        <v>656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634</v>
      </c>
      <c r="D88" s="72">
        <f>SUM(D86:D87)</f>
        <v>22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984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1640</v>
      </c>
      <c r="N88" s="72">
        <f t="shared" si="7"/>
        <v>0</v>
      </c>
      <c r="O88" s="72">
        <f t="shared" si="7"/>
        <v>1640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-402</v>
      </c>
      <c r="J90" s="29">
        <v>0</v>
      </c>
      <c r="K90" s="29">
        <v>0</v>
      </c>
      <c r="L90" s="29">
        <v>0</v>
      </c>
      <c r="M90" s="31">
        <f>SUM(C90:F90,H90:L90)</f>
        <v>-402</v>
      </c>
      <c r="N90" s="29">
        <v>0</v>
      </c>
      <c r="O90" s="31">
        <f>SUM(M90:N90)</f>
        <v>-402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-402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-402</v>
      </c>
      <c r="N92" s="72">
        <f t="shared" si="8"/>
        <v>0</v>
      </c>
      <c r="O92" s="72">
        <f t="shared" si="8"/>
        <v>-402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634</v>
      </c>
      <c r="D94" s="31">
        <f>D88+D92</f>
        <v>22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582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1238</v>
      </c>
      <c r="N94" s="31">
        <f t="shared" si="9"/>
        <v>0</v>
      </c>
      <c r="O94" s="31">
        <f t="shared" si="9"/>
        <v>1238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8100</v>
      </c>
      <c r="D97" s="29">
        <v>1402</v>
      </c>
      <c r="E97" s="29">
        <v>9270</v>
      </c>
      <c r="F97" s="29">
        <v>432</v>
      </c>
      <c r="G97" s="29">
        <v>0</v>
      </c>
      <c r="H97" s="29">
        <v>829</v>
      </c>
      <c r="I97" s="29">
        <v>907</v>
      </c>
      <c r="J97" s="29">
        <v>2210</v>
      </c>
      <c r="K97" s="29">
        <v>854</v>
      </c>
      <c r="L97" s="29">
        <v>0</v>
      </c>
      <c r="M97" s="31">
        <f>SUM(C97:L97)</f>
        <v>24004</v>
      </c>
      <c r="N97" s="29">
        <v>0</v>
      </c>
      <c r="O97" s="31">
        <f>SUM(M97:N97)</f>
        <v>24004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7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7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1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119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226585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226585</v>
      </c>
      <c r="N10" s="30"/>
      <c r="O10" s="31">
        <f>M10</f>
        <v>226585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6049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6049</v>
      </c>
      <c r="N11" s="30"/>
      <c r="O11" s="31">
        <f>M11</f>
        <v>6049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89325</v>
      </c>
      <c r="D12" s="29">
        <v>9407</v>
      </c>
      <c r="E12" s="29">
        <v>91904</v>
      </c>
      <c r="F12" s="29">
        <v>5224</v>
      </c>
      <c r="G12" s="29">
        <v>0</v>
      </c>
      <c r="H12" s="29">
        <v>22274</v>
      </c>
      <c r="I12" s="29">
        <v>6296</v>
      </c>
      <c r="J12" s="29">
        <v>4417</v>
      </c>
      <c r="K12" s="29">
        <v>4608</v>
      </c>
      <c r="L12" s="29">
        <v>1779</v>
      </c>
      <c r="M12" s="31">
        <f>SUM(C12:L12)</f>
        <v>235234</v>
      </c>
      <c r="N12" s="29">
        <v>20216</v>
      </c>
      <c r="O12" s="31">
        <f>SUM(M12:N12)</f>
        <v>255450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3757</v>
      </c>
      <c r="D13" s="29">
        <v>1396</v>
      </c>
      <c r="E13" s="29">
        <v>9976</v>
      </c>
      <c r="F13" s="29">
        <v>706</v>
      </c>
      <c r="G13" s="29">
        <v>0</v>
      </c>
      <c r="H13" s="29">
        <v>3147</v>
      </c>
      <c r="I13" s="29">
        <v>1027</v>
      </c>
      <c r="J13" s="29">
        <v>735</v>
      </c>
      <c r="K13" s="29">
        <v>637</v>
      </c>
      <c r="L13" s="29">
        <v>273</v>
      </c>
      <c r="M13" s="31">
        <f>SUM(C13:L13)</f>
        <v>21654</v>
      </c>
      <c r="N13" s="29">
        <v>3066</v>
      </c>
      <c r="O13" s="31">
        <f>SUM(M13:N13)</f>
        <v>24720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325716</v>
      </c>
      <c r="D14" s="34">
        <f t="shared" ref="D14:L14" si="0">SUM(D12:D13)</f>
        <v>10803</v>
      </c>
      <c r="E14" s="34">
        <f t="shared" si="0"/>
        <v>101880</v>
      </c>
      <c r="F14" s="34">
        <f t="shared" si="0"/>
        <v>5930</v>
      </c>
      <c r="G14" s="34">
        <f t="shared" si="0"/>
        <v>0</v>
      </c>
      <c r="H14" s="34">
        <f t="shared" si="0"/>
        <v>25421</v>
      </c>
      <c r="I14" s="34">
        <f t="shared" si="0"/>
        <v>7323</v>
      </c>
      <c r="J14" s="34">
        <f t="shared" si="0"/>
        <v>5152</v>
      </c>
      <c r="K14" s="34">
        <f t="shared" si="0"/>
        <v>5245</v>
      </c>
      <c r="L14" s="34">
        <f t="shared" si="0"/>
        <v>2052</v>
      </c>
      <c r="M14" s="34">
        <f>SUM(M10:M13)</f>
        <v>489522</v>
      </c>
      <c r="N14" s="34">
        <f>SUM(N12:N13)</f>
        <v>23282</v>
      </c>
      <c r="O14" s="34">
        <f>SUM(O10:O13)</f>
        <v>512804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26505</v>
      </c>
      <c r="D17" s="29">
        <v>910</v>
      </c>
      <c r="E17" s="29">
        <v>1940</v>
      </c>
      <c r="F17" s="29">
        <v>485</v>
      </c>
      <c r="G17" s="29">
        <v>0</v>
      </c>
      <c r="H17" s="29">
        <v>15857</v>
      </c>
      <c r="I17" s="29">
        <v>1187</v>
      </c>
      <c r="J17" s="29">
        <v>1</v>
      </c>
      <c r="K17" s="29">
        <v>794</v>
      </c>
      <c r="L17" s="29">
        <v>220</v>
      </c>
      <c r="M17" s="31">
        <f>SUM(C17:L17)</f>
        <v>47899</v>
      </c>
      <c r="N17" s="29">
        <v>49243</v>
      </c>
      <c r="O17" s="31">
        <f>SUM(M17:N17)</f>
        <v>97142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14284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12784</v>
      </c>
      <c r="D19" s="29">
        <v>3882</v>
      </c>
      <c r="E19" s="29">
        <v>1881</v>
      </c>
      <c r="F19" s="29">
        <v>65</v>
      </c>
      <c r="G19" s="29">
        <v>0</v>
      </c>
      <c r="H19" s="29">
        <v>7653</v>
      </c>
      <c r="I19" s="29">
        <v>72</v>
      </c>
      <c r="J19" s="29">
        <v>14</v>
      </c>
      <c r="K19" s="29">
        <v>18</v>
      </c>
      <c r="L19" s="29">
        <v>270</v>
      </c>
      <c r="M19" s="31">
        <f>SUM(C19:L19)</f>
        <v>26639</v>
      </c>
      <c r="N19" s="29">
        <v>304</v>
      </c>
      <c r="O19" s="31">
        <f>SUM(M19:N19)</f>
        <v>26943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23828</v>
      </c>
      <c r="D20" s="29">
        <v>27698</v>
      </c>
      <c r="E20" s="29">
        <v>11280</v>
      </c>
      <c r="F20" s="29">
        <v>3175</v>
      </c>
      <c r="G20" s="29">
        <v>0</v>
      </c>
      <c r="H20" s="29">
        <v>4171</v>
      </c>
      <c r="I20" s="29">
        <v>15071</v>
      </c>
      <c r="J20" s="29">
        <v>844</v>
      </c>
      <c r="K20" s="29">
        <v>1163</v>
      </c>
      <c r="L20" s="29">
        <v>453</v>
      </c>
      <c r="M20" s="31">
        <f>SUM(C20:L20)</f>
        <v>87683</v>
      </c>
      <c r="N20" s="29">
        <v>5357</v>
      </c>
      <c r="O20" s="31">
        <f>SUM(M20:N20)</f>
        <v>93040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5979</v>
      </c>
      <c r="G21" s="30"/>
      <c r="H21" s="30"/>
      <c r="I21" s="30"/>
      <c r="J21" s="29">
        <v>2195</v>
      </c>
      <c r="K21" s="30"/>
      <c r="L21" s="30"/>
      <c r="M21" s="31">
        <f>SUM(F21,J21)</f>
        <v>8174</v>
      </c>
      <c r="N21" s="30"/>
      <c r="O21" s="31">
        <f>M21</f>
        <v>8174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1507</v>
      </c>
      <c r="D22" s="29">
        <v>0</v>
      </c>
      <c r="E22" s="29">
        <v>632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2139</v>
      </c>
      <c r="N22" s="29">
        <v>0</v>
      </c>
      <c r="O22" s="31">
        <f>SUM(M22:N22)</f>
        <v>2139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1040</v>
      </c>
      <c r="D23" s="29">
        <v>0</v>
      </c>
      <c r="E23" s="29">
        <v>1411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2451</v>
      </c>
      <c r="N23" s="29">
        <v>0</v>
      </c>
      <c r="O23" s="31">
        <f>SUM(M23:N23)</f>
        <v>2451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29220</v>
      </c>
      <c r="D24" s="29">
        <v>215</v>
      </c>
      <c r="E24" s="29">
        <v>130885</v>
      </c>
      <c r="F24" s="29">
        <v>10653</v>
      </c>
      <c r="G24" s="29">
        <v>0</v>
      </c>
      <c r="H24" s="29">
        <v>916</v>
      </c>
      <c r="I24" s="29">
        <v>4010</v>
      </c>
      <c r="J24" s="29">
        <v>397</v>
      </c>
      <c r="K24" s="29">
        <v>1654</v>
      </c>
      <c r="L24" s="29">
        <v>46</v>
      </c>
      <c r="M24" s="31">
        <f>SUM(C24:L24)</f>
        <v>177996</v>
      </c>
      <c r="N24" s="29">
        <v>132</v>
      </c>
      <c r="O24" s="31">
        <f>SUM(M24:N24)</f>
        <v>178128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94884</v>
      </c>
      <c r="D25" s="34">
        <f>SUM(D17,D19:D20,D22:D24)</f>
        <v>32705</v>
      </c>
      <c r="E25" s="34">
        <f>SUM(E17,E19:E20,E22:E24)</f>
        <v>148029</v>
      </c>
      <c r="F25" s="34">
        <f>SUM(F17,F19:F24)</f>
        <v>20357</v>
      </c>
      <c r="G25" s="34">
        <f>SUM(G17,G19:G20,G22:G24)</f>
        <v>0</v>
      </c>
      <c r="H25" s="34">
        <f>SUM(H17,H19:H20,H22:H24)</f>
        <v>28597</v>
      </c>
      <c r="I25" s="34">
        <f>SUM(I17,I19:I20,I22:I24)</f>
        <v>20340</v>
      </c>
      <c r="J25" s="34">
        <f>SUM(J17,J19:J24)</f>
        <v>3451</v>
      </c>
      <c r="K25" s="34">
        <f>SUM(K17,K19:K20,K22:K24)</f>
        <v>3629</v>
      </c>
      <c r="L25" s="34">
        <f>SUM(L17,L19:L20,L22:L24)</f>
        <v>989</v>
      </c>
      <c r="M25" s="34">
        <f>SUM(M17,M19:M24)</f>
        <v>352981</v>
      </c>
      <c r="N25" s="34">
        <f>SUM(N17,N19:N20,N22:N24)</f>
        <v>55036</v>
      </c>
      <c r="O25" s="34">
        <f>SUM(O17,O19:O24)</f>
        <v>408017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2669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2669</v>
      </c>
      <c r="N28" s="30"/>
      <c r="O28" s="31">
        <f>M28</f>
        <v>2669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8948</v>
      </c>
      <c r="F29" s="30"/>
      <c r="G29" s="30"/>
      <c r="H29" s="30"/>
      <c r="I29" s="30"/>
      <c r="J29" s="30"/>
      <c r="K29" s="30"/>
      <c r="L29" s="30"/>
      <c r="M29" s="31">
        <f>E29</f>
        <v>8948</v>
      </c>
      <c r="N29" s="30"/>
      <c r="O29" s="31">
        <f>M29</f>
        <v>8948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92850</v>
      </c>
      <c r="L30" s="30"/>
      <c r="M30" s="31">
        <f>K30</f>
        <v>92850</v>
      </c>
      <c r="N30" s="30"/>
      <c r="O30" s="31">
        <f>M30</f>
        <v>92850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148430</v>
      </c>
      <c r="F31" s="41"/>
      <c r="G31" s="41"/>
      <c r="H31" s="41"/>
      <c r="I31" s="41"/>
      <c r="J31" s="41"/>
      <c r="K31" s="41"/>
      <c r="L31" s="41"/>
      <c r="M31" s="31">
        <f>E31</f>
        <v>148430</v>
      </c>
      <c r="N31" s="41"/>
      <c r="O31" s="31">
        <f>M31</f>
        <v>148430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817</v>
      </c>
      <c r="J32" s="29">
        <v>0</v>
      </c>
      <c r="K32" s="29">
        <v>3817</v>
      </c>
      <c r="L32" s="29">
        <v>0</v>
      </c>
      <c r="M32" s="31">
        <f>SUM(C32:L32)</f>
        <v>4634</v>
      </c>
      <c r="N32" s="29">
        <v>0</v>
      </c>
      <c r="O32" s="31">
        <f>SUM(M32:N32)</f>
        <v>4634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912</v>
      </c>
      <c r="F34" s="29">
        <v>0</v>
      </c>
      <c r="G34" s="29">
        <v>0</v>
      </c>
      <c r="H34" s="29">
        <v>0</v>
      </c>
      <c r="I34" s="29">
        <v>0</v>
      </c>
      <c r="J34" s="29">
        <v>5590</v>
      </c>
      <c r="K34" s="29">
        <v>0</v>
      </c>
      <c r="L34" s="29">
        <v>0</v>
      </c>
      <c r="M34" s="31">
        <f>SUM(C34:L34)</f>
        <v>6502</v>
      </c>
      <c r="N34" s="29">
        <v>0</v>
      </c>
      <c r="O34" s="31">
        <f>SUM(M34:N34)</f>
        <v>6502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2669</v>
      </c>
      <c r="D35" s="34">
        <f>SUM(D32:D34)</f>
        <v>0</v>
      </c>
      <c r="E35" s="34">
        <f>SUM(E29,E31:E34)</f>
        <v>158290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817</v>
      </c>
      <c r="J35" s="34">
        <f>SUM(J32:J34)</f>
        <v>5590</v>
      </c>
      <c r="K35" s="34">
        <f>SUM(K30,K32:K34)</f>
        <v>96667</v>
      </c>
      <c r="L35" s="34">
        <f>SUM(L32:L34)</f>
        <v>0</v>
      </c>
      <c r="M35" s="34">
        <f>SUM(M28:M34)</f>
        <v>264033</v>
      </c>
      <c r="N35" s="34">
        <f>SUM(N32:N34)</f>
        <v>0</v>
      </c>
      <c r="O35" s="34">
        <f>SUM(O28:O34)</f>
        <v>264033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16168</v>
      </c>
      <c r="D37" s="29">
        <v>1231</v>
      </c>
      <c r="E37" s="29">
        <v>13320</v>
      </c>
      <c r="F37" s="29">
        <v>844</v>
      </c>
      <c r="G37" s="29">
        <v>0</v>
      </c>
      <c r="H37" s="29">
        <v>1667</v>
      </c>
      <c r="I37" s="29">
        <v>789</v>
      </c>
      <c r="J37" s="29">
        <v>503</v>
      </c>
      <c r="K37" s="29">
        <v>3093</v>
      </c>
      <c r="L37" s="29">
        <v>116</v>
      </c>
      <c r="M37" s="31">
        <f>SUM(C37:L37)</f>
        <v>37731</v>
      </c>
      <c r="N37" s="29">
        <v>5029</v>
      </c>
      <c r="O37" s="31">
        <f>SUM(M37:N37)</f>
        <v>42760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-15011</v>
      </c>
      <c r="D39" s="29">
        <v>-6464</v>
      </c>
      <c r="E39" s="29">
        <v>-2514</v>
      </c>
      <c r="F39" s="29">
        <v>-277</v>
      </c>
      <c r="G39" s="29">
        <v>0</v>
      </c>
      <c r="H39" s="29">
        <v>-8457</v>
      </c>
      <c r="I39" s="29">
        <v>-3848</v>
      </c>
      <c r="J39" s="29">
        <v>0</v>
      </c>
      <c r="K39" s="29">
        <v>-2689</v>
      </c>
      <c r="L39" s="29">
        <v>0</v>
      </c>
      <c r="M39" s="31">
        <f>SUM(C39:L39)</f>
        <v>-39260</v>
      </c>
      <c r="N39" s="29">
        <v>0</v>
      </c>
      <c r="O39" s="31">
        <f>SUM(M39:N39)</f>
        <v>-39260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1">SUM(C14,C25,C35,C37,C39)</f>
        <v>424426</v>
      </c>
      <c r="D41" s="31">
        <f t="shared" si="1"/>
        <v>38275</v>
      </c>
      <c r="E41" s="31">
        <f t="shared" si="1"/>
        <v>419005</v>
      </c>
      <c r="F41" s="31">
        <f t="shared" si="1"/>
        <v>26854</v>
      </c>
      <c r="G41" s="31">
        <f t="shared" si="1"/>
        <v>0</v>
      </c>
      <c r="H41" s="31">
        <f t="shared" si="1"/>
        <v>47228</v>
      </c>
      <c r="I41" s="31">
        <f t="shared" si="1"/>
        <v>25421</v>
      </c>
      <c r="J41" s="31">
        <f t="shared" si="1"/>
        <v>14696</v>
      </c>
      <c r="K41" s="31">
        <f t="shared" si="1"/>
        <v>105945</v>
      </c>
      <c r="L41" s="31">
        <f t="shared" si="1"/>
        <v>3157</v>
      </c>
      <c r="M41" s="31">
        <f t="shared" si="1"/>
        <v>1105007</v>
      </c>
      <c r="N41" s="31">
        <f t="shared" si="1"/>
        <v>83347</v>
      </c>
      <c r="O41" s="31">
        <f t="shared" si="1"/>
        <v>1188354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423683</v>
      </c>
      <c r="D43" s="31">
        <f>SUM(D41,D55)</f>
        <v>38275</v>
      </c>
      <c r="E43" s="31">
        <f>SUM(E41,E55)</f>
        <v>418974</v>
      </c>
      <c r="F43" s="31">
        <f>SUM(F41,F55:F56)</f>
        <v>26854</v>
      </c>
      <c r="G43" s="31">
        <f>SUM(G41,G55)</f>
        <v>0</v>
      </c>
      <c r="H43" s="31">
        <f>SUM(H41,H55)</f>
        <v>47228</v>
      </c>
      <c r="I43" s="31">
        <f>SUM(I41,I55)</f>
        <v>25421</v>
      </c>
      <c r="J43" s="31">
        <f>SUM(J41,J55:J56)</f>
        <v>14696</v>
      </c>
      <c r="K43" s="31">
        <f>SUM(K41,K55)</f>
        <v>105945</v>
      </c>
      <c r="L43" s="31">
        <f>SUM(L41,L55)</f>
        <v>3157</v>
      </c>
      <c r="M43" s="31">
        <f>SUM(M41,M55:M56)</f>
        <v>1104233</v>
      </c>
      <c r="N43" s="31">
        <f>SUM(N41,N55)</f>
        <v>83347</v>
      </c>
      <c r="O43" s="31">
        <f>SUM(O41,O55:O56)</f>
        <v>1187580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-41951</v>
      </c>
      <c r="D47" s="30"/>
      <c r="E47" s="29">
        <v>-5828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-47779</v>
      </c>
      <c r="N47" s="30"/>
      <c r="O47" s="31">
        <f>M47</f>
        <v>-47779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-5075</v>
      </c>
      <c r="D48" s="29">
        <v>0</v>
      </c>
      <c r="E48" s="29">
        <v>-1359</v>
      </c>
      <c r="F48" s="29">
        <v>0</v>
      </c>
      <c r="G48" s="29">
        <v>0</v>
      </c>
      <c r="H48" s="29">
        <v>0</v>
      </c>
      <c r="I48" s="29">
        <v>-1710</v>
      </c>
      <c r="J48" s="29">
        <v>-88</v>
      </c>
      <c r="K48" s="29">
        <v>0</v>
      </c>
      <c r="L48" s="29">
        <v>0</v>
      </c>
      <c r="M48" s="31">
        <f>SUM(C48:L48)</f>
        <v>-8232</v>
      </c>
      <c r="N48" s="29">
        <v>0</v>
      </c>
      <c r="O48" s="31">
        <f>SUM(M48:N48)</f>
        <v>-8232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-29</v>
      </c>
      <c r="J49" s="29">
        <v>0</v>
      </c>
      <c r="K49" s="29">
        <v>-432</v>
      </c>
      <c r="L49" s="29">
        <v>0</v>
      </c>
      <c r="M49" s="31">
        <f>SUM(C49:L49)</f>
        <v>-461</v>
      </c>
      <c r="N49" s="29">
        <v>0</v>
      </c>
      <c r="O49" s="31">
        <f>SUM(M49:N49)</f>
        <v>-461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-788</v>
      </c>
      <c r="J50" s="29">
        <v>0</v>
      </c>
      <c r="K50" s="29">
        <v>-1729</v>
      </c>
      <c r="L50" s="29">
        <v>0</v>
      </c>
      <c r="M50" s="31">
        <f>SUM(C50:L50)</f>
        <v>-2517</v>
      </c>
      <c r="N50" s="29">
        <v>0</v>
      </c>
      <c r="O50" s="31">
        <f>SUM(M50:N50)</f>
        <v>-2517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-16268</v>
      </c>
      <c r="D51" s="29">
        <v>-705</v>
      </c>
      <c r="E51" s="29">
        <v>-1246</v>
      </c>
      <c r="F51" s="29">
        <v>0</v>
      </c>
      <c r="G51" s="29">
        <v>0</v>
      </c>
      <c r="H51" s="29">
        <v>-845</v>
      </c>
      <c r="I51" s="29">
        <v>-3324</v>
      </c>
      <c r="J51" s="29">
        <v>0</v>
      </c>
      <c r="K51" s="29">
        <v>-88668</v>
      </c>
      <c r="L51" s="29">
        <v>0</v>
      </c>
      <c r="M51" s="31">
        <f>SUM(C51:L51)</f>
        <v>-111056</v>
      </c>
      <c r="N51" s="29">
        <v>0</v>
      </c>
      <c r="O51" s="31">
        <f>SUM(M51:N51)</f>
        <v>-111056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-63294</v>
      </c>
      <c r="D52" s="34">
        <f>SUM(D48:D51)</f>
        <v>-705</v>
      </c>
      <c r="E52" s="34">
        <f>SUM(E47:E51)</f>
        <v>-8433</v>
      </c>
      <c r="F52" s="34">
        <f>SUM(F47:F51)</f>
        <v>0</v>
      </c>
      <c r="G52" s="34">
        <f t="shared" ref="G52:L52" si="2">SUM(G48:G51)</f>
        <v>0</v>
      </c>
      <c r="H52" s="34">
        <f t="shared" si="2"/>
        <v>-845</v>
      </c>
      <c r="I52" s="34">
        <f t="shared" si="2"/>
        <v>-5851</v>
      </c>
      <c r="J52" s="34">
        <f t="shared" si="2"/>
        <v>-88</v>
      </c>
      <c r="K52" s="34">
        <f t="shared" si="2"/>
        <v>-90829</v>
      </c>
      <c r="L52" s="34">
        <f t="shared" si="2"/>
        <v>0</v>
      </c>
      <c r="M52" s="34">
        <f>SUM(M47:M51)</f>
        <v>-170045</v>
      </c>
      <c r="N52" s="34">
        <f>SUM(N48:N51)</f>
        <v>0</v>
      </c>
      <c r="O52" s="34">
        <f>SUM(O47:O51)</f>
        <v>-170045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-743</v>
      </c>
      <c r="D55" s="29">
        <v>0</v>
      </c>
      <c r="E55" s="29">
        <v>-31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-774</v>
      </c>
      <c r="N55" s="29">
        <v>0</v>
      </c>
      <c r="O55" s="31">
        <f>SUM(M55:N55)</f>
        <v>-774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-68239</v>
      </c>
      <c r="F57" s="30"/>
      <c r="G57" s="30"/>
      <c r="H57" s="30"/>
      <c r="I57" s="30"/>
      <c r="J57" s="30"/>
      <c r="K57" s="30"/>
      <c r="L57" s="30"/>
      <c r="M57" s="31">
        <f>E57</f>
        <v>-68239</v>
      </c>
      <c r="N57" s="30"/>
      <c r="O57" s="31">
        <f>M57</f>
        <v>-68239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-136460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-136460</v>
      </c>
      <c r="N58" s="42">
        <f>-N82</f>
        <v>0</v>
      </c>
      <c r="O58" s="31">
        <f>SUM(M58:N58)</f>
        <v>-136460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-1103</v>
      </c>
      <c r="D59" s="29">
        <v>-20</v>
      </c>
      <c r="E59" s="29">
        <v>-335</v>
      </c>
      <c r="F59" s="29">
        <v>-1887</v>
      </c>
      <c r="G59" s="29">
        <v>0</v>
      </c>
      <c r="H59" s="29">
        <v>-444</v>
      </c>
      <c r="I59" s="29">
        <v>-185</v>
      </c>
      <c r="J59" s="29">
        <v>-1585</v>
      </c>
      <c r="K59" s="29">
        <v>-33</v>
      </c>
      <c r="L59" s="29">
        <v>0</v>
      </c>
      <c r="M59" s="31">
        <f>SUM(C59:L59)</f>
        <v>-5592</v>
      </c>
      <c r="N59" s="29">
        <v>0</v>
      </c>
      <c r="O59" s="31">
        <f>SUM(M59:N59)</f>
        <v>-5592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-1846</v>
      </c>
      <c r="D60" s="34">
        <f>SUM(D55,D58:D59)</f>
        <v>-20</v>
      </c>
      <c r="E60" s="34">
        <f>SUM(E55,E57:E59)</f>
        <v>-205065</v>
      </c>
      <c r="F60" s="34">
        <f>SUM(F55:F56,F58:F59)</f>
        <v>-1887</v>
      </c>
      <c r="G60" s="34">
        <f>SUM(G55,G59)</f>
        <v>0</v>
      </c>
      <c r="H60" s="34">
        <f>SUM(H55,H58:H59)</f>
        <v>-444</v>
      </c>
      <c r="I60" s="34">
        <f>SUM(I55,I58:I59)</f>
        <v>-185</v>
      </c>
      <c r="J60" s="34">
        <f>SUM(J55:J56,J58:J59)</f>
        <v>-1585</v>
      </c>
      <c r="K60" s="34">
        <f>SUM(K55,K58:K59)</f>
        <v>-33</v>
      </c>
      <c r="L60" s="34">
        <f>SUM(L55,L58:L59)</f>
        <v>0</v>
      </c>
      <c r="M60" s="34">
        <f>SUM(M55:M59)</f>
        <v>-211065</v>
      </c>
      <c r="N60" s="34">
        <f>SUM(N55,N58:N59)</f>
        <v>0</v>
      </c>
      <c r="O60" s="34">
        <f>SUM(O55:O59)</f>
        <v>-211065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-1482</v>
      </c>
      <c r="D63" s="29">
        <v>-643</v>
      </c>
      <c r="E63" s="29">
        <v>-939</v>
      </c>
      <c r="F63" s="29">
        <v>-618</v>
      </c>
      <c r="G63" s="29">
        <v>0</v>
      </c>
      <c r="H63" s="29">
        <v>-3032</v>
      </c>
      <c r="I63" s="29">
        <v>-4018</v>
      </c>
      <c r="J63" s="29">
        <v>-1523</v>
      </c>
      <c r="K63" s="29">
        <v>-408</v>
      </c>
      <c r="L63" s="29">
        <v>-3245</v>
      </c>
      <c r="M63" s="31">
        <f>SUM(C63:L63)</f>
        <v>-15908</v>
      </c>
      <c r="N63" s="29">
        <v>-1487</v>
      </c>
      <c r="O63" s="31">
        <f>SUM(M63:N63)</f>
        <v>-17395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-20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-20</v>
      </c>
      <c r="N64" s="29">
        <v>-144663</v>
      </c>
      <c r="O64" s="31">
        <f>SUM(M64:N64)</f>
        <v>-144683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-1419</v>
      </c>
      <c r="D65" s="29">
        <v>-11</v>
      </c>
      <c r="E65" s="29">
        <v>-1982</v>
      </c>
      <c r="F65" s="29">
        <v>0</v>
      </c>
      <c r="G65" s="29">
        <v>0</v>
      </c>
      <c r="H65" s="29">
        <v>-350</v>
      </c>
      <c r="I65" s="29">
        <v>-80</v>
      </c>
      <c r="J65" s="29">
        <v>-1138</v>
      </c>
      <c r="K65" s="29">
        <v>-675</v>
      </c>
      <c r="L65" s="29">
        <v>0</v>
      </c>
      <c r="M65" s="31">
        <f>SUM(C65:L65)</f>
        <v>-5655</v>
      </c>
      <c r="N65" s="29">
        <v>-189</v>
      </c>
      <c r="O65" s="31">
        <f>SUM(M65:N65)</f>
        <v>-5844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3">SUM(C63:C65)</f>
        <v>-2921</v>
      </c>
      <c r="D66" s="34">
        <f t="shared" si="3"/>
        <v>-654</v>
      </c>
      <c r="E66" s="34">
        <f t="shared" si="3"/>
        <v>-2921</v>
      </c>
      <c r="F66" s="34">
        <f t="shared" si="3"/>
        <v>-618</v>
      </c>
      <c r="G66" s="34">
        <f t="shared" si="3"/>
        <v>0</v>
      </c>
      <c r="H66" s="34">
        <f t="shared" si="3"/>
        <v>-3382</v>
      </c>
      <c r="I66" s="34">
        <f t="shared" si="3"/>
        <v>-4098</v>
      </c>
      <c r="J66" s="34">
        <f t="shared" si="3"/>
        <v>-2661</v>
      </c>
      <c r="K66" s="34">
        <f t="shared" si="3"/>
        <v>-1083</v>
      </c>
      <c r="L66" s="34">
        <f t="shared" si="3"/>
        <v>-3245</v>
      </c>
      <c r="M66" s="34">
        <f t="shared" si="3"/>
        <v>-21583</v>
      </c>
      <c r="N66" s="34">
        <f t="shared" si="3"/>
        <v>-146339</v>
      </c>
      <c r="O66" s="34">
        <f t="shared" si="3"/>
        <v>-167922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4">SUM(C52,C60,C66)</f>
        <v>-68061</v>
      </c>
      <c r="D68" s="31">
        <f t="shared" si="4"/>
        <v>-1379</v>
      </c>
      <c r="E68" s="31">
        <f t="shared" si="4"/>
        <v>-216419</v>
      </c>
      <c r="F68" s="31">
        <f t="shared" si="4"/>
        <v>-2505</v>
      </c>
      <c r="G68" s="31">
        <f t="shared" si="4"/>
        <v>0</v>
      </c>
      <c r="H68" s="31">
        <f t="shared" si="4"/>
        <v>-4671</v>
      </c>
      <c r="I68" s="31">
        <f t="shared" si="4"/>
        <v>-10134</v>
      </c>
      <c r="J68" s="31">
        <f t="shared" si="4"/>
        <v>-4334</v>
      </c>
      <c r="K68" s="31">
        <f t="shared" si="4"/>
        <v>-91945</v>
      </c>
      <c r="L68" s="31">
        <f t="shared" si="4"/>
        <v>-3245</v>
      </c>
      <c r="M68" s="31">
        <f t="shared" si="4"/>
        <v>-402693</v>
      </c>
      <c r="N68" s="31">
        <f t="shared" si="4"/>
        <v>-146339</v>
      </c>
      <c r="O68" s="31">
        <f t="shared" si="4"/>
        <v>-549032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-67318</v>
      </c>
      <c r="D70" s="31">
        <f>D68-D55</f>
        <v>-1379</v>
      </c>
      <c r="E70" s="31">
        <f>E68-E55</f>
        <v>-216388</v>
      </c>
      <c r="F70" s="31">
        <f>F68-F55-F56</f>
        <v>-2505</v>
      </c>
      <c r="G70" s="31">
        <f>G68-G55</f>
        <v>0</v>
      </c>
      <c r="H70" s="31">
        <f>H68-H55</f>
        <v>-4671</v>
      </c>
      <c r="I70" s="31">
        <f>I68-I55</f>
        <v>-10134</v>
      </c>
      <c r="J70" s="31">
        <f>J68-J55-J56</f>
        <v>-4334</v>
      </c>
      <c r="K70" s="31">
        <f>K68-K55</f>
        <v>-91945</v>
      </c>
      <c r="L70" s="31">
        <f>L68-L55</f>
        <v>-3245</v>
      </c>
      <c r="M70" s="31">
        <f>M68-M55-M56</f>
        <v>-401919</v>
      </c>
      <c r="N70" s="31">
        <f>N68-N55</f>
        <v>-146339</v>
      </c>
      <c r="O70" s="31">
        <f>O68-O55-O56</f>
        <v>-548258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5">C41+C68</f>
        <v>356365</v>
      </c>
      <c r="D72" s="57">
        <f t="shared" si="5"/>
        <v>36896</v>
      </c>
      <c r="E72" s="57">
        <f t="shared" si="5"/>
        <v>202586</v>
      </c>
      <c r="F72" s="57">
        <f t="shared" si="5"/>
        <v>24349</v>
      </c>
      <c r="G72" s="57">
        <f t="shared" si="5"/>
        <v>0</v>
      </c>
      <c r="H72" s="57">
        <f t="shared" si="5"/>
        <v>42557</v>
      </c>
      <c r="I72" s="57">
        <f t="shared" si="5"/>
        <v>15287</v>
      </c>
      <c r="J72" s="57">
        <f t="shared" si="5"/>
        <v>10362</v>
      </c>
      <c r="K72" s="57">
        <f t="shared" si="5"/>
        <v>14000</v>
      </c>
      <c r="L72" s="57">
        <f t="shared" si="5"/>
        <v>-88</v>
      </c>
      <c r="M72" s="57">
        <f t="shared" si="5"/>
        <v>702314</v>
      </c>
      <c r="N72" s="57">
        <f t="shared" si="5"/>
        <v>-62992</v>
      </c>
      <c r="O72" s="57">
        <f t="shared" si="5"/>
        <v>639322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77</v>
      </c>
      <c r="E77" s="69">
        <v>0</v>
      </c>
      <c r="F77" s="69">
        <v>0</v>
      </c>
      <c r="G77" s="69">
        <v>0</v>
      </c>
      <c r="H77" s="69">
        <v>146</v>
      </c>
      <c r="I77" s="69">
        <v>49</v>
      </c>
      <c r="J77" s="69">
        <v>0</v>
      </c>
      <c r="K77" s="69">
        <v>0</v>
      </c>
      <c r="L77" s="69">
        <v>0</v>
      </c>
      <c r="M77" s="70">
        <f>SUM(C77:L77)</f>
        <v>272</v>
      </c>
      <c r="N77" s="71">
        <v>27146</v>
      </c>
      <c r="O77" s="70">
        <f>SUM(M77:N77)</f>
        <v>27418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148430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-136460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136460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136460</v>
      </c>
      <c r="N82" s="29">
        <v>0</v>
      </c>
      <c r="O82" s="31">
        <f>SUM(M82:N82)</f>
        <v>136460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11970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19746</v>
      </c>
      <c r="D86" s="29">
        <v>0</v>
      </c>
      <c r="E86" s="29">
        <v>121792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141538</v>
      </c>
      <c r="N86" s="29">
        <v>0</v>
      </c>
      <c r="O86" s="31">
        <f>SUM(M86:N86)</f>
        <v>141538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3817</v>
      </c>
      <c r="L87" s="29">
        <v>0</v>
      </c>
      <c r="M87" s="31">
        <f>SUM(C87:F87,H87:L87)</f>
        <v>3817</v>
      </c>
      <c r="N87" s="29">
        <v>0</v>
      </c>
      <c r="O87" s="31">
        <f>SUM(M87:N87)</f>
        <v>3817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19746</v>
      </c>
      <c r="D88" s="72">
        <f>SUM(D86:D87)</f>
        <v>0</v>
      </c>
      <c r="E88" s="72">
        <f>SUM(E86:E87)</f>
        <v>121792</v>
      </c>
      <c r="F88" s="72">
        <f>SUM(F86:F87)</f>
        <v>0</v>
      </c>
      <c r="G88" s="30"/>
      <c r="H88" s="72">
        <f t="shared" ref="H88:O88" si="6">SUM(H86:H87)</f>
        <v>0</v>
      </c>
      <c r="I88" s="72">
        <f t="shared" si="6"/>
        <v>0</v>
      </c>
      <c r="J88" s="72">
        <f t="shared" si="6"/>
        <v>0</v>
      </c>
      <c r="K88" s="72">
        <f t="shared" si="6"/>
        <v>3817</v>
      </c>
      <c r="L88" s="72">
        <f t="shared" si="6"/>
        <v>0</v>
      </c>
      <c r="M88" s="72">
        <f t="shared" si="6"/>
        <v>145355</v>
      </c>
      <c r="N88" s="72">
        <f t="shared" si="6"/>
        <v>0</v>
      </c>
      <c r="O88" s="72">
        <f t="shared" si="6"/>
        <v>145355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-635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-635</v>
      </c>
      <c r="N90" s="29">
        <v>0</v>
      </c>
      <c r="O90" s="31">
        <f>SUM(M90:N90)</f>
        <v>-635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-635</v>
      </c>
      <c r="F92" s="72">
        <f>SUM(F90:F91)</f>
        <v>0</v>
      </c>
      <c r="G92" s="30"/>
      <c r="H92" s="72">
        <f t="shared" ref="H92:O92" si="7">SUM(H90:H91)</f>
        <v>0</v>
      </c>
      <c r="I92" s="72">
        <f t="shared" si="7"/>
        <v>0</v>
      </c>
      <c r="J92" s="72">
        <f t="shared" si="7"/>
        <v>0</v>
      </c>
      <c r="K92" s="72">
        <f t="shared" si="7"/>
        <v>0</v>
      </c>
      <c r="L92" s="72">
        <f t="shared" si="7"/>
        <v>0</v>
      </c>
      <c r="M92" s="72">
        <f t="shared" si="7"/>
        <v>-635</v>
      </c>
      <c r="N92" s="72">
        <f t="shared" si="7"/>
        <v>0</v>
      </c>
      <c r="O92" s="72">
        <f t="shared" si="7"/>
        <v>-635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19746</v>
      </c>
      <c r="D94" s="31">
        <f>D88+D92</f>
        <v>0</v>
      </c>
      <c r="E94" s="31">
        <f>E88+E92</f>
        <v>121157</v>
      </c>
      <c r="F94" s="31">
        <f>F88+F92</f>
        <v>0</v>
      </c>
      <c r="G94" s="30"/>
      <c r="H94" s="31">
        <f t="shared" ref="H94:O94" si="8">H88+H92</f>
        <v>0</v>
      </c>
      <c r="I94" s="31">
        <f t="shared" si="8"/>
        <v>0</v>
      </c>
      <c r="J94" s="31">
        <f t="shared" si="8"/>
        <v>0</v>
      </c>
      <c r="K94" s="31">
        <f t="shared" si="8"/>
        <v>3817</v>
      </c>
      <c r="L94" s="31">
        <f t="shared" si="8"/>
        <v>0</v>
      </c>
      <c r="M94" s="31">
        <f t="shared" si="8"/>
        <v>144720</v>
      </c>
      <c r="N94" s="31">
        <f t="shared" si="8"/>
        <v>0</v>
      </c>
      <c r="O94" s="31">
        <f t="shared" si="8"/>
        <v>144720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17991</v>
      </c>
      <c r="D97" s="29">
        <v>6856</v>
      </c>
      <c r="E97" s="29">
        <v>19447</v>
      </c>
      <c r="F97" s="29">
        <v>1764</v>
      </c>
      <c r="G97" s="29">
        <v>0</v>
      </c>
      <c r="H97" s="29">
        <v>3403</v>
      </c>
      <c r="I97" s="29">
        <v>5723</v>
      </c>
      <c r="J97" s="29">
        <v>1701</v>
      </c>
      <c r="K97" s="29">
        <v>654</v>
      </c>
      <c r="L97" s="29">
        <v>0</v>
      </c>
      <c r="M97" s="31">
        <f>SUM(C97:L97)</f>
        <v>57539</v>
      </c>
      <c r="N97" s="29">
        <v>0</v>
      </c>
      <c r="O97" s="31">
        <f>SUM(M97:N97)</f>
        <v>57539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2:L34 T97:U97 C37:L37 N37 T37:U37 C77:L77 T33:U34 O80 C82:F82 H82:L82 N82 U77 C86:F87 H86:L87 N86:N87 T86:U87 C97:L97 N97 T82 N32:N34" xr:uid="{00000000-0002-0000-18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8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2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120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14988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14988</v>
      </c>
      <c r="N10" s="30"/>
      <c r="O10" s="31">
        <f>M10</f>
        <v>14988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2881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2881</v>
      </c>
      <c r="N11" s="30"/>
      <c r="O11" s="31">
        <f>M11</f>
        <v>2881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6700</v>
      </c>
      <c r="D12" s="29">
        <v>1596</v>
      </c>
      <c r="E12" s="29">
        <v>17430</v>
      </c>
      <c r="F12" s="29">
        <v>1185</v>
      </c>
      <c r="G12" s="29">
        <v>0</v>
      </c>
      <c r="H12" s="29">
        <v>529</v>
      </c>
      <c r="I12" s="29">
        <v>1961</v>
      </c>
      <c r="J12" s="29">
        <v>1763</v>
      </c>
      <c r="K12" s="29">
        <v>422</v>
      </c>
      <c r="L12" s="29">
        <v>4923</v>
      </c>
      <c r="M12" s="31">
        <f>SUM(C12:L12)</f>
        <v>36509</v>
      </c>
      <c r="N12" s="29">
        <v>281</v>
      </c>
      <c r="O12" s="31">
        <f>SUM(M12:N12)</f>
        <v>36790</v>
      </c>
      <c r="P12" s="21"/>
      <c r="Q12" s="77"/>
      <c r="R12" s="77"/>
      <c r="S12" s="21"/>
      <c r="T12" s="29">
        <v>5469</v>
      </c>
      <c r="U12" s="29">
        <v>0</v>
      </c>
    </row>
    <row r="13" spans="2:22" ht="14.5">
      <c r="B13" s="28" t="s">
        <v>33</v>
      </c>
      <c r="C13" s="29">
        <v>1150</v>
      </c>
      <c r="D13" s="29">
        <v>234</v>
      </c>
      <c r="E13" s="29">
        <v>2271</v>
      </c>
      <c r="F13" s="29">
        <v>141</v>
      </c>
      <c r="G13" s="29">
        <v>0</v>
      </c>
      <c r="H13" s="29">
        <v>64</v>
      </c>
      <c r="I13" s="29">
        <v>265</v>
      </c>
      <c r="J13" s="29">
        <v>0</v>
      </c>
      <c r="K13" s="29">
        <v>61</v>
      </c>
      <c r="L13" s="29">
        <v>546</v>
      </c>
      <c r="M13" s="31">
        <f>SUM(C13:L13)</f>
        <v>4732</v>
      </c>
      <c r="N13" s="29">
        <v>42</v>
      </c>
      <c r="O13" s="31">
        <f>SUM(M13:N13)</f>
        <v>4774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25719</v>
      </c>
      <c r="D14" s="34">
        <f t="shared" ref="D14:L14" si="0">SUM(D12:D13)</f>
        <v>1830</v>
      </c>
      <c r="E14" s="34">
        <f t="shared" si="0"/>
        <v>19701</v>
      </c>
      <c r="F14" s="34">
        <f t="shared" si="0"/>
        <v>1326</v>
      </c>
      <c r="G14" s="34">
        <f t="shared" si="0"/>
        <v>0</v>
      </c>
      <c r="H14" s="34">
        <f t="shared" si="0"/>
        <v>593</v>
      </c>
      <c r="I14" s="34">
        <f t="shared" si="0"/>
        <v>2226</v>
      </c>
      <c r="J14" s="34">
        <f t="shared" si="0"/>
        <v>1763</v>
      </c>
      <c r="K14" s="34">
        <f t="shared" si="0"/>
        <v>483</v>
      </c>
      <c r="L14" s="34">
        <f t="shared" si="0"/>
        <v>5469</v>
      </c>
      <c r="M14" s="34">
        <f>SUM(M10:M13)</f>
        <v>59110</v>
      </c>
      <c r="N14" s="34">
        <f>SUM(N12:N13)</f>
        <v>323</v>
      </c>
      <c r="O14" s="34">
        <f>SUM(O10:O13)</f>
        <v>59433</v>
      </c>
      <c r="P14" s="21"/>
      <c r="Q14" s="77"/>
      <c r="R14" s="77"/>
      <c r="S14" s="21"/>
      <c r="T14" s="34">
        <f>SUM(T12:T13)</f>
        <v>5469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4758</v>
      </c>
      <c r="D17" s="29">
        <v>1420</v>
      </c>
      <c r="E17" s="29">
        <v>998</v>
      </c>
      <c r="F17" s="29">
        <v>169</v>
      </c>
      <c r="G17" s="29">
        <v>0</v>
      </c>
      <c r="H17" s="29">
        <v>356</v>
      </c>
      <c r="I17" s="29">
        <v>143</v>
      </c>
      <c r="J17" s="29">
        <v>96</v>
      </c>
      <c r="K17" s="29">
        <v>530</v>
      </c>
      <c r="L17" s="29">
        <v>2374</v>
      </c>
      <c r="M17" s="31">
        <f>SUM(C17:L17)</f>
        <v>10844</v>
      </c>
      <c r="N17" s="29">
        <v>1372</v>
      </c>
      <c r="O17" s="31">
        <f>SUM(M17:N17)</f>
        <v>12216</v>
      </c>
      <c r="Q17" s="77"/>
      <c r="R17" s="77"/>
      <c r="T17" s="29">
        <v>2374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2522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3376</v>
      </c>
      <c r="D19" s="29">
        <v>30</v>
      </c>
      <c r="E19" s="29">
        <v>426</v>
      </c>
      <c r="F19" s="29">
        <v>23</v>
      </c>
      <c r="G19" s="29">
        <v>0</v>
      </c>
      <c r="H19" s="29">
        <v>1030</v>
      </c>
      <c r="I19" s="29">
        <v>3</v>
      </c>
      <c r="J19" s="29">
        <v>14</v>
      </c>
      <c r="K19" s="29">
        <v>2</v>
      </c>
      <c r="L19" s="29">
        <v>1136</v>
      </c>
      <c r="M19" s="31">
        <f>SUM(C19:L19)</f>
        <v>6040</v>
      </c>
      <c r="N19" s="29">
        <v>1</v>
      </c>
      <c r="O19" s="31">
        <f>SUM(M19:N19)</f>
        <v>6041</v>
      </c>
      <c r="Q19" s="77"/>
      <c r="R19" s="77"/>
      <c r="T19" s="29">
        <v>1136</v>
      </c>
      <c r="U19" s="29">
        <v>0</v>
      </c>
    </row>
    <row r="20" spans="2:21" s="21" customFormat="1" ht="16" customHeight="1">
      <c r="B20" s="28" t="s">
        <v>39</v>
      </c>
      <c r="C20" s="29">
        <v>1579</v>
      </c>
      <c r="D20" s="29">
        <v>341</v>
      </c>
      <c r="E20" s="29">
        <v>1434</v>
      </c>
      <c r="F20" s="29">
        <v>3139</v>
      </c>
      <c r="G20" s="29">
        <v>0</v>
      </c>
      <c r="H20" s="29">
        <v>2349</v>
      </c>
      <c r="I20" s="29">
        <v>637</v>
      </c>
      <c r="J20" s="29">
        <v>1190</v>
      </c>
      <c r="K20" s="29">
        <v>25</v>
      </c>
      <c r="L20" s="29">
        <v>919</v>
      </c>
      <c r="M20" s="31">
        <f>SUM(C20:L20)</f>
        <v>11613</v>
      </c>
      <c r="N20" s="29">
        <v>25</v>
      </c>
      <c r="O20" s="31">
        <f>SUM(M20:N20)</f>
        <v>11638</v>
      </c>
      <c r="Q20" s="77"/>
      <c r="R20" s="77"/>
      <c r="T20" s="29">
        <v>919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22</v>
      </c>
      <c r="G21" s="30"/>
      <c r="H21" s="30"/>
      <c r="I21" s="30"/>
      <c r="J21" s="29">
        <v>349</v>
      </c>
      <c r="K21" s="30"/>
      <c r="L21" s="30"/>
      <c r="M21" s="31">
        <f>SUM(F21,J21)</f>
        <v>371</v>
      </c>
      <c r="N21" s="30"/>
      <c r="O21" s="31">
        <f>M21</f>
        <v>371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2</v>
      </c>
      <c r="N22" s="29">
        <v>0</v>
      </c>
      <c r="O22" s="31">
        <f>SUM(M22:N22)</f>
        <v>2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56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56</v>
      </c>
      <c r="N23" s="29">
        <v>0</v>
      </c>
      <c r="O23" s="31">
        <f>SUM(M23:N23)</f>
        <v>56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716</v>
      </c>
      <c r="D24" s="29">
        <v>1101</v>
      </c>
      <c r="E24" s="29">
        <v>3336</v>
      </c>
      <c r="F24" s="29">
        <v>13296</v>
      </c>
      <c r="G24" s="29">
        <v>0</v>
      </c>
      <c r="H24" s="29">
        <v>667</v>
      </c>
      <c r="I24" s="29">
        <v>269</v>
      </c>
      <c r="J24" s="29">
        <v>211</v>
      </c>
      <c r="K24" s="29">
        <v>515</v>
      </c>
      <c r="L24" s="29">
        <v>680</v>
      </c>
      <c r="M24" s="31">
        <f>SUM(C24:L24)</f>
        <v>20791</v>
      </c>
      <c r="N24" s="29">
        <v>29</v>
      </c>
      <c r="O24" s="31">
        <f>SUM(M24:N24)</f>
        <v>20820</v>
      </c>
      <c r="Q24" s="77"/>
      <c r="R24" s="77"/>
      <c r="T24" s="29">
        <v>680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10431</v>
      </c>
      <c r="D25" s="34">
        <f>SUM(D17,D19:D20,D22:D24)</f>
        <v>2892</v>
      </c>
      <c r="E25" s="34">
        <f>SUM(E17,E19:E20,E22:E24)</f>
        <v>6250</v>
      </c>
      <c r="F25" s="34">
        <f>SUM(F17,F19:F24)</f>
        <v>16649</v>
      </c>
      <c r="G25" s="34">
        <f>SUM(G17,G19:G20,G22:G24)</f>
        <v>0</v>
      </c>
      <c r="H25" s="34">
        <f>SUM(H17,H19:H20,H22:H24)</f>
        <v>4402</v>
      </c>
      <c r="I25" s="34">
        <f>SUM(I17,I19:I20,I22:I24)</f>
        <v>1052</v>
      </c>
      <c r="J25" s="34">
        <f>SUM(J17,J19:J24)</f>
        <v>1860</v>
      </c>
      <c r="K25" s="34">
        <f>SUM(K17,K19:K20,K22:K24)</f>
        <v>1072</v>
      </c>
      <c r="L25" s="34">
        <f>SUM(L17,L19:L20,L22:L24)</f>
        <v>5109</v>
      </c>
      <c r="M25" s="34">
        <f>SUM(M17,M19:M24)</f>
        <v>49717</v>
      </c>
      <c r="N25" s="34">
        <f>SUM(N17,N19:N20,N22:N24)</f>
        <v>1427</v>
      </c>
      <c r="O25" s="34">
        <f>SUM(O17,O19:O24)</f>
        <v>51144</v>
      </c>
      <c r="Q25" s="77"/>
      <c r="R25" s="77"/>
      <c r="T25" s="34">
        <f>SUM(T17,T19:T20,T22:T24)</f>
        <v>5109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291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291</v>
      </c>
      <c r="N28" s="30"/>
      <c r="O28" s="31">
        <f>M28</f>
        <v>291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2295</v>
      </c>
      <c r="F29" s="30"/>
      <c r="G29" s="30"/>
      <c r="H29" s="30"/>
      <c r="I29" s="30"/>
      <c r="J29" s="30"/>
      <c r="K29" s="30"/>
      <c r="L29" s="30"/>
      <c r="M29" s="31">
        <f>E29</f>
        <v>2295</v>
      </c>
      <c r="N29" s="30"/>
      <c r="O29" s="31">
        <f>M29</f>
        <v>2295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3185</v>
      </c>
      <c r="L30" s="30"/>
      <c r="M30" s="31">
        <f>K30</f>
        <v>3185</v>
      </c>
      <c r="N30" s="30"/>
      <c r="O30" s="31">
        <f>M30</f>
        <v>3185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20452</v>
      </c>
      <c r="F31" s="41"/>
      <c r="G31" s="41"/>
      <c r="H31" s="41"/>
      <c r="I31" s="41"/>
      <c r="J31" s="41"/>
      <c r="K31" s="41"/>
      <c r="L31" s="41"/>
      <c r="M31" s="31">
        <f>E31</f>
        <v>20452</v>
      </c>
      <c r="N31" s="41"/>
      <c r="O31" s="31">
        <f>M31</f>
        <v>20452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245</v>
      </c>
      <c r="D34" s="29">
        <v>181</v>
      </c>
      <c r="E34" s="29">
        <v>0</v>
      </c>
      <c r="F34" s="29">
        <v>72</v>
      </c>
      <c r="G34" s="29">
        <v>0</v>
      </c>
      <c r="H34" s="29">
        <v>0</v>
      </c>
      <c r="I34" s="29">
        <v>974</v>
      </c>
      <c r="J34" s="29">
        <v>1525</v>
      </c>
      <c r="K34" s="29">
        <v>590</v>
      </c>
      <c r="L34" s="29">
        <v>0</v>
      </c>
      <c r="M34" s="31">
        <f>SUM(C34:L34)</f>
        <v>3587</v>
      </c>
      <c r="N34" s="29">
        <v>8</v>
      </c>
      <c r="O34" s="31">
        <f>SUM(M34:N34)</f>
        <v>3595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536</v>
      </c>
      <c r="D35" s="34">
        <f>SUM(D32:D34)</f>
        <v>181</v>
      </c>
      <c r="E35" s="34">
        <f>SUM(E29,E31:E34)</f>
        <v>22747</v>
      </c>
      <c r="F35" s="34">
        <f>SUM(F32:F34)</f>
        <v>72</v>
      </c>
      <c r="G35" s="34">
        <f>SUM(G32:G34)</f>
        <v>0</v>
      </c>
      <c r="H35" s="34">
        <f>SUM(H32:H34)</f>
        <v>0</v>
      </c>
      <c r="I35" s="34">
        <f>SUM(I32:I34)</f>
        <v>974</v>
      </c>
      <c r="J35" s="34">
        <f>SUM(J32:J34)</f>
        <v>1525</v>
      </c>
      <c r="K35" s="34">
        <f>SUM(K30,K32:K34)</f>
        <v>3775</v>
      </c>
      <c r="L35" s="34">
        <f>SUM(L32:L34)</f>
        <v>0</v>
      </c>
      <c r="M35" s="34">
        <f>SUM(M28:M34)</f>
        <v>29810</v>
      </c>
      <c r="N35" s="34">
        <f>SUM(N32:N34)</f>
        <v>8</v>
      </c>
      <c r="O35" s="34">
        <f>SUM(O28:O34)</f>
        <v>29818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934</v>
      </c>
      <c r="D37" s="29">
        <v>375</v>
      </c>
      <c r="E37" s="29">
        <v>1028</v>
      </c>
      <c r="F37" s="29">
        <v>230</v>
      </c>
      <c r="G37" s="29">
        <v>0</v>
      </c>
      <c r="H37" s="29">
        <v>296</v>
      </c>
      <c r="I37" s="29">
        <v>553</v>
      </c>
      <c r="J37" s="29">
        <v>2930</v>
      </c>
      <c r="K37" s="29">
        <v>143</v>
      </c>
      <c r="L37" s="29">
        <v>358</v>
      </c>
      <c r="M37" s="31">
        <f>SUM(C37:L37)</f>
        <v>6847</v>
      </c>
      <c r="N37" s="29">
        <v>249</v>
      </c>
      <c r="O37" s="31">
        <f>SUM(M37:N37)</f>
        <v>7096</v>
      </c>
      <c r="Q37" s="77"/>
      <c r="R37" s="77"/>
      <c r="T37" s="29">
        <v>358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37620</v>
      </c>
      <c r="D41" s="31">
        <f t="shared" si="2"/>
        <v>5278</v>
      </c>
      <c r="E41" s="31">
        <f t="shared" si="2"/>
        <v>49726</v>
      </c>
      <c r="F41" s="31">
        <f t="shared" si="2"/>
        <v>18277</v>
      </c>
      <c r="G41" s="31">
        <f t="shared" si="2"/>
        <v>0</v>
      </c>
      <c r="H41" s="31">
        <f t="shared" si="2"/>
        <v>5291</v>
      </c>
      <c r="I41" s="31">
        <f t="shared" si="2"/>
        <v>4805</v>
      </c>
      <c r="J41" s="31">
        <f t="shared" si="2"/>
        <v>8078</v>
      </c>
      <c r="K41" s="31">
        <f t="shared" si="2"/>
        <v>5473</v>
      </c>
      <c r="L41" s="31">
        <f t="shared" si="2"/>
        <v>10936</v>
      </c>
      <c r="M41" s="31">
        <f t="shared" si="2"/>
        <v>145484</v>
      </c>
      <c r="N41" s="31">
        <f t="shared" si="2"/>
        <v>2007</v>
      </c>
      <c r="O41" s="31">
        <f t="shared" si="2"/>
        <v>147491</v>
      </c>
      <c r="P41" s="45"/>
      <c r="Q41" s="77"/>
      <c r="R41" s="77"/>
      <c r="S41" s="45"/>
      <c r="T41" s="31">
        <f>SUM(T14,T25,T35,T37,T39)</f>
        <v>10936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37620</v>
      </c>
      <c r="D43" s="31">
        <f>SUM(D41,D55)</f>
        <v>5278</v>
      </c>
      <c r="E43" s="31">
        <f>SUM(E41,E55)</f>
        <v>49726</v>
      </c>
      <c r="F43" s="31">
        <f>SUM(F41,F55:F56)</f>
        <v>18277</v>
      </c>
      <c r="G43" s="31">
        <f>SUM(G41,G55)</f>
        <v>0</v>
      </c>
      <c r="H43" s="31">
        <f>SUM(H41,H55)</f>
        <v>5291</v>
      </c>
      <c r="I43" s="31">
        <f>SUM(I41,I55)</f>
        <v>4805</v>
      </c>
      <c r="J43" s="31">
        <f>SUM(J41,J55:J56)</f>
        <v>8078</v>
      </c>
      <c r="K43" s="31">
        <f>SUM(K41,K55)</f>
        <v>5473</v>
      </c>
      <c r="L43" s="31">
        <f>SUM(L41,L55)</f>
        <v>10936</v>
      </c>
      <c r="M43" s="31">
        <f>SUM(M41,M55:M56)</f>
        <v>145484</v>
      </c>
      <c r="N43" s="31">
        <f>SUM(N41,N55)</f>
        <v>2007</v>
      </c>
      <c r="O43" s="31">
        <f>SUM(O41,O55:O56)</f>
        <v>147491</v>
      </c>
      <c r="Q43" s="77"/>
      <c r="R43" s="77"/>
      <c r="T43" s="31">
        <f>SUM(T41,T55)</f>
        <v>10936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-2222</v>
      </c>
      <c r="D47" s="30"/>
      <c r="E47" s="29">
        <v>-266</v>
      </c>
      <c r="F47" s="29">
        <v>-5323</v>
      </c>
      <c r="G47" s="30"/>
      <c r="H47" s="30"/>
      <c r="I47" s="30"/>
      <c r="J47" s="30"/>
      <c r="K47" s="30"/>
      <c r="L47" s="30"/>
      <c r="M47" s="31">
        <f>SUM(C47,E47:F47)</f>
        <v>-7811</v>
      </c>
      <c r="N47" s="30"/>
      <c r="O47" s="31">
        <f>M47</f>
        <v>-7811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-325</v>
      </c>
      <c r="D48" s="29">
        <v>-40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-32</v>
      </c>
      <c r="K48" s="29">
        <v>0</v>
      </c>
      <c r="L48" s="29">
        <v>0</v>
      </c>
      <c r="M48" s="31">
        <f>SUM(C48:L48)</f>
        <v>-397</v>
      </c>
      <c r="N48" s="29">
        <v>0</v>
      </c>
      <c r="O48" s="31">
        <f>SUM(M48:N48)</f>
        <v>-397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-172</v>
      </c>
      <c r="D51" s="29">
        <v>-36</v>
      </c>
      <c r="E51" s="29">
        <v>-306</v>
      </c>
      <c r="F51" s="29">
        <v>-10</v>
      </c>
      <c r="G51" s="29">
        <v>0</v>
      </c>
      <c r="H51" s="29">
        <v>0</v>
      </c>
      <c r="I51" s="29">
        <v>-764</v>
      </c>
      <c r="J51" s="29">
        <v>-1130</v>
      </c>
      <c r="K51" s="29">
        <v>-3804</v>
      </c>
      <c r="L51" s="29">
        <v>0</v>
      </c>
      <c r="M51" s="31">
        <f>SUM(C51:L51)</f>
        <v>-6222</v>
      </c>
      <c r="N51" s="29">
        <v>0</v>
      </c>
      <c r="O51" s="31">
        <f>SUM(M51:N51)</f>
        <v>-6222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-2719</v>
      </c>
      <c r="D52" s="34">
        <f>SUM(D48:D51)</f>
        <v>-76</v>
      </c>
      <c r="E52" s="34">
        <f>SUM(E47:E51)</f>
        <v>-572</v>
      </c>
      <c r="F52" s="34">
        <f>SUM(F47:F51)</f>
        <v>-5333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-764</v>
      </c>
      <c r="J52" s="34">
        <f t="shared" si="3"/>
        <v>-1162</v>
      </c>
      <c r="K52" s="34">
        <f t="shared" si="3"/>
        <v>-3804</v>
      </c>
      <c r="L52" s="34">
        <f t="shared" si="3"/>
        <v>0</v>
      </c>
      <c r="M52" s="34">
        <f>SUM(M47:M51)</f>
        <v>-14430</v>
      </c>
      <c r="N52" s="34">
        <f>SUM(N48:N51)</f>
        <v>0</v>
      </c>
      <c r="O52" s="34">
        <f>SUM(O47:O51)</f>
        <v>-14430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-20452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-20452</v>
      </c>
      <c r="N58" s="42">
        <f>-N82</f>
        <v>0</v>
      </c>
      <c r="O58" s="31">
        <f>SUM(M58:N58)</f>
        <v>-20452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-108</v>
      </c>
      <c r="D59" s="29">
        <v>-169</v>
      </c>
      <c r="E59" s="29">
        <v>-5692</v>
      </c>
      <c r="F59" s="29">
        <v>-2010</v>
      </c>
      <c r="G59" s="29">
        <v>0</v>
      </c>
      <c r="H59" s="29">
        <v>-9</v>
      </c>
      <c r="I59" s="29">
        <v>-736</v>
      </c>
      <c r="J59" s="29">
        <v>-74</v>
      </c>
      <c r="K59" s="29">
        <v>0</v>
      </c>
      <c r="L59" s="29">
        <v>0</v>
      </c>
      <c r="M59" s="31">
        <f>SUM(C59:L59)</f>
        <v>-8798</v>
      </c>
      <c r="N59" s="29">
        <v>0</v>
      </c>
      <c r="O59" s="31">
        <f>SUM(M59:N59)</f>
        <v>-8798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-108</v>
      </c>
      <c r="D60" s="34">
        <f>SUM(D55,D58:D59)</f>
        <v>-169</v>
      </c>
      <c r="E60" s="34">
        <f>SUM(E55,E57:E59)</f>
        <v>-26144</v>
      </c>
      <c r="F60" s="34">
        <f>SUM(F55:F56,F58:F59)</f>
        <v>-2010</v>
      </c>
      <c r="G60" s="34">
        <f>SUM(G55,G59)</f>
        <v>0</v>
      </c>
      <c r="H60" s="34">
        <f>SUM(H55,H58:H59)</f>
        <v>-9</v>
      </c>
      <c r="I60" s="34">
        <f>SUM(I55,I58:I59)</f>
        <v>-736</v>
      </c>
      <c r="J60" s="34">
        <f>SUM(J55:J56,J58:J59)</f>
        <v>-74</v>
      </c>
      <c r="K60" s="34">
        <f>SUM(K55,K58:K59)</f>
        <v>0</v>
      </c>
      <c r="L60" s="34">
        <f>SUM(L55,L58:L59)</f>
        <v>0</v>
      </c>
      <c r="M60" s="34">
        <f>SUM(M55:M59)</f>
        <v>-29250</v>
      </c>
      <c r="N60" s="34">
        <f>SUM(N55,N58:N59)</f>
        <v>0</v>
      </c>
      <c r="O60" s="34">
        <f>SUM(O55:O59)</f>
        <v>-29250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-12</v>
      </c>
      <c r="D63" s="29">
        <v>-139</v>
      </c>
      <c r="E63" s="29">
        <v>-2532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-2683</v>
      </c>
      <c r="N63" s="29">
        <v>0</v>
      </c>
      <c r="O63" s="31">
        <f>SUM(M63:N63)</f>
        <v>-2683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-48</v>
      </c>
      <c r="D64" s="29">
        <v>-36</v>
      </c>
      <c r="E64" s="29">
        <v>-9</v>
      </c>
      <c r="F64" s="29">
        <v>-28</v>
      </c>
      <c r="G64" s="29">
        <v>0</v>
      </c>
      <c r="H64" s="29">
        <v>0</v>
      </c>
      <c r="I64" s="29">
        <v>0</v>
      </c>
      <c r="J64" s="29">
        <v>-39</v>
      </c>
      <c r="K64" s="29">
        <v>-583</v>
      </c>
      <c r="L64" s="29">
        <v>-610</v>
      </c>
      <c r="M64" s="31">
        <f>SUM(C64:L64)</f>
        <v>-1353</v>
      </c>
      <c r="N64" s="29">
        <v>-3757</v>
      </c>
      <c r="O64" s="31">
        <f>SUM(M64:N64)</f>
        <v>-5110</v>
      </c>
      <c r="P64" s="32"/>
      <c r="Q64" s="77"/>
      <c r="R64" s="77"/>
      <c r="S64" s="32"/>
      <c r="T64" s="29">
        <v>-610</v>
      </c>
      <c r="U64" s="29">
        <v>0</v>
      </c>
    </row>
    <row r="65" spans="2:21" s="21" customFormat="1" ht="16" customHeight="1">
      <c r="B65" s="28" t="s">
        <v>76</v>
      </c>
      <c r="C65" s="29">
        <v>-353</v>
      </c>
      <c r="D65" s="29">
        <v>-107</v>
      </c>
      <c r="E65" s="29">
        <v>-99</v>
      </c>
      <c r="F65" s="29">
        <v>-181</v>
      </c>
      <c r="G65" s="29">
        <v>0</v>
      </c>
      <c r="H65" s="29">
        <v>-1022</v>
      </c>
      <c r="I65" s="29">
        <v>-877</v>
      </c>
      <c r="J65" s="29">
        <v>-456</v>
      </c>
      <c r="K65" s="29">
        <v>-15</v>
      </c>
      <c r="L65" s="29">
        <v>-13729</v>
      </c>
      <c r="M65" s="31">
        <f>SUM(C65:L65)</f>
        <v>-16839</v>
      </c>
      <c r="N65" s="29">
        <v>-13</v>
      </c>
      <c r="O65" s="31">
        <f>SUM(M65:N65)</f>
        <v>-16852</v>
      </c>
      <c r="P65" s="32"/>
      <c r="Q65" s="77"/>
      <c r="R65" s="77"/>
      <c r="S65" s="32"/>
      <c r="T65" s="29">
        <v>-13729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-413</v>
      </c>
      <c r="D66" s="34">
        <f t="shared" si="4"/>
        <v>-282</v>
      </c>
      <c r="E66" s="34">
        <f t="shared" si="4"/>
        <v>-2640</v>
      </c>
      <c r="F66" s="34">
        <f t="shared" si="4"/>
        <v>-209</v>
      </c>
      <c r="G66" s="34">
        <f t="shared" si="4"/>
        <v>0</v>
      </c>
      <c r="H66" s="34">
        <f t="shared" si="4"/>
        <v>-1022</v>
      </c>
      <c r="I66" s="34">
        <f t="shared" si="4"/>
        <v>-877</v>
      </c>
      <c r="J66" s="34">
        <f t="shared" si="4"/>
        <v>-495</v>
      </c>
      <c r="K66" s="34">
        <f t="shared" si="4"/>
        <v>-598</v>
      </c>
      <c r="L66" s="34">
        <f t="shared" si="4"/>
        <v>-14339</v>
      </c>
      <c r="M66" s="34">
        <f t="shared" si="4"/>
        <v>-20875</v>
      </c>
      <c r="N66" s="34">
        <f t="shared" si="4"/>
        <v>-3770</v>
      </c>
      <c r="O66" s="34">
        <f t="shared" si="4"/>
        <v>-24645</v>
      </c>
      <c r="P66" s="32"/>
      <c r="Q66" s="77"/>
      <c r="R66" s="77"/>
      <c r="S66" s="32"/>
      <c r="T66" s="34">
        <f>SUM(T63:T65)</f>
        <v>-14339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-3240</v>
      </c>
      <c r="D68" s="31">
        <f t="shared" si="5"/>
        <v>-527</v>
      </c>
      <c r="E68" s="31">
        <f t="shared" si="5"/>
        <v>-29356</v>
      </c>
      <c r="F68" s="31">
        <f t="shared" si="5"/>
        <v>-7552</v>
      </c>
      <c r="G68" s="31">
        <f t="shared" si="5"/>
        <v>0</v>
      </c>
      <c r="H68" s="31">
        <f t="shared" si="5"/>
        <v>-1031</v>
      </c>
      <c r="I68" s="31">
        <f t="shared" si="5"/>
        <v>-2377</v>
      </c>
      <c r="J68" s="31">
        <f t="shared" si="5"/>
        <v>-1731</v>
      </c>
      <c r="K68" s="31">
        <f t="shared" si="5"/>
        <v>-4402</v>
      </c>
      <c r="L68" s="31">
        <f t="shared" si="5"/>
        <v>-14339</v>
      </c>
      <c r="M68" s="31">
        <f t="shared" si="5"/>
        <v>-64555</v>
      </c>
      <c r="N68" s="31">
        <f t="shared" si="5"/>
        <v>-3770</v>
      </c>
      <c r="O68" s="31">
        <f t="shared" si="5"/>
        <v>-68325</v>
      </c>
      <c r="P68" s="32"/>
      <c r="Q68" s="77"/>
      <c r="R68" s="77"/>
      <c r="S68" s="32"/>
      <c r="T68" s="31">
        <f>SUM(T52,T60,T66)</f>
        <v>-14339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-3240</v>
      </c>
      <c r="D70" s="31">
        <f>D68-D55</f>
        <v>-527</v>
      </c>
      <c r="E70" s="31">
        <f>E68-E55</f>
        <v>-29356</v>
      </c>
      <c r="F70" s="31">
        <f>F68-F55-F56</f>
        <v>-7552</v>
      </c>
      <c r="G70" s="31">
        <f>G68-G55</f>
        <v>0</v>
      </c>
      <c r="H70" s="31">
        <f>H68-H55</f>
        <v>-1031</v>
      </c>
      <c r="I70" s="31">
        <f>I68-I55</f>
        <v>-2377</v>
      </c>
      <c r="J70" s="31">
        <f>J68-J55-J56</f>
        <v>-1731</v>
      </c>
      <c r="K70" s="31">
        <f>K68-K55</f>
        <v>-4402</v>
      </c>
      <c r="L70" s="31">
        <f>L68-L55</f>
        <v>-14339</v>
      </c>
      <c r="M70" s="31">
        <f>M68-M55-M56</f>
        <v>-64555</v>
      </c>
      <c r="N70" s="31">
        <f>N68-N55</f>
        <v>-3770</v>
      </c>
      <c r="O70" s="31">
        <f>O68-O55-O56</f>
        <v>-68325</v>
      </c>
      <c r="P70" s="32"/>
      <c r="Q70" s="77"/>
      <c r="R70" s="77"/>
      <c r="S70" s="32"/>
      <c r="T70" s="31">
        <f>T68-T55</f>
        <v>-14339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34380</v>
      </c>
      <c r="D72" s="57">
        <f t="shared" si="6"/>
        <v>4751</v>
      </c>
      <c r="E72" s="57">
        <f t="shared" si="6"/>
        <v>20370</v>
      </c>
      <c r="F72" s="57">
        <f t="shared" si="6"/>
        <v>10725</v>
      </c>
      <c r="G72" s="57">
        <f t="shared" si="6"/>
        <v>0</v>
      </c>
      <c r="H72" s="57">
        <f t="shared" si="6"/>
        <v>4260</v>
      </c>
      <c r="I72" s="57">
        <f t="shared" si="6"/>
        <v>2428</v>
      </c>
      <c r="J72" s="57">
        <f t="shared" si="6"/>
        <v>6347</v>
      </c>
      <c r="K72" s="57">
        <f t="shared" si="6"/>
        <v>1071</v>
      </c>
      <c r="L72" s="57">
        <f t="shared" si="6"/>
        <v>-3403</v>
      </c>
      <c r="M72" s="57">
        <f t="shared" si="6"/>
        <v>80929</v>
      </c>
      <c r="N72" s="57">
        <f t="shared" si="6"/>
        <v>-1763</v>
      </c>
      <c r="O72" s="57">
        <f t="shared" si="6"/>
        <v>79166</v>
      </c>
      <c r="P72" s="32"/>
      <c r="Q72" s="77"/>
      <c r="R72" s="77"/>
      <c r="S72" s="32"/>
      <c r="T72" s="57">
        <f>T41+T68</f>
        <v>-3403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199</v>
      </c>
      <c r="M77" s="70">
        <f>SUM(C77:L77)</f>
        <v>199</v>
      </c>
      <c r="N77" s="71">
        <v>593</v>
      </c>
      <c r="O77" s="70">
        <f>SUM(M77:N77)</f>
        <v>792</v>
      </c>
      <c r="P77" s="32"/>
      <c r="Q77" s="77"/>
      <c r="R77" s="77"/>
      <c r="S77" s="32"/>
      <c r="T77" s="71">
        <v>199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20452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-20452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20452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20452</v>
      </c>
      <c r="N82" s="29">
        <v>0</v>
      </c>
      <c r="O82" s="31">
        <f>SUM(M82:N82)</f>
        <v>20452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561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561</v>
      </c>
      <c r="N86" s="29">
        <v>0</v>
      </c>
      <c r="O86" s="31">
        <f>SUM(M86:N86)</f>
        <v>561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20</v>
      </c>
      <c r="D87" s="29">
        <v>0</v>
      </c>
      <c r="E87" s="29">
        <v>457</v>
      </c>
      <c r="F87" s="29">
        <v>0</v>
      </c>
      <c r="G87" s="30"/>
      <c r="H87" s="29">
        <v>0</v>
      </c>
      <c r="I87" s="29">
        <v>0</v>
      </c>
      <c r="J87" s="29">
        <v>67</v>
      </c>
      <c r="K87" s="29">
        <v>276</v>
      </c>
      <c r="L87" s="29">
        <v>0</v>
      </c>
      <c r="M87" s="31">
        <f>SUM(C87:F87,H87:L87)</f>
        <v>820</v>
      </c>
      <c r="N87" s="29">
        <v>7</v>
      </c>
      <c r="O87" s="31">
        <f>SUM(M87:N87)</f>
        <v>827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581</v>
      </c>
      <c r="D88" s="72">
        <f>SUM(D86:D87)</f>
        <v>0</v>
      </c>
      <c r="E88" s="72">
        <f>SUM(E86:E87)</f>
        <v>457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67</v>
      </c>
      <c r="K88" s="72">
        <f t="shared" si="7"/>
        <v>276</v>
      </c>
      <c r="L88" s="72">
        <f t="shared" si="7"/>
        <v>0</v>
      </c>
      <c r="M88" s="72">
        <f t="shared" si="7"/>
        <v>1381</v>
      </c>
      <c r="N88" s="72">
        <f t="shared" si="7"/>
        <v>7</v>
      </c>
      <c r="O88" s="72">
        <f t="shared" si="7"/>
        <v>1388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581</v>
      </c>
      <c r="D94" s="31">
        <f>D88+D92</f>
        <v>0</v>
      </c>
      <c r="E94" s="31">
        <f>E88+E92</f>
        <v>457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67</v>
      </c>
      <c r="K94" s="31">
        <f t="shared" si="9"/>
        <v>276</v>
      </c>
      <c r="L94" s="31">
        <f t="shared" si="9"/>
        <v>0</v>
      </c>
      <c r="M94" s="31">
        <f t="shared" si="9"/>
        <v>1381</v>
      </c>
      <c r="N94" s="31">
        <f t="shared" si="9"/>
        <v>7</v>
      </c>
      <c r="O94" s="31">
        <f t="shared" si="9"/>
        <v>1388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730</v>
      </c>
      <c r="D97" s="29">
        <v>44</v>
      </c>
      <c r="E97" s="29">
        <v>0</v>
      </c>
      <c r="F97" s="29">
        <v>0</v>
      </c>
      <c r="G97" s="29">
        <v>0</v>
      </c>
      <c r="H97" s="29">
        <v>116</v>
      </c>
      <c r="I97" s="29">
        <v>0</v>
      </c>
      <c r="J97" s="29">
        <v>559</v>
      </c>
      <c r="K97" s="29">
        <v>0</v>
      </c>
      <c r="L97" s="29">
        <v>0</v>
      </c>
      <c r="M97" s="31">
        <f>SUM(C97:L97)</f>
        <v>1449</v>
      </c>
      <c r="N97" s="29">
        <v>200</v>
      </c>
      <c r="O97" s="31">
        <f>SUM(M97:N97)</f>
        <v>1649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9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9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3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121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72258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72258</v>
      </c>
      <c r="N10" s="30"/>
      <c r="O10" s="31">
        <f>M10</f>
        <v>72258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14013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14013</v>
      </c>
      <c r="N11" s="30"/>
      <c r="O11" s="31">
        <f>M11</f>
        <v>14013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28548</v>
      </c>
      <c r="D12" s="29">
        <v>2593</v>
      </c>
      <c r="E12" s="29">
        <v>29616</v>
      </c>
      <c r="F12" s="29">
        <v>3122</v>
      </c>
      <c r="G12" s="29">
        <v>0</v>
      </c>
      <c r="H12" s="29">
        <v>10449</v>
      </c>
      <c r="I12" s="29">
        <v>5320</v>
      </c>
      <c r="J12" s="29">
        <v>5585</v>
      </c>
      <c r="K12" s="29">
        <v>2305</v>
      </c>
      <c r="L12" s="29">
        <v>0</v>
      </c>
      <c r="M12" s="31">
        <f>SUM(C12:L12)</f>
        <v>87538</v>
      </c>
      <c r="N12" s="29">
        <v>7213</v>
      </c>
      <c r="O12" s="31">
        <f>SUM(M12:N12)</f>
        <v>94751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3866</v>
      </c>
      <c r="D13" s="29">
        <v>476</v>
      </c>
      <c r="E13" s="29">
        <v>4450</v>
      </c>
      <c r="F13" s="29">
        <v>515</v>
      </c>
      <c r="G13" s="29">
        <v>0</v>
      </c>
      <c r="H13" s="29">
        <v>1675</v>
      </c>
      <c r="I13" s="29">
        <v>759</v>
      </c>
      <c r="J13" s="29">
        <v>1928</v>
      </c>
      <c r="K13" s="29">
        <v>398</v>
      </c>
      <c r="L13" s="29">
        <v>0</v>
      </c>
      <c r="M13" s="31">
        <f>SUM(C13:L13)</f>
        <v>14067</v>
      </c>
      <c r="N13" s="29">
        <v>1155</v>
      </c>
      <c r="O13" s="31">
        <f>SUM(M13:N13)</f>
        <v>15222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118685</v>
      </c>
      <c r="D14" s="34">
        <f t="shared" ref="D14:L14" si="0">SUM(D12:D13)</f>
        <v>3069</v>
      </c>
      <c r="E14" s="34">
        <f t="shared" si="0"/>
        <v>34066</v>
      </c>
      <c r="F14" s="34">
        <f t="shared" si="0"/>
        <v>3637</v>
      </c>
      <c r="G14" s="34">
        <f t="shared" si="0"/>
        <v>0</v>
      </c>
      <c r="H14" s="34">
        <f t="shared" si="0"/>
        <v>12124</v>
      </c>
      <c r="I14" s="34">
        <f t="shared" si="0"/>
        <v>6079</v>
      </c>
      <c r="J14" s="34">
        <f t="shared" si="0"/>
        <v>7513</v>
      </c>
      <c r="K14" s="34">
        <f t="shared" si="0"/>
        <v>2703</v>
      </c>
      <c r="L14" s="34">
        <f t="shared" si="0"/>
        <v>0</v>
      </c>
      <c r="M14" s="34">
        <f>SUM(M10:M13)</f>
        <v>187876</v>
      </c>
      <c r="N14" s="34">
        <f>SUM(N12:N13)</f>
        <v>8368</v>
      </c>
      <c r="O14" s="34">
        <f>SUM(O10:O13)</f>
        <v>196244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22242</v>
      </c>
      <c r="D17" s="29">
        <v>1709</v>
      </c>
      <c r="E17" s="29">
        <v>1288</v>
      </c>
      <c r="F17" s="29">
        <v>920</v>
      </c>
      <c r="G17" s="29">
        <v>0</v>
      </c>
      <c r="H17" s="29">
        <v>657</v>
      </c>
      <c r="I17" s="29">
        <v>485</v>
      </c>
      <c r="J17" s="29">
        <v>620</v>
      </c>
      <c r="K17" s="29">
        <v>716</v>
      </c>
      <c r="L17" s="29">
        <v>26</v>
      </c>
      <c r="M17" s="31">
        <f>SUM(C17:L17)</f>
        <v>28663</v>
      </c>
      <c r="N17" s="29">
        <v>4728</v>
      </c>
      <c r="O17" s="31">
        <f>SUM(M17:N17)</f>
        <v>33391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6545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9994</v>
      </c>
      <c r="D19" s="29">
        <v>748</v>
      </c>
      <c r="E19" s="29">
        <v>1237</v>
      </c>
      <c r="F19" s="29">
        <v>124</v>
      </c>
      <c r="G19" s="29">
        <v>0</v>
      </c>
      <c r="H19" s="29">
        <v>3967</v>
      </c>
      <c r="I19" s="29">
        <v>6</v>
      </c>
      <c r="J19" s="29">
        <v>1</v>
      </c>
      <c r="K19" s="29">
        <v>2</v>
      </c>
      <c r="L19" s="29">
        <v>0</v>
      </c>
      <c r="M19" s="31">
        <f>SUM(C19:L19)</f>
        <v>16079</v>
      </c>
      <c r="N19" s="29">
        <v>535</v>
      </c>
      <c r="O19" s="31">
        <f>SUM(M19:N19)</f>
        <v>16614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7567</v>
      </c>
      <c r="D20" s="29">
        <v>507</v>
      </c>
      <c r="E20" s="29">
        <v>8557</v>
      </c>
      <c r="F20" s="29">
        <v>1152</v>
      </c>
      <c r="G20" s="29">
        <v>0</v>
      </c>
      <c r="H20" s="29">
        <v>6643</v>
      </c>
      <c r="I20" s="29">
        <v>713</v>
      </c>
      <c r="J20" s="29">
        <v>4230</v>
      </c>
      <c r="K20" s="29">
        <v>1151</v>
      </c>
      <c r="L20" s="29">
        <v>51</v>
      </c>
      <c r="M20" s="31">
        <f>SUM(C20:L20)</f>
        <v>30571</v>
      </c>
      <c r="N20" s="29">
        <v>2039</v>
      </c>
      <c r="O20" s="31">
        <f>SUM(M20:N20)</f>
        <v>32610</v>
      </c>
      <c r="Q20" s="77"/>
      <c r="R20" s="77"/>
      <c r="T20" s="29">
        <v>0</v>
      </c>
      <c r="U20" s="29">
        <v>26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42</v>
      </c>
      <c r="G21" s="30"/>
      <c r="H21" s="30"/>
      <c r="I21" s="30"/>
      <c r="J21" s="29">
        <v>1596</v>
      </c>
      <c r="K21" s="30"/>
      <c r="L21" s="30"/>
      <c r="M21" s="31">
        <f>SUM(F21,J21)</f>
        <v>1638</v>
      </c>
      <c r="N21" s="30"/>
      <c r="O21" s="31">
        <f>M21</f>
        <v>1638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224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224</v>
      </c>
      <c r="N22" s="29">
        <v>0</v>
      </c>
      <c r="O22" s="31">
        <f>SUM(M22:N22)</f>
        <v>224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305</v>
      </c>
      <c r="D23" s="29">
        <v>0</v>
      </c>
      <c r="E23" s="29">
        <v>305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610</v>
      </c>
      <c r="N23" s="29">
        <v>0</v>
      </c>
      <c r="O23" s="31">
        <f>SUM(M23:N23)</f>
        <v>610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10521</v>
      </c>
      <c r="D24" s="29">
        <v>10085</v>
      </c>
      <c r="E24" s="29">
        <v>70666</v>
      </c>
      <c r="F24" s="29">
        <v>11096</v>
      </c>
      <c r="G24" s="29">
        <v>0</v>
      </c>
      <c r="H24" s="29">
        <v>1372</v>
      </c>
      <c r="I24" s="29">
        <v>6532</v>
      </c>
      <c r="J24" s="29">
        <v>5835</v>
      </c>
      <c r="K24" s="29">
        <v>5229</v>
      </c>
      <c r="L24" s="29">
        <v>171</v>
      </c>
      <c r="M24" s="31">
        <f>SUM(C24:L24)</f>
        <v>121507</v>
      </c>
      <c r="N24" s="29">
        <v>109</v>
      </c>
      <c r="O24" s="31">
        <f>SUM(M24:N24)</f>
        <v>121616</v>
      </c>
      <c r="Q24" s="77"/>
      <c r="R24" s="77"/>
      <c r="T24" s="29">
        <v>0</v>
      </c>
      <c r="U24" s="29">
        <v>100</v>
      </c>
    </row>
    <row r="25" spans="2:21" s="21" customFormat="1" ht="16" customHeight="1">
      <c r="B25" s="33" t="s">
        <v>44</v>
      </c>
      <c r="C25" s="34">
        <f>SUM(C17,C19:C20,C22:C24)</f>
        <v>50853</v>
      </c>
      <c r="D25" s="34">
        <f>SUM(D17,D19:D20,D22:D24)</f>
        <v>13049</v>
      </c>
      <c r="E25" s="34">
        <f>SUM(E17,E19:E20,E22:E24)</f>
        <v>82053</v>
      </c>
      <c r="F25" s="34">
        <f>SUM(F17,F19:F24)</f>
        <v>13334</v>
      </c>
      <c r="G25" s="34">
        <f>SUM(G17,G19:G20,G22:G24)</f>
        <v>0</v>
      </c>
      <c r="H25" s="34">
        <f>SUM(H17,H19:H20,H22:H24)</f>
        <v>12639</v>
      </c>
      <c r="I25" s="34">
        <f>SUM(I17,I19:I20,I22:I24)</f>
        <v>7736</v>
      </c>
      <c r="J25" s="34">
        <f>SUM(J17,J19:J24)</f>
        <v>12282</v>
      </c>
      <c r="K25" s="34">
        <f>SUM(K17,K19:K20,K22:K24)</f>
        <v>7098</v>
      </c>
      <c r="L25" s="34">
        <f>SUM(L17,L19:L20,L22:L24)</f>
        <v>248</v>
      </c>
      <c r="M25" s="34">
        <f>SUM(M17,M19:M24)</f>
        <v>199292</v>
      </c>
      <c r="N25" s="34">
        <f>SUM(N17,N19:N20,N22:N24)</f>
        <v>7411</v>
      </c>
      <c r="O25" s="34">
        <f>SUM(O17,O19:O24)</f>
        <v>206703</v>
      </c>
      <c r="Q25" s="77"/>
      <c r="R25" s="77"/>
      <c r="T25" s="34">
        <f>SUM(T17,T19:T20,T22:T24)</f>
        <v>0</v>
      </c>
      <c r="U25" s="34">
        <f>SUM(U17,U19:U20,U22:U24)</f>
        <v>126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217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217</v>
      </c>
      <c r="N28" s="30"/>
      <c r="O28" s="31">
        <f>M28</f>
        <v>217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21</v>
      </c>
      <c r="F29" s="30"/>
      <c r="G29" s="30"/>
      <c r="H29" s="30"/>
      <c r="I29" s="30"/>
      <c r="J29" s="30"/>
      <c r="K29" s="30"/>
      <c r="L29" s="30"/>
      <c r="M29" s="31">
        <f>E29</f>
        <v>21</v>
      </c>
      <c r="N29" s="30"/>
      <c r="O29" s="31">
        <f>M29</f>
        <v>21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22154</v>
      </c>
      <c r="L30" s="30"/>
      <c r="M30" s="31">
        <f>K30</f>
        <v>22154</v>
      </c>
      <c r="N30" s="30"/>
      <c r="O30" s="31">
        <f>M30</f>
        <v>22154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56743</v>
      </c>
      <c r="F31" s="41"/>
      <c r="G31" s="41"/>
      <c r="H31" s="41"/>
      <c r="I31" s="41"/>
      <c r="J31" s="41"/>
      <c r="K31" s="41"/>
      <c r="L31" s="41"/>
      <c r="M31" s="31">
        <f>E31</f>
        <v>56743</v>
      </c>
      <c r="N31" s="41"/>
      <c r="O31" s="31">
        <f>M31</f>
        <v>56743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150</v>
      </c>
      <c r="G32" s="75">
        <f t="shared" si="1"/>
        <v>0</v>
      </c>
      <c r="H32" s="75">
        <f t="shared" si="1"/>
        <v>200</v>
      </c>
      <c r="I32" s="75">
        <f t="shared" si="1"/>
        <v>0</v>
      </c>
      <c r="J32" s="75">
        <f t="shared" si="1"/>
        <v>0</v>
      </c>
      <c r="K32" s="75">
        <f t="shared" si="1"/>
        <v>1181</v>
      </c>
      <c r="L32" s="75">
        <f t="shared" si="1"/>
        <v>0</v>
      </c>
      <c r="M32" s="31">
        <f>SUM(C32:L32)</f>
        <v>1531</v>
      </c>
      <c r="N32" s="75">
        <f>-N49-N50</f>
        <v>0</v>
      </c>
      <c r="O32" s="31">
        <f>SUM(M32:N32)</f>
        <v>1531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1</v>
      </c>
      <c r="E34" s="29">
        <v>0</v>
      </c>
      <c r="F34" s="29">
        <v>0</v>
      </c>
      <c r="G34" s="29">
        <v>0</v>
      </c>
      <c r="H34" s="29">
        <v>0</v>
      </c>
      <c r="I34" s="29">
        <v>2330</v>
      </c>
      <c r="J34" s="29">
        <v>17</v>
      </c>
      <c r="K34" s="29">
        <v>216</v>
      </c>
      <c r="L34" s="29">
        <v>0</v>
      </c>
      <c r="M34" s="31">
        <f>SUM(C34:L34)</f>
        <v>2564</v>
      </c>
      <c r="N34" s="29">
        <v>431</v>
      </c>
      <c r="O34" s="31">
        <f>SUM(M34:N34)</f>
        <v>2995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217</v>
      </c>
      <c r="D35" s="34">
        <f>SUM(D32:D34)</f>
        <v>1</v>
      </c>
      <c r="E35" s="34">
        <f>SUM(E29,E31:E34)</f>
        <v>56764</v>
      </c>
      <c r="F35" s="34">
        <f>SUM(F32:F34)</f>
        <v>150</v>
      </c>
      <c r="G35" s="34">
        <f>SUM(G32:G34)</f>
        <v>0</v>
      </c>
      <c r="H35" s="34">
        <f>SUM(H32:H34)</f>
        <v>200</v>
      </c>
      <c r="I35" s="34">
        <f>SUM(I32:I34)</f>
        <v>2330</v>
      </c>
      <c r="J35" s="34">
        <f>SUM(J32:J34)</f>
        <v>17</v>
      </c>
      <c r="K35" s="34">
        <f>SUM(K30,K32:K34)</f>
        <v>23551</v>
      </c>
      <c r="L35" s="34">
        <f>SUM(L32:L34)</f>
        <v>0</v>
      </c>
      <c r="M35" s="34">
        <f>SUM(M28:M34)</f>
        <v>83230</v>
      </c>
      <c r="N35" s="34">
        <f>SUM(N32:N34)</f>
        <v>431</v>
      </c>
      <c r="O35" s="34">
        <f>SUM(O28:O34)</f>
        <v>83661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5734</v>
      </c>
      <c r="D37" s="29">
        <v>838</v>
      </c>
      <c r="E37" s="29">
        <v>4013</v>
      </c>
      <c r="F37" s="29">
        <v>1481</v>
      </c>
      <c r="G37" s="29">
        <v>0</v>
      </c>
      <c r="H37" s="29">
        <v>1567</v>
      </c>
      <c r="I37" s="29">
        <v>1076</v>
      </c>
      <c r="J37" s="29">
        <v>1276</v>
      </c>
      <c r="K37" s="29">
        <v>497</v>
      </c>
      <c r="L37" s="29">
        <v>4</v>
      </c>
      <c r="M37" s="31">
        <f>SUM(C37:L37)</f>
        <v>16486</v>
      </c>
      <c r="N37" s="29">
        <v>1550</v>
      </c>
      <c r="O37" s="31">
        <f>SUM(M37:N37)</f>
        <v>18036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-1453</v>
      </c>
      <c r="K39" s="29">
        <v>0</v>
      </c>
      <c r="L39" s="29">
        <v>0</v>
      </c>
      <c r="M39" s="31">
        <f>SUM(C39:L39)</f>
        <v>-1453</v>
      </c>
      <c r="N39" s="29">
        <v>0</v>
      </c>
      <c r="O39" s="31">
        <f>SUM(M39:N39)</f>
        <v>-1453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175489</v>
      </c>
      <c r="D41" s="31">
        <f t="shared" si="2"/>
        <v>16957</v>
      </c>
      <c r="E41" s="31">
        <f t="shared" si="2"/>
        <v>176896</v>
      </c>
      <c r="F41" s="31">
        <f t="shared" si="2"/>
        <v>18602</v>
      </c>
      <c r="G41" s="31">
        <f t="shared" si="2"/>
        <v>0</v>
      </c>
      <c r="H41" s="31">
        <f t="shared" si="2"/>
        <v>26530</v>
      </c>
      <c r="I41" s="31">
        <f t="shared" si="2"/>
        <v>17221</v>
      </c>
      <c r="J41" s="31">
        <f t="shared" si="2"/>
        <v>19635</v>
      </c>
      <c r="K41" s="31">
        <f t="shared" si="2"/>
        <v>33849</v>
      </c>
      <c r="L41" s="31">
        <f t="shared" si="2"/>
        <v>252</v>
      </c>
      <c r="M41" s="31">
        <f t="shared" si="2"/>
        <v>485431</v>
      </c>
      <c r="N41" s="31">
        <f t="shared" si="2"/>
        <v>17760</v>
      </c>
      <c r="O41" s="31">
        <f t="shared" si="2"/>
        <v>503191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126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175489</v>
      </c>
      <c r="D43" s="31">
        <f>SUM(D41,D55)</f>
        <v>16957</v>
      </c>
      <c r="E43" s="31">
        <f>SUM(E41,E55)</f>
        <v>176896</v>
      </c>
      <c r="F43" s="31">
        <f>SUM(F41,F55:F56)</f>
        <v>18585</v>
      </c>
      <c r="G43" s="31">
        <f>SUM(G41,G55)</f>
        <v>0</v>
      </c>
      <c r="H43" s="31">
        <f>SUM(H41,H55)</f>
        <v>26530</v>
      </c>
      <c r="I43" s="31">
        <f>SUM(I41,I55)</f>
        <v>17214</v>
      </c>
      <c r="J43" s="31">
        <f>SUM(J41,J55:J56)</f>
        <v>19635</v>
      </c>
      <c r="K43" s="31">
        <f>SUM(K41,K55)</f>
        <v>33849</v>
      </c>
      <c r="L43" s="31">
        <f>SUM(L41,L55)</f>
        <v>252</v>
      </c>
      <c r="M43" s="31">
        <f>SUM(M41,M55:M56)</f>
        <v>485407</v>
      </c>
      <c r="N43" s="31">
        <f>SUM(N41,N55)</f>
        <v>17760</v>
      </c>
      <c r="O43" s="31">
        <f>SUM(O41,O55:O56)</f>
        <v>503167</v>
      </c>
      <c r="Q43" s="77"/>
      <c r="R43" s="77"/>
      <c r="T43" s="31">
        <f>SUM(T41,T55)</f>
        <v>0</v>
      </c>
      <c r="U43" s="31">
        <f>SUM(U41,U55)</f>
        <v>126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-11461</v>
      </c>
      <c r="D47" s="30"/>
      <c r="E47" s="29">
        <v>-2117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-13578</v>
      </c>
      <c r="N47" s="30"/>
      <c r="O47" s="31">
        <f>M47</f>
        <v>-13578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-1692</v>
      </c>
      <c r="D48" s="29">
        <v>0</v>
      </c>
      <c r="E48" s="29">
        <v>-292</v>
      </c>
      <c r="F48" s="29">
        <v>0</v>
      </c>
      <c r="G48" s="29">
        <v>0</v>
      </c>
      <c r="H48" s="29">
        <v>0</v>
      </c>
      <c r="I48" s="29">
        <v>-1576</v>
      </c>
      <c r="J48" s="29">
        <v>-202</v>
      </c>
      <c r="K48" s="29">
        <v>-233</v>
      </c>
      <c r="L48" s="29">
        <v>0</v>
      </c>
      <c r="M48" s="31">
        <f>SUM(C48:L48)</f>
        <v>-3995</v>
      </c>
      <c r="N48" s="29">
        <v>0</v>
      </c>
      <c r="O48" s="31">
        <f>SUM(M48:N48)</f>
        <v>-3995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-150</v>
      </c>
      <c r="G49" s="29">
        <v>0</v>
      </c>
      <c r="H49" s="29">
        <v>-200</v>
      </c>
      <c r="I49" s="29">
        <v>0</v>
      </c>
      <c r="J49" s="29">
        <v>0</v>
      </c>
      <c r="K49" s="29">
        <v>-1181</v>
      </c>
      <c r="L49" s="29">
        <v>0</v>
      </c>
      <c r="M49" s="31">
        <f>SUM(C49:L49)</f>
        <v>-1531</v>
      </c>
      <c r="N49" s="29">
        <v>0</v>
      </c>
      <c r="O49" s="31">
        <f>SUM(M49:N49)</f>
        <v>-1531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-6024</v>
      </c>
      <c r="D51" s="29">
        <v>0</v>
      </c>
      <c r="E51" s="29">
        <v>-1054</v>
      </c>
      <c r="F51" s="29">
        <v>0</v>
      </c>
      <c r="G51" s="29">
        <v>0</v>
      </c>
      <c r="H51" s="29">
        <v>0</v>
      </c>
      <c r="I51" s="29">
        <v>0</v>
      </c>
      <c r="J51" s="29">
        <v>-427</v>
      </c>
      <c r="K51" s="29">
        <v>-22205</v>
      </c>
      <c r="L51" s="29">
        <v>0</v>
      </c>
      <c r="M51" s="31">
        <f>SUM(C51:L51)</f>
        <v>-29710</v>
      </c>
      <c r="N51" s="29">
        <v>0</v>
      </c>
      <c r="O51" s="31">
        <f>SUM(M51:N51)</f>
        <v>-29710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-19177</v>
      </c>
      <c r="D52" s="34">
        <f>SUM(D48:D51)</f>
        <v>0</v>
      </c>
      <c r="E52" s="34">
        <f>SUM(E47:E51)</f>
        <v>-3463</v>
      </c>
      <c r="F52" s="34">
        <f>SUM(F47:F51)</f>
        <v>-150</v>
      </c>
      <c r="G52" s="34">
        <f t="shared" ref="G52:L52" si="3">SUM(G48:G51)</f>
        <v>0</v>
      </c>
      <c r="H52" s="34">
        <f t="shared" si="3"/>
        <v>-200</v>
      </c>
      <c r="I52" s="34">
        <f t="shared" si="3"/>
        <v>-1576</v>
      </c>
      <c r="J52" s="34">
        <f t="shared" si="3"/>
        <v>-629</v>
      </c>
      <c r="K52" s="34">
        <f t="shared" si="3"/>
        <v>-23619</v>
      </c>
      <c r="L52" s="34">
        <f t="shared" si="3"/>
        <v>0</v>
      </c>
      <c r="M52" s="34">
        <f>SUM(M47:M51)</f>
        <v>-48814</v>
      </c>
      <c r="N52" s="34">
        <f>SUM(N48:N51)</f>
        <v>0</v>
      </c>
      <c r="O52" s="34">
        <f>SUM(O47:O51)</f>
        <v>-48814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-17</v>
      </c>
      <c r="G55" s="29">
        <v>0</v>
      </c>
      <c r="H55" s="29">
        <v>0</v>
      </c>
      <c r="I55" s="29">
        <v>-7</v>
      </c>
      <c r="J55" s="29">
        <v>0</v>
      </c>
      <c r="K55" s="29">
        <v>0</v>
      </c>
      <c r="L55" s="29">
        <v>0</v>
      </c>
      <c r="M55" s="31">
        <f>SUM(C55:L55)</f>
        <v>-24</v>
      </c>
      <c r="N55" s="29">
        <v>0</v>
      </c>
      <c r="O55" s="31">
        <f>SUM(M55:N55)</f>
        <v>-24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-17798</v>
      </c>
      <c r="F57" s="30"/>
      <c r="G57" s="30"/>
      <c r="H57" s="30"/>
      <c r="I57" s="30"/>
      <c r="J57" s="30"/>
      <c r="K57" s="30"/>
      <c r="L57" s="30"/>
      <c r="M57" s="31">
        <f>E57</f>
        <v>-17798</v>
      </c>
      <c r="N57" s="30"/>
      <c r="O57" s="31">
        <f>M57</f>
        <v>-17798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-66205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-66205</v>
      </c>
      <c r="N58" s="42">
        <f>-N82</f>
        <v>0</v>
      </c>
      <c r="O58" s="31">
        <f>SUM(M58:N58)</f>
        <v>-66205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-261</v>
      </c>
      <c r="D59" s="29">
        <v>-531</v>
      </c>
      <c r="E59" s="29">
        <v>-147</v>
      </c>
      <c r="F59" s="29">
        <v>-1210</v>
      </c>
      <c r="G59" s="29">
        <v>0</v>
      </c>
      <c r="H59" s="29">
        <v>-689</v>
      </c>
      <c r="I59" s="29">
        <v>-2164</v>
      </c>
      <c r="J59" s="29">
        <v>-793</v>
      </c>
      <c r="K59" s="29">
        <v>-42</v>
      </c>
      <c r="L59" s="29">
        <v>0</v>
      </c>
      <c r="M59" s="31">
        <f>SUM(C59:L59)</f>
        <v>-5837</v>
      </c>
      <c r="N59" s="29">
        <v>-101</v>
      </c>
      <c r="O59" s="31">
        <f>SUM(M59:N59)</f>
        <v>-5938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-261</v>
      </c>
      <c r="D60" s="34">
        <f>SUM(D55,D58:D59)</f>
        <v>-531</v>
      </c>
      <c r="E60" s="34">
        <f>SUM(E55,E57:E59)</f>
        <v>-84150</v>
      </c>
      <c r="F60" s="34">
        <f>SUM(F55:F56,F58:F59)</f>
        <v>-1227</v>
      </c>
      <c r="G60" s="34">
        <f>SUM(G55,G59)</f>
        <v>0</v>
      </c>
      <c r="H60" s="34">
        <f>SUM(H55,H58:H59)</f>
        <v>-689</v>
      </c>
      <c r="I60" s="34">
        <f>SUM(I55,I58:I59)</f>
        <v>-2171</v>
      </c>
      <c r="J60" s="34">
        <f>SUM(J55:J56,J58:J59)</f>
        <v>-793</v>
      </c>
      <c r="K60" s="34">
        <f>SUM(K55,K58:K59)</f>
        <v>-42</v>
      </c>
      <c r="L60" s="34">
        <f>SUM(L55,L58:L59)</f>
        <v>0</v>
      </c>
      <c r="M60" s="34">
        <f>SUM(M55:M59)</f>
        <v>-89864</v>
      </c>
      <c r="N60" s="34">
        <f>SUM(N55,N58:N59)</f>
        <v>-101</v>
      </c>
      <c r="O60" s="34">
        <f>SUM(O55:O59)</f>
        <v>-89965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-1830</v>
      </c>
      <c r="D63" s="29">
        <v>-214</v>
      </c>
      <c r="E63" s="29">
        <v>-4333</v>
      </c>
      <c r="F63" s="29">
        <v>-2339</v>
      </c>
      <c r="G63" s="29">
        <v>0</v>
      </c>
      <c r="H63" s="29">
        <v>-5034</v>
      </c>
      <c r="I63" s="29">
        <v>-5314</v>
      </c>
      <c r="J63" s="29">
        <v>-695</v>
      </c>
      <c r="K63" s="29">
        <v>-1784</v>
      </c>
      <c r="L63" s="29">
        <v>-72</v>
      </c>
      <c r="M63" s="31">
        <f>SUM(C63:L63)</f>
        <v>-21615</v>
      </c>
      <c r="N63" s="29">
        <v>-560</v>
      </c>
      <c r="O63" s="31">
        <f>SUM(M63:N63)</f>
        <v>-22175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-103</v>
      </c>
      <c r="F64" s="29">
        <v>0</v>
      </c>
      <c r="G64" s="29">
        <v>0</v>
      </c>
      <c r="H64" s="29">
        <v>0</v>
      </c>
      <c r="I64" s="29">
        <v>-308</v>
      </c>
      <c r="J64" s="29">
        <v>0</v>
      </c>
      <c r="K64" s="29">
        <v>0</v>
      </c>
      <c r="L64" s="29">
        <v>0</v>
      </c>
      <c r="M64" s="31">
        <f>SUM(C64:L64)</f>
        <v>-411</v>
      </c>
      <c r="N64" s="29">
        <v>-28645</v>
      </c>
      <c r="O64" s="31">
        <f>SUM(M64:N64)</f>
        <v>-29056</v>
      </c>
      <c r="P64" s="32"/>
      <c r="Q64" s="77"/>
      <c r="R64" s="77"/>
      <c r="S64" s="32"/>
      <c r="T64" s="29">
        <v>0</v>
      </c>
      <c r="U64" s="29">
        <v>-242</v>
      </c>
    </row>
    <row r="65" spans="2:21" s="21" customFormat="1" ht="16" customHeight="1">
      <c r="B65" s="28" t="s">
        <v>76</v>
      </c>
      <c r="C65" s="29">
        <v>-8</v>
      </c>
      <c r="D65" s="29">
        <v>0</v>
      </c>
      <c r="E65" s="29">
        <v>-1378</v>
      </c>
      <c r="F65" s="29">
        <v>0</v>
      </c>
      <c r="G65" s="29">
        <v>0</v>
      </c>
      <c r="H65" s="29">
        <v>0</v>
      </c>
      <c r="I65" s="29">
        <v>0</v>
      </c>
      <c r="J65" s="29">
        <v>-3047</v>
      </c>
      <c r="K65" s="29">
        <v>0</v>
      </c>
      <c r="L65" s="29">
        <v>0</v>
      </c>
      <c r="M65" s="31">
        <f>SUM(C65:L65)</f>
        <v>-4433</v>
      </c>
      <c r="N65" s="29">
        <v>0</v>
      </c>
      <c r="O65" s="31">
        <f>SUM(M65:N65)</f>
        <v>-4433</v>
      </c>
      <c r="P65" s="32"/>
      <c r="Q65" s="77"/>
      <c r="R65" s="77"/>
      <c r="S65" s="32"/>
      <c r="T65" s="29">
        <v>0</v>
      </c>
      <c r="U65" s="29">
        <v>-11</v>
      </c>
    </row>
    <row r="66" spans="2:21" s="21" customFormat="1" ht="16" customHeight="1">
      <c r="B66" s="33" t="s">
        <v>77</v>
      </c>
      <c r="C66" s="34">
        <f t="shared" ref="C66:O66" si="4">SUM(C63:C65)</f>
        <v>-1838</v>
      </c>
      <c r="D66" s="34">
        <f t="shared" si="4"/>
        <v>-214</v>
      </c>
      <c r="E66" s="34">
        <f t="shared" si="4"/>
        <v>-5814</v>
      </c>
      <c r="F66" s="34">
        <f t="shared" si="4"/>
        <v>-2339</v>
      </c>
      <c r="G66" s="34">
        <f t="shared" si="4"/>
        <v>0</v>
      </c>
      <c r="H66" s="34">
        <f t="shared" si="4"/>
        <v>-5034</v>
      </c>
      <c r="I66" s="34">
        <f t="shared" si="4"/>
        <v>-5622</v>
      </c>
      <c r="J66" s="34">
        <f t="shared" si="4"/>
        <v>-3742</v>
      </c>
      <c r="K66" s="34">
        <f t="shared" si="4"/>
        <v>-1784</v>
      </c>
      <c r="L66" s="34">
        <f t="shared" si="4"/>
        <v>-72</v>
      </c>
      <c r="M66" s="34">
        <f t="shared" si="4"/>
        <v>-26459</v>
      </c>
      <c r="N66" s="34">
        <f t="shared" si="4"/>
        <v>-29205</v>
      </c>
      <c r="O66" s="34">
        <f t="shared" si="4"/>
        <v>-55664</v>
      </c>
      <c r="P66" s="32"/>
      <c r="Q66" s="77"/>
      <c r="R66" s="77"/>
      <c r="S66" s="32"/>
      <c r="T66" s="34">
        <f>SUM(T63:T65)</f>
        <v>0</v>
      </c>
      <c r="U66" s="34">
        <f>SUM(U63:U65)</f>
        <v>-253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-21276</v>
      </c>
      <c r="D68" s="31">
        <f t="shared" si="5"/>
        <v>-745</v>
      </c>
      <c r="E68" s="31">
        <f t="shared" si="5"/>
        <v>-93427</v>
      </c>
      <c r="F68" s="31">
        <f t="shared" si="5"/>
        <v>-3716</v>
      </c>
      <c r="G68" s="31">
        <f t="shared" si="5"/>
        <v>0</v>
      </c>
      <c r="H68" s="31">
        <f t="shared" si="5"/>
        <v>-5923</v>
      </c>
      <c r="I68" s="31">
        <f t="shared" si="5"/>
        <v>-9369</v>
      </c>
      <c r="J68" s="31">
        <f t="shared" si="5"/>
        <v>-5164</v>
      </c>
      <c r="K68" s="31">
        <f t="shared" si="5"/>
        <v>-25445</v>
      </c>
      <c r="L68" s="31">
        <f t="shared" si="5"/>
        <v>-72</v>
      </c>
      <c r="M68" s="31">
        <f t="shared" si="5"/>
        <v>-165137</v>
      </c>
      <c r="N68" s="31">
        <f t="shared" si="5"/>
        <v>-29306</v>
      </c>
      <c r="O68" s="31">
        <f t="shared" si="5"/>
        <v>-194443</v>
      </c>
      <c r="P68" s="32"/>
      <c r="Q68" s="77"/>
      <c r="R68" s="77"/>
      <c r="S68" s="32"/>
      <c r="T68" s="31">
        <f>SUM(T52,T60,T66)</f>
        <v>0</v>
      </c>
      <c r="U68" s="31">
        <f>SUM(U52,U60,U66)</f>
        <v>-253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-21276</v>
      </c>
      <c r="D70" s="31">
        <f>D68-D55</f>
        <v>-745</v>
      </c>
      <c r="E70" s="31">
        <f>E68-E55</f>
        <v>-93427</v>
      </c>
      <c r="F70" s="31">
        <f>F68-F55-F56</f>
        <v>-3699</v>
      </c>
      <c r="G70" s="31">
        <f>G68-G55</f>
        <v>0</v>
      </c>
      <c r="H70" s="31">
        <f>H68-H55</f>
        <v>-5923</v>
      </c>
      <c r="I70" s="31">
        <f>I68-I55</f>
        <v>-9362</v>
      </c>
      <c r="J70" s="31">
        <f>J68-J55-J56</f>
        <v>-5164</v>
      </c>
      <c r="K70" s="31">
        <f>K68-K55</f>
        <v>-25445</v>
      </c>
      <c r="L70" s="31">
        <f>L68-L55</f>
        <v>-72</v>
      </c>
      <c r="M70" s="31">
        <f>M68-M55-M56</f>
        <v>-165113</v>
      </c>
      <c r="N70" s="31">
        <f>N68-N55</f>
        <v>-29306</v>
      </c>
      <c r="O70" s="31">
        <f>O68-O55-O56</f>
        <v>-194419</v>
      </c>
      <c r="P70" s="32"/>
      <c r="Q70" s="77"/>
      <c r="R70" s="77"/>
      <c r="S70" s="32"/>
      <c r="T70" s="31">
        <f>T68-T55</f>
        <v>0</v>
      </c>
      <c r="U70" s="31">
        <f>U68-U55</f>
        <v>-253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154213</v>
      </c>
      <c r="D72" s="57">
        <f t="shared" si="6"/>
        <v>16212</v>
      </c>
      <c r="E72" s="57">
        <f t="shared" si="6"/>
        <v>83469</v>
      </c>
      <c r="F72" s="57">
        <f t="shared" si="6"/>
        <v>14886</v>
      </c>
      <c r="G72" s="57">
        <f t="shared" si="6"/>
        <v>0</v>
      </c>
      <c r="H72" s="57">
        <f t="shared" si="6"/>
        <v>20607</v>
      </c>
      <c r="I72" s="57">
        <f t="shared" si="6"/>
        <v>7852</v>
      </c>
      <c r="J72" s="57">
        <f t="shared" si="6"/>
        <v>14471</v>
      </c>
      <c r="K72" s="57">
        <f t="shared" si="6"/>
        <v>8404</v>
      </c>
      <c r="L72" s="57">
        <f t="shared" si="6"/>
        <v>180</v>
      </c>
      <c r="M72" s="57">
        <f t="shared" si="6"/>
        <v>320294</v>
      </c>
      <c r="N72" s="57">
        <f t="shared" si="6"/>
        <v>-11546</v>
      </c>
      <c r="O72" s="57">
        <f t="shared" si="6"/>
        <v>308748</v>
      </c>
      <c r="P72" s="32"/>
      <c r="Q72" s="77"/>
      <c r="R72" s="77"/>
      <c r="S72" s="32"/>
      <c r="T72" s="57">
        <f>T41+T68</f>
        <v>0</v>
      </c>
      <c r="U72" s="57">
        <f>U41+U68</f>
        <v>-127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325</v>
      </c>
      <c r="D77" s="69">
        <v>47</v>
      </c>
      <c r="E77" s="69">
        <v>7</v>
      </c>
      <c r="F77" s="69">
        <v>225</v>
      </c>
      <c r="G77" s="69">
        <v>0</v>
      </c>
      <c r="H77" s="69">
        <v>529</v>
      </c>
      <c r="I77" s="69">
        <v>0</v>
      </c>
      <c r="J77" s="69">
        <v>440</v>
      </c>
      <c r="K77" s="69">
        <v>2</v>
      </c>
      <c r="L77" s="69">
        <v>0</v>
      </c>
      <c r="M77" s="70">
        <f>SUM(C77:L77)</f>
        <v>1575</v>
      </c>
      <c r="N77" s="71">
        <v>5194</v>
      </c>
      <c r="O77" s="70">
        <f>SUM(M77:N77)</f>
        <v>6769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56743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-66205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66205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66205</v>
      </c>
      <c r="N82" s="29">
        <v>0</v>
      </c>
      <c r="O82" s="31">
        <f>SUM(M82:N82)</f>
        <v>66205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-9462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186</v>
      </c>
      <c r="D86" s="29">
        <v>9048</v>
      </c>
      <c r="E86" s="29">
        <v>4387</v>
      </c>
      <c r="F86" s="29">
        <v>0</v>
      </c>
      <c r="G86" s="30"/>
      <c r="H86" s="29">
        <v>0</v>
      </c>
      <c r="I86" s="29">
        <v>346</v>
      </c>
      <c r="J86" s="29">
        <v>622</v>
      </c>
      <c r="K86" s="29">
        <v>867</v>
      </c>
      <c r="L86" s="29">
        <v>0</v>
      </c>
      <c r="M86" s="31">
        <f>SUM(C86:F86,H86:L86)</f>
        <v>15456</v>
      </c>
      <c r="N86" s="29">
        <v>0</v>
      </c>
      <c r="O86" s="31">
        <f>SUM(M86:N86)</f>
        <v>15456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186</v>
      </c>
      <c r="D88" s="72">
        <f>SUM(D86:D87)</f>
        <v>9048</v>
      </c>
      <c r="E88" s="72">
        <f>SUM(E86:E87)</f>
        <v>4387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346</v>
      </c>
      <c r="J88" s="72">
        <f t="shared" si="7"/>
        <v>622</v>
      </c>
      <c r="K88" s="72">
        <f t="shared" si="7"/>
        <v>867</v>
      </c>
      <c r="L88" s="72">
        <f t="shared" si="7"/>
        <v>0</v>
      </c>
      <c r="M88" s="72">
        <f t="shared" si="7"/>
        <v>15456</v>
      </c>
      <c r="N88" s="72">
        <f t="shared" si="7"/>
        <v>0</v>
      </c>
      <c r="O88" s="72">
        <f t="shared" si="7"/>
        <v>15456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186</v>
      </c>
      <c r="D94" s="31">
        <f>D88+D92</f>
        <v>9048</v>
      </c>
      <c r="E94" s="31">
        <f>E88+E92</f>
        <v>4387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346</v>
      </c>
      <c r="J94" s="31">
        <f t="shared" si="9"/>
        <v>622</v>
      </c>
      <c r="K94" s="31">
        <f t="shared" si="9"/>
        <v>867</v>
      </c>
      <c r="L94" s="31">
        <f t="shared" si="9"/>
        <v>0</v>
      </c>
      <c r="M94" s="31">
        <f t="shared" si="9"/>
        <v>15456</v>
      </c>
      <c r="N94" s="31">
        <f t="shared" si="9"/>
        <v>0</v>
      </c>
      <c r="O94" s="31">
        <f t="shared" si="9"/>
        <v>15456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5563</v>
      </c>
      <c r="D97" s="29">
        <v>150</v>
      </c>
      <c r="E97" s="29">
        <v>6149</v>
      </c>
      <c r="F97" s="29">
        <v>0</v>
      </c>
      <c r="G97" s="29">
        <v>0</v>
      </c>
      <c r="H97" s="29">
        <v>176</v>
      </c>
      <c r="I97" s="29">
        <v>2130</v>
      </c>
      <c r="J97" s="29">
        <v>6383</v>
      </c>
      <c r="K97" s="29">
        <v>1021</v>
      </c>
      <c r="L97" s="29">
        <v>0</v>
      </c>
      <c r="M97" s="31">
        <f>SUM(C97:L97)</f>
        <v>21572</v>
      </c>
      <c r="N97" s="29">
        <v>263</v>
      </c>
      <c r="O97" s="31">
        <f>SUM(M97:N97)</f>
        <v>21835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A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A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4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122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87249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87249</v>
      </c>
      <c r="N10" s="30"/>
      <c r="O10" s="31">
        <f>M10</f>
        <v>87249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17764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17764</v>
      </c>
      <c r="N11" s="30"/>
      <c r="O11" s="31">
        <f>M11</f>
        <v>17764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35063</v>
      </c>
      <c r="D12" s="29">
        <v>7494</v>
      </c>
      <c r="E12" s="29">
        <v>51767</v>
      </c>
      <c r="F12" s="29">
        <v>4458</v>
      </c>
      <c r="G12" s="29">
        <v>0</v>
      </c>
      <c r="H12" s="29">
        <v>7780</v>
      </c>
      <c r="I12" s="29">
        <v>4948</v>
      </c>
      <c r="J12" s="29">
        <v>10649</v>
      </c>
      <c r="K12" s="29">
        <v>3973</v>
      </c>
      <c r="L12" s="29">
        <v>0</v>
      </c>
      <c r="M12" s="31">
        <f>SUM(C12:L12)</f>
        <v>126132</v>
      </c>
      <c r="N12" s="29">
        <v>7172</v>
      </c>
      <c r="O12" s="31">
        <f>SUM(M12:N12)</f>
        <v>133304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7983</v>
      </c>
      <c r="D13" s="29">
        <v>561</v>
      </c>
      <c r="E13" s="29">
        <v>7290</v>
      </c>
      <c r="F13" s="29">
        <v>596</v>
      </c>
      <c r="G13" s="29">
        <v>0</v>
      </c>
      <c r="H13" s="29">
        <v>1222</v>
      </c>
      <c r="I13" s="29">
        <v>826</v>
      </c>
      <c r="J13" s="29">
        <v>1010</v>
      </c>
      <c r="K13" s="29">
        <v>595</v>
      </c>
      <c r="L13" s="29">
        <v>0</v>
      </c>
      <c r="M13" s="31">
        <f>SUM(C13:L13)</f>
        <v>20083</v>
      </c>
      <c r="N13" s="29">
        <v>1147</v>
      </c>
      <c r="O13" s="31">
        <f>SUM(M13:N13)</f>
        <v>21230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148059</v>
      </c>
      <c r="D14" s="34">
        <f t="shared" ref="D14:L14" si="0">SUM(D12:D13)</f>
        <v>8055</v>
      </c>
      <c r="E14" s="34">
        <f t="shared" si="0"/>
        <v>59057</v>
      </c>
      <c r="F14" s="34">
        <f t="shared" si="0"/>
        <v>5054</v>
      </c>
      <c r="G14" s="34">
        <f t="shared" si="0"/>
        <v>0</v>
      </c>
      <c r="H14" s="34">
        <f t="shared" si="0"/>
        <v>9002</v>
      </c>
      <c r="I14" s="34">
        <f t="shared" si="0"/>
        <v>5774</v>
      </c>
      <c r="J14" s="34">
        <f t="shared" si="0"/>
        <v>11659</v>
      </c>
      <c r="K14" s="34">
        <f t="shared" si="0"/>
        <v>4568</v>
      </c>
      <c r="L14" s="34">
        <f t="shared" si="0"/>
        <v>0</v>
      </c>
      <c r="M14" s="34">
        <f>SUM(M10:M13)</f>
        <v>251228</v>
      </c>
      <c r="N14" s="34">
        <f>SUM(N12:N13)</f>
        <v>8319</v>
      </c>
      <c r="O14" s="34">
        <f>SUM(O10:O13)</f>
        <v>259547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9953</v>
      </c>
      <c r="D17" s="29">
        <v>2923</v>
      </c>
      <c r="E17" s="29">
        <v>2632</v>
      </c>
      <c r="F17" s="29">
        <v>195</v>
      </c>
      <c r="G17" s="29">
        <v>0</v>
      </c>
      <c r="H17" s="29">
        <v>789</v>
      </c>
      <c r="I17" s="29">
        <v>411</v>
      </c>
      <c r="J17" s="29">
        <v>86</v>
      </c>
      <c r="K17" s="29">
        <v>1815</v>
      </c>
      <c r="L17" s="29">
        <v>0</v>
      </c>
      <c r="M17" s="31">
        <f>SUM(C17:L17)</f>
        <v>18804</v>
      </c>
      <c r="N17" s="29">
        <v>14399</v>
      </c>
      <c r="O17" s="31">
        <f>SUM(M17:N17)</f>
        <v>33203</v>
      </c>
      <c r="Q17" s="77"/>
      <c r="R17" s="77"/>
      <c r="T17" s="29">
        <v>0</v>
      </c>
      <c r="U17" s="29">
        <v>19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5554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4372</v>
      </c>
      <c r="D19" s="29">
        <v>702</v>
      </c>
      <c r="E19" s="29">
        <v>1082</v>
      </c>
      <c r="F19" s="29">
        <v>997</v>
      </c>
      <c r="G19" s="29">
        <v>0</v>
      </c>
      <c r="H19" s="29">
        <v>2178</v>
      </c>
      <c r="I19" s="29">
        <v>10</v>
      </c>
      <c r="J19" s="29">
        <v>37</v>
      </c>
      <c r="K19" s="29">
        <v>90</v>
      </c>
      <c r="L19" s="29">
        <v>0</v>
      </c>
      <c r="M19" s="31">
        <f>SUM(C19:L19)</f>
        <v>9468</v>
      </c>
      <c r="N19" s="29">
        <v>48</v>
      </c>
      <c r="O19" s="31">
        <f>SUM(M19:N19)</f>
        <v>9516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18605</v>
      </c>
      <c r="D20" s="29">
        <v>9513</v>
      </c>
      <c r="E20" s="29">
        <v>7329</v>
      </c>
      <c r="F20" s="29">
        <v>5340</v>
      </c>
      <c r="G20" s="29">
        <v>0</v>
      </c>
      <c r="H20" s="29">
        <v>9347</v>
      </c>
      <c r="I20" s="29">
        <v>1727</v>
      </c>
      <c r="J20" s="29">
        <v>3259</v>
      </c>
      <c r="K20" s="29">
        <v>1443</v>
      </c>
      <c r="L20" s="29">
        <v>0</v>
      </c>
      <c r="M20" s="31">
        <f>SUM(C20:L20)</f>
        <v>56563</v>
      </c>
      <c r="N20" s="29">
        <v>2592</v>
      </c>
      <c r="O20" s="31">
        <f>SUM(M20:N20)</f>
        <v>59155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3169</v>
      </c>
      <c r="G21" s="30"/>
      <c r="H21" s="30"/>
      <c r="I21" s="30"/>
      <c r="J21" s="29">
        <v>1551</v>
      </c>
      <c r="K21" s="30"/>
      <c r="L21" s="30"/>
      <c r="M21" s="31">
        <f>SUM(F21,J21)</f>
        <v>4720</v>
      </c>
      <c r="N21" s="30"/>
      <c r="O21" s="31">
        <f>M21</f>
        <v>4720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86</v>
      </c>
      <c r="F23" s="29">
        <v>0</v>
      </c>
      <c r="G23" s="29">
        <v>0</v>
      </c>
      <c r="H23" s="29">
        <v>15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101</v>
      </c>
      <c r="N23" s="29">
        <v>0</v>
      </c>
      <c r="O23" s="31">
        <f>SUM(M23:N23)</f>
        <v>101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11964</v>
      </c>
      <c r="D24" s="29">
        <v>646</v>
      </c>
      <c r="E24" s="29">
        <v>92152</v>
      </c>
      <c r="F24" s="29">
        <v>0</v>
      </c>
      <c r="G24" s="29">
        <v>0</v>
      </c>
      <c r="H24" s="29">
        <v>1140</v>
      </c>
      <c r="I24" s="29">
        <v>3468</v>
      </c>
      <c r="J24" s="29">
        <v>1222</v>
      </c>
      <c r="K24" s="29">
        <v>2554</v>
      </c>
      <c r="L24" s="29">
        <v>0</v>
      </c>
      <c r="M24" s="31">
        <f>SUM(C24:L24)</f>
        <v>113146</v>
      </c>
      <c r="N24" s="29">
        <v>2705</v>
      </c>
      <c r="O24" s="31">
        <f>SUM(M24:N24)</f>
        <v>115851</v>
      </c>
      <c r="Q24" s="77"/>
      <c r="R24" s="77"/>
      <c r="T24" s="29">
        <v>0</v>
      </c>
      <c r="U24" s="29">
        <v>305</v>
      </c>
    </row>
    <row r="25" spans="2:21" s="21" customFormat="1" ht="16" customHeight="1">
      <c r="B25" s="33" t="s">
        <v>44</v>
      </c>
      <c r="C25" s="34">
        <f>SUM(C17,C19:C20,C22:C24)</f>
        <v>44894</v>
      </c>
      <c r="D25" s="34">
        <f>SUM(D17,D19:D20,D22:D24)</f>
        <v>13784</v>
      </c>
      <c r="E25" s="34">
        <f>SUM(E17,E19:E20,E22:E24)</f>
        <v>103281</v>
      </c>
      <c r="F25" s="34">
        <f>SUM(F17,F19:F24)</f>
        <v>9701</v>
      </c>
      <c r="G25" s="34">
        <f>SUM(G17,G19:G20,G22:G24)</f>
        <v>0</v>
      </c>
      <c r="H25" s="34">
        <f>SUM(H17,H19:H20,H22:H24)</f>
        <v>13469</v>
      </c>
      <c r="I25" s="34">
        <f>SUM(I17,I19:I20,I22:I24)</f>
        <v>5616</v>
      </c>
      <c r="J25" s="34">
        <f>SUM(J17,J19:J24)</f>
        <v>6155</v>
      </c>
      <c r="K25" s="34">
        <f>SUM(K17,K19:K20,K22:K24)</f>
        <v>5902</v>
      </c>
      <c r="L25" s="34">
        <f>SUM(L17,L19:L20,L22:L24)</f>
        <v>0</v>
      </c>
      <c r="M25" s="34">
        <f>SUM(M17,M19:M24)</f>
        <v>202802</v>
      </c>
      <c r="N25" s="34">
        <f>SUM(N17,N19:N20,N22:N24)</f>
        <v>19744</v>
      </c>
      <c r="O25" s="34">
        <f>SUM(O17,O19:O24)</f>
        <v>222546</v>
      </c>
      <c r="Q25" s="77"/>
      <c r="R25" s="77"/>
      <c r="T25" s="34">
        <f>SUM(T17,T19:T20,T22:T24)</f>
        <v>0</v>
      </c>
      <c r="U25" s="34">
        <f>SUM(U17,U19:U20,U22:U24)</f>
        <v>324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1329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1329</v>
      </c>
      <c r="N28" s="30"/>
      <c r="O28" s="31">
        <f>M28</f>
        <v>1329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789</v>
      </c>
      <c r="F29" s="30"/>
      <c r="G29" s="30"/>
      <c r="H29" s="30"/>
      <c r="I29" s="30"/>
      <c r="J29" s="30"/>
      <c r="K29" s="30"/>
      <c r="L29" s="30"/>
      <c r="M29" s="31">
        <f>E29</f>
        <v>789</v>
      </c>
      <c r="N29" s="30"/>
      <c r="O29" s="31">
        <f>M29</f>
        <v>789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51796</v>
      </c>
      <c r="L30" s="30"/>
      <c r="M30" s="31">
        <f>K30</f>
        <v>51796</v>
      </c>
      <c r="N30" s="30"/>
      <c r="O30" s="31">
        <f>M30</f>
        <v>51796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95450</v>
      </c>
      <c r="F31" s="41"/>
      <c r="G31" s="41"/>
      <c r="H31" s="41"/>
      <c r="I31" s="41"/>
      <c r="J31" s="41"/>
      <c r="K31" s="41"/>
      <c r="L31" s="41"/>
      <c r="M31" s="31">
        <f>E31</f>
        <v>95450</v>
      </c>
      <c r="N31" s="41"/>
      <c r="O31" s="31">
        <f>M31</f>
        <v>95450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500</v>
      </c>
      <c r="M32" s="31">
        <f>SUM(C32:L32)</f>
        <v>500</v>
      </c>
      <c r="N32" s="75">
        <f>-N49-N50</f>
        <v>0</v>
      </c>
      <c r="O32" s="31">
        <f>SUM(M32:N32)</f>
        <v>500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584</v>
      </c>
      <c r="D34" s="29">
        <v>17</v>
      </c>
      <c r="E34" s="29">
        <v>2719</v>
      </c>
      <c r="F34" s="29">
        <v>19</v>
      </c>
      <c r="G34" s="29">
        <v>0</v>
      </c>
      <c r="H34" s="29">
        <v>37</v>
      </c>
      <c r="I34" s="29">
        <v>120</v>
      </c>
      <c r="J34" s="29">
        <v>44</v>
      </c>
      <c r="K34" s="29">
        <v>18</v>
      </c>
      <c r="L34" s="29">
        <v>0</v>
      </c>
      <c r="M34" s="31">
        <f>SUM(C34:L34)</f>
        <v>3558</v>
      </c>
      <c r="N34" s="29">
        <v>32</v>
      </c>
      <c r="O34" s="31">
        <f>SUM(M34:N34)</f>
        <v>3590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1913</v>
      </c>
      <c r="D35" s="34">
        <f>SUM(D32:D34)</f>
        <v>17</v>
      </c>
      <c r="E35" s="34">
        <f>SUM(E29,E31:E34)</f>
        <v>98958</v>
      </c>
      <c r="F35" s="34">
        <f>SUM(F32:F34)</f>
        <v>19</v>
      </c>
      <c r="G35" s="34">
        <f>SUM(G32:G34)</f>
        <v>0</v>
      </c>
      <c r="H35" s="34">
        <f>SUM(H32:H34)</f>
        <v>37</v>
      </c>
      <c r="I35" s="34">
        <f>SUM(I32:I34)</f>
        <v>120</v>
      </c>
      <c r="J35" s="34">
        <f>SUM(J32:J34)</f>
        <v>44</v>
      </c>
      <c r="K35" s="34">
        <f>SUM(K30,K32:K34)</f>
        <v>51814</v>
      </c>
      <c r="L35" s="34">
        <f>SUM(L32:L34)</f>
        <v>500</v>
      </c>
      <c r="M35" s="34">
        <f>SUM(M28:M34)</f>
        <v>153422</v>
      </c>
      <c r="N35" s="34">
        <f>SUM(N32:N34)</f>
        <v>32</v>
      </c>
      <c r="O35" s="34">
        <f>SUM(O28:O34)</f>
        <v>153454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19535</v>
      </c>
      <c r="D37" s="29">
        <v>565</v>
      </c>
      <c r="E37" s="29">
        <v>3646</v>
      </c>
      <c r="F37" s="29">
        <v>1964</v>
      </c>
      <c r="G37" s="29">
        <v>0</v>
      </c>
      <c r="H37" s="29">
        <v>1187</v>
      </c>
      <c r="I37" s="29">
        <v>783</v>
      </c>
      <c r="J37" s="29">
        <v>1823</v>
      </c>
      <c r="K37" s="29">
        <v>807</v>
      </c>
      <c r="L37" s="29">
        <v>0</v>
      </c>
      <c r="M37" s="31">
        <f>SUM(C37:L37)</f>
        <v>30310</v>
      </c>
      <c r="N37" s="29">
        <v>483</v>
      </c>
      <c r="O37" s="31">
        <f>SUM(M37:N37)</f>
        <v>30793</v>
      </c>
      <c r="Q37" s="77"/>
      <c r="R37" s="77"/>
      <c r="T37" s="29">
        <v>0</v>
      </c>
      <c r="U37" s="29">
        <v>45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-266</v>
      </c>
      <c r="D39" s="29">
        <v>-175</v>
      </c>
      <c r="E39" s="29">
        <v>-126</v>
      </c>
      <c r="F39" s="29">
        <v>-879</v>
      </c>
      <c r="G39" s="29">
        <v>0</v>
      </c>
      <c r="H39" s="29">
        <v>0</v>
      </c>
      <c r="I39" s="29">
        <v>-874</v>
      </c>
      <c r="J39" s="29">
        <v>-1327</v>
      </c>
      <c r="K39" s="29">
        <v>-642</v>
      </c>
      <c r="L39" s="29">
        <v>0</v>
      </c>
      <c r="M39" s="31">
        <f>SUM(C39:L39)</f>
        <v>-4289</v>
      </c>
      <c r="N39" s="29">
        <v>0</v>
      </c>
      <c r="O39" s="31">
        <f>SUM(M39:N39)</f>
        <v>-4289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214135</v>
      </c>
      <c r="D41" s="31">
        <f t="shared" si="2"/>
        <v>22246</v>
      </c>
      <c r="E41" s="31">
        <f t="shared" si="2"/>
        <v>264816</v>
      </c>
      <c r="F41" s="31">
        <f t="shared" si="2"/>
        <v>15859</v>
      </c>
      <c r="G41" s="31">
        <f t="shared" si="2"/>
        <v>0</v>
      </c>
      <c r="H41" s="31">
        <f t="shared" si="2"/>
        <v>23695</v>
      </c>
      <c r="I41" s="31">
        <f t="shared" si="2"/>
        <v>11419</v>
      </c>
      <c r="J41" s="31">
        <f t="shared" si="2"/>
        <v>18354</v>
      </c>
      <c r="K41" s="31">
        <f t="shared" si="2"/>
        <v>62449</v>
      </c>
      <c r="L41" s="31">
        <f t="shared" si="2"/>
        <v>500</v>
      </c>
      <c r="M41" s="31">
        <f t="shared" si="2"/>
        <v>633473</v>
      </c>
      <c r="N41" s="31">
        <f t="shared" si="2"/>
        <v>28578</v>
      </c>
      <c r="O41" s="31">
        <f t="shared" si="2"/>
        <v>662051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369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213879</v>
      </c>
      <c r="D43" s="31">
        <f>SUM(D41,D55)</f>
        <v>22246</v>
      </c>
      <c r="E43" s="31">
        <f>SUM(E41,E55)</f>
        <v>264670</v>
      </c>
      <c r="F43" s="31">
        <f>SUM(F41,F55:F56)</f>
        <v>15859</v>
      </c>
      <c r="G43" s="31">
        <f>SUM(G41,G55)</f>
        <v>0</v>
      </c>
      <c r="H43" s="31">
        <f>SUM(H41,H55)</f>
        <v>23695</v>
      </c>
      <c r="I43" s="31">
        <f>SUM(I41,I55)</f>
        <v>11419</v>
      </c>
      <c r="J43" s="31">
        <f>SUM(J41,J55:J56)</f>
        <v>18134</v>
      </c>
      <c r="K43" s="31">
        <f>SUM(K41,K55)</f>
        <v>62449</v>
      </c>
      <c r="L43" s="31">
        <f>SUM(L41,L55)</f>
        <v>500</v>
      </c>
      <c r="M43" s="31">
        <f>SUM(M41,M55:M56)</f>
        <v>632851</v>
      </c>
      <c r="N43" s="31">
        <f>SUM(N41,N55)</f>
        <v>28578</v>
      </c>
      <c r="O43" s="31">
        <f>SUM(O41,O55:O56)</f>
        <v>661429</v>
      </c>
      <c r="Q43" s="77"/>
      <c r="R43" s="77"/>
      <c r="T43" s="31">
        <f>SUM(T41,T55)</f>
        <v>0</v>
      </c>
      <c r="U43" s="31">
        <f>SUM(U41,U55)</f>
        <v>369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-23906</v>
      </c>
      <c r="D47" s="30"/>
      <c r="E47" s="29">
        <v>-3078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-26984</v>
      </c>
      <c r="N47" s="30"/>
      <c r="O47" s="31">
        <f>M47</f>
        <v>-26984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-1920</v>
      </c>
      <c r="D48" s="29">
        <v>0</v>
      </c>
      <c r="E48" s="29">
        <v>-852</v>
      </c>
      <c r="F48" s="29">
        <v>0</v>
      </c>
      <c r="G48" s="29">
        <v>0</v>
      </c>
      <c r="H48" s="29">
        <v>0</v>
      </c>
      <c r="I48" s="29">
        <v>-1666</v>
      </c>
      <c r="J48" s="29">
        <v>-56</v>
      </c>
      <c r="K48" s="29">
        <v>-212</v>
      </c>
      <c r="L48" s="29">
        <v>0</v>
      </c>
      <c r="M48" s="31">
        <f>SUM(C48:L48)</f>
        <v>-4706</v>
      </c>
      <c r="N48" s="29">
        <v>0</v>
      </c>
      <c r="O48" s="31">
        <f>SUM(M48:N48)</f>
        <v>-4706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-500</v>
      </c>
      <c r="M49" s="31">
        <f>SUM(C49:L49)</f>
        <v>-500</v>
      </c>
      <c r="N49" s="29">
        <v>0</v>
      </c>
      <c r="O49" s="31">
        <f>SUM(M49:N49)</f>
        <v>-500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-6457</v>
      </c>
      <c r="D51" s="29">
        <v>0</v>
      </c>
      <c r="E51" s="29">
        <v>0</v>
      </c>
      <c r="F51" s="29">
        <v>0</v>
      </c>
      <c r="G51" s="29">
        <v>0</v>
      </c>
      <c r="H51" s="29">
        <v>-56</v>
      </c>
      <c r="I51" s="29">
        <v>-2726</v>
      </c>
      <c r="J51" s="29">
        <v>-680</v>
      </c>
      <c r="K51" s="29">
        <v>-48491</v>
      </c>
      <c r="L51" s="29">
        <v>0</v>
      </c>
      <c r="M51" s="31">
        <f>SUM(C51:L51)</f>
        <v>-58410</v>
      </c>
      <c r="N51" s="29">
        <v>-898</v>
      </c>
      <c r="O51" s="31">
        <f>SUM(M51:N51)</f>
        <v>-59308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-32283</v>
      </c>
      <c r="D52" s="34">
        <f>SUM(D48:D51)</f>
        <v>0</v>
      </c>
      <c r="E52" s="34">
        <f>SUM(E47:E51)</f>
        <v>-3930</v>
      </c>
      <c r="F52" s="34">
        <f>SUM(F47:F51)</f>
        <v>0</v>
      </c>
      <c r="G52" s="34">
        <f t="shared" ref="G52:L52" si="3">SUM(G48:G51)</f>
        <v>0</v>
      </c>
      <c r="H52" s="34">
        <f t="shared" si="3"/>
        <v>-56</v>
      </c>
      <c r="I52" s="34">
        <f t="shared" si="3"/>
        <v>-4392</v>
      </c>
      <c r="J52" s="34">
        <f t="shared" si="3"/>
        <v>-736</v>
      </c>
      <c r="K52" s="34">
        <f t="shared" si="3"/>
        <v>-48703</v>
      </c>
      <c r="L52" s="34">
        <f t="shared" si="3"/>
        <v>-500</v>
      </c>
      <c r="M52" s="34">
        <f>SUM(M47:M51)</f>
        <v>-90600</v>
      </c>
      <c r="N52" s="34">
        <f>SUM(N48:N51)</f>
        <v>-898</v>
      </c>
      <c r="O52" s="34">
        <f>SUM(O47:O51)</f>
        <v>-91498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-256</v>
      </c>
      <c r="D55" s="29">
        <v>0</v>
      </c>
      <c r="E55" s="29">
        <v>-146</v>
      </c>
      <c r="F55" s="29">
        <v>0</v>
      </c>
      <c r="G55" s="29">
        <v>0</v>
      </c>
      <c r="H55" s="29">
        <v>0</v>
      </c>
      <c r="I55" s="29">
        <v>0</v>
      </c>
      <c r="J55" s="29">
        <v>-220</v>
      </c>
      <c r="K55" s="29">
        <v>0</v>
      </c>
      <c r="L55" s="29">
        <v>0</v>
      </c>
      <c r="M55" s="31">
        <f>SUM(C55:L55)</f>
        <v>-622</v>
      </c>
      <c r="N55" s="29">
        <v>0</v>
      </c>
      <c r="O55" s="31">
        <f>SUM(M55:N55)</f>
        <v>-622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-35571</v>
      </c>
      <c r="F57" s="30"/>
      <c r="G57" s="30"/>
      <c r="H57" s="30"/>
      <c r="I57" s="30"/>
      <c r="J57" s="30"/>
      <c r="K57" s="30"/>
      <c r="L57" s="30"/>
      <c r="M57" s="31">
        <f>E57</f>
        <v>-35571</v>
      </c>
      <c r="N57" s="30"/>
      <c r="O57" s="31">
        <f>M57</f>
        <v>-35571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-95450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-95450</v>
      </c>
      <c r="N58" s="42">
        <f>-N82</f>
        <v>0</v>
      </c>
      <c r="O58" s="31">
        <f>SUM(M58:N58)</f>
        <v>-95450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-646</v>
      </c>
      <c r="D59" s="29">
        <v>-922</v>
      </c>
      <c r="E59" s="29">
        <v>-1510</v>
      </c>
      <c r="F59" s="29">
        <v>-2369</v>
      </c>
      <c r="G59" s="29">
        <v>0</v>
      </c>
      <c r="H59" s="29">
        <v>-95</v>
      </c>
      <c r="I59" s="29">
        <v>-1021</v>
      </c>
      <c r="J59" s="29">
        <v>-1841</v>
      </c>
      <c r="K59" s="29">
        <v>-1661</v>
      </c>
      <c r="L59" s="29">
        <v>0</v>
      </c>
      <c r="M59" s="31">
        <f>SUM(C59:L59)</f>
        <v>-10065</v>
      </c>
      <c r="N59" s="29">
        <v>0</v>
      </c>
      <c r="O59" s="31">
        <f>SUM(M59:N59)</f>
        <v>-10065</v>
      </c>
      <c r="P59" s="52"/>
      <c r="Q59" s="77"/>
      <c r="R59" s="77"/>
      <c r="S59" s="52"/>
      <c r="T59" s="29">
        <v>0</v>
      </c>
      <c r="U59" s="29">
        <v>-571</v>
      </c>
    </row>
    <row r="60" spans="2:21" s="21" customFormat="1" ht="16" customHeight="1">
      <c r="B60" s="33" t="s">
        <v>72</v>
      </c>
      <c r="C60" s="34">
        <f>SUM(C55,C58:C59)</f>
        <v>-902</v>
      </c>
      <c r="D60" s="34">
        <f>SUM(D55,D58:D59)</f>
        <v>-922</v>
      </c>
      <c r="E60" s="34">
        <f>SUM(E55,E57:E59)</f>
        <v>-132677</v>
      </c>
      <c r="F60" s="34">
        <f>SUM(F55:F56,F58:F59)</f>
        <v>-2369</v>
      </c>
      <c r="G60" s="34">
        <f>SUM(G55,G59)</f>
        <v>0</v>
      </c>
      <c r="H60" s="34">
        <f>SUM(H55,H58:H59)</f>
        <v>-95</v>
      </c>
      <c r="I60" s="34">
        <f>SUM(I55,I58:I59)</f>
        <v>-1021</v>
      </c>
      <c r="J60" s="34">
        <f>SUM(J55:J56,J58:J59)</f>
        <v>-2061</v>
      </c>
      <c r="K60" s="34">
        <f>SUM(K55,K58:K59)</f>
        <v>-1661</v>
      </c>
      <c r="L60" s="34">
        <f>SUM(L55,L58:L59)</f>
        <v>0</v>
      </c>
      <c r="M60" s="34">
        <f>SUM(M55:M59)</f>
        <v>-141708</v>
      </c>
      <c r="N60" s="34">
        <f>SUM(N55,N58:N59)</f>
        <v>0</v>
      </c>
      <c r="O60" s="34">
        <f>SUM(O55:O59)</f>
        <v>-141708</v>
      </c>
      <c r="P60" s="52"/>
      <c r="Q60" s="77"/>
      <c r="R60" s="77"/>
      <c r="S60" s="52"/>
      <c r="T60" s="34">
        <f>SUM(T55,T59)</f>
        <v>0</v>
      </c>
      <c r="U60" s="34">
        <f>SUM(U55,U59)</f>
        <v>-571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-533</v>
      </c>
      <c r="D63" s="29">
        <v>0</v>
      </c>
      <c r="E63" s="29">
        <v>-10972</v>
      </c>
      <c r="F63" s="29">
        <v>0</v>
      </c>
      <c r="G63" s="29">
        <v>0</v>
      </c>
      <c r="H63" s="29">
        <v>-87</v>
      </c>
      <c r="I63" s="29">
        <v>0</v>
      </c>
      <c r="J63" s="29">
        <v>-649</v>
      </c>
      <c r="K63" s="29">
        <v>0</v>
      </c>
      <c r="L63" s="29">
        <v>0</v>
      </c>
      <c r="M63" s="31">
        <f>SUM(C63:L63)</f>
        <v>-12241</v>
      </c>
      <c r="N63" s="29">
        <v>0</v>
      </c>
      <c r="O63" s="31">
        <f>SUM(M63:N63)</f>
        <v>-12241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-114</v>
      </c>
      <c r="D64" s="29">
        <v>-23</v>
      </c>
      <c r="E64" s="29">
        <v>-170</v>
      </c>
      <c r="F64" s="29">
        <v>-2</v>
      </c>
      <c r="G64" s="29">
        <v>0</v>
      </c>
      <c r="H64" s="29">
        <v>-165</v>
      </c>
      <c r="I64" s="29">
        <v>-511</v>
      </c>
      <c r="J64" s="29">
        <v>0</v>
      </c>
      <c r="K64" s="29">
        <v>0</v>
      </c>
      <c r="L64" s="29">
        <v>0</v>
      </c>
      <c r="M64" s="31">
        <f>SUM(C64:L64)</f>
        <v>-985</v>
      </c>
      <c r="N64" s="29">
        <v>-51047</v>
      </c>
      <c r="O64" s="31">
        <f>SUM(M64:N64)</f>
        <v>-52032</v>
      </c>
      <c r="P64" s="32"/>
      <c r="Q64" s="77"/>
      <c r="R64" s="77"/>
      <c r="S64" s="32"/>
      <c r="T64" s="29">
        <v>0</v>
      </c>
      <c r="U64" s="29">
        <v>-315</v>
      </c>
    </row>
    <row r="65" spans="2:21" s="21" customFormat="1" ht="16" customHeight="1">
      <c r="B65" s="28" t="s">
        <v>76</v>
      </c>
      <c r="C65" s="29">
        <v>-277</v>
      </c>
      <c r="D65" s="29">
        <v>-726</v>
      </c>
      <c r="E65" s="29">
        <v>-10558</v>
      </c>
      <c r="F65" s="29">
        <v>-646</v>
      </c>
      <c r="G65" s="29">
        <v>0</v>
      </c>
      <c r="H65" s="29">
        <v>-1965</v>
      </c>
      <c r="I65" s="29">
        <v>-1614</v>
      </c>
      <c r="J65" s="29">
        <v>-1005</v>
      </c>
      <c r="K65" s="29">
        <v>-2047</v>
      </c>
      <c r="L65" s="29">
        <v>0</v>
      </c>
      <c r="M65" s="31">
        <f>SUM(C65:L65)</f>
        <v>-18838</v>
      </c>
      <c r="N65" s="29">
        <v>-114</v>
      </c>
      <c r="O65" s="31">
        <f>SUM(M65:N65)</f>
        <v>-18952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-924</v>
      </c>
      <c r="D66" s="34">
        <f t="shared" si="4"/>
        <v>-749</v>
      </c>
      <c r="E66" s="34">
        <f t="shared" si="4"/>
        <v>-21700</v>
      </c>
      <c r="F66" s="34">
        <f t="shared" si="4"/>
        <v>-648</v>
      </c>
      <c r="G66" s="34">
        <f t="shared" si="4"/>
        <v>0</v>
      </c>
      <c r="H66" s="34">
        <f t="shared" si="4"/>
        <v>-2217</v>
      </c>
      <c r="I66" s="34">
        <f t="shared" si="4"/>
        <v>-2125</v>
      </c>
      <c r="J66" s="34">
        <f t="shared" si="4"/>
        <v>-1654</v>
      </c>
      <c r="K66" s="34">
        <f t="shared" si="4"/>
        <v>-2047</v>
      </c>
      <c r="L66" s="34">
        <f t="shared" si="4"/>
        <v>0</v>
      </c>
      <c r="M66" s="34">
        <f t="shared" si="4"/>
        <v>-32064</v>
      </c>
      <c r="N66" s="34">
        <f t="shared" si="4"/>
        <v>-51161</v>
      </c>
      <c r="O66" s="34">
        <f t="shared" si="4"/>
        <v>-83225</v>
      </c>
      <c r="P66" s="32"/>
      <c r="Q66" s="77"/>
      <c r="R66" s="77"/>
      <c r="S66" s="32"/>
      <c r="T66" s="34">
        <f>SUM(T63:T65)</f>
        <v>0</v>
      </c>
      <c r="U66" s="34">
        <f>SUM(U63:U65)</f>
        <v>-315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-34109</v>
      </c>
      <c r="D68" s="31">
        <f t="shared" si="5"/>
        <v>-1671</v>
      </c>
      <c r="E68" s="31">
        <f t="shared" si="5"/>
        <v>-158307</v>
      </c>
      <c r="F68" s="31">
        <f t="shared" si="5"/>
        <v>-3017</v>
      </c>
      <c r="G68" s="31">
        <f t="shared" si="5"/>
        <v>0</v>
      </c>
      <c r="H68" s="31">
        <f t="shared" si="5"/>
        <v>-2368</v>
      </c>
      <c r="I68" s="31">
        <f t="shared" si="5"/>
        <v>-7538</v>
      </c>
      <c r="J68" s="31">
        <f t="shared" si="5"/>
        <v>-4451</v>
      </c>
      <c r="K68" s="31">
        <f t="shared" si="5"/>
        <v>-52411</v>
      </c>
      <c r="L68" s="31">
        <f t="shared" si="5"/>
        <v>-500</v>
      </c>
      <c r="M68" s="31">
        <f t="shared" si="5"/>
        <v>-264372</v>
      </c>
      <c r="N68" s="31">
        <f t="shared" si="5"/>
        <v>-52059</v>
      </c>
      <c r="O68" s="31">
        <f t="shared" si="5"/>
        <v>-316431</v>
      </c>
      <c r="P68" s="32"/>
      <c r="Q68" s="77"/>
      <c r="R68" s="77"/>
      <c r="S68" s="32"/>
      <c r="T68" s="31">
        <f>SUM(T52,T60,T66)</f>
        <v>0</v>
      </c>
      <c r="U68" s="31">
        <f>SUM(U52,U60,U66)</f>
        <v>-886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-33853</v>
      </c>
      <c r="D70" s="31">
        <f>D68-D55</f>
        <v>-1671</v>
      </c>
      <c r="E70" s="31">
        <f>E68-E55</f>
        <v>-158161</v>
      </c>
      <c r="F70" s="31">
        <f>F68-F55-F56</f>
        <v>-3017</v>
      </c>
      <c r="G70" s="31">
        <f>G68-G55</f>
        <v>0</v>
      </c>
      <c r="H70" s="31">
        <f>H68-H55</f>
        <v>-2368</v>
      </c>
      <c r="I70" s="31">
        <f>I68-I55</f>
        <v>-7538</v>
      </c>
      <c r="J70" s="31">
        <f>J68-J55-J56</f>
        <v>-4231</v>
      </c>
      <c r="K70" s="31">
        <f>K68-K55</f>
        <v>-52411</v>
      </c>
      <c r="L70" s="31">
        <f>L68-L55</f>
        <v>-500</v>
      </c>
      <c r="M70" s="31">
        <f>M68-M55-M56</f>
        <v>-263750</v>
      </c>
      <c r="N70" s="31">
        <f>N68-N55</f>
        <v>-52059</v>
      </c>
      <c r="O70" s="31">
        <f>O68-O55-O56</f>
        <v>-315809</v>
      </c>
      <c r="P70" s="32"/>
      <c r="Q70" s="77"/>
      <c r="R70" s="77"/>
      <c r="S70" s="32"/>
      <c r="T70" s="31">
        <f>T68-T55</f>
        <v>0</v>
      </c>
      <c r="U70" s="31">
        <f>U68-U55</f>
        <v>-886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180026</v>
      </c>
      <c r="D72" s="57">
        <f t="shared" si="6"/>
        <v>20575</v>
      </c>
      <c r="E72" s="57">
        <f t="shared" si="6"/>
        <v>106509</v>
      </c>
      <c r="F72" s="57">
        <f t="shared" si="6"/>
        <v>12842</v>
      </c>
      <c r="G72" s="57">
        <f t="shared" si="6"/>
        <v>0</v>
      </c>
      <c r="H72" s="57">
        <f t="shared" si="6"/>
        <v>21327</v>
      </c>
      <c r="I72" s="57">
        <f t="shared" si="6"/>
        <v>3881</v>
      </c>
      <c r="J72" s="57">
        <f t="shared" si="6"/>
        <v>13903</v>
      </c>
      <c r="K72" s="57">
        <f t="shared" si="6"/>
        <v>10038</v>
      </c>
      <c r="L72" s="57">
        <f t="shared" si="6"/>
        <v>0</v>
      </c>
      <c r="M72" s="57">
        <f t="shared" si="6"/>
        <v>369101</v>
      </c>
      <c r="N72" s="57">
        <f t="shared" si="6"/>
        <v>-23481</v>
      </c>
      <c r="O72" s="57">
        <f t="shared" si="6"/>
        <v>345620</v>
      </c>
      <c r="P72" s="32"/>
      <c r="Q72" s="77"/>
      <c r="R72" s="77"/>
      <c r="S72" s="32"/>
      <c r="T72" s="57">
        <f>T41+T68</f>
        <v>0</v>
      </c>
      <c r="U72" s="57">
        <f>U41+U68</f>
        <v>-517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3125</v>
      </c>
      <c r="D77" s="69">
        <v>105</v>
      </c>
      <c r="E77" s="69">
        <v>0</v>
      </c>
      <c r="F77" s="69">
        <v>80</v>
      </c>
      <c r="G77" s="69">
        <v>0</v>
      </c>
      <c r="H77" s="69">
        <v>316</v>
      </c>
      <c r="I77" s="69">
        <v>173</v>
      </c>
      <c r="J77" s="69">
        <v>0</v>
      </c>
      <c r="K77" s="69">
        <v>0</v>
      </c>
      <c r="L77" s="69">
        <v>0</v>
      </c>
      <c r="M77" s="70">
        <f>SUM(C77:L77)</f>
        <v>3799</v>
      </c>
      <c r="N77" s="71">
        <v>0</v>
      </c>
      <c r="O77" s="70">
        <f>SUM(M77:N77)</f>
        <v>3799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95450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-95450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95450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95450</v>
      </c>
      <c r="N82" s="29">
        <v>0</v>
      </c>
      <c r="O82" s="31">
        <f>SUM(M82:N82)</f>
        <v>95450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125</v>
      </c>
      <c r="D86" s="29">
        <v>0</v>
      </c>
      <c r="E86" s="29">
        <v>6047</v>
      </c>
      <c r="F86" s="29">
        <v>0</v>
      </c>
      <c r="G86" s="30"/>
      <c r="H86" s="29">
        <v>0</v>
      </c>
      <c r="I86" s="29">
        <v>735</v>
      </c>
      <c r="J86" s="29">
        <v>192</v>
      </c>
      <c r="K86" s="29">
        <v>0</v>
      </c>
      <c r="L86" s="29">
        <v>0</v>
      </c>
      <c r="M86" s="31">
        <f>SUM(C86:F86,H86:L86)</f>
        <v>7099</v>
      </c>
      <c r="N86" s="29">
        <v>0</v>
      </c>
      <c r="O86" s="31">
        <f>SUM(M86:N86)</f>
        <v>7099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86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86</v>
      </c>
      <c r="N87" s="29">
        <v>0</v>
      </c>
      <c r="O87" s="31">
        <f>SUM(M87:N87)</f>
        <v>86</v>
      </c>
      <c r="P87" s="32"/>
      <c r="Q87" s="36"/>
      <c r="R87" s="36"/>
      <c r="S87" s="32"/>
      <c r="T87" s="29">
        <v>0</v>
      </c>
      <c r="U87" s="29">
        <v>186</v>
      </c>
    </row>
    <row r="88" spans="2:21" s="21" customFormat="1" ht="16" customHeight="1">
      <c r="B88" s="33" t="s">
        <v>90</v>
      </c>
      <c r="C88" s="72">
        <f>SUM(C86:C87)</f>
        <v>211</v>
      </c>
      <c r="D88" s="72">
        <f>SUM(D86:D87)</f>
        <v>0</v>
      </c>
      <c r="E88" s="72">
        <f>SUM(E86:E87)</f>
        <v>6047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735</v>
      </c>
      <c r="J88" s="72">
        <f t="shared" si="7"/>
        <v>192</v>
      </c>
      <c r="K88" s="72">
        <f t="shared" si="7"/>
        <v>0</v>
      </c>
      <c r="L88" s="72">
        <f t="shared" si="7"/>
        <v>0</v>
      </c>
      <c r="M88" s="72">
        <f t="shared" si="7"/>
        <v>7185</v>
      </c>
      <c r="N88" s="72">
        <f t="shared" si="7"/>
        <v>0</v>
      </c>
      <c r="O88" s="72">
        <f t="shared" si="7"/>
        <v>7185</v>
      </c>
      <c r="P88" s="32"/>
      <c r="Q88" s="36"/>
      <c r="R88" s="36"/>
      <c r="S88" s="32"/>
      <c r="T88" s="72">
        <f>SUM(T86:T87)</f>
        <v>0</v>
      </c>
      <c r="U88" s="72">
        <f>SUM(U86:U87)</f>
        <v>186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-125</v>
      </c>
      <c r="J91" s="29">
        <v>0</v>
      </c>
      <c r="K91" s="29">
        <v>0</v>
      </c>
      <c r="L91" s="29">
        <v>0</v>
      </c>
      <c r="M91" s="31">
        <f>SUM(C91:F91,H91:L91)</f>
        <v>-125</v>
      </c>
      <c r="N91" s="29">
        <v>0</v>
      </c>
      <c r="O91" s="31">
        <f>SUM(M91:N91)</f>
        <v>-125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-125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-125</v>
      </c>
      <c r="N92" s="72">
        <f t="shared" si="8"/>
        <v>0</v>
      </c>
      <c r="O92" s="72">
        <f t="shared" si="8"/>
        <v>-125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211</v>
      </c>
      <c r="D94" s="31">
        <f>D88+D92</f>
        <v>0</v>
      </c>
      <c r="E94" s="31">
        <f>E88+E92</f>
        <v>6047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610</v>
      </c>
      <c r="J94" s="31">
        <f t="shared" si="9"/>
        <v>192</v>
      </c>
      <c r="K94" s="31">
        <f t="shared" si="9"/>
        <v>0</v>
      </c>
      <c r="L94" s="31">
        <f t="shared" si="9"/>
        <v>0</v>
      </c>
      <c r="M94" s="31">
        <f t="shared" si="9"/>
        <v>7060</v>
      </c>
      <c r="N94" s="31">
        <f t="shared" si="9"/>
        <v>0</v>
      </c>
      <c r="O94" s="31">
        <f t="shared" si="9"/>
        <v>7060</v>
      </c>
      <c r="P94" s="32"/>
      <c r="Q94" s="36"/>
      <c r="R94" s="36"/>
      <c r="S94" s="32"/>
      <c r="T94" s="31">
        <f>T88+T92</f>
        <v>0</v>
      </c>
      <c r="U94" s="31">
        <f>U88+U92</f>
        <v>186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3557</v>
      </c>
      <c r="D97" s="29">
        <v>324</v>
      </c>
      <c r="E97" s="29">
        <v>9552</v>
      </c>
      <c r="F97" s="29">
        <v>702</v>
      </c>
      <c r="G97" s="29">
        <v>0</v>
      </c>
      <c r="H97" s="29">
        <v>2547</v>
      </c>
      <c r="I97" s="29">
        <v>0</v>
      </c>
      <c r="J97" s="29">
        <v>3324</v>
      </c>
      <c r="K97" s="29">
        <v>305</v>
      </c>
      <c r="L97" s="29">
        <v>0</v>
      </c>
      <c r="M97" s="31">
        <f>SUM(C97:L97)</f>
        <v>20311</v>
      </c>
      <c r="N97" s="29">
        <v>0</v>
      </c>
      <c r="O97" s="31">
        <f>SUM(M97:N97)</f>
        <v>20311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B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B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0">
    <tabColor rgb="FF3178B9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148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f>SUM('Aberdeen City:ZetTrans'!C10)</f>
        <v>2793296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2793296</v>
      </c>
      <c r="N10" s="30"/>
      <c r="O10" s="31">
        <f>M10</f>
        <v>2793296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f>SUM('Aberdeen City:ZetTrans'!C11)</f>
        <v>407614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407614</v>
      </c>
      <c r="N11" s="30"/>
      <c r="O11" s="31">
        <f>M11</f>
        <v>407614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f>SUM('Aberdeen City:ZetTrans'!C12)</f>
        <v>1199264</v>
      </c>
      <c r="D12" s="29">
        <f>SUM('Aberdeen City:ZetTrans'!D12)</f>
        <v>188920</v>
      </c>
      <c r="E12" s="29">
        <f>SUM('Aberdeen City:ZetTrans'!E12)</f>
        <v>1446232</v>
      </c>
      <c r="F12" s="29">
        <f>SUM('Aberdeen City:ZetTrans'!F12)</f>
        <v>212652</v>
      </c>
      <c r="G12" s="29">
        <f>SUM('Aberdeen City:ZetTrans'!G12)</f>
        <v>918</v>
      </c>
      <c r="H12" s="29">
        <f>SUM('Aberdeen City:ZetTrans'!H12)</f>
        <v>308271</v>
      </c>
      <c r="I12" s="29">
        <f>SUM('Aberdeen City:ZetTrans'!I12)</f>
        <v>148813</v>
      </c>
      <c r="J12" s="29">
        <f>SUM('Aberdeen City:ZetTrans'!J12)</f>
        <v>499447</v>
      </c>
      <c r="K12" s="29">
        <f>SUM('Aberdeen City:ZetTrans'!K12)</f>
        <v>128030</v>
      </c>
      <c r="L12" s="29">
        <f>SUM('Aberdeen City:ZetTrans'!L12)</f>
        <v>62625</v>
      </c>
      <c r="M12" s="31">
        <f>SUM(C12:L12)</f>
        <v>4195172</v>
      </c>
      <c r="N12" s="29">
        <f>SUM('Aberdeen City:ZetTrans'!N12)</f>
        <v>152465</v>
      </c>
      <c r="O12" s="31">
        <f>SUM(M12:N12)</f>
        <v>4347637</v>
      </c>
      <c r="P12" s="21"/>
      <c r="Q12" s="77"/>
      <c r="R12" s="77"/>
      <c r="S12" s="21"/>
      <c r="T12" s="29">
        <f>SUM('Aberdeen City:ZetTrans'!T12)</f>
        <v>11472</v>
      </c>
      <c r="U12" s="29">
        <f>SUM('Aberdeen City:ZetTrans'!U12)</f>
        <v>1</v>
      </c>
    </row>
    <row r="13" spans="2:22" ht="14.5">
      <c r="B13" s="28" t="s">
        <v>33</v>
      </c>
      <c r="C13" s="29">
        <f>SUM('Aberdeen City:ZetTrans'!C13)</f>
        <v>204372</v>
      </c>
      <c r="D13" s="29">
        <f>SUM('Aberdeen City:ZetTrans'!D13)</f>
        <v>25298</v>
      </c>
      <c r="E13" s="29">
        <f>SUM('Aberdeen City:ZetTrans'!E13)</f>
        <v>180291</v>
      </c>
      <c r="F13" s="29">
        <f>SUM('Aberdeen City:ZetTrans'!F13)</f>
        <v>24982</v>
      </c>
      <c r="G13" s="29">
        <f>SUM('Aberdeen City:ZetTrans'!G13)</f>
        <v>0</v>
      </c>
      <c r="H13" s="29">
        <f>SUM('Aberdeen City:ZetTrans'!H13)</f>
        <v>43941</v>
      </c>
      <c r="I13" s="29">
        <f>SUM('Aberdeen City:ZetTrans'!I13)</f>
        <v>21300</v>
      </c>
      <c r="J13" s="29">
        <f>SUM('Aberdeen City:ZetTrans'!J13)</f>
        <v>97917</v>
      </c>
      <c r="K13" s="29">
        <f>SUM('Aberdeen City:ZetTrans'!K13)</f>
        <v>17555</v>
      </c>
      <c r="L13" s="29">
        <f>SUM('Aberdeen City:ZetTrans'!L13)</f>
        <v>6496</v>
      </c>
      <c r="M13" s="31">
        <f>SUM(C13:L13)</f>
        <v>622152</v>
      </c>
      <c r="N13" s="29">
        <f>SUM('Aberdeen City:ZetTrans'!N13)</f>
        <v>20603</v>
      </c>
      <c r="O13" s="31">
        <f>SUM(M13:N13)</f>
        <v>642755</v>
      </c>
      <c r="P13" s="21"/>
      <c r="Q13" s="77"/>
      <c r="R13" s="77"/>
      <c r="S13" s="21"/>
      <c r="T13" s="29">
        <f>SUM('Aberdeen City:ZetTrans'!T13)</f>
        <v>1155</v>
      </c>
      <c r="U13" s="29">
        <f>SUM('Aberdeen City:ZetTrans'!U13)</f>
        <v>0</v>
      </c>
    </row>
    <row r="14" spans="2:22" ht="14.5">
      <c r="B14" s="33" t="s">
        <v>34</v>
      </c>
      <c r="C14" s="34">
        <f>SUM(C10:C13)</f>
        <v>4604546</v>
      </c>
      <c r="D14" s="34">
        <f t="shared" ref="D14:L14" si="0">SUM(D12:D13)</f>
        <v>214218</v>
      </c>
      <c r="E14" s="34">
        <f t="shared" si="0"/>
        <v>1626523</v>
      </c>
      <c r="F14" s="34">
        <f t="shared" si="0"/>
        <v>237634</v>
      </c>
      <c r="G14" s="34">
        <f t="shared" si="0"/>
        <v>918</v>
      </c>
      <c r="H14" s="34">
        <f t="shared" si="0"/>
        <v>352212</v>
      </c>
      <c r="I14" s="34">
        <f t="shared" si="0"/>
        <v>170113</v>
      </c>
      <c r="J14" s="34">
        <f t="shared" si="0"/>
        <v>597364</v>
      </c>
      <c r="K14" s="34">
        <f t="shared" si="0"/>
        <v>145585</v>
      </c>
      <c r="L14" s="34">
        <f t="shared" si="0"/>
        <v>69121</v>
      </c>
      <c r="M14" s="34">
        <f>SUM(M10:M13)</f>
        <v>8018234</v>
      </c>
      <c r="N14" s="34">
        <f>SUM(N12:N13)</f>
        <v>173068</v>
      </c>
      <c r="O14" s="34">
        <f>SUM(O10:O13)</f>
        <v>8191302</v>
      </c>
      <c r="P14" s="21"/>
      <c r="Q14" s="77"/>
      <c r="R14" s="77"/>
      <c r="S14" s="21"/>
      <c r="T14" s="34">
        <f>SUM(T12:T13)</f>
        <v>12627</v>
      </c>
      <c r="U14" s="34">
        <f>SUM(U12:U13)</f>
        <v>1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f>SUM('Aberdeen City:ZetTrans'!C17)</f>
        <v>526127</v>
      </c>
      <c r="D17" s="29">
        <f>SUM('Aberdeen City:ZetTrans'!D17)</f>
        <v>56582</v>
      </c>
      <c r="E17" s="29">
        <f>SUM('Aberdeen City:ZetTrans'!E17)</f>
        <v>61323</v>
      </c>
      <c r="F17" s="29">
        <f>SUM('Aberdeen City:ZetTrans'!F17)</f>
        <v>69421</v>
      </c>
      <c r="G17" s="29">
        <f>SUM('Aberdeen City:ZetTrans'!G17)</f>
        <v>84</v>
      </c>
      <c r="H17" s="29">
        <f>SUM('Aberdeen City:ZetTrans'!H17)</f>
        <v>48391</v>
      </c>
      <c r="I17" s="29">
        <f>SUM('Aberdeen City:ZetTrans'!I17)</f>
        <v>27816</v>
      </c>
      <c r="J17" s="29">
        <f>SUM('Aberdeen City:ZetTrans'!J17)</f>
        <v>128131</v>
      </c>
      <c r="K17" s="29">
        <f>SUM('Aberdeen City:ZetTrans'!K17)</f>
        <v>79238</v>
      </c>
      <c r="L17" s="29">
        <f>SUM('Aberdeen City:ZetTrans'!L17)</f>
        <v>11445</v>
      </c>
      <c r="M17" s="31">
        <f>SUM(C17:L17)</f>
        <v>1008558</v>
      </c>
      <c r="N17" s="29">
        <f>SUM('Aberdeen City:ZetTrans'!N17)</f>
        <v>383225</v>
      </c>
      <c r="O17" s="31">
        <f>SUM(M17:N17)</f>
        <v>1391783</v>
      </c>
      <c r="Q17" s="77"/>
      <c r="R17" s="77"/>
      <c r="T17" s="29">
        <f>SUM('Aberdeen City:ZetTrans'!T17)</f>
        <v>4038</v>
      </c>
      <c r="U17" s="29">
        <f>SUM('Aberdeen City:ZetTrans'!U17)</f>
        <v>5443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f>SUM('Aberdeen City:ZetTrans'!O18)</f>
        <v>235950.1838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f>SUM('Aberdeen City:ZetTrans'!C19)</f>
        <v>172587</v>
      </c>
      <c r="D19" s="29">
        <f>SUM('Aberdeen City:ZetTrans'!D19)</f>
        <v>21277</v>
      </c>
      <c r="E19" s="29">
        <f>SUM('Aberdeen City:ZetTrans'!E19)</f>
        <v>42250</v>
      </c>
      <c r="F19" s="29">
        <f>SUM('Aberdeen City:ZetTrans'!F19)</f>
        <v>68293</v>
      </c>
      <c r="G19" s="29">
        <f>SUM('Aberdeen City:ZetTrans'!G19)</f>
        <v>29</v>
      </c>
      <c r="H19" s="29">
        <f>SUM('Aberdeen City:ZetTrans'!H19)</f>
        <v>95731</v>
      </c>
      <c r="I19" s="29">
        <f>SUM('Aberdeen City:ZetTrans'!I19)</f>
        <v>1551</v>
      </c>
      <c r="J19" s="29">
        <f>SUM('Aberdeen City:ZetTrans'!J19)</f>
        <v>34749</v>
      </c>
      <c r="K19" s="29">
        <f>SUM('Aberdeen City:ZetTrans'!K19)</f>
        <v>4662</v>
      </c>
      <c r="L19" s="29">
        <f>SUM('Aberdeen City:ZetTrans'!L19)</f>
        <v>17059</v>
      </c>
      <c r="M19" s="31">
        <f>SUM(C19:L19)</f>
        <v>458188</v>
      </c>
      <c r="N19" s="29">
        <f>SUM('Aberdeen City:ZetTrans'!N19)</f>
        <v>3643</v>
      </c>
      <c r="O19" s="31">
        <f>SUM(M19:N19)</f>
        <v>461831</v>
      </c>
      <c r="Q19" s="77"/>
      <c r="R19" s="77"/>
      <c r="T19" s="29">
        <f>SUM('Aberdeen City:ZetTrans'!T19)</f>
        <v>2388</v>
      </c>
      <c r="U19" s="29">
        <f>SUM('Aberdeen City:ZetTrans'!U19)</f>
        <v>0</v>
      </c>
    </row>
    <row r="20" spans="2:21" s="21" customFormat="1" ht="16" customHeight="1">
      <c r="B20" s="28" t="s">
        <v>39</v>
      </c>
      <c r="C20" s="29">
        <f>SUM('Aberdeen City:ZetTrans'!C20)</f>
        <v>480621</v>
      </c>
      <c r="D20" s="29">
        <f>SUM('Aberdeen City:ZetTrans'!D20)</f>
        <v>106726</v>
      </c>
      <c r="E20" s="29">
        <f>SUM('Aberdeen City:ZetTrans'!E20)</f>
        <v>257586</v>
      </c>
      <c r="F20" s="29">
        <f>SUM('Aberdeen City:ZetTrans'!F20)</f>
        <v>224974</v>
      </c>
      <c r="G20" s="29">
        <f>SUM('Aberdeen City:ZetTrans'!G20)</f>
        <v>342</v>
      </c>
      <c r="H20" s="29">
        <f>SUM('Aberdeen City:ZetTrans'!H20)</f>
        <v>260318</v>
      </c>
      <c r="I20" s="29">
        <f>SUM('Aberdeen City:ZetTrans'!I20)</f>
        <v>86603</v>
      </c>
      <c r="J20" s="29">
        <f>SUM('Aberdeen City:ZetTrans'!J20)</f>
        <v>264514</v>
      </c>
      <c r="K20" s="29">
        <f>SUM('Aberdeen City:ZetTrans'!K20)</f>
        <v>75894</v>
      </c>
      <c r="L20" s="29">
        <f>SUM('Aberdeen City:ZetTrans'!L20)</f>
        <v>44286</v>
      </c>
      <c r="M20" s="31">
        <f>SUM(C20:L20)</f>
        <v>1801864</v>
      </c>
      <c r="N20" s="29">
        <f>SUM('Aberdeen City:ZetTrans'!N20)</f>
        <v>97696</v>
      </c>
      <c r="O20" s="31">
        <f>SUM(M20:N20)</f>
        <v>1899560</v>
      </c>
      <c r="Q20" s="77"/>
      <c r="R20" s="77"/>
      <c r="T20" s="29">
        <f>SUM('Aberdeen City:ZetTrans'!T20)</f>
        <v>5465</v>
      </c>
      <c r="U20" s="29">
        <f>SUM('Aberdeen City:ZetTrans'!U20)</f>
        <v>3527</v>
      </c>
    </row>
    <row r="21" spans="2:21" s="21" customFormat="1" ht="16" customHeight="1">
      <c r="B21" s="37" t="s">
        <v>40</v>
      </c>
      <c r="C21" s="30"/>
      <c r="D21" s="30"/>
      <c r="E21" s="30"/>
      <c r="F21" s="29">
        <f>SUM('Aberdeen City:ZetTrans'!F21)</f>
        <v>47771</v>
      </c>
      <c r="G21" s="30"/>
      <c r="H21" s="30"/>
      <c r="I21" s="30"/>
      <c r="J21" s="29">
        <f>SUM('Aberdeen City:ZetTrans'!J21)</f>
        <v>33898</v>
      </c>
      <c r="K21" s="30"/>
      <c r="L21" s="30"/>
      <c r="M21" s="31">
        <f>SUM(F21,J21)</f>
        <v>81669</v>
      </c>
      <c r="N21" s="30"/>
      <c r="O21" s="31">
        <f>M21</f>
        <v>81669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f>SUM('Aberdeen City:ZetTrans'!C22)</f>
        <v>12641</v>
      </c>
      <c r="D22" s="29">
        <f>SUM('Aberdeen City:ZetTrans'!D22)</f>
        <v>17523</v>
      </c>
      <c r="E22" s="29">
        <f>SUM('Aberdeen City:ZetTrans'!E22)</f>
        <v>10345</v>
      </c>
      <c r="F22" s="29">
        <f>SUM('Aberdeen City:ZetTrans'!F22)</f>
        <v>3123</v>
      </c>
      <c r="G22" s="29">
        <f>SUM('Aberdeen City:ZetTrans'!G22)</f>
        <v>0</v>
      </c>
      <c r="H22" s="29">
        <f>SUM('Aberdeen City:ZetTrans'!H22)</f>
        <v>810</v>
      </c>
      <c r="I22" s="29">
        <f>SUM('Aberdeen City:ZetTrans'!I22)</f>
        <v>1334</v>
      </c>
      <c r="J22" s="29">
        <f>SUM('Aberdeen City:ZetTrans'!J22)</f>
        <v>437</v>
      </c>
      <c r="K22" s="29">
        <f>SUM('Aberdeen City:ZetTrans'!K22)</f>
        <v>40</v>
      </c>
      <c r="L22" s="29">
        <f>SUM('Aberdeen City:ZetTrans'!L22)</f>
        <v>3</v>
      </c>
      <c r="M22" s="31">
        <f>SUM(C22:L22)</f>
        <v>46256</v>
      </c>
      <c r="N22" s="29">
        <f>SUM('Aberdeen City:ZetTrans'!N22)</f>
        <v>4300</v>
      </c>
      <c r="O22" s="31">
        <f>SUM(M22:N22)</f>
        <v>50556</v>
      </c>
      <c r="Q22" s="77"/>
      <c r="R22" s="77"/>
      <c r="T22" s="29">
        <f>SUM('Aberdeen City:ZetTrans'!T22)</f>
        <v>0</v>
      </c>
      <c r="U22" s="29">
        <f>SUM('Aberdeen City:ZetTrans'!U22)</f>
        <v>27</v>
      </c>
    </row>
    <row r="23" spans="2:21" s="21" customFormat="1" ht="16" customHeight="1">
      <c r="B23" s="28" t="s">
        <v>42</v>
      </c>
      <c r="C23" s="29">
        <f>SUM('Aberdeen City:ZetTrans'!C23)</f>
        <v>5598</v>
      </c>
      <c r="D23" s="29">
        <f>SUM('Aberdeen City:ZetTrans'!D23)</f>
        <v>1</v>
      </c>
      <c r="E23" s="29">
        <f>SUM('Aberdeen City:ZetTrans'!E23)</f>
        <v>125932</v>
      </c>
      <c r="F23" s="29">
        <f>SUM('Aberdeen City:ZetTrans'!F23)</f>
        <v>0</v>
      </c>
      <c r="G23" s="29">
        <f>SUM('Aberdeen City:ZetTrans'!G23)</f>
        <v>0</v>
      </c>
      <c r="H23" s="29">
        <f>SUM('Aberdeen City:ZetTrans'!H23)</f>
        <v>24</v>
      </c>
      <c r="I23" s="29">
        <f>SUM('Aberdeen City:ZetTrans'!I23)</f>
        <v>0</v>
      </c>
      <c r="J23" s="29">
        <f>SUM('Aberdeen City:ZetTrans'!J23)</f>
        <v>0</v>
      </c>
      <c r="K23" s="29">
        <f>SUM('Aberdeen City:ZetTrans'!K23)</f>
        <v>98</v>
      </c>
      <c r="L23" s="29">
        <f>SUM('Aberdeen City:ZetTrans'!L23)</f>
        <v>0</v>
      </c>
      <c r="M23" s="31">
        <f>SUM(C23:L23)</f>
        <v>131653</v>
      </c>
      <c r="N23" s="29">
        <f>SUM('Aberdeen City:ZetTrans'!N23)</f>
        <v>0</v>
      </c>
      <c r="O23" s="31">
        <f>SUM(M23:N23)</f>
        <v>131653</v>
      </c>
      <c r="Q23" s="77"/>
      <c r="R23" s="77"/>
      <c r="T23" s="29">
        <f>SUM('Aberdeen City:ZetTrans'!T23)</f>
        <v>0</v>
      </c>
      <c r="U23" s="29">
        <f>SUM('Aberdeen City:ZetTrans'!U23)</f>
        <v>0</v>
      </c>
    </row>
    <row r="24" spans="2:21" s="21" customFormat="1" ht="16" customHeight="1">
      <c r="B24" s="28" t="s">
        <v>43</v>
      </c>
      <c r="C24" s="29">
        <f>SUM('Aberdeen City:ZetTrans'!C24)</f>
        <v>415689</v>
      </c>
      <c r="D24" s="29">
        <f>SUM('Aberdeen City:ZetTrans'!D24)</f>
        <v>214594</v>
      </c>
      <c r="E24" s="29">
        <f>SUM('Aberdeen City:ZetTrans'!E24)</f>
        <v>2662553</v>
      </c>
      <c r="F24" s="29">
        <f>SUM('Aberdeen City:ZetTrans'!F24)</f>
        <v>186905</v>
      </c>
      <c r="G24" s="29">
        <f>SUM('Aberdeen City:ZetTrans'!G24)</f>
        <v>25</v>
      </c>
      <c r="H24" s="29">
        <f>SUM('Aberdeen City:ZetTrans'!H24)</f>
        <v>153942</v>
      </c>
      <c r="I24" s="29">
        <f>SUM('Aberdeen City:ZetTrans'!I24)</f>
        <v>87884</v>
      </c>
      <c r="J24" s="29">
        <f>SUM('Aberdeen City:ZetTrans'!J24)</f>
        <v>66301</v>
      </c>
      <c r="K24" s="29">
        <f>SUM('Aberdeen City:ZetTrans'!K24)</f>
        <v>230676</v>
      </c>
      <c r="L24" s="29">
        <f>SUM('Aberdeen City:ZetTrans'!L24)</f>
        <v>3419</v>
      </c>
      <c r="M24" s="31">
        <f>SUM(C24:L24)</f>
        <v>4021988</v>
      </c>
      <c r="N24" s="29">
        <f>SUM('Aberdeen City:ZetTrans'!N24)</f>
        <v>26586</v>
      </c>
      <c r="O24" s="31">
        <f>SUM(M24:N24)</f>
        <v>4048574</v>
      </c>
      <c r="Q24" s="77"/>
      <c r="R24" s="77"/>
      <c r="T24" s="29">
        <f>SUM('Aberdeen City:ZetTrans'!T24)</f>
        <v>1407</v>
      </c>
      <c r="U24" s="29">
        <f>SUM('Aberdeen City:ZetTrans'!U24)</f>
        <v>1323</v>
      </c>
    </row>
    <row r="25" spans="2:21" s="21" customFormat="1" ht="16" customHeight="1">
      <c r="B25" s="33" t="s">
        <v>44</v>
      </c>
      <c r="C25" s="34">
        <f>SUM(C17,C19:C20,C22:C24)</f>
        <v>1613263</v>
      </c>
      <c r="D25" s="34">
        <f>SUM(D17,D19:D20,D22:D24)</f>
        <v>416703</v>
      </c>
      <c r="E25" s="34">
        <f>SUM(E17,E19:E20,E22:E24)</f>
        <v>3159989</v>
      </c>
      <c r="F25" s="34">
        <f>SUM(F17,F19:F24)</f>
        <v>600487</v>
      </c>
      <c r="G25" s="34">
        <f>SUM(G17,G19:G20,G22:G24)</f>
        <v>480</v>
      </c>
      <c r="H25" s="34">
        <f>SUM(H17,H19:H20,H22:H24)</f>
        <v>559216</v>
      </c>
      <c r="I25" s="34">
        <f>SUM(I17,I19:I20,I22:I24)</f>
        <v>205188</v>
      </c>
      <c r="J25" s="34">
        <f>SUM(J17,J19:J24)</f>
        <v>528030</v>
      </c>
      <c r="K25" s="34">
        <f>SUM(K17,K19:K20,K22:K24)</f>
        <v>390608</v>
      </c>
      <c r="L25" s="34">
        <f>SUM(L17,L19:L20,L22:L24)</f>
        <v>76212</v>
      </c>
      <c r="M25" s="34">
        <f>SUM(M17,M19:M24)</f>
        <v>7550176</v>
      </c>
      <c r="N25" s="34">
        <f>SUM(N17,N19:N20,N22:N24)</f>
        <v>515450</v>
      </c>
      <c r="O25" s="34">
        <f>SUM(O17,O19:O24)</f>
        <v>8065626</v>
      </c>
      <c r="Q25" s="77"/>
      <c r="R25" s="77"/>
      <c r="T25" s="34">
        <f>SUM(T17,T19:T20,T22:T24)</f>
        <v>13298</v>
      </c>
      <c r="U25" s="34">
        <f>SUM(U17,U19:U20,U22:U24)</f>
        <v>10320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f>SUM('Aberdeen City:ZetTrans'!C28)</f>
        <v>67285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67285</v>
      </c>
      <c r="N28" s="30"/>
      <c r="O28" s="31">
        <f>M28</f>
        <v>67285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f>SUM('Aberdeen City:ZetTrans'!E29)</f>
        <v>100990</v>
      </c>
      <c r="F29" s="30"/>
      <c r="G29" s="30"/>
      <c r="H29" s="30"/>
      <c r="I29" s="30"/>
      <c r="J29" s="30"/>
      <c r="K29" s="30"/>
      <c r="L29" s="30"/>
      <c r="M29" s="31">
        <f>E29</f>
        <v>100990</v>
      </c>
      <c r="N29" s="30"/>
      <c r="O29" s="31">
        <f>M29</f>
        <v>100990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f>SUM('Aberdeen City:ZetTrans'!K30)</f>
        <v>1416214</v>
      </c>
      <c r="L30" s="30"/>
      <c r="M30" s="31">
        <f>K30</f>
        <v>1416214</v>
      </c>
      <c r="N30" s="30"/>
      <c r="O30" s="31">
        <f>M30</f>
        <v>1416214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2724857</v>
      </c>
      <c r="F31" s="41"/>
      <c r="G31" s="41"/>
      <c r="H31" s="41"/>
      <c r="I31" s="41"/>
      <c r="J31" s="41"/>
      <c r="K31" s="41"/>
      <c r="L31" s="41"/>
      <c r="M31" s="31">
        <f>E31</f>
        <v>2724857</v>
      </c>
      <c r="N31" s="41"/>
      <c r="O31" s="31">
        <f>M31</f>
        <v>2724857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29">
        <f>SUM('Aberdeen City:ZetTrans'!C32)</f>
        <v>1624</v>
      </c>
      <c r="D32" s="29">
        <f>SUM('Aberdeen City:ZetTrans'!D32)</f>
        <v>840</v>
      </c>
      <c r="E32" s="29">
        <f>SUM('Aberdeen City:ZetTrans'!E32)</f>
        <v>5855</v>
      </c>
      <c r="F32" s="29">
        <f>SUM('Aberdeen City:ZetTrans'!F32)</f>
        <v>12285</v>
      </c>
      <c r="G32" s="29">
        <f>SUM('Aberdeen City:ZetTrans'!G32)</f>
        <v>0</v>
      </c>
      <c r="H32" s="29">
        <f>SUM('Aberdeen City:ZetTrans'!H32)</f>
        <v>200</v>
      </c>
      <c r="I32" s="29">
        <f>SUM('Aberdeen City:ZetTrans'!I32)</f>
        <v>62902</v>
      </c>
      <c r="J32" s="29">
        <f>SUM('Aberdeen City:ZetTrans'!J32)</f>
        <v>280</v>
      </c>
      <c r="K32" s="29">
        <f>SUM('Aberdeen City:ZetTrans'!K32)</f>
        <v>154182</v>
      </c>
      <c r="L32" s="29">
        <f>SUM('Aberdeen City:ZetTrans'!L32)</f>
        <v>500</v>
      </c>
      <c r="M32" s="31">
        <f>SUM(C32:L32)</f>
        <v>238668</v>
      </c>
      <c r="N32" s="29">
        <f>SUM('Aberdeen City:ZetTrans'!N32)</f>
        <v>989</v>
      </c>
      <c r="O32" s="31">
        <f>SUM(M32:N32)</f>
        <v>239657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f>SUM('Aberdeen City:ZetTrans'!C33)</f>
        <v>0</v>
      </c>
      <c r="D33" s="29">
        <f>SUM('Aberdeen City:ZetTrans'!D33)</f>
        <v>3</v>
      </c>
      <c r="E33" s="29">
        <f>SUM('Aberdeen City:ZetTrans'!E33)</f>
        <v>1</v>
      </c>
      <c r="F33" s="29">
        <f>SUM('Aberdeen City:ZetTrans'!F33)</f>
        <v>0</v>
      </c>
      <c r="G33" s="29">
        <f>SUM('Aberdeen City:ZetTrans'!G33)</f>
        <v>0</v>
      </c>
      <c r="H33" s="29">
        <f>SUM('Aberdeen City:ZetTrans'!H33)</f>
        <v>0</v>
      </c>
      <c r="I33" s="29">
        <f>SUM('Aberdeen City:ZetTrans'!I33)</f>
        <v>0</v>
      </c>
      <c r="J33" s="29">
        <f>SUM('Aberdeen City:ZetTrans'!J33)</f>
        <v>0</v>
      </c>
      <c r="K33" s="29">
        <f>SUM('Aberdeen City:ZetTrans'!K33)</f>
        <v>767</v>
      </c>
      <c r="L33" s="29">
        <f>SUM('Aberdeen City:ZetTrans'!L33)</f>
        <v>0</v>
      </c>
      <c r="M33" s="31">
        <f>SUM(C33:L33)</f>
        <v>771</v>
      </c>
      <c r="N33" s="29">
        <f>SUM('Aberdeen City:ZetTrans'!N33)</f>
        <v>0</v>
      </c>
      <c r="O33" s="31">
        <f>SUM(M33:N33)</f>
        <v>771</v>
      </c>
      <c r="Q33" s="77"/>
      <c r="R33" s="77"/>
      <c r="T33" s="29">
        <f>SUM('Aberdeen City:ZetTrans'!T33)</f>
        <v>0</v>
      </c>
      <c r="U33" s="29">
        <f>SUM('Aberdeen City:ZetTrans'!U33)</f>
        <v>0</v>
      </c>
    </row>
    <row r="34" spans="2:21" s="21" customFormat="1" ht="16" customHeight="1">
      <c r="B34" s="28" t="s">
        <v>52</v>
      </c>
      <c r="C34" s="29">
        <f>SUM('Aberdeen City:ZetTrans'!C34)</f>
        <v>3406</v>
      </c>
      <c r="D34" s="29">
        <f>SUM('Aberdeen City:ZetTrans'!D34)</f>
        <v>16713</v>
      </c>
      <c r="E34" s="29">
        <f>SUM('Aberdeen City:ZetTrans'!E34)</f>
        <v>28008</v>
      </c>
      <c r="F34" s="29">
        <f>SUM('Aberdeen City:ZetTrans'!F34)</f>
        <v>11926</v>
      </c>
      <c r="G34" s="29">
        <f>SUM('Aberdeen City:ZetTrans'!G34)</f>
        <v>0</v>
      </c>
      <c r="H34" s="29">
        <f>SUM('Aberdeen City:ZetTrans'!H34)</f>
        <v>1962</v>
      </c>
      <c r="I34" s="29">
        <f>SUM('Aberdeen City:ZetTrans'!I34)</f>
        <v>48729</v>
      </c>
      <c r="J34" s="29">
        <f>SUM('Aberdeen City:ZetTrans'!J34)</f>
        <v>15313</v>
      </c>
      <c r="K34" s="29">
        <f>SUM('Aberdeen City:ZetTrans'!K34)</f>
        <v>33973</v>
      </c>
      <c r="L34" s="29">
        <f>SUM('Aberdeen City:ZetTrans'!L34)</f>
        <v>0</v>
      </c>
      <c r="M34" s="31">
        <f>SUM(C34:L34)</f>
        <v>160030</v>
      </c>
      <c r="N34" s="29">
        <f>SUM('Aberdeen City:ZetTrans'!N34)</f>
        <v>14184</v>
      </c>
      <c r="O34" s="31">
        <f>SUM(M34:N34)</f>
        <v>174214</v>
      </c>
      <c r="Q34" s="77"/>
      <c r="R34" s="77"/>
      <c r="T34" s="29">
        <f>SUM('Aberdeen City:ZetTrans'!T34)</f>
        <v>0</v>
      </c>
      <c r="U34" s="29">
        <f>SUM('Aberdeen City:ZetTrans'!U34)</f>
        <v>150</v>
      </c>
    </row>
    <row r="35" spans="2:21" s="21" customFormat="1" ht="16" customHeight="1">
      <c r="B35" s="33" t="s">
        <v>53</v>
      </c>
      <c r="C35" s="34">
        <f>SUM(C28,C32:C34)</f>
        <v>72315</v>
      </c>
      <c r="D35" s="34">
        <f>SUM(D32:D34)</f>
        <v>17556</v>
      </c>
      <c r="E35" s="34">
        <f>SUM(E29,E31:E34)</f>
        <v>2859711</v>
      </c>
      <c r="F35" s="34">
        <f>SUM(F32:F34)</f>
        <v>24211</v>
      </c>
      <c r="G35" s="34">
        <f>SUM(G32:G34)</f>
        <v>0</v>
      </c>
      <c r="H35" s="34">
        <f>SUM(H32:H34)</f>
        <v>2162</v>
      </c>
      <c r="I35" s="34">
        <f>SUM(I32:I34)</f>
        <v>111631</v>
      </c>
      <c r="J35" s="34">
        <f>SUM(J32:J34)</f>
        <v>15593</v>
      </c>
      <c r="K35" s="34">
        <f>SUM(K30,K32:K34)</f>
        <v>1605136</v>
      </c>
      <c r="L35" s="34">
        <f>SUM(L32:L34)</f>
        <v>500</v>
      </c>
      <c r="M35" s="34">
        <f>SUM(M28:M34)</f>
        <v>4708815</v>
      </c>
      <c r="N35" s="34">
        <f>SUM(N32:N34)</f>
        <v>15173</v>
      </c>
      <c r="O35" s="34">
        <f>SUM(O28:O34)</f>
        <v>4723988</v>
      </c>
      <c r="Q35" s="77"/>
      <c r="R35" s="77"/>
      <c r="T35" s="34">
        <f>SUM(T32:T34)</f>
        <v>0</v>
      </c>
      <c r="U35" s="34">
        <f>SUM(U32:U34)</f>
        <v>150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f>SUM('Aberdeen City:ZetTrans'!C37)</f>
        <v>233490</v>
      </c>
      <c r="D37" s="29">
        <f>SUM('Aberdeen City:ZetTrans'!D37)</f>
        <v>32809</v>
      </c>
      <c r="E37" s="29">
        <f>SUM('Aberdeen City:ZetTrans'!E37)</f>
        <v>162536</v>
      </c>
      <c r="F37" s="29">
        <f>SUM('Aberdeen City:ZetTrans'!F37)</f>
        <v>34518</v>
      </c>
      <c r="G37" s="29">
        <f>SUM('Aberdeen City:ZetTrans'!G37)</f>
        <v>101</v>
      </c>
      <c r="H37" s="29">
        <f>SUM('Aberdeen City:ZetTrans'!H37)</f>
        <v>51544</v>
      </c>
      <c r="I37" s="29">
        <f>SUM('Aberdeen City:ZetTrans'!I37)</f>
        <v>33098</v>
      </c>
      <c r="J37" s="29">
        <f>SUM('Aberdeen City:ZetTrans'!J37)</f>
        <v>110759</v>
      </c>
      <c r="K37" s="29">
        <f>SUM('Aberdeen City:ZetTrans'!K37)</f>
        <v>25889</v>
      </c>
      <c r="L37" s="29">
        <f>SUM('Aberdeen City:ZetTrans'!L37)</f>
        <v>4443</v>
      </c>
      <c r="M37" s="31">
        <f>SUM(C37:L37)</f>
        <v>689187</v>
      </c>
      <c r="N37" s="29">
        <f>SUM('Aberdeen City:ZetTrans'!N37)</f>
        <v>53613</v>
      </c>
      <c r="O37" s="31">
        <f>SUM(M37:N37)</f>
        <v>742800</v>
      </c>
      <c r="Q37" s="77"/>
      <c r="R37" s="77"/>
      <c r="T37" s="29">
        <f>SUM('Aberdeen City:ZetTrans'!T37)</f>
        <v>672</v>
      </c>
      <c r="U37" s="29">
        <f>SUM('Aberdeen City:ZetTrans'!U37)</f>
        <v>460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f>SUM('Aberdeen City:ZetTrans'!C39)</f>
        <v>-58361</v>
      </c>
      <c r="D39" s="29">
        <f>SUM('Aberdeen City:ZetTrans'!D39)</f>
        <v>-45284</v>
      </c>
      <c r="E39" s="29">
        <f>SUM('Aberdeen City:ZetTrans'!E39)</f>
        <v>-28109</v>
      </c>
      <c r="F39" s="29">
        <f>SUM('Aberdeen City:ZetTrans'!F39)</f>
        <v>-166202</v>
      </c>
      <c r="G39" s="29">
        <f>SUM('Aberdeen City:ZetTrans'!G39)</f>
        <v>0</v>
      </c>
      <c r="H39" s="29">
        <f>SUM('Aberdeen City:ZetTrans'!H39)</f>
        <v>-86167</v>
      </c>
      <c r="I39" s="29">
        <f>SUM('Aberdeen City:ZetTrans'!I39)</f>
        <v>-14286</v>
      </c>
      <c r="J39" s="29">
        <f>SUM('Aberdeen City:ZetTrans'!J39)</f>
        <v>-560812</v>
      </c>
      <c r="K39" s="29">
        <f>SUM('Aberdeen City:ZetTrans'!K39)</f>
        <v>-68723</v>
      </c>
      <c r="L39" s="29">
        <f>SUM('Aberdeen City:ZetTrans'!L39)</f>
        <v>-56233</v>
      </c>
      <c r="M39" s="31">
        <f>SUM(C39:L39)</f>
        <v>-1084177</v>
      </c>
      <c r="N39" s="29">
        <f>SUM('Aberdeen City:ZetTrans'!N39)</f>
        <v>-11472</v>
      </c>
      <c r="O39" s="31">
        <f>SUM(M39:N39)</f>
        <v>-1095649</v>
      </c>
      <c r="P39" s="45"/>
      <c r="Q39" s="77"/>
      <c r="R39" s="77"/>
      <c r="S39" s="45"/>
      <c r="T39" s="29">
        <f>SUM('Aberdeen City:ZetTrans'!T39)</f>
        <v>-630</v>
      </c>
      <c r="U39" s="29">
        <f>SUM('Aberdeen City:ZetTrans'!U39)</f>
        <v>-2566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1">SUM(C14,C25,C35,C37,C39)</f>
        <v>6465253</v>
      </c>
      <c r="D41" s="31">
        <f t="shared" si="1"/>
        <v>636002</v>
      </c>
      <c r="E41" s="31">
        <f t="shared" si="1"/>
        <v>7780650</v>
      </c>
      <c r="F41" s="31">
        <f t="shared" si="1"/>
        <v>730648</v>
      </c>
      <c r="G41" s="31">
        <f t="shared" si="1"/>
        <v>1499</v>
      </c>
      <c r="H41" s="31">
        <f t="shared" si="1"/>
        <v>878967</v>
      </c>
      <c r="I41" s="31">
        <f t="shared" si="1"/>
        <v>505744</v>
      </c>
      <c r="J41" s="31">
        <f t="shared" si="1"/>
        <v>690934</v>
      </c>
      <c r="K41" s="31">
        <f t="shared" si="1"/>
        <v>2098495</v>
      </c>
      <c r="L41" s="31">
        <f t="shared" si="1"/>
        <v>94043</v>
      </c>
      <c r="M41" s="31">
        <f t="shared" si="1"/>
        <v>19882235</v>
      </c>
      <c r="N41" s="31">
        <f t="shared" si="1"/>
        <v>745832</v>
      </c>
      <c r="O41" s="31">
        <f t="shared" si="1"/>
        <v>20628067</v>
      </c>
      <c r="P41" s="45"/>
      <c r="Q41" s="77"/>
      <c r="R41" s="77"/>
      <c r="S41" s="45"/>
      <c r="T41" s="31">
        <f>SUM(T14,T25,T35,T37,T39)</f>
        <v>25967</v>
      </c>
      <c r="U41" s="31">
        <f>SUM(U14,U25,U35,U37,U39)</f>
        <v>8365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6449943</v>
      </c>
      <c r="D43" s="31">
        <f>SUM(D41,D55)</f>
        <v>635830</v>
      </c>
      <c r="E43" s="31">
        <f>SUM(E41,E55)</f>
        <v>7765416</v>
      </c>
      <c r="F43" s="31">
        <f>SUM(F41,F55:F56)</f>
        <v>672980</v>
      </c>
      <c r="G43" s="31">
        <f>SUM(G41,G55)</f>
        <v>1499</v>
      </c>
      <c r="H43" s="31">
        <f>SUM(H41,H55)</f>
        <v>849560</v>
      </c>
      <c r="I43" s="31">
        <f>SUM(I41,I55)</f>
        <v>505065</v>
      </c>
      <c r="J43" s="31">
        <f>SUM(J41,J55:J56)</f>
        <v>652885</v>
      </c>
      <c r="K43" s="31">
        <f>SUM(K41,K55)</f>
        <v>2098082</v>
      </c>
      <c r="L43" s="31">
        <f>SUM(L41,L55)</f>
        <v>94043</v>
      </c>
      <c r="M43" s="31">
        <f>SUM(M41,M55:M56)</f>
        <v>19725303</v>
      </c>
      <c r="N43" s="31">
        <f>SUM(N41,N55)</f>
        <v>745589</v>
      </c>
      <c r="O43" s="31">
        <f>SUM(O41,O55:O56)</f>
        <v>20470892</v>
      </c>
      <c r="Q43" s="77"/>
      <c r="R43" s="77"/>
      <c r="T43" s="31">
        <f>SUM(T41,T55)</f>
        <v>25967</v>
      </c>
      <c r="U43" s="31">
        <f>SUM(U41,U55)</f>
        <v>8365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f>SUM('Aberdeen City:ZetTrans'!C47)</f>
        <v>-599331</v>
      </c>
      <c r="D47" s="30"/>
      <c r="E47" s="29">
        <f>SUM('Aberdeen City:ZetTrans'!E47)</f>
        <v>-105499</v>
      </c>
      <c r="F47" s="29">
        <f>SUM('Aberdeen City:ZetTrans'!F47)</f>
        <v>-11500</v>
      </c>
      <c r="G47" s="30"/>
      <c r="H47" s="30"/>
      <c r="I47" s="30"/>
      <c r="J47" s="30"/>
      <c r="K47" s="30"/>
      <c r="L47" s="30"/>
      <c r="M47" s="31">
        <f>SUM(C47,E47:F47)</f>
        <v>-716330</v>
      </c>
      <c r="N47" s="30"/>
      <c r="O47" s="31">
        <f>M47</f>
        <v>-716330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f>SUM('Aberdeen City:ZetTrans'!C48)</f>
        <v>-80581</v>
      </c>
      <c r="D48" s="29">
        <f>SUM('Aberdeen City:ZetTrans'!D48)</f>
        <v>-184</v>
      </c>
      <c r="E48" s="29">
        <f>SUM('Aberdeen City:ZetTrans'!E48)</f>
        <v>-12665</v>
      </c>
      <c r="F48" s="29">
        <f>SUM('Aberdeen City:ZetTrans'!F48)</f>
        <v>-866</v>
      </c>
      <c r="G48" s="29">
        <f>SUM('Aberdeen City:ZetTrans'!G48)</f>
        <v>0</v>
      </c>
      <c r="H48" s="29">
        <f>SUM('Aberdeen City:ZetTrans'!H48)</f>
        <v>0</v>
      </c>
      <c r="I48" s="29">
        <f>SUM('Aberdeen City:ZetTrans'!I48)</f>
        <v>-30560</v>
      </c>
      <c r="J48" s="29">
        <f>SUM('Aberdeen City:ZetTrans'!J48)</f>
        <v>-11572.6</v>
      </c>
      <c r="K48" s="29">
        <f>SUM('Aberdeen City:ZetTrans'!K48)</f>
        <v>-2803</v>
      </c>
      <c r="L48" s="29">
        <f>SUM('Aberdeen City:ZetTrans'!L48)</f>
        <v>0</v>
      </c>
      <c r="M48" s="31">
        <f>SUM(C48:L48)</f>
        <v>-139231.6</v>
      </c>
      <c r="N48" s="29">
        <f>SUM('Aberdeen City:ZetTrans'!N48)</f>
        <v>0</v>
      </c>
      <c r="O48" s="31">
        <f>SUM(M48:N48)</f>
        <v>-139231.6</v>
      </c>
      <c r="Q48" s="77"/>
      <c r="R48" s="77"/>
      <c r="S48" s="48"/>
      <c r="T48" s="29">
        <f>SUM('Aberdeen City:ZetTrans'!T48)</f>
        <v>0</v>
      </c>
      <c r="U48" s="29">
        <f>SUM('Aberdeen City:ZetTrans'!U48)</f>
        <v>0</v>
      </c>
    </row>
    <row r="49" spans="2:21" s="21" customFormat="1" ht="16" customHeight="1">
      <c r="B49" s="37" t="s">
        <v>62</v>
      </c>
      <c r="C49" s="29">
        <f>SUM('Aberdeen City:ZetTrans'!C49)</f>
        <v>-98</v>
      </c>
      <c r="D49" s="29">
        <f>SUM('Aberdeen City:ZetTrans'!D49)</f>
        <v>-630</v>
      </c>
      <c r="E49" s="29">
        <f>SUM('Aberdeen City:ZetTrans'!E49)</f>
        <v>-1403</v>
      </c>
      <c r="F49" s="29">
        <f>SUM('Aberdeen City:ZetTrans'!F49)</f>
        <v>-2313</v>
      </c>
      <c r="G49" s="29">
        <f>SUM('Aberdeen City:ZetTrans'!G49)</f>
        <v>0</v>
      </c>
      <c r="H49" s="29">
        <f>SUM('Aberdeen City:ZetTrans'!H49)</f>
        <v>-200</v>
      </c>
      <c r="I49" s="29">
        <f>SUM('Aberdeen City:ZetTrans'!I49)</f>
        <v>-10579</v>
      </c>
      <c r="J49" s="29">
        <f>SUM('Aberdeen City:ZetTrans'!J49)</f>
        <v>-280</v>
      </c>
      <c r="K49" s="29">
        <f>SUM('Aberdeen City:ZetTrans'!K49)</f>
        <v>-15140</v>
      </c>
      <c r="L49" s="29">
        <f>SUM('Aberdeen City:ZetTrans'!L49)</f>
        <v>-500</v>
      </c>
      <c r="M49" s="31">
        <f>SUM(C49:L49)</f>
        <v>-31143</v>
      </c>
      <c r="N49" s="29">
        <f>SUM('Aberdeen City:ZetTrans'!N49)</f>
        <v>0</v>
      </c>
      <c r="O49" s="31">
        <f>SUM(M49:N49)</f>
        <v>-31143</v>
      </c>
      <c r="Q49" s="77"/>
      <c r="R49" s="77"/>
      <c r="T49" s="29">
        <f>SUM('Aberdeen City:ZetTrans'!T49)</f>
        <v>0</v>
      </c>
      <c r="U49" s="29">
        <f>SUM('Aberdeen City:ZetTrans'!U49)</f>
        <v>0</v>
      </c>
    </row>
    <row r="50" spans="2:21" s="21" customFormat="1" ht="16" customHeight="1">
      <c r="B50" s="28" t="s">
        <v>63</v>
      </c>
      <c r="C50" s="29">
        <f>SUM('Aberdeen City:ZetTrans'!C50)</f>
        <v>-1526</v>
      </c>
      <c r="D50" s="29">
        <f>SUM('Aberdeen City:ZetTrans'!D50)</f>
        <v>-210</v>
      </c>
      <c r="E50" s="29">
        <f>SUM('Aberdeen City:ZetTrans'!E50)</f>
        <v>-4452</v>
      </c>
      <c r="F50" s="29">
        <f>SUM('Aberdeen City:ZetTrans'!F50)</f>
        <v>-9972</v>
      </c>
      <c r="G50" s="29">
        <f>SUM('Aberdeen City:ZetTrans'!G50)</f>
        <v>0</v>
      </c>
      <c r="H50" s="29">
        <f>SUM('Aberdeen City:ZetTrans'!H50)</f>
        <v>0</v>
      </c>
      <c r="I50" s="29">
        <f>SUM('Aberdeen City:ZetTrans'!I50)</f>
        <v>-44823</v>
      </c>
      <c r="J50" s="29">
        <f>SUM('Aberdeen City:ZetTrans'!J50)</f>
        <v>0</v>
      </c>
      <c r="K50" s="29">
        <f>SUM('Aberdeen City:ZetTrans'!K50)</f>
        <v>-137386</v>
      </c>
      <c r="L50" s="29">
        <f>SUM('Aberdeen City:ZetTrans'!L50)</f>
        <v>0</v>
      </c>
      <c r="M50" s="31">
        <f>SUM(C50:L50)</f>
        <v>-198369</v>
      </c>
      <c r="N50" s="29">
        <f>SUM('Aberdeen City:ZetTrans'!N50)</f>
        <v>-989</v>
      </c>
      <c r="O50" s="31">
        <f>SUM(M50:N50)</f>
        <v>-199358</v>
      </c>
      <c r="P50" s="49"/>
      <c r="Q50" s="77"/>
      <c r="R50" s="77"/>
      <c r="S50" s="49"/>
      <c r="T50" s="29">
        <f>SUM('Aberdeen City:ZetTrans'!T50)</f>
        <v>0</v>
      </c>
      <c r="U50" s="29">
        <f>SUM('Aberdeen City:ZetTrans'!U50)</f>
        <v>0</v>
      </c>
    </row>
    <row r="51" spans="2:21" s="21" customFormat="1" ht="16" customHeight="1">
      <c r="B51" s="28" t="s">
        <v>64</v>
      </c>
      <c r="C51" s="29">
        <f>SUM('Aberdeen City:ZetTrans'!C51)</f>
        <v>-143667</v>
      </c>
      <c r="D51" s="29">
        <f>SUM('Aberdeen City:ZetTrans'!D51)</f>
        <v>-12274</v>
      </c>
      <c r="E51" s="29">
        <f>SUM('Aberdeen City:ZetTrans'!E51)</f>
        <v>-137585</v>
      </c>
      <c r="F51" s="29">
        <f>SUM('Aberdeen City:ZetTrans'!F51)</f>
        <v>-56277</v>
      </c>
      <c r="G51" s="29">
        <f>SUM('Aberdeen City:ZetTrans'!G51)</f>
        <v>0</v>
      </c>
      <c r="H51" s="29">
        <f>SUM('Aberdeen City:ZetTrans'!H51)</f>
        <v>-3476</v>
      </c>
      <c r="I51" s="29">
        <f>SUM('Aberdeen City:ZetTrans'!I51)</f>
        <v>-45877</v>
      </c>
      <c r="J51" s="29">
        <f>SUM('Aberdeen City:ZetTrans'!J51)</f>
        <v>-30339.4</v>
      </c>
      <c r="K51" s="29">
        <f>SUM('Aberdeen City:ZetTrans'!K51)</f>
        <v>-1348277</v>
      </c>
      <c r="L51" s="29">
        <f>SUM('Aberdeen City:ZetTrans'!L51)</f>
        <v>-217</v>
      </c>
      <c r="M51" s="31">
        <f>SUM(C51:L51)</f>
        <v>-1777989.4</v>
      </c>
      <c r="N51" s="29">
        <f>SUM('Aberdeen City:ZetTrans'!N51)</f>
        <v>-2039</v>
      </c>
      <c r="O51" s="31">
        <f>SUM(M51:N51)</f>
        <v>-1780028.4</v>
      </c>
      <c r="P51" s="50"/>
      <c r="Q51" s="77"/>
      <c r="R51" s="77"/>
      <c r="S51" s="51"/>
      <c r="T51" s="29">
        <f>SUM('Aberdeen City:ZetTrans'!T51)</f>
        <v>0</v>
      </c>
      <c r="U51" s="29">
        <f>SUM('Aberdeen City:ZetTrans'!U51)</f>
        <v>0</v>
      </c>
    </row>
    <row r="52" spans="2:21" s="21" customFormat="1" ht="16" customHeight="1">
      <c r="B52" s="33" t="s">
        <v>65</v>
      </c>
      <c r="C52" s="34">
        <f>SUM(C47:C51)</f>
        <v>-825203</v>
      </c>
      <c r="D52" s="34">
        <f>SUM(D48:D51)</f>
        <v>-13298</v>
      </c>
      <c r="E52" s="34">
        <f>SUM(E47:E51)</f>
        <v>-261604</v>
      </c>
      <c r="F52" s="34">
        <f>SUM(F47:F51)</f>
        <v>-80928</v>
      </c>
      <c r="G52" s="34">
        <f t="shared" ref="G52:L52" si="2">SUM(G48:G51)</f>
        <v>0</v>
      </c>
      <c r="H52" s="34">
        <f t="shared" si="2"/>
        <v>-3676</v>
      </c>
      <c r="I52" s="34">
        <f t="shared" si="2"/>
        <v>-131839</v>
      </c>
      <c r="J52" s="34">
        <f t="shared" si="2"/>
        <v>-42192</v>
      </c>
      <c r="K52" s="34">
        <f t="shared" si="2"/>
        <v>-1503606</v>
      </c>
      <c r="L52" s="34">
        <f t="shared" si="2"/>
        <v>-717</v>
      </c>
      <c r="M52" s="34">
        <f>SUM(M47:M51)</f>
        <v>-2863063</v>
      </c>
      <c r="N52" s="34">
        <f>SUM(N48:N51)</f>
        <v>-3028</v>
      </c>
      <c r="O52" s="34">
        <f>SUM(O47:O51)</f>
        <v>-2866091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f>SUM('Aberdeen City:ZetTrans'!C55)</f>
        <v>-15310</v>
      </c>
      <c r="D55" s="29">
        <f>SUM('Aberdeen City:ZetTrans'!D55)</f>
        <v>-172</v>
      </c>
      <c r="E55" s="29">
        <f>SUM('Aberdeen City:ZetTrans'!E55)</f>
        <v>-15234</v>
      </c>
      <c r="F55" s="29">
        <f>SUM('Aberdeen City:ZetTrans'!F55)</f>
        <v>-12603</v>
      </c>
      <c r="G55" s="29">
        <f>SUM('Aberdeen City:ZetTrans'!G55)</f>
        <v>0</v>
      </c>
      <c r="H55" s="29">
        <f>SUM('Aberdeen City:ZetTrans'!H55)</f>
        <v>-29407</v>
      </c>
      <c r="I55" s="29">
        <f>SUM('Aberdeen City:ZetTrans'!I55)</f>
        <v>-679</v>
      </c>
      <c r="J55" s="29">
        <f>SUM('Aberdeen City:ZetTrans'!J55)</f>
        <v>-6018</v>
      </c>
      <c r="K55" s="29">
        <f>SUM('Aberdeen City:ZetTrans'!K55)</f>
        <v>-413</v>
      </c>
      <c r="L55" s="29">
        <f>SUM('Aberdeen City:ZetTrans'!L55)</f>
        <v>0</v>
      </c>
      <c r="M55" s="31">
        <f>SUM(C55:L55)</f>
        <v>-79836</v>
      </c>
      <c r="N55" s="29">
        <f>SUM('Aberdeen City:ZetTrans'!N55)</f>
        <v>-243</v>
      </c>
      <c r="O55" s="31">
        <f>SUM(M55:N55)</f>
        <v>-80079</v>
      </c>
      <c r="P55" s="52"/>
      <c r="Q55" s="77"/>
      <c r="R55" s="77"/>
      <c r="S55" s="52"/>
      <c r="T55" s="29">
        <f>SUM('Aberdeen City:ZetTrans'!T55)</f>
        <v>0</v>
      </c>
      <c r="U55" s="29">
        <f>SUM('Aberdeen City:ZetTrans'!U55)</f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f>SUM('Aberdeen City:ZetTrans'!F56)</f>
        <v>-45065</v>
      </c>
      <c r="G56" s="30"/>
      <c r="H56" s="30"/>
      <c r="I56" s="30"/>
      <c r="J56" s="29">
        <f>SUM('Aberdeen City:ZetTrans'!J56)</f>
        <v>-32031</v>
      </c>
      <c r="K56" s="30"/>
      <c r="L56" s="30"/>
      <c r="M56" s="31">
        <f>SUM(F56,J56)</f>
        <v>-77096</v>
      </c>
      <c r="N56" s="30"/>
      <c r="O56" s="31">
        <f>M56</f>
        <v>-77096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f>SUM('Aberdeen City:ZetTrans'!E57)</f>
        <v>-848155</v>
      </c>
      <c r="F57" s="30"/>
      <c r="G57" s="30"/>
      <c r="H57" s="30"/>
      <c r="I57" s="30"/>
      <c r="J57" s="30"/>
      <c r="K57" s="30"/>
      <c r="L57" s="30"/>
      <c r="M57" s="31">
        <f>E57</f>
        <v>-848155</v>
      </c>
      <c r="N57" s="30"/>
      <c r="O57" s="31">
        <f>M57</f>
        <v>-848155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-2041</v>
      </c>
      <c r="D58" s="42">
        <f>-D82</f>
        <v>-234</v>
      </c>
      <c r="E58" s="42">
        <f>-E82</f>
        <v>-2639477</v>
      </c>
      <c r="F58" s="42">
        <f>-F82</f>
        <v>-84</v>
      </c>
      <c r="G58" s="41"/>
      <c r="H58" s="42">
        <f>-H82</f>
        <v>-355</v>
      </c>
      <c r="I58" s="42">
        <f>-I82</f>
        <v>0</v>
      </c>
      <c r="J58" s="42">
        <f>-J82</f>
        <v>-22</v>
      </c>
      <c r="K58" s="42">
        <f>-K82</f>
        <v>-68624</v>
      </c>
      <c r="L58" s="42">
        <f>-L82</f>
        <v>0</v>
      </c>
      <c r="M58" s="31">
        <f>SUM(C58:L58)</f>
        <v>-2710837</v>
      </c>
      <c r="N58" s="42">
        <f>-N82</f>
        <v>-3995</v>
      </c>
      <c r="O58" s="31">
        <f>SUM(M58:N58)</f>
        <v>-2714832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f>SUM('Aberdeen City:ZetTrans'!C59)</f>
        <v>-50880</v>
      </c>
      <c r="D59" s="29">
        <f>SUM('Aberdeen City:ZetTrans'!D59)</f>
        <v>-11547</v>
      </c>
      <c r="E59" s="29">
        <f>SUM('Aberdeen City:ZetTrans'!E59)</f>
        <v>-208405</v>
      </c>
      <c r="F59" s="29">
        <f>SUM('Aberdeen City:ZetTrans'!F59)</f>
        <v>-20705</v>
      </c>
      <c r="G59" s="29">
        <f>SUM('Aberdeen City:ZetTrans'!G59)</f>
        <v>0</v>
      </c>
      <c r="H59" s="29">
        <f>SUM('Aberdeen City:ZetTrans'!H59)</f>
        <v>-5938</v>
      </c>
      <c r="I59" s="29">
        <f>SUM('Aberdeen City:ZetTrans'!I59)</f>
        <v>-29931</v>
      </c>
      <c r="J59" s="29">
        <f>SUM('Aberdeen City:ZetTrans'!J59)</f>
        <v>-35363</v>
      </c>
      <c r="K59" s="29">
        <f>SUM('Aberdeen City:ZetTrans'!K59)</f>
        <v>-73814</v>
      </c>
      <c r="L59" s="29">
        <f>SUM('Aberdeen City:ZetTrans'!L59)</f>
        <v>-1853</v>
      </c>
      <c r="M59" s="31">
        <f>SUM(C59:L59)</f>
        <v>-438436</v>
      </c>
      <c r="N59" s="29">
        <f>SUM('Aberdeen City:ZetTrans'!N59)</f>
        <v>-1754</v>
      </c>
      <c r="O59" s="31">
        <f>SUM(M59:N59)</f>
        <v>-440190</v>
      </c>
      <c r="P59" s="52"/>
      <c r="Q59" s="77"/>
      <c r="R59" s="77"/>
      <c r="S59" s="52"/>
      <c r="T59" s="29">
        <f>SUM('Aberdeen City:ZetTrans'!T59)</f>
        <v>-4</v>
      </c>
      <c r="U59" s="29">
        <f>SUM('Aberdeen City:ZetTrans'!U59)</f>
        <v>-1177</v>
      </c>
    </row>
    <row r="60" spans="2:21" s="21" customFormat="1" ht="16" customHeight="1">
      <c r="B60" s="33" t="s">
        <v>72</v>
      </c>
      <c r="C60" s="34">
        <f>SUM(C55,C58:C59)</f>
        <v>-68231</v>
      </c>
      <c r="D60" s="34">
        <f>SUM(D55,D58:D59)</f>
        <v>-11953</v>
      </c>
      <c r="E60" s="34">
        <f>SUM(E55,E57:E59)</f>
        <v>-3711271</v>
      </c>
      <c r="F60" s="34">
        <f>SUM(F55:F56,F58:F59)</f>
        <v>-78457</v>
      </c>
      <c r="G60" s="34">
        <f>SUM(G55,G59)</f>
        <v>0</v>
      </c>
      <c r="H60" s="34">
        <f>SUM(H55,H58:H59)</f>
        <v>-35700</v>
      </c>
      <c r="I60" s="34">
        <f>SUM(I55,I58:I59)</f>
        <v>-30610</v>
      </c>
      <c r="J60" s="34">
        <f>SUM(J55:J56,J58:J59)</f>
        <v>-73434</v>
      </c>
      <c r="K60" s="34">
        <f>SUM(K55,K58:K59)</f>
        <v>-142851</v>
      </c>
      <c r="L60" s="34">
        <f>SUM(L55,L58:L59)</f>
        <v>-1853</v>
      </c>
      <c r="M60" s="34">
        <f>SUM(M55:M59)</f>
        <v>-4154360</v>
      </c>
      <c r="N60" s="34">
        <f>SUM(N55,N58:N59)</f>
        <v>-5992</v>
      </c>
      <c r="O60" s="34">
        <f>SUM(O55:O59)</f>
        <v>-4160352</v>
      </c>
      <c r="P60" s="52"/>
      <c r="Q60" s="77"/>
      <c r="R60" s="77"/>
      <c r="S60" s="52"/>
      <c r="T60" s="34">
        <f>SUM(T55,T59)</f>
        <v>-4</v>
      </c>
      <c r="U60" s="34">
        <f>SUM(U55,U59)</f>
        <v>-1177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f>SUM('Aberdeen City:ZetTrans'!C63)</f>
        <v>-25332</v>
      </c>
      <c r="D63" s="29">
        <f>SUM('Aberdeen City:ZetTrans'!D63)</f>
        <v>-17507</v>
      </c>
      <c r="E63" s="29">
        <f>SUM('Aberdeen City:ZetTrans'!E63)</f>
        <v>-222637</v>
      </c>
      <c r="F63" s="29">
        <f>SUM('Aberdeen City:ZetTrans'!F63)</f>
        <v>-63334</v>
      </c>
      <c r="G63" s="29">
        <f>SUM('Aberdeen City:ZetTrans'!G63)</f>
        <v>0</v>
      </c>
      <c r="H63" s="29">
        <f>SUM('Aberdeen City:ZetTrans'!H63)</f>
        <v>-74108</v>
      </c>
      <c r="I63" s="29">
        <f>SUM('Aberdeen City:ZetTrans'!I63)</f>
        <v>-53486</v>
      </c>
      <c r="J63" s="29">
        <f>SUM('Aberdeen City:ZetTrans'!J63)</f>
        <v>-80450</v>
      </c>
      <c r="K63" s="29">
        <f>SUM('Aberdeen City:ZetTrans'!K63)</f>
        <v>-52311</v>
      </c>
      <c r="L63" s="29">
        <f>SUM('Aberdeen City:ZetTrans'!L63)</f>
        <v>-66635</v>
      </c>
      <c r="M63" s="31">
        <f>SUM(C63:L63)</f>
        <v>-655800</v>
      </c>
      <c r="N63" s="29">
        <f>SUM('Aberdeen City:ZetTrans'!N63)</f>
        <v>-110812</v>
      </c>
      <c r="O63" s="31">
        <f>SUM(M63:N63)</f>
        <v>-766612</v>
      </c>
      <c r="P63" s="32"/>
      <c r="Q63" s="77"/>
      <c r="R63" s="77"/>
      <c r="S63" s="32"/>
      <c r="T63" s="29">
        <f>SUM('Aberdeen City:ZetTrans'!T63)</f>
        <v>-29163</v>
      </c>
      <c r="U63" s="29">
        <f>SUM('Aberdeen City:ZetTrans'!U63)</f>
        <v>-185</v>
      </c>
    </row>
    <row r="64" spans="2:21" s="21" customFormat="1" ht="16" customHeight="1">
      <c r="B64" s="28" t="s">
        <v>75</v>
      </c>
      <c r="C64" s="29">
        <f>SUM('Aberdeen City:ZetTrans'!C64)</f>
        <v>-918</v>
      </c>
      <c r="D64" s="29">
        <f>SUM('Aberdeen City:ZetTrans'!D64)</f>
        <v>-2823</v>
      </c>
      <c r="E64" s="29">
        <f>SUM('Aberdeen City:ZetTrans'!E64)</f>
        <v>-4821</v>
      </c>
      <c r="F64" s="29">
        <f>SUM('Aberdeen City:ZetTrans'!F64)</f>
        <v>-4799</v>
      </c>
      <c r="G64" s="29">
        <f>SUM('Aberdeen City:ZetTrans'!G64)</f>
        <v>0</v>
      </c>
      <c r="H64" s="29">
        <f>SUM('Aberdeen City:ZetTrans'!H64)</f>
        <v>-555</v>
      </c>
      <c r="I64" s="29">
        <f>SUM('Aberdeen City:ZetTrans'!I64)</f>
        <v>-27682</v>
      </c>
      <c r="J64" s="29">
        <f>SUM('Aberdeen City:ZetTrans'!J64)</f>
        <v>-18689</v>
      </c>
      <c r="K64" s="29">
        <f>SUM('Aberdeen City:ZetTrans'!K64)</f>
        <v>-95062</v>
      </c>
      <c r="L64" s="29">
        <f>SUM('Aberdeen City:ZetTrans'!L64)</f>
        <v>-7784</v>
      </c>
      <c r="M64" s="31">
        <f>SUM(C64:L64)</f>
        <v>-163133</v>
      </c>
      <c r="N64" s="29">
        <f>SUM('Aberdeen City:ZetTrans'!N64)</f>
        <v>-1149280</v>
      </c>
      <c r="O64" s="31">
        <f>SUM(M64:N64)</f>
        <v>-1312413</v>
      </c>
      <c r="P64" s="32"/>
      <c r="Q64" s="77"/>
      <c r="R64" s="77"/>
      <c r="S64" s="32"/>
      <c r="T64" s="29">
        <f>SUM('Aberdeen City:ZetTrans'!T64)</f>
        <v>-623</v>
      </c>
      <c r="U64" s="29">
        <f>SUM('Aberdeen City:ZetTrans'!U64)</f>
        <v>-6580</v>
      </c>
    </row>
    <row r="65" spans="2:21" s="21" customFormat="1" ht="16" customHeight="1">
      <c r="B65" s="28" t="s">
        <v>76</v>
      </c>
      <c r="C65" s="29">
        <f>SUM('Aberdeen City:ZetTrans'!C65)</f>
        <v>-21198</v>
      </c>
      <c r="D65" s="29">
        <f>SUM('Aberdeen City:ZetTrans'!D65)</f>
        <v>-8100</v>
      </c>
      <c r="E65" s="29">
        <f>SUM('Aberdeen City:ZetTrans'!E65)</f>
        <v>-40689</v>
      </c>
      <c r="F65" s="29">
        <f>SUM('Aberdeen City:ZetTrans'!F65)</f>
        <v>-47120</v>
      </c>
      <c r="G65" s="29">
        <f>SUM('Aberdeen City:ZetTrans'!G65)</f>
        <v>0</v>
      </c>
      <c r="H65" s="29">
        <f>SUM('Aberdeen City:ZetTrans'!H65)</f>
        <v>-39010</v>
      </c>
      <c r="I65" s="29">
        <f>SUM('Aberdeen City:ZetTrans'!I65)</f>
        <v>-43462</v>
      </c>
      <c r="J65" s="29">
        <f>SUM('Aberdeen City:ZetTrans'!J65)</f>
        <v>-89522</v>
      </c>
      <c r="K65" s="29">
        <f>SUM('Aberdeen City:ZetTrans'!K65)</f>
        <v>-32180</v>
      </c>
      <c r="L65" s="29">
        <f>SUM('Aberdeen City:ZetTrans'!L65)</f>
        <v>-45698</v>
      </c>
      <c r="M65" s="31">
        <f>SUM(C65:L65)</f>
        <v>-366979</v>
      </c>
      <c r="N65" s="29">
        <f>SUM('Aberdeen City:ZetTrans'!N65)</f>
        <v>-48062</v>
      </c>
      <c r="O65" s="31">
        <f>SUM(M65:N65)</f>
        <v>-415041</v>
      </c>
      <c r="P65" s="32"/>
      <c r="Q65" s="77"/>
      <c r="R65" s="77"/>
      <c r="S65" s="32"/>
      <c r="T65" s="29">
        <f>SUM('Aberdeen City:ZetTrans'!T65)</f>
        <v>-15715</v>
      </c>
      <c r="U65" s="29">
        <f>SUM('Aberdeen City:ZetTrans'!U65)</f>
        <v>-348</v>
      </c>
    </row>
    <row r="66" spans="2:21" s="21" customFormat="1" ht="16" customHeight="1">
      <c r="B66" s="33" t="s">
        <v>77</v>
      </c>
      <c r="C66" s="34">
        <f t="shared" ref="C66:O66" si="3">SUM(C63:C65)</f>
        <v>-47448</v>
      </c>
      <c r="D66" s="34">
        <f t="shared" si="3"/>
        <v>-28430</v>
      </c>
      <c r="E66" s="34">
        <f t="shared" si="3"/>
        <v>-268147</v>
      </c>
      <c r="F66" s="34">
        <f t="shared" si="3"/>
        <v>-115253</v>
      </c>
      <c r="G66" s="34">
        <f t="shared" si="3"/>
        <v>0</v>
      </c>
      <c r="H66" s="34">
        <f t="shared" si="3"/>
        <v>-113673</v>
      </c>
      <c r="I66" s="34">
        <f t="shared" si="3"/>
        <v>-124630</v>
      </c>
      <c r="J66" s="34">
        <f t="shared" si="3"/>
        <v>-188661</v>
      </c>
      <c r="K66" s="34">
        <f t="shared" si="3"/>
        <v>-179553</v>
      </c>
      <c r="L66" s="34">
        <f t="shared" si="3"/>
        <v>-120117</v>
      </c>
      <c r="M66" s="34">
        <f t="shared" si="3"/>
        <v>-1185912</v>
      </c>
      <c r="N66" s="34">
        <f t="shared" si="3"/>
        <v>-1308154</v>
      </c>
      <c r="O66" s="34">
        <f t="shared" si="3"/>
        <v>-2494066</v>
      </c>
      <c r="P66" s="32"/>
      <c r="Q66" s="77"/>
      <c r="R66" s="77"/>
      <c r="S66" s="32"/>
      <c r="T66" s="34">
        <f>SUM(T63:T65)</f>
        <v>-45501</v>
      </c>
      <c r="U66" s="34">
        <f>SUM(U63:U65)</f>
        <v>-7113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4">SUM(C52,C60,C66)</f>
        <v>-940882</v>
      </c>
      <c r="D68" s="31">
        <f t="shared" si="4"/>
        <v>-53681</v>
      </c>
      <c r="E68" s="31">
        <f t="shared" si="4"/>
        <v>-4241022</v>
      </c>
      <c r="F68" s="31">
        <f t="shared" si="4"/>
        <v>-274638</v>
      </c>
      <c r="G68" s="31">
        <f t="shared" si="4"/>
        <v>0</v>
      </c>
      <c r="H68" s="31">
        <f t="shared" si="4"/>
        <v>-153049</v>
      </c>
      <c r="I68" s="31">
        <f t="shared" si="4"/>
        <v>-287079</v>
      </c>
      <c r="J68" s="31">
        <f t="shared" si="4"/>
        <v>-304287</v>
      </c>
      <c r="K68" s="31">
        <f t="shared" si="4"/>
        <v>-1826010</v>
      </c>
      <c r="L68" s="31">
        <f t="shared" si="4"/>
        <v>-122687</v>
      </c>
      <c r="M68" s="31">
        <f t="shared" si="4"/>
        <v>-8203335</v>
      </c>
      <c r="N68" s="31">
        <f t="shared" si="4"/>
        <v>-1317174</v>
      </c>
      <c r="O68" s="31">
        <f t="shared" si="4"/>
        <v>-9520509</v>
      </c>
      <c r="P68" s="32"/>
      <c r="Q68" s="77"/>
      <c r="R68" s="77"/>
      <c r="S68" s="32"/>
      <c r="T68" s="31">
        <f>SUM(T52,T60,T66)</f>
        <v>-45505</v>
      </c>
      <c r="U68" s="31">
        <f>SUM(U52,U60,U66)</f>
        <v>-8290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-925572</v>
      </c>
      <c r="D70" s="31">
        <f>D68-D55</f>
        <v>-53509</v>
      </c>
      <c r="E70" s="31">
        <f>E68-E55</f>
        <v>-4225788</v>
      </c>
      <c r="F70" s="31">
        <f>F68-F55-F56</f>
        <v>-216970</v>
      </c>
      <c r="G70" s="31">
        <f>G68-G55</f>
        <v>0</v>
      </c>
      <c r="H70" s="31">
        <f>H68-H55</f>
        <v>-123642</v>
      </c>
      <c r="I70" s="31">
        <f>I68-I55</f>
        <v>-286400</v>
      </c>
      <c r="J70" s="31">
        <f>J68-J55-J56</f>
        <v>-266238</v>
      </c>
      <c r="K70" s="31">
        <f>K68-K55</f>
        <v>-1825597</v>
      </c>
      <c r="L70" s="31">
        <f>L68-L55</f>
        <v>-122687</v>
      </c>
      <c r="M70" s="31">
        <f>M68-M55-M56</f>
        <v>-8046403</v>
      </c>
      <c r="N70" s="31">
        <f>N68-N55</f>
        <v>-1316931</v>
      </c>
      <c r="O70" s="31">
        <f>O68-O55-O56</f>
        <v>-9363334</v>
      </c>
      <c r="P70" s="32"/>
      <c r="Q70" s="77"/>
      <c r="R70" s="77"/>
      <c r="S70" s="32"/>
      <c r="T70" s="31">
        <f>T68-T55</f>
        <v>-45505</v>
      </c>
      <c r="U70" s="31">
        <f>U68-U55</f>
        <v>-8290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5">C41+C68</f>
        <v>5524371</v>
      </c>
      <c r="D72" s="57">
        <f t="shared" si="5"/>
        <v>582321</v>
      </c>
      <c r="E72" s="57">
        <f t="shared" si="5"/>
        <v>3539628</v>
      </c>
      <c r="F72" s="57">
        <f t="shared" si="5"/>
        <v>456010</v>
      </c>
      <c r="G72" s="57">
        <f t="shared" si="5"/>
        <v>1499</v>
      </c>
      <c r="H72" s="57">
        <f t="shared" si="5"/>
        <v>725918</v>
      </c>
      <c r="I72" s="57">
        <f t="shared" si="5"/>
        <v>218665</v>
      </c>
      <c r="J72" s="57">
        <f t="shared" si="5"/>
        <v>386647</v>
      </c>
      <c r="K72" s="57">
        <f t="shared" si="5"/>
        <v>272485</v>
      </c>
      <c r="L72" s="57">
        <f t="shared" si="5"/>
        <v>-28644</v>
      </c>
      <c r="M72" s="57">
        <f t="shared" si="5"/>
        <v>11678900</v>
      </c>
      <c r="N72" s="57">
        <f t="shared" si="5"/>
        <v>-571342</v>
      </c>
      <c r="O72" s="57">
        <f t="shared" si="5"/>
        <v>11107558</v>
      </c>
      <c r="P72" s="32"/>
      <c r="Q72" s="77"/>
      <c r="R72" s="77"/>
      <c r="S72" s="32"/>
      <c r="T72" s="57">
        <f>T41+T68</f>
        <v>-19538</v>
      </c>
      <c r="U72" s="57">
        <f>U41+U68</f>
        <v>75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f>SUM('Aberdeen City:ZetTrans'!C77)</f>
        <v>43264</v>
      </c>
      <c r="D77" s="69">
        <f>SUM('Aberdeen City:ZetTrans'!D77)</f>
        <v>2771</v>
      </c>
      <c r="E77" s="69">
        <f>SUM('Aberdeen City:ZetTrans'!E77)</f>
        <v>1205</v>
      </c>
      <c r="F77" s="69">
        <f>SUM('Aberdeen City:ZetTrans'!F77)</f>
        <v>9996</v>
      </c>
      <c r="G77" s="69">
        <f>SUM('Aberdeen City:ZetTrans'!G77)</f>
        <v>0</v>
      </c>
      <c r="H77" s="69">
        <f>SUM('Aberdeen City:ZetTrans'!H77)</f>
        <v>2277</v>
      </c>
      <c r="I77" s="69">
        <f>SUM('Aberdeen City:ZetTrans'!I77)</f>
        <v>5011</v>
      </c>
      <c r="J77" s="69">
        <f>SUM('Aberdeen City:ZetTrans'!J77)</f>
        <v>7660</v>
      </c>
      <c r="K77" s="69">
        <f>SUM('Aberdeen City:ZetTrans'!K77)</f>
        <v>2778</v>
      </c>
      <c r="L77" s="69">
        <f>SUM('Aberdeen City:ZetTrans'!L77)</f>
        <v>345</v>
      </c>
      <c r="M77" s="70">
        <f>SUM(C77:L77)</f>
        <v>75307</v>
      </c>
      <c r="N77" s="71">
        <f>SUM('Aberdeen City:ZetTrans'!N77)</f>
        <v>203303</v>
      </c>
      <c r="O77" s="70">
        <f>SUM(M77:N77)</f>
        <v>278610</v>
      </c>
      <c r="P77" s="32"/>
      <c r="Q77" s="77"/>
      <c r="R77" s="77"/>
      <c r="S77" s="32"/>
      <c r="T77" s="71">
        <f>SUM('Aberdeen City:ZetTrans'!T77)</f>
        <v>199</v>
      </c>
      <c r="U77" s="29">
        <f>SUM('Aberdeen City:ZetTrans'!U77)</f>
        <v>2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f>SUM('Aberdeen City:ZetTrans'!O80)</f>
        <v>2724857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f>SUM('Aberdeen City:ZetTrans'!O81)</f>
        <v>-2714832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f>SUM('Aberdeen City:ZetTrans'!C82)</f>
        <v>2041</v>
      </c>
      <c r="D82" s="29">
        <f>SUM('Aberdeen City:ZetTrans'!D82)</f>
        <v>234</v>
      </c>
      <c r="E82" s="29">
        <f>SUM('Aberdeen City:ZetTrans'!E82)</f>
        <v>2639477</v>
      </c>
      <c r="F82" s="29">
        <f>SUM('Aberdeen City:ZetTrans'!F82)</f>
        <v>84</v>
      </c>
      <c r="G82" s="30"/>
      <c r="H82" s="29">
        <f>SUM('Aberdeen City:ZetTrans'!H82)</f>
        <v>355</v>
      </c>
      <c r="I82" s="29">
        <f>SUM('Aberdeen City:ZetTrans'!I82)</f>
        <v>0</v>
      </c>
      <c r="J82" s="29">
        <f>SUM('Aberdeen City:ZetTrans'!J82)</f>
        <v>22</v>
      </c>
      <c r="K82" s="29">
        <f>SUM('Aberdeen City:ZetTrans'!K82)</f>
        <v>68624</v>
      </c>
      <c r="L82" s="29">
        <f>SUM('Aberdeen City:ZetTrans'!L82)</f>
        <v>0</v>
      </c>
      <c r="M82" s="31">
        <f>SUM(C82:F82,H82:L82)</f>
        <v>2710837</v>
      </c>
      <c r="N82" s="29">
        <f>SUM('Aberdeen City:ZetTrans'!N82)</f>
        <v>3995</v>
      </c>
      <c r="O82" s="31">
        <f>SUM(M82:N82)</f>
        <v>2714832</v>
      </c>
      <c r="P82" s="32"/>
      <c r="Q82" s="77"/>
      <c r="R82" s="77"/>
      <c r="S82" s="32"/>
      <c r="T82" s="29">
        <f>SUM('Aberdeen City:ZetTrans'!T82)</f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10025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f>SUM('Aberdeen City:ZetTrans'!C86)</f>
        <v>50747</v>
      </c>
      <c r="D86" s="29">
        <f>SUM('Aberdeen City:ZetTrans'!D86)</f>
        <v>29679</v>
      </c>
      <c r="E86" s="29">
        <f>SUM('Aberdeen City:ZetTrans'!E86)</f>
        <v>589196</v>
      </c>
      <c r="F86" s="29">
        <f>SUM('Aberdeen City:ZetTrans'!F86)</f>
        <v>531</v>
      </c>
      <c r="G86" s="30"/>
      <c r="H86" s="29">
        <f>SUM('Aberdeen City:ZetTrans'!H86)</f>
        <v>1547</v>
      </c>
      <c r="I86" s="29">
        <f>SUM('Aberdeen City:ZetTrans'!I86)</f>
        <v>24833</v>
      </c>
      <c r="J86" s="29">
        <f>SUM('Aberdeen City:ZetTrans'!J86)</f>
        <v>1083</v>
      </c>
      <c r="K86" s="29">
        <f>SUM('Aberdeen City:ZetTrans'!K86)</f>
        <v>16259</v>
      </c>
      <c r="L86" s="29">
        <f>SUM('Aberdeen City:ZetTrans'!L86)</f>
        <v>0</v>
      </c>
      <c r="M86" s="31">
        <f>SUM(C86:F86,H86:L86)</f>
        <v>713875</v>
      </c>
      <c r="N86" s="29">
        <f>SUM('Aberdeen City:ZetTrans'!N86)</f>
        <v>327</v>
      </c>
      <c r="O86" s="31">
        <f>SUM(M86:N86)</f>
        <v>714202</v>
      </c>
      <c r="P86" s="32"/>
      <c r="Q86" s="36"/>
      <c r="R86" s="36"/>
      <c r="S86" s="32"/>
      <c r="T86" s="29">
        <f>SUM('Aberdeen City:ZetTrans'!T86)</f>
        <v>0</v>
      </c>
      <c r="U86" s="29">
        <f>SUM('Aberdeen City:ZetTrans'!U86)</f>
        <v>0</v>
      </c>
    </row>
    <row r="87" spans="2:21" s="21" customFormat="1" ht="16" customHeight="1">
      <c r="B87" s="28" t="s">
        <v>89</v>
      </c>
      <c r="C87" s="29">
        <f>SUM('Aberdeen City:ZetTrans'!C87)</f>
        <v>8048</v>
      </c>
      <c r="D87" s="29">
        <f>SUM('Aberdeen City:ZetTrans'!D87)</f>
        <v>15156</v>
      </c>
      <c r="E87" s="29">
        <f>SUM('Aberdeen City:ZetTrans'!E87)</f>
        <v>25925</v>
      </c>
      <c r="F87" s="29">
        <f>SUM('Aberdeen City:ZetTrans'!F87)</f>
        <v>3989</v>
      </c>
      <c r="G87" s="30"/>
      <c r="H87" s="29">
        <f>SUM('Aberdeen City:ZetTrans'!H87)</f>
        <v>2386</v>
      </c>
      <c r="I87" s="29">
        <f>SUM('Aberdeen City:ZetTrans'!I87)</f>
        <v>13255</v>
      </c>
      <c r="J87" s="29">
        <f>SUM('Aberdeen City:ZetTrans'!J87)</f>
        <v>3385</v>
      </c>
      <c r="K87" s="29">
        <f>SUM('Aberdeen City:ZetTrans'!K87)</f>
        <v>12565</v>
      </c>
      <c r="L87" s="29">
        <f>SUM('Aberdeen City:ZetTrans'!L87)</f>
        <v>109</v>
      </c>
      <c r="M87" s="31">
        <f>SUM(C87:F87,H87:L87)</f>
        <v>84818</v>
      </c>
      <c r="N87" s="29">
        <f>SUM('Aberdeen City:ZetTrans'!N87)</f>
        <v>529</v>
      </c>
      <c r="O87" s="31">
        <f>SUM(M87:N87)</f>
        <v>85347</v>
      </c>
      <c r="P87" s="32"/>
      <c r="Q87" s="36"/>
      <c r="R87" s="36"/>
      <c r="S87" s="32"/>
      <c r="T87" s="29">
        <f>SUM('Aberdeen City:ZetTrans'!T87)</f>
        <v>109</v>
      </c>
      <c r="U87" s="29">
        <f>SUM('Aberdeen City:ZetTrans'!U87)</f>
        <v>314</v>
      </c>
    </row>
    <row r="88" spans="2:21" s="21" customFormat="1" ht="16" customHeight="1">
      <c r="B88" s="33" t="s">
        <v>90</v>
      </c>
      <c r="C88" s="72">
        <f>SUM(C86:C87)</f>
        <v>58795</v>
      </c>
      <c r="D88" s="72">
        <f>SUM(D86:D87)</f>
        <v>44835</v>
      </c>
      <c r="E88" s="72">
        <f>SUM(E86:E87)</f>
        <v>615121</v>
      </c>
      <c r="F88" s="72">
        <f>SUM(F86:F87)</f>
        <v>4520</v>
      </c>
      <c r="G88" s="30"/>
      <c r="H88" s="72">
        <f t="shared" ref="H88:O88" si="6">SUM(H86:H87)</f>
        <v>3933</v>
      </c>
      <c r="I88" s="72">
        <f t="shared" si="6"/>
        <v>38088</v>
      </c>
      <c r="J88" s="72">
        <f t="shared" si="6"/>
        <v>4468</v>
      </c>
      <c r="K88" s="72">
        <f t="shared" si="6"/>
        <v>28824</v>
      </c>
      <c r="L88" s="72">
        <f t="shared" si="6"/>
        <v>109</v>
      </c>
      <c r="M88" s="72">
        <f t="shared" si="6"/>
        <v>798693</v>
      </c>
      <c r="N88" s="72">
        <f t="shared" si="6"/>
        <v>856</v>
      </c>
      <c r="O88" s="72">
        <f t="shared" si="6"/>
        <v>799549</v>
      </c>
      <c r="P88" s="32"/>
      <c r="Q88" s="36"/>
      <c r="R88" s="36"/>
      <c r="S88" s="32"/>
      <c r="T88" s="72">
        <f>SUM(T86:T87)</f>
        <v>109</v>
      </c>
      <c r="U88" s="72">
        <f>SUM(U86:U87)</f>
        <v>314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f>SUM('Aberdeen City:ZetTrans'!C90)</f>
        <v>-2481</v>
      </c>
      <c r="D90" s="29">
        <f>SUM('Aberdeen City:ZetTrans'!D90)</f>
        <v>-472</v>
      </c>
      <c r="E90" s="29">
        <f>SUM('Aberdeen City:ZetTrans'!E90)</f>
        <v>-8443</v>
      </c>
      <c r="F90" s="29">
        <f>SUM('Aberdeen City:ZetTrans'!F90)</f>
        <v>-15</v>
      </c>
      <c r="G90" s="30"/>
      <c r="H90" s="29">
        <f>SUM('Aberdeen City:ZetTrans'!H90)</f>
        <v>0</v>
      </c>
      <c r="I90" s="29">
        <f>SUM('Aberdeen City:ZetTrans'!I90)</f>
        <v>-4229</v>
      </c>
      <c r="J90" s="29">
        <f>SUM('Aberdeen City:ZetTrans'!J90)</f>
        <v>-7</v>
      </c>
      <c r="K90" s="29">
        <f>SUM('Aberdeen City:ZetTrans'!K90)</f>
        <v>-1534</v>
      </c>
      <c r="L90" s="29">
        <f>SUM('Aberdeen City:ZetTrans'!L90)</f>
        <v>0</v>
      </c>
      <c r="M90" s="31">
        <f>SUM(C90:F90,H90:L90)</f>
        <v>-17181</v>
      </c>
      <c r="N90" s="29">
        <f>SUM('Aberdeen City:ZetTrans'!N90)</f>
        <v>-42</v>
      </c>
      <c r="O90" s="31">
        <f>SUM(M90:N90)</f>
        <v>-17223</v>
      </c>
      <c r="P90" s="32"/>
      <c r="Q90" s="36"/>
      <c r="R90" s="36"/>
      <c r="S90" s="32"/>
      <c r="T90" s="29">
        <f>SUM('Aberdeen City:ZetTrans'!T90)</f>
        <v>0</v>
      </c>
      <c r="U90" s="29">
        <f>SUM('Aberdeen City:ZetTrans'!U90)</f>
        <v>0</v>
      </c>
    </row>
    <row r="91" spans="2:21" s="21" customFormat="1" ht="16" customHeight="1">
      <c r="B91" s="28" t="s">
        <v>92</v>
      </c>
      <c r="C91" s="29">
        <f>SUM('Aberdeen City:ZetTrans'!C91)</f>
        <v>-61</v>
      </c>
      <c r="D91" s="29">
        <f>SUM('Aberdeen City:ZetTrans'!D91)</f>
        <v>-1276</v>
      </c>
      <c r="E91" s="29">
        <f>SUM('Aberdeen City:ZetTrans'!E91)</f>
        <v>342</v>
      </c>
      <c r="F91" s="29">
        <f>SUM('Aberdeen City:ZetTrans'!F91)</f>
        <v>0</v>
      </c>
      <c r="G91" s="30"/>
      <c r="H91" s="29">
        <f>SUM('Aberdeen City:ZetTrans'!H91)</f>
        <v>0</v>
      </c>
      <c r="I91" s="29">
        <f>SUM('Aberdeen City:ZetTrans'!I91)</f>
        <v>-3258</v>
      </c>
      <c r="J91" s="29">
        <f>SUM('Aberdeen City:ZetTrans'!J91)</f>
        <v>-1100</v>
      </c>
      <c r="K91" s="29">
        <f>SUM('Aberdeen City:ZetTrans'!K91)</f>
        <v>-102</v>
      </c>
      <c r="L91" s="29">
        <f>SUM('Aberdeen City:ZetTrans'!L91)</f>
        <v>0</v>
      </c>
      <c r="M91" s="31">
        <f>SUM(C91:F91,H91:L91)</f>
        <v>-5455</v>
      </c>
      <c r="N91" s="29">
        <f>SUM('Aberdeen City:ZetTrans'!N91)</f>
        <v>0</v>
      </c>
      <c r="O91" s="31">
        <f>SUM(M91:N91)</f>
        <v>-5455</v>
      </c>
      <c r="P91" s="32"/>
      <c r="Q91" s="36"/>
      <c r="R91" s="36"/>
      <c r="S91" s="32"/>
      <c r="T91" s="29">
        <f>SUM('Aberdeen City:ZetTrans'!T91)</f>
        <v>0</v>
      </c>
      <c r="U91" s="29">
        <f>SUM('Aberdeen City:ZetTrans'!U91)</f>
        <v>0</v>
      </c>
    </row>
    <row r="92" spans="2:21" s="21" customFormat="1" ht="16" customHeight="1">
      <c r="B92" s="33" t="s">
        <v>93</v>
      </c>
      <c r="C92" s="72">
        <f>SUM(C90:C91)</f>
        <v>-2542</v>
      </c>
      <c r="D92" s="72">
        <f>SUM(D90:D91)</f>
        <v>-1748</v>
      </c>
      <c r="E92" s="72">
        <f>SUM(E90:E91)</f>
        <v>-8101</v>
      </c>
      <c r="F92" s="72">
        <f>SUM(F90:F91)</f>
        <v>-15</v>
      </c>
      <c r="G92" s="30"/>
      <c r="H92" s="72">
        <f t="shared" ref="H92:O92" si="7">SUM(H90:H91)</f>
        <v>0</v>
      </c>
      <c r="I92" s="72">
        <f t="shared" si="7"/>
        <v>-7487</v>
      </c>
      <c r="J92" s="72">
        <f t="shared" si="7"/>
        <v>-1107</v>
      </c>
      <c r="K92" s="72">
        <f t="shared" si="7"/>
        <v>-1636</v>
      </c>
      <c r="L92" s="72">
        <f t="shared" si="7"/>
        <v>0</v>
      </c>
      <c r="M92" s="72">
        <f t="shared" si="7"/>
        <v>-22636</v>
      </c>
      <c r="N92" s="72">
        <f t="shared" si="7"/>
        <v>-42</v>
      </c>
      <c r="O92" s="72">
        <f t="shared" si="7"/>
        <v>-22678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56253</v>
      </c>
      <c r="D94" s="31">
        <f>D88+D92</f>
        <v>43087</v>
      </c>
      <c r="E94" s="31">
        <f>E88+E92</f>
        <v>607020</v>
      </c>
      <c r="F94" s="31">
        <f>F88+F92</f>
        <v>4505</v>
      </c>
      <c r="G94" s="30"/>
      <c r="H94" s="31">
        <f t="shared" ref="H94:O94" si="8">H88+H92</f>
        <v>3933</v>
      </c>
      <c r="I94" s="31">
        <f t="shared" si="8"/>
        <v>30601</v>
      </c>
      <c r="J94" s="31">
        <f t="shared" si="8"/>
        <v>3361</v>
      </c>
      <c r="K94" s="31">
        <f t="shared" si="8"/>
        <v>27188</v>
      </c>
      <c r="L94" s="31">
        <f t="shared" si="8"/>
        <v>109</v>
      </c>
      <c r="M94" s="31">
        <f t="shared" si="8"/>
        <v>776057</v>
      </c>
      <c r="N94" s="31">
        <f t="shared" si="8"/>
        <v>814</v>
      </c>
      <c r="O94" s="31">
        <f t="shared" si="8"/>
        <v>776871</v>
      </c>
      <c r="P94" s="32"/>
      <c r="Q94" s="36"/>
      <c r="R94" s="36"/>
      <c r="S94" s="32"/>
      <c r="T94" s="31">
        <f>T88+T92</f>
        <v>109</v>
      </c>
      <c r="U94" s="31">
        <f>U88+U92</f>
        <v>314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f>SUM('Aberdeen City:ZetTrans'!C97)</f>
        <v>198544.17057480285</v>
      </c>
      <c r="D97" s="29">
        <f>SUM('Aberdeen City:ZetTrans'!D97)</f>
        <v>21758.112325628717</v>
      </c>
      <c r="E97" s="29">
        <f>SUM('Aberdeen City:ZetTrans'!E97)</f>
        <v>198945.22930000001</v>
      </c>
      <c r="F97" s="29">
        <f>SUM('Aberdeen City:ZetTrans'!F97)</f>
        <v>5630.5338352748822</v>
      </c>
      <c r="G97" s="29">
        <f>SUM('Aberdeen City:ZetTrans'!G97)</f>
        <v>0</v>
      </c>
      <c r="H97" s="29">
        <f>SUM('Aberdeen City:ZetTrans'!H97)</f>
        <v>26223.580127751869</v>
      </c>
      <c r="I97" s="29">
        <f>SUM('Aberdeen City:ZetTrans'!I97)</f>
        <v>39233.169176944415</v>
      </c>
      <c r="J97" s="29">
        <f>SUM('Aberdeen City:ZetTrans'!J97)</f>
        <v>80166.204659597279</v>
      </c>
      <c r="K97" s="29">
        <f>SUM('Aberdeen City:ZetTrans'!K97)</f>
        <v>33574</v>
      </c>
      <c r="L97" s="29">
        <f>SUM('Aberdeen City:ZetTrans'!L97)</f>
        <v>311</v>
      </c>
      <c r="M97" s="31">
        <f>SUM(C97:L97)</f>
        <v>604386</v>
      </c>
      <c r="N97" s="29">
        <f>SUM('Aberdeen City:ZetTrans'!N97)</f>
        <v>3076</v>
      </c>
      <c r="O97" s="31">
        <f>SUM(M97:N97)</f>
        <v>607462</v>
      </c>
      <c r="P97" s="32"/>
      <c r="Q97" s="36"/>
      <c r="R97" s="36"/>
      <c r="S97" s="32"/>
      <c r="T97" s="29">
        <f>SUM('Aberdeen City:ZetTrans'!T97)</f>
        <v>0</v>
      </c>
      <c r="U97" s="29">
        <f>SUM('Aberdeen City:ZetTrans'!U97)</f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2:L34 N32:N34 T97:U97 C37:L37 N37 T37:U37 C77:L77 T33:U34 O80 C82:F82 H82:L82 N82 U77 C86:F87 H86:L87 N86:N87 T86:U87 C97:L97 N97 T82" xr:uid="{00000000-0002-0000-0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1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C10:C13 D12:L12 N12:N13 T12:U12 D13:L13 T13:U13 C17:L17 N17 T17:U17 O18 C19:L19 N19:N20 T19:U19 C20:L20 T20:U20 F21 J21 C22:L22 N22:N24 T22:U22 C23:L23 T23:U23 C24:L24 T24:U24 C28 E29 K30 C32:L32 N32:N34 C33:L33 T33:U33 C34:L34 T34:U34 C37:L37 N37 T37:U37 C39:L39 N39 T39:U39 C47:C51 E47:F47 D48:L48 N48:N51 T48:U48 D49:L49 T49:U49 D50:L50 T50:U50 D51:L51 T51:U51 C55:L55 N55 T55:U55 F56 J56 E57 C59:L59 N59 T59:U59 C63:L63 N63:N65 T63:U63 C64:L64 T64:U64 C65:L65 T65:U65 C77:L77 U77 O80:O81 C82:F82 H82:L82 N82 T82 C86:F86 H86:L86 N86:N87 T86:U86 C87:F87 H87:L87 T87:U87 C90:F90 H90:L90 N90:N91 T90:U90 C91:F91 H91:L91 T91:U91 C97:L97 N97 T97:U97" unlockedFormula="1"/>
    <ignoredError sqref="M58" emptyCellReferenc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5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123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66257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66257</v>
      </c>
      <c r="N10" s="30"/>
      <c r="O10" s="31">
        <f>M10</f>
        <v>66257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26553</v>
      </c>
      <c r="D12" s="29">
        <v>3055</v>
      </c>
      <c r="E12" s="29">
        <v>33351</v>
      </c>
      <c r="F12" s="29">
        <v>4738</v>
      </c>
      <c r="G12" s="29">
        <v>0</v>
      </c>
      <c r="H12" s="29">
        <v>7021</v>
      </c>
      <c r="I12" s="29">
        <v>3498</v>
      </c>
      <c r="J12" s="29">
        <v>6984</v>
      </c>
      <c r="K12" s="29">
        <v>1531</v>
      </c>
      <c r="L12" s="29">
        <v>0</v>
      </c>
      <c r="M12" s="31">
        <f>SUM(C12:L12)</f>
        <v>86731</v>
      </c>
      <c r="N12" s="29">
        <v>0</v>
      </c>
      <c r="O12" s="31">
        <f>SUM(M12:N12)</f>
        <v>86731</v>
      </c>
      <c r="P12" s="21"/>
      <c r="Q12" s="77"/>
      <c r="R12" s="77"/>
      <c r="S12" s="21"/>
      <c r="T12" s="29">
        <v>0</v>
      </c>
      <c r="U12" s="29">
        <v>1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>SUM(C13:L13)</f>
        <v>0</v>
      </c>
      <c r="N13" s="29">
        <v>0</v>
      </c>
      <c r="O13" s="31">
        <f>SUM(M13:N13)</f>
        <v>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92810</v>
      </c>
      <c r="D14" s="34">
        <f t="shared" ref="D14:L14" si="0">SUM(D12:D13)</f>
        <v>3055</v>
      </c>
      <c r="E14" s="34">
        <f t="shared" si="0"/>
        <v>33351</v>
      </c>
      <c r="F14" s="34">
        <f t="shared" si="0"/>
        <v>4738</v>
      </c>
      <c r="G14" s="34">
        <f t="shared" si="0"/>
        <v>0</v>
      </c>
      <c r="H14" s="34">
        <f t="shared" si="0"/>
        <v>7021</v>
      </c>
      <c r="I14" s="34">
        <f t="shared" si="0"/>
        <v>3498</v>
      </c>
      <c r="J14" s="34">
        <f t="shared" si="0"/>
        <v>6984</v>
      </c>
      <c r="K14" s="34">
        <f t="shared" si="0"/>
        <v>1531</v>
      </c>
      <c r="L14" s="34">
        <f t="shared" si="0"/>
        <v>0</v>
      </c>
      <c r="M14" s="34">
        <f>SUM(M10:M13)</f>
        <v>152988</v>
      </c>
      <c r="N14" s="34">
        <f>SUM(N12:N13)</f>
        <v>0</v>
      </c>
      <c r="O14" s="34">
        <f>SUM(O10:O13)</f>
        <v>152988</v>
      </c>
      <c r="P14" s="21"/>
      <c r="Q14" s="77"/>
      <c r="R14" s="77"/>
      <c r="S14" s="21"/>
      <c r="T14" s="34">
        <f>SUM(T12:T13)</f>
        <v>0</v>
      </c>
      <c r="U14" s="34">
        <f>SUM(U12:U13)</f>
        <v>1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8024</v>
      </c>
      <c r="D17" s="29">
        <v>381</v>
      </c>
      <c r="E17" s="29">
        <v>781</v>
      </c>
      <c r="F17" s="29">
        <v>1506</v>
      </c>
      <c r="G17" s="29">
        <v>0</v>
      </c>
      <c r="H17" s="29">
        <v>1266</v>
      </c>
      <c r="I17" s="29">
        <v>270</v>
      </c>
      <c r="J17" s="29">
        <v>278</v>
      </c>
      <c r="K17" s="29">
        <v>658</v>
      </c>
      <c r="L17" s="29">
        <v>0</v>
      </c>
      <c r="M17" s="31">
        <f>SUM(C17:L17)</f>
        <v>13164</v>
      </c>
      <c r="N17" s="29">
        <v>0</v>
      </c>
      <c r="O17" s="31">
        <f>SUM(M17:N17)</f>
        <v>13164</v>
      </c>
      <c r="Q17" s="77"/>
      <c r="R17" s="77"/>
      <c r="T17" s="29">
        <v>0</v>
      </c>
      <c r="U17" s="29">
        <v>123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5503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5481</v>
      </c>
      <c r="D19" s="29">
        <v>696</v>
      </c>
      <c r="E19" s="29">
        <v>873</v>
      </c>
      <c r="F19" s="29">
        <v>7784</v>
      </c>
      <c r="G19" s="29">
        <v>0</v>
      </c>
      <c r="H19" s="29">
        <v>2380</v>
      </c>
      <c r="I19" s="29">
        <v>7</v>
      </c>
      <c r="J19" s="29">
        <v>59</v>
      </c>
      <c r="K19" s="29">
        <v>14</v>
      </c>
      <c r="L19" s="29">
        <v>0</v>
      </c>
      <c r="M19" s="31">
        <f>SUM(C19:L19)</f>
        <v>17294</v>
      </c>
      <c r="N19" s="29">
        <v>0</v>
      </c>
      <c r="O19" s="31">
        <f>SUM(M19:N19)</f>
        <v>17294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6557</v>
      </c>
      <c r="D20" s="29">
        <v>962</v>
      </c>
      <c r="E20" s="29">
        <v>4216</v>
      </c>
      <c r="F20" s="29">
        <v>1977</v>
      </c>
      <c r="G20" s="29">
        <v>0</v>
      </c>
      <c r="H20" s="29">
        <v>1069</v>
      </c>
      <c r="I20" s="29">
        <v>2622</v>
      </c>
      <c r="J20" s="29">
        <v>4629</v>
      </c>
      <c r="K20" s="29">
        <v>679</v>
      </c>
      <c r="L20" s="29">
        <v>0</v>
      </c>
      <c r="M20" s="31">
        <f>SUM(C20:L20)</f>
        <v>22711</v>
      </c>
      <c r="N20" s="29">
        <v>0</v>
      </c>
      <c r="O20" s="31">
        <f>SUM(M20:N20)</f>
        <v>22711</v>
      </c>
      <c r="Q20" s="77"/>
      <c r="R20" s="77"/>
      <c r="T20" s="29">
        <v>0</v>
      </c>
      <c r="U20" s="29">
        <v>133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14</v>
      </c>
      <c r="G21" s="30"/>
      <c r="H21" s="30"/>
      <c r="I21" s="30"/>
      <c r="J21" s="29">
        <v>0</v>
      </c>
      <c r="K21" s="30"/>
      <c r="L21" s="30"/>
      <c r="M21" s="31">
        <f>SUM(F21,J21)</f>
        <v>14</v>
      </c>
      <c r="N21" s="30"/>
      <c r="O21" s="31">
        <f>M21</f>
        <v>14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14722</v>
      </c>
      <c r="D24" s="29">
        <v>6159</v>
      </c>
      <c r="E24" s="29">
        <v>59173</v>
      </c>
      <c r="F24" s="29">
        <v>7939</v>
      </c>
      <c r="G24" s="29">
        <v>0</v>
      </c>
      <c r="H24" s="29">
        <v>6632</v>
      </c>
      <c r="I24" s="29">
        <v>786</v>
      </c>
      <c r="J24" s="29">
        <v>2353</v>
      </c>
      <c r="K24" s="29">
        <v>4777</v>
      </c>
      <c r="L24" s="29">
        <v>0</v>
      </c>
      <c r="M24" s="31">
        <f>SUM(C24:L24)</f>
        <v>102541</v>
      </c>
      <c r="N24" s="29">
        <v>0</v>
      </c>
      <c r="O24" s="31">
        <f>SUM(M24:N24)</f>
        <v>102541</v>
      </c>
      <c r="Q24" s="77"/>
      <c r="R24" s="77"/>
      <c r="T24" s="29">
        <v>0</v>
      </c>
      <c r="U24" s="29">
        <v>2</v>
      </c>
    </row>
    <row r="25" spans="2:21" s="21" customFormat="1" ht="16" customHeight="1">
      <c r="B25" s="33" t="s">
        <v>44</v>
      </c>
      <c r="C25" s="34">
        <f>SUM(C17,C19:C20,C22:C24)</f>
        <v>34784</v>
      </c>
      <c r="D25" s="34">
        <f>SUM(D17,D19:D20,D22:D24)</f>
        <v>8198</v>
      </c>
      <c r="E25" s="34">
        <f>SUM(E17,E19:E20,E22:E24)</f>
        <v>65043</v>
      </c>
      <c r="F25" s="34">
        <f>SUM(F17,F19:F24)</f>
        <v>19220</v>
      </c>
      <c r="G25" s="34">
        <f>SUM(G17,G19:G20,G22:G24)</f>
        <v>0</v>
      </c>
      <c r="H25" s="34">
        <f>SUM(H17,H19:H20,H22:H24)</f>
        <v>11347</v>
      </c>
      <c r="I25" s="34">
        <f>SUM(I17,I19:I20,I22:I24)</f>
        <v>3685</v>
      </c>
      <c r="J25" s="34">
        <f>SUM(J17,J19:J24)</f>
        <v>7319</v>
      </c>
      <c r="K25" s="34">
        <f>SUM(K17,K19:K20,K22:K24)</f>
        <v>6128</v>
      </c>
      <c r="L25" s="34">
        <f>SUM(L17,L19:L20,L22:L24)</f>
        <v>0</v>
      </c>
      <c r="M25" s="34">
        <f>SUM(M17,M19:M24)</f>
        <v>155724</v>
      </c>
      <c r="N25" s="34">
        <f>SUM(N17,N19:N20,N22:N24)</f>
        <v>0</v>
      </c>
      <c r="O25" s="34">
        <f>SUM(O17,O19:O24)</f>
        <v>155724</v>
      </c>
      <c r="Q25" s="77"/>
      <c r="R25" s="77"/>
      <c r="T25" s="34">
        <f>SUM(T17,T19:T20,T22:T24)</f>
        <v>0</v>
      </c>
      <c r="U25" s="34">
        <f>SUM(U17,U19:U20,U22:U24)</f>
        <v>258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575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575</v>
      </c>
      <c r="N28" s="30"/>
      <c r="O28" s="31">
        <f>M28</f>
        <v>575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5908</v>
      </c>
      <c r="F29" s="30"/>
      <c r="G29" s="30"/>
      <c r="H29" s="30"/>
      <c r="I29" s="30"/>
      <c r="J29" s="30"/>
      <c r="K29" s="30"/>
      <c r="L29" s="30"/>
      <c r="M29" s="31">
        <f>E29</f>
        <v>5908</v>
      </c>
      <c r="N29" s="30"/>
      <c r="O29" s="31">
        <f>M29</f>
        <v>5908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22868</v>
      </c>
      <c r="L30" s="30"/>
      <c r="M30" s="31">
        <f>K30</f>
        <v>22868</v>
      </c>
      <c r="N30" s="30"/>
      <c r="O30" s="31">
        <f>M30</f>
        <v>22868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51713</v>
      </c>
      <c r="F31" s="41"/>
      <c r="G31" s="41"/>
      <c r="H31" s="41"/>
      <c r="I31" s="41"/>
      <c r="J31" s="41"/>
      <c r="K31" s="41"/>
      <c r="L31" s="41"/>
      <c r="M31" s="31">
        <f>E31</f>
        <v>51713</v>
      </c>
      <c r="N31" s="41"/>
      <c r="O31" s="31">
        <f>M31</f>
        <v>51713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575</v>
      </c>
      <c r="D35" s="34">
        <f>SUM(D32:D34)</f>
        <v>0</v>
      </c>
      <c r="E35" s="34">
        <f>SUM(E29,E31:E34)</f>
        <v>57621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22868</v>
      </c>
      <c r="L35" s="34">
        <f>SUM(L32:L34)</f>
        <v>0</v>
      </c>
      <c r="M35" s="34">
        <f>SUM(M28:M34)</f>
        <v>81064</v>
      </c>
      <c r="N35" s="34">
        <f>SUM(N32:N34)</f>
        <v>0</v>
      </c>
      <c r="O35" s="34">
        <f>SUM(O28:O34)</f>
        <v>81064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10652</v>
      </c>
      <c r="D37" s="29">
        <v>975</v>
      </c>
      <c r="E37" s="29">
        <v>7004</v>
      </c>
      <c r="F37" s="29">
        <v>1441</v>
      </c>
      <c r="G37" s="29">
        <v>0</v>
      </c>
      <c r="H37" s="29">
        <v>1481</v>
      </c>
      <c r="I37" s="29">
        <v>181</v>
      </c>
      <c r="J37" s="29">
        <v>740</v>
      </c>
      <c r="K37" s="29">
        <v>660</v>
      </c>
      <c r="L37" s="29">
        <v>0</v>
      </c>
      <c r="M37" s="31">
        <f>SUM(C37:L37)</f>
        <v>23134</v>
      </c>
      <c r="N37" s="29">
        <v>0</v>
      </c>
      <c r="O37" s="31">
        <f>SUM(M37:N37)</f>
        <v>23134</v>
      </c>
      <c r="Q37" s="77"/>
      <c r="R37" s="77"/>
      <c r="T37" s="29">
        <v>0</v>
      </c>
      <c r="U37" s="29">
        <v>50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-2069</v>
      </c>
      <c r="D39" s="29">
        <v>-795</v>
      </c>
      <c r="E39" s="29">
        <v>-1202</v>
      </c>
      <c r="F39" s="29">
        <v>-10205</v>
      </c>
      <c r="G39" s="29">
        <v>0</v>
      </c>
      <c r="H39" s="29">
        <v>-2139</v>
      </c>
      <c r="I39" s="29">
        <v>-44</v>
      </c>
      <c r="J39" s="29">
        <v>-47</v>
      </c>
      <c r="K39" s="29">
        <v>-194</v>
      </c>
      <c r="L39" s="29">
        <v>0</v>
      </c>
      <c r="M39" s="31">
        <f>SUM(C39:L39)</f>
        <v>-16695</v>
      </c>
      <c r="N39" s="29">
        <v>0</v>
      </c>
      <c r="O39" s="31">
        <f>SUM(M39:N39)</f>
        <v>-16695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136752</v>
      </c>
      <c r="D41" s="31">
        <f t="shared" si="2"/>
        <v>11433</v>
      </c>
      <c r="E41" s="31">
        <f t="shared" si="2"/>
        <v>161817</v>
      </c>
      <c r="F41" s="31">
        <f t="shared" si="2"/>
        <v>15194</v>
      </c>
      <c r="G41" s="31">
        <f t="shared" si="2"/>
        <v>0</v>
      </c>
      <c r="H41" s="31">
        <f t="shared" si="2"/>
        <v>17710</v>
      </c>
      <c r="I41" s="31">
        <f t="shared" si="2"/>
        <v>7320</v>
      </c>
      <c r="J41" s="31">
        <f t="shared" si="2"/>
        <v>14996</v>
      </c>
      <c r="K41" s="31">
        <f t="shared" si="2"/>
        <v>30993</v>
      </c>
      <c r="L41" s="31">
        <f t="shared" si="2"/>
        <v>0</v>
      </c>
      <c r="M41" s="31">
        <f t="shared" si="2"/>
        <v>396215</v>
      </c>
      <c r="N41" s="31">
        <f t="shared" si="2"/>
        <v>0</v>
      </c>
      <c r="O41" s="31">
        <f t="shared" si="2"/>
        <v>396215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309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136368</v>
      </c>
      <c r="D43" s="31">
        <f>SUM(D41,D55)</f>
        <v>11433</v>
      </c>
      <c r="E43" s="31">
        <f>SUM(E41,E55)</f>
        <v>161817</v>
      </c>
      <c r="F43" s="31">
        <f>SUM(F41,F55:F56)</f>
        <v>15062</v>
      </c>
      <c r="G43" s="31">
        <f>SUM(G41,G55)</f>
        <v>0</v>
      </c>
      <c r="H43" s="31">
        <f>SUM(H41,H55)</f>
        <v>17681</v>
      </c>
      <c r="I43" s="31">
        <f>SUM(I41,I55)</f>
        <v>7240</v>
      </c>
      <c r="J43" s="31">
        <f>SUM(J41,J55:J56)</f>
        <v>14990</v>
      </c>
      <c r="K43" s="31">
        <f>SUM(K41,K55)</f>
        <v>30993</v>
      </c>
      <c r="L43" s="31">
        <f>SUM(L41,L55)</f>
        <v>0</v>
      </c>
      <c r="M43" s="31">
        <f>SUM(M41,M55:M56)</f>
        <v>395584</v>
      </c>
      <c r="N43" s="31">
        <f>SUM(N41,N55)</f>
        <v>0</v>
      </c>
      <c r="O43" s="31">
        <f>SUM(O41,O55:O56)</f>
        <v>395584</v>
      </c>
      <c r="Q43" s="77"/>
      <c r="R43" s="77"/>
      <c r="T43" s="31">
        <f>SUM(T41,T55)</f>
        <v>0</v>
      </c>
      <c r="U43" s="31">
        <f>SUM(U41,U55)</f>
        <v>309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-12699</v>
      </c>
      <c r="D47" s="30"/>
      <c r="E47" s="29">
        <v>-1240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-13939</v>
      </c>
      <c r="N47" s="30"/>
      <c r="O47" s="31">
        <f>M47</f>
        <v>-13939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-1411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-1000.6</v>
      </c>
      <c r="K48" s="29">
        <v>-87</v>
      </c>
      <c r="L48" s="29">
        <v>0</v>
      </c>
      <c r="M48" s="31">
        <f>SUM(C48:L48)</f>
        <v>-2498.6</v>
      </c>
      <c r="N48" s="29">
        <v>0</v>
      </c>
      <c r="O48" s="31">
        <f>SUM(M48:N48)</f>
        <v>-2498.6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-292</v>
      </c>
      <c r="D51" s="29">
        <v>-45</v>
      </c>
      <c r="E51" s="29">
        <v>-561</v>
      </c>
      <c r="F51" s="29">
        <v>-3</v>
      </c>
      <c r="G51" s="29">
        <v>0</v>
      </c>
      <c r="H51" s="29">
        <v>-52</v>
      </c>
      <c r="I51" s="29">
        <v>-942</v>
      </c>
      <c r="J51" s="29">
        <v>-1518.4</v>
      </c>
      <c r="K51" s="29">
        <v>-22835</v>
      </c>
      <c r="L51" s="29">
        <v>0</v>
      </c>
      <c r="M51" s="31">
        <f>SUM(C51:L51)</f>
        <v>-26248.400000000001</v>
      </c>
      <c r="N51" s="29">
        <v>0</v>
      </c>
      <c r="O51" s="31">
        <f>SUM(M51:N51)</f>
        <v>-26248.400000000001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-14402</v>
      </c>
      <c r="D52" s="34">
        <f>SUM(D48:D51)</f>
        <v>-45</v>
      </c>
      <c r="E52" s="34">
        <f>SUM(E47:E51)</f>
        <v>-1801</v>
      </c>
      <c r="F52" s="34">
        <f>SUM(F47:F51)</f>
        <v>-3</v>
      </c>
      <c r="G52" s="34">
        <f t="shared" ref="G52:L52" si="3">SUM(G48:G51)</f>
        <v>0</v>
      </c>
      <c r="H52" s="34">
        <f t="shared" si="3"/>
        <v>-52</v>
      </c>
      <c r="I52" s="34">
        <f t="shared" si="3"/>
        <v>-942</v>
      </c>
      <c r="J52" s="34">
        <f t="shared" si="3"/>
        <v>-2519</v>
      </c>
      <c r="K52" s="34">
        <f t="shared" si="3"/>
        <v>-22922</v>
      </c>
      <c r="L52" s="34">
        <f t="shared" si="3"/>
        <v>0</v>
      </c>
      <c r="M52" s="34">
        <f>SUM(M47:M51)</f>
        <v>-42686</v>
      </c>
      <c r="N52" s="34">
        <f>SUM(N48:N51)</f>
        <v>0</v>
      </c>
      <c r="O52" s="34">
        <f>SUM(O47:O51)</f>
        <v>-42686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-384</v>
      </c>
      <c r="D55" s="29">
        <v>0</v>
      </c>
      <c r="E55" s="29">
        <v>0</v>
      </c>
      <c r="F55" s="29">
        <v>-132</v>
      </c>
      <c r="G55" s="29">
        <v>0</v>
      </c>
      <c r="H55" s="29">
        <v>-29</v>
      </c>
      <c r="I55" s="29">
        <v>-80</v>
      </c>
      <c r="J55" s="29">
        <v>-6</v>
      </c>
      <c r="K55" s="29">
        <v>0</v>
      </c>
      <c r="L55" s="29">
        <v>0</v>
      </c>
      <c r="M55" s="31">
        <f>SUM(C55:L55)</f>
        <v>-631</v>
      </c>
      <c r="N55" s="29">
        <v>0</v>
      </c>
      <c r="O55" s="31">
        <f>SUM(M55:N55)</f>
        <v>-631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-24103</v>
      </c>
      <c r="F57" s="30"/>
      <c r="G57" s="30"/>
      <c r="H57" s="30"/>
      <c r="I57" s="30"/>
      <c r="J57" s="30"/>
      <c r="K57" s="30"/>
      <c r="L57" s="30"/>
      <c r="M57" s="31">
        <f>E57</f>
        <v>-24103</v>
      </c>
      <c r="N57" s="30"/>
      <c r="O57" s="31">
        <f>M57</f>
        <v>-24103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-51713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-51713</v>
      </c>
      <c r="N58" s="42">
        <f>-N82</f>
        <v>0</v>
      </c>
      <c r="O58" s="31">
        <f>SUM(M58:N58)</f>
        <v>-51713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-5906</v>
      </c>
      <c r="D59" s="29">
        <v>-1064</v>
      </c>
      <c r="E59" s="29">
        <v>-1703</v>
      </c>
      <c r="F59" s="29">
        <v>-956</v>
      </c>
      <c r="G59" s="29">
        <v>0</v>
      </c>
      <c r="H59" s="29">
        <v>-255</v>
      </c>
      <c r="I59" s="29">
        <v>-1934</v>
      </c>
      <c r="J59" s="29">
        <v>-860</v>
      </c>
      <c r="K59" s="29">
        <v>-138</v>
      </c>
      <c r="L59" s="29">
        <v>0</v>
      </c>
      <c r="M59" s="31">
        <f>SUM(C59:L59)</f>
        <v>-12816</v>
      </c>
      <c r="N59" s="29">
        <v>0</v>
      </c>
      <c r="O59" s="31">
        <f>SUM(M59:N59)</f>
        <v>-12816</v>
      </c>
      <c r="P59" s="52"/>
      <c r="Q59" s="77"/>
      <c r="R59" s="77"/>
      <c r="S59" s="52"/>
      <c r="T59" s="29">
        <v>0</v>
      </c>
      <c r="U59" s="29">
        <v>-117</v>
      </c>
    </row>
    <row r="60" spans="2:21" s="21" customFormat="1" ht="16" customHeight="1">
      <c r="B60" s="33" t="s">
        <v>72</v>
      </c>
      <c r="C60" s="34">
        <f>SUM(C55,C58:C59)</f>
        <v>-6290</v>
      </c>
      <c r="D60" s="34">
        <f>SUM(D55,D58:D59)</f>
        <v>-1064</v>
      </c>
      <c r="E60" s="34">
        <f>SUM(E55,E57:E59)</f>
        <v>-77519</v>
      </c>
      <c r="F60" s="34">
        <f>SUM(F55:F56,F58:F59)</f>
        <v>-1088</v>
      </c>
      <c r="G60" s="34">
        <f>SUM(G55,G59)</f>
        <v>0</v>
      </c>
      <c r="H60" s="34">
        <f>SUM(H55,H58:H59)</f>
        <v>-284</v>
      </c>
      <c r="I60" s="34">
        <f>SUM(I55,I58:I59)</f>
        <v>-2014</v>
      </c>
      <c r="J60" s="34">
        <f>SUM(J55:J56,J58:J59)</f>
        <v>-866</v>
      </c>
      <c r="K60" s="34">
        <f>SUM(K55,K58:K59)</f>
        <v>-138</v>
      </c>
      <c r="L60" s="34">
        <f>SUM(L55,L58:L59)</f>
        <v>0</v>
      </c>
      <c r="M60" s="34">
        <f>SUM(M55:M59)</f>
        <v>-89263</v>
      </c>
      <c r="N60" s="34">
        <f>SUM(N55,N58:N59)</f>
        <v>0</v>
      </c>
      <c r="O60" s="34">
        <f>SUM(O55:O59)</f>
        <v>-89263</v>
      </c>
      <c r="P60" s="52"/>
      <c r="Q60" s="77"/>
      <c r="R60" s="77"/>
      <c r="S60" s="52"/>
      <c r="T60" s="34">
        <f>SUM(T55,T59)</f>
        <v>0</v>
      </c>
      <c r="U60" s="34">
        <f>SUM(U55,U59)</f>
        <v>-117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-6600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-6600</v>
      </c>
      <c r="N63" s="29">
        <v>0</v>
      </c>
      <c r="O63" s="31">
        <f>SUM(M63:N63)</f>
        <v>-6600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-33</v>
      </c>
      <c r="D64" s="29">
        <v>-48</v>
      </c>
      <c r="E64" s="29">
        <v>-11</v>
      </c>
      <c r="F64" s="29">
        <v>-4</v>
      </c>
      <c r="G64" s="29">
        <v>0</v>
      </c>
      <c r="H64" s="29">
        <v>-130</v>
      </c>
      <c r="I64" s="29">
        <v>-1269</v>
      </c>
      <c r="J64" s="29">
        <v>-1</v>
      </c>
      <c r="K64" s="29">
        <v>-899</v>
      </c>
      <c r="L64" s="29">
        <v>0</v>
      </c>
      <c r="M64" s="31">
        <f>SUM(C64:L64)</f>
        <v>-2395</v>
      </c>
      <c r="N64" s="29">
        <v>0</v>
      </c>
      <c r="O64" s="31">
        <f>SUM(M64:N64)</f>
        <v>-2395</v>
      </c>
      <c r="P64" s="32"/>
      <c r="Q64" s="77"/>
      <c r="R64" s="77"/>
      <c r="S64" s="32"/>
      <c r="T64" s="29">
        <v>0</v>
      </c>
      <c r="U64" s="29">
        <v>-223</v>
      </c>
    </row>
    <row r="65" spans="2:21" s="21" customFormat="1" ht="16" customHeight="1">
      <c r="B65" s="28" t="s">
        <v>76</v>
      </c>
      <c r="C65" s="29">
        <v>-1735</v>
      </c>
      <c r="D65" s="29">
        <v>-50</v>
      </c>
      <c r="E65" s="29">
        <v>-385</v>
      </c>
      <c r="F65" s="29">
        <v>-819</v>
      </c>
      <c r="G65" s="29">
        <v>0</v>
      </c>
      <c r="H65" s="29">
        <v>-2413</v>
      </c>
      <c r="I65" s="29">
        <v>-1662</v>
      </c>
      <c r="J65" s="29">
        <v>-446</v>
      </c>
      <c r="K65" s="29">
        <v>-254</v>
      </c>
      <c r="L65" s="29">
        <v>0</v>
      </c>
      <c r="M65" s="31">
        <f>SUM(C65:L65)</f>
        <v>-7764</v>
      </c>
      <c r="N65" s="29">
        <v>0</v>
      </c>
      <c r="O65" s="31">
        <f>SUM(M65:N65)</f>
        <v>-7764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-1768</v>
      </c>
      <c r="D66" s="34">
        <f t="shared" si="4"/>
        <v>-98</v>
      </c>
      <c r="E66" s="34">
        <f t="shared" si="4"/>
        <v>-6996</v>
      </c>
      <c r="F66" s="34">
        <f t="shared" si="4"/>
        <v>-823</v>
      </c>
      <c r="G66" s="34">
        <f t="shared" si="4"/>
        <v>0</v>
      </c>
      <c r="H66" s="34">
        <f t="shared" si="4"/>
        <v>-2543</v>
      </c>
      <c r="I66" s="34">
        <f t="shared" si="4"/>
        <v>-2931</v>
      </c>
      <c r="J66" s="34">
        <f t="shared" si="4"/>
        <v>-447</v>
      </c>
      <c r="K66" s="34">
        <f t="shared" si="4"/>
        <v>-1153</v>
      </c>
      <c r="L66" s="34">
        <f t="shared" si="4"/>
        <v>0</v>
      </c>
      <c r="M66" s="34">
        <f t="shared" si="4"/>
        <v>-16759</v>
      </c>
      <c r="N66" s="34">
        <f t="shared" si="4"/>
        <v>0</v>
      </c>
      <c r="O66" s="34">
        <f t="shared" si="4"/>
        <v>-16759</v>
      </c>
      <c r="P66" s="32"/>
      <c r="Q66" s="77"/>
      <c r="R66" s="77"/>
      <c r="S66" s="32"/>
      <c r="T66" s="34">
        <f>SUM(T63:T65)</f>
        <v>0</v>
      </c>
      <c r="U66" s="34">
        <f>SUM(U63:U65)</f>
        <v>-223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-22460</v>
      </c>
      <c r="D68" s="31">
        <f t="shared" si="5"/>
        <v>-1207</v>
      </c>
      <c r="E68" s="31">
        <f t="shared" si="5"/>
        <v>-86316</v>
      </c>
      <c r="F68" s="31">
        <f t="shared" si="5"/>
        <v>-1914</v>
      </c>
      <c r="G68" s="31">
        <f t="shared" si="5"/>
        <v>0</v>
      </c>
      <c r="H68" s="31">
        <f t="shared" si="5"/>
        <v>-2879</v>
      </c>
      <c r="I68" s="31">
        <f t="shared" si="5"/>
        <v>-5887</v>
      </c>
      <c r="J68" s="31">
        <f t="shared" si="5"/>
        <v>-3832</v>
      </c>
      <c r="K68" s="31">
        <f t="shared" si="5"/>
        <v>-24213</v>
      </c>
      <c r="L68" s="31">
        <f t="shared" si="5"/>
        <v>0</v>
      </c>
      <c r="M68" s="31">
        <f t="shared" si="5"/>
        <v>-148708</v>
      </c>
      <c r="N68" s="31">
        <f t="shared" si="5"/>
        <v>0</v>
      </c>
      <c r="O68" s="31">
        <f t="shared" si="5"/>
        <v>-148708</v>
      </c>
      <c r="P68" s="32"/>
      <c r="Q68" s="77"/>
      <c r="R68" s="77"/>
      <c r="S68" s="32"/>
      <c r="T68" s="31">
        <f>SUM(T52,T60,T66)</f>
        <v>0</v>
      </c>
      <c r="U68" s="31">
        <f>SUM(U52,U60,U66)</f>
        <v>-340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-22076</v>
      </c>
      <c r="D70" s="31">
        <f>D68-D55</f>
        <v>-1207</v>
      </c>
      <c r="E70" s="31">
        <f>E68-E55</f>
        <v>-86316</v>
      </c>
      <c r="F70" s="31">
        <f>F68-F55-F56</f>
        <v>-1782</v>
      </c>
      <c r="G70" s="31">
        <f>G68-G55</f>
        <v>0</v>
      </c>
      <c r="H70" s="31">
        <f>H68-H55</f>
        <v>-2850</v>
      </c>
      <c r="I70" s="31">
        <f>I68-I55</f>
        <v>-5807</v>
      </c>
      <c r="J70" s="31">
        <f>J68-J55-J56</f>
        <v>-3826</v>
      </c>
      <c r="K70" s="31">
        <f>K68-K55</f>
        <v>-24213</v>
      </c>
      <c r="L70" s="31">
        <f>L68-L55</f>
        <v>0</v>
      </c>
      <c r="M70" s="31">
        <f>M68-M55-M56</f>
        <v>-148077</v>
      </c>
      <c r="N70" s="31">
        <f>N68-N55</f>
        <v>0</v>
      </c>
      <c r="O70" s="31">
        <f>O68-O55-O56</f>
        <v>-148077</v>
      </c>
      <c r="P70" s="32"/>
      <c r="Q70" s="77"/>
      <c r="R70" s="77"/>
      <c r="S70" s="32"/>
      <c r="T70" s="31">
        <f>T68-T55</f>
        <v>0</v>
      </c>
      <c r="U70" s="31">
        <f>U68-U55</f>
        <v>-340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114292</v>
      </c>
      <c r="D72" s="57">
        <f t="shared" si="6"/>
        <v>10226</v>
      </c>
      <c r="E72" s="57">
        <f t="shared" si="6"/>
        <v>75501</v>
      </c>
      <c r="F72" s="57">
        <f t="shared" si="6"/>
        <v>13280</v>
      </c>
      <c r="G72" s="57">
        <f t="shared" si="6"/>
        <v>0</v>
      </c>
      <c r="H72" s="57">
        <f t="shared" si="6"/>
        <v>14831</v>
      </c>
      <c r="I72" s="57">
        <f t="shared" si="6"/>
        <v>1433</v>
      </c>
      <c r="J72" s="57">
        <f t="shared" si="6"/>
        <v>11164</v>
      </c>
      <c r="K72" s="57">
        <f t="shared" si="6"/>
        <v>6780</v>
      </c>
      <c r="L72" s="57">
        <f t="shared" si="6"/>
        <v>0</v>
      </c>
      <c r="M72" s="57">
        <f t="shared" si="6"/>
        <v>247507</v>
      </c>
      <c r="N72" s="57">
        <f t="shared" si="6"/>
        <v>0</v>
      </c>
      <c r="O72" s="57">
        <f t="shared" si="6"/>
        <v>247507</v>
      </c>
      <c r="P72" s="32"/>
      <c r="Q72" s="77"/>
      <c r="R72" s="77"/>
      <c r="S72" s="32"/>
      <c r="T72" s="57">
        <f>T41+T68</f>
        <v>0</v>
      </c>
      <c r="U72" s="57">
        <f>U41+U68</f>
        <v>-31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17</v>
      </c>
      <c r="D77" s="69">
        <v>0</v>
      </c>
      <c r="E77" s="69">
        <v>0</v>
      </c>
      <c r="F77" s="69">
        <v>0</v>
      </c>
      <c r="G77" s="69">
        <v>0</v>
      </c>
      <c r="H77" s="69">
        <v>9</v>
      </c>
      <c r="I77" s="69">
        <v>0</v>
      </c>
      <c r="J77" s="69">
        <v>2461</v>
      </c>
      <c r="K77" s="69">
        <v>0</v>
      </c>
      <c r="L77" s="69">
        <v>0</v>
      </c>
      <c r="M77" s="70">
        <f>SUM(C77:L77)</f>
        <v>2487</v>
      </c>
      <c r="N77" s="71">
        <v>0</v>
      </c>
      <c r="O77" s="70">
        <f>SUM(M77:N77)</f>
        <v>2487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51713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-51713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51713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51713</v>
      </c>
      <c r="N82" s="29">
        <v>0</v>
      </c>
      <c r="O82" s="31">
        <f>SUM(M82:N82)</f>
        <v>51713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1307</v>
      </c>
      <c r="D86" s="29">
        <v>0</v>
      </c>
      <c r="E86" s="29">
        <v>425</v>
      </c>
      <c r="F86" s="29">
        <v>53</v>
      </c>
      <c r="G86" s="30"/>
      <c r="H86" s="29">
        <v>0</v>
      </c>
      <c r="I86" s="29">
        <v>6</v>
      </c>
      <c r="J86" s="29">
        <v>20</v>
      </c>
      <c r="K86" s="29">
        <v>0</v>
      </c>
      <c r="L86" s="29">
        <v>0</v>
      </c>
      <c r="M86" s="31">
        <f>SUM(C86:F86,H86:L86)</f>
        <v>1811</v>
      </c>
      <c r="N86" s="29">
        <v>0</v>
      </c>
      <c r="O86" s="31">
        <f>SUM(M86:N86)</f>
        <v>1811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1307</v>
      </c>
      <c r="D88" s="72">
        <f>SUM(D86:D87)</f>
        <v>0</v>
      </c>
      <c r="E88" s="72">
        <f>SUM(E86:E87)</f>
        <v>425</v>
      </c>
      <c r="F88" s="72">
        <f>SUM(F86:F87)</f>
        <v>53</v>
      </c>
      <c r="G88" s="30"/>
      <c r="H88" s="72">
        <f t="shared" ref="H88:O88" si="7">SUM(H86:H87)</f>
        <v>0</v>
      </c>
      <c r="I88" s="72">
        <f t="shared" si="7"/>
        <v>6</v>
      </c>
      <c r="J88" s="72">
        <f t="shared" si="7"/>
        <v>20</v>
      </c>
      <c r="K88" s="72">
        <f t="shared" si="7"/>
        <v>0</v>
      </c>
      <c r="L88" s="72">
        <f t="shared" si="7"/>
        <v>0</v>
      </c>
      <c r="M88" s="72">
        <f t="shared" si="7"/>
        <v>1811</v>
      </c>
      <c r="N88" s="72">
        <f t="shared" si="7"/>
        <v>0</v>
      </c>
      <c r="O88" s="72">
        <f t="shared" si="7"/>
        <v>1811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1307</v>
      </c>
      <c r="D94" s="31">
        <f>D88+D92</f>
        <v>0</v>
      </c>
      <c r="E94" s="31">
        <f>E88+E92</f>
        <v>425</v>
      </c>
      <c r="F94" s="31">
        <f>F88+F92</f>
        <v>53</v>
      </c>
      <c r="G94" s="30"/>
      <c r="H94" s="31">
        <f t="shared" ref="H94:O94" si="9">H88+H92</f>
        <v>0</v>
      </c>
      <c r="I94" s="31">
        <f t="shared" si="9"/>
        <v>6</v>
      </c>
      <c r="J94" s="31">
        <f t="shared" si="9"/>
        <v>20</v>
      </c>
      <c r="K94" s="31">
        <f t="shared" si="9"/>
        <v>0</v>
      </c>
      <c r="L94" s="31">
        <f t="shared" si="9"/>
        <v>0</v>
      </c>
      <c r="M94" s="31">
        <f t="shared" si="9"/>
        <v>1811</v>
      </c>
      <c r="N94" s="31">
        <f t="shared" si="9"/>
        <v>0</v>
      </c>
      <c r="O94" s="31">
        <f t="shared" si="9"/>
        <v>1811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6013</v>
      </c>
      <c r="D97" s="29">
        <v>0</v>
      </c>
      <c r="E97" s="29">
        <v>1373</v>
      </c>
      <c r="F97" s="29">
        <v>0</v>
      </c>
      <c r="G97" s="29">
        <v>0</v>
      </c>
      <c r="H97" s="29">
        <v>380</v>
      </c>
      <c r="I97" s="29">
        <v>0</v>
      </c>
      <c r="J97" s="29">
        <v>4229</v>
      </c>
      <c r="K97" s="29">
        <v>0</v>
      </c>
      <c r="L97" s="29">
        <v>0</v>
      </c>
      <c r="M97" s="31">
        <f>SUM(C97:L97)</f>
        <v>11995</v>
      </c>
      <c r="N97" s="29">
        <v>0</v>
      </c>
      <c r="O97" s="31">
        <f>SUM(M97:N97)</f>
        <v>11995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C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C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6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124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19857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19857</v>
      </c>
      <c r="N10" s="30"/>
      <c r="O10" s="31">
        <f>M10</f>
        <v>19857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3992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3992</v>
      </c>
      <c r="N11" s="30"/>
      <c r="O11" s="31">
        <f>M11</f>
        <v>3992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13984</v>
      </c>
      <c r="D12" s="29">
        <v>1812</v>
      </c>
      <c r="E12" s="29">
        <v>23745</v>
      </c>
      <c r="F12" s="29">
        <v>7243</v>
      </c>
      <c r="G12" s="29">
        <v>0</v>
      </c>
      <c r="H12" s="29">
        <v>2703</v>
      </c>
      <c r="I12" s="29">
        <v>1653</v>
      </c>
      <c r="J12" s="29">
        <v>144</v>
      </c>
      <c r="K12" s="29">
        <v>1366</v>
      </c>
      <c r="L12" s="29">
        <v>6243</v>
      </c>
      <c r="M12" s="31">
        <f>SUM(C12:L12)</f>
        <v>58893</v>
      </c>
      <c r="N12" s="29">
        <v>1169</v>
      </c>
      <c r="O12" s="31">
        <f>SUM(M12:N12)</f>
        <v>60062</v>
      </c>
      <c r="P12" s="21"/>
      <c r="Q12" s="77"/>
      <c r="R12" s="77"/>
      <c r="S12" s="21"/>
      <c r="T12" s="29">
        <v>6003</v>
      </c>
      <c r="U12" s="29">
        <v>0</v>
      </c>
    </row>
    <row r="13" spans="2:22" ht="14.5">
      <c r="B13" s="28" t="s">
        <v>33</v>
      </c>
      <c r="C13" s="29">
        <v>2624</v>
      </c>
      <c r="D13" s="29">
        <v>336</v>
      </c>
      <c r="E13" s="29">
        <v>4278</v>
      </c>
      <c r="F13" s="29">
        <v>1170</v>
      </c>
      <c r="G13" s="29">
        <v>0</v>
      </c>
      <c r="H13" s="29">
        <v>455</v>
      </c>
      <c r="I13" s="29">
        <v>319</v>
      </c>
      <c r="J13" s="29">
        <v>1485</v>
      </c>
      <c r="K13" s="29">
        <v>262</v>
      </c>
      <c r="L13" s="29">
        <v>1197</v>
      </c>
      <c r="M13" s="31">
        <f>SUM(C13:L13)</f>
        <v>12126</v>
      </c>
      <c r="N13" s="29">
        <v>215</v>
      </c>
      <c r="O13" s="31">
        <f>SUM(M13:N13)</f>
        <v>12341</v>
      </c>
      <c r="P13" s="21"/>
      <c r="Q13" s="77"/>
      <c r="R13" s="77"/>
      <c r="S13" s="21"/>
      <c r="T13" s="29">
        <v>1155</v>
      </c>
      <c r="U13" s="29">
        <v>0</v>
      </c>
    </row>
    <row r="14" spans="2:22" ht="14.5">
      <c r="B14" s="33" t="s">
        <v>34</v>
      </c>
      <c r="C14" s="34">
        <f>SUM(C10:C13)</f>
        <v>40457</v>
      </c>
      <c r="D14" s="34">
        <f t="shared" ref="D14:L14" si="0">SUM(D12:D13)</f>
        <v>2148</v>
      </c>
      <c r="E14" s="34">
        <f t="shared" si="0"/>
        <v>28023</v>
      </c>
      <c r="F14" s="34">
        <f t="shared" si="0"/>
        <v>8413</v>
      </c>
      <c r="G14" s="34">
        <f t="shared" si="0"/>
        <v>0</v>
      </c>
      <c r="H14" s="34">
        <f t="shared" si="0"/>
        <v>3158</v>
      </c>
      <c r="I14" s="34">
        <f t="shared" si="0"/>
        <v>1972</v>
      </c>
      <c r="J14" s="34">
        <f t="shared" si="0"/>
        <v>1629</v>
      </c>
      <c r="K14" s="34">
        <f t="shared" si="0"/>
        <v>1628</v>
      </c>
      <c r="L14" s="34">
        <f t="shared" si="0"/>
        <v>7440</v>
      </c>
      <c r="M14" s="34">
        <f>SUM(M10:M13)</f>
        <v>94868</v>
      </c>
      <c r="N14" s="34">
        <f>SUM(N12:N13)</f>
        <v>1384</v>
      </c>
      <c r="O14" s="34">
        <f>SUM(O10:O13)</f>
        <v>96252</v>
      </c>
      <c r="P14" s="21"/>
      <c r="Q14" s="77"/>
      <c r="R14" s="77"/>
      <c r="S14" s="21"/>
      <c r="T14" s="34">
        <f>SUM(T12:T13)</f>
        <v>7158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5016</v>
      </c>
      <c r="D17" s="29">
        <v>649</v>
      </c>
      <c r="E17" s="29">
        <v>1650</v>
      </c>
      <c r="F17" s="29">
        <v>4045</v>
      </c>
      <c r="G17" s="29">
        <v>0</v>
      </c>
      <c r="H17" s="29">
        <v>1983</v>
      </c>
      <c r="I17" s="29">
        <v>808</v>
      </c>
      <c r="J17" s="29">
        <v>28</v>
      </c>
      <c r="K17" s="29">
        <v>457</v>
      </c>
      <c r="L17" s="29">
        <v>1755</v>
      </c>
      <c r="M17" s="31">
        <f>SUM(C17:L17)</f>
        <v>16391</v>
      </c>
      <c r="N17" s="29">
        <v>890</v>
      </c>
      <c r="O17" s="31">
        <f>SUM(M17:N17)</f>
        <v>17281</v>
      </c>
      <c r="Q17" s="77"/>
      <c r="R17" s="77"/>
      <c r="T17" s="29">
        <v>1664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2579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2531</v>
      </c>
      <c r="D19" s="29">
        <v>43</v>
      </c>
      <c r="E19" s="29">
        <v>587</v>
      </c>
      <c r="F19" s="29">
        <v>2209</v>
      </c>
      <c r="G19" s="29">
        <v>0</v>
      </c>
      <c r="H19" s="29">
        <v>468</v>
      </c>
      <c r="I19" s="29">
        <v>57</v>
      </c>
      <c r="J19" s="29">
        <v>6</v>
      </c>
      <c r="K19" s="29">
        <v>6</v>
      </c>
      <c r="L19" s="29">
        <v>1307</v>
      </c>
      <c r="M19" s="31">
        <f>SUM(C19:L19)</f>
        <v>7214</v>
      </c>
      <c r="N19" s="29">
        <v>92</v>
      </c>
      <c r="O19" s="31">
        <f>SUM(M19:N19)</f>
        <v>7306</v>
      </c>
      <c r="Q19" s="77"/>
      <c r="R19" s="77"/>
      <c r="T19" s="29">
        <v>1252</v>
      </c>
      <c r="U19" s="29">
        <v>0</v>
      </c>
    </row>
    <row r="20" spans="2:21" s="21" customFormat="1" ht="16" customHeight="1">
      <c r="B20" s="28" t="s">
        <v>39</v>
      </c>
      <c r="C20" s="29">
        <v>2743</v>
      </c>
      <c r="D20" s="29">
        <v>1067</v>
      </c>
      <c r="E20" s="29">
        <v>6626</v>
      </c>
      <c r="F20" s="29">
        <v>8700</v>
      </c>
      <c r="G20" s="29">
        <v>0</v>
      </c>
      <c r="H20" s="29">
        <v>2295</v>
      </c>
      <c r="I20" s="29">
        <v>1533</v>
      </c>
      <c r="J20" s="29">
        <v>3538</v>
      </c>
      <c r="K20" s="29">
        <v>904</v>
      </c>
      <c r="L20" s="29">
        <v>5276</v>
      </c>
      <c r="M20" s="31">
        <f>SUM(C20:L20)</f>
        <v>32682</v>
      </c>
      <c r="N20" s="29">
        <v>1440</v>
      </c>
      <c r="O20" s="31">
        <f>SUM(M20:N20)</f>
        <v>34122</v>
      </c>
      <c r="Q20" s="77"/>
      <c r="R20" s="77"/>
      <c r="T20" s="29">
        <v>4546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3731</v>
      </c>
      <c r="G21" s="30"/>
      <c r="H21" s="30"/>
      <c r="I21" s="30"/>
      <c r="J21" s="29">
        <v>349</v>
      </c>
      <c r="K21" s="30"/>
      <c r="L21" s="30"/>
      <c r="M21" s="31">
        <f>SUM(F21,J21)</f>
        <v>4080</v>
      </c>
      <c r="N21" s="30"/>
      <c r="O21" s="31">
        <f>M21</f>
        <v>4080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-3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-3</v>
      </c>
      <c r="N22" s="29">
        <v>0</v>
      </c>
      <c r="O22" s="31">
        <f>SUM(M22:N22)</f>
        <v>-3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2136</v>
      </c>
      <c r="D24" s="29">
        <v>1226</v>
      </c>
      <c r="E24" s="29">
        <v>2480</v>
      </c>
      <c r="F24" s="29">
        <v>96</v>
      </c>
      <c r="G24" s="29">
        <v>0</v>
      </c>
      <c r="H24" s="29">
        <v>18</v>
      </c>
      <c r="I24" s="29">
        <v>1608</v>
      </c>
      <c r="J24" s="29">
        <v>1126</v>
      </c>
      <c r="K24" s="29">
        <v>514</v>
      </c>
      <c r="L24" s="29">
        <v>727</v>
      </c>
      <c r="M24" s="31">
        <f>SUM(C24:L24)</f>
        <v>9931</v>
      </c>
      <c r="N24" s="29">
        <v>12</v>
      </c>
      <c r="O24" s="31">
        <f>SUM(M24:N24)</f>
        <v>9943</v>
      </c>
      <c r="Q24" s="77"/>
      <c r="R24" s="77"/>
      <c r="T24" s="29">
        <v>727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12423</v>
      </c>
      <c r="D25" s="34">
        <f>SUM(D17,D19:D20,D22:D24)</f>
        <v>2985</v>
      </c>
      <c r="E25" s="34">
        <f>SUM(E17,E19:E20,E22:E24)</f>
        <v>11343</v>
      </c>
      <c r="F25" s="34">
        <f>SUM(F17,F19:F24)</f>
        <v>18781</v>
      </c>
      <c r="G25" s="34">
        <f>SUM(G17,G19:G20,G22:G24)</f>
        <v>0</v>
      </c>
      <c r="H25" s="34">
        <f>SUM(H17,H19:H20,H22:H24)</f>
        <v>4764</v>
      </c>
      <c r="I25" s="34">
        <f>SUM(I17,I19:I20,I22:I24)</f>
        <v>4006</v>
      </c>
      <c r="J25" s="34">
        <f>SUM(J17,J19:J24)</f>
        <v>5047</v>
      </c>
      <c r="K25" s="34">
        <f>SUM(K17,K19:K20,K22:K24)</f>
        <v>1881</v>
      </c>
      <c r="L25" s="34">
        <f>SUM(L17,L19:L20,L22:L24)</f>
        <v>9065</v>
      </c>
      <c r="M25" s="34">
        <f>SUM(M17,M19:M24)</f>
        <v>70295</v>
      </c>
      <c r="N25" s="34">
        <f>SUM(N17,N19:N20,N22:N24)</f>
        <v>2434</v>
      </c>
      <c r="O25" s="34">
        <f>SUM(O17,O19:O24)</f>
        <v>72729</v>
      </c>
      <c r="Q25" s="77"/>
      <c r="R25" s="77"/>
      <c r="T25" s="34">
        <f>SUM(T17,T19:T20,T22:T24)</f>
        <v>8189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270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270</v>
      </c>
      <c r="N28" s="30"/>
      <c r="O28" s="31">
        <f>M28</f>
        <v>270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2079</v>
      </c>
      <c r="F29" s="30"/>
      <c r="G29" s="30"/>
      <c r="H29" s="30"/>
      <c r="I29" s="30"/>
      <c r="J29" s="30"/>
      <c r="K29" s="30"/>
      <c r="L29" s="30"/>
      <c r="M29" s="31">
        <f>E29</f>
        <v>2079</v>
      </c>
      <c r="N29" s="30"/>
      <c r="O29" s="31">
        <f>M29</f>
        <v>2079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2822</v>
      </c>
      <c r="L30" s="30"/>
      <c r="M30" s="31">
        <f>K30</f>
        <v>2822</v>
      </c>
      <c r="N30" s="30"/>
      <c r="O30" s="31">
        <f>M30</f>
        <v>2822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23205</v>
      </c>
      <c r="F31" s="41"/>
      <c r="G31" s="41"/>
      <c r="H31" s="41"/>
      <c r="I31" s="41"/>
      <c r="J31" s="41"/>
      <c r="K31" s="41"/>
      <c r="L31" s="41"/>
      <c r="M31" s="31">
        <f>E31</f>
        <v>23205</v>
      </c>
      <c r="N31" s="41"/>
      <c r="O31" s="31">
        <f>M31</f>
        <v>23205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270</v>
      </c>
      <c r="D35" s="34">
        <f>SUM(D32:D34)</f>
        <v>0</v>
      </c>
      <c r="E35" s="34">
        <f>SUM(E29,E31:E34)</f>
        <v>25284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2822</v>
      </c>
      <c r="L35" s="34">
        <f>SUM(L32:L34)</f>
        <v>0</v>
      </c>
      <c r="M35" s="34">
        <f>SUM(M28:M34)</f>
        <v>28376</v>
      </c>
      <c r="N35" s="34">
        <f>SUM(N32:N34)</f>
        <v>0</v>
      </c>
      <c r="O35" s="34">
        <f>SUM(O28:O34)</f>
        <v>28376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496</v>
      </c>
      <c r="D37" s="29">
        <v>75</v>
      </c>
      <c r="E37" s="29">
        <v>366</v>
      </c>
      <c r="F37" s="29">
        <v>205</v>
      </c>
      <c r="G37" s="29">
        <v>0</v>
      </c>
      <c r="H37" s="29">
        <v>81</v>
      </c>
      <c r="I37" s="29">
        <v>356</v>
      </c>
      <c r="J37" s="29">
        <v>278</v>
      </c>
      <c r="K37" s="29">
        <v>10</v>
      </c>
      <c r="L37" s="29">
        <v>321</v>
      </c>
      <c r="M37" s="31">
        <f>SUM(C37:L37)</f>
        <v>2188</v>
      </c>
      <c r="N37" s="29">
        <v>167</v>
      </c>
      <c r="O37" s="31">
        <f>SUM(M37:N37)</f>
        <v>2355</v>
      </c>
      <c r="Q37" s="77"/>
      <c r="R37" s="77"/>
      <c r="T37" s="29">
        <v>314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-292</v>
      </c>
      <c r="D39" s="29">
        <v>-12</v>
      </c>
      <c r="E39" s="29">
        <v>-366</v>
      </c>
      <c r="F39" s="29">
        <v>-499</v>
      </c>
      <c r="G39" s="29">
        <v>0</v>
      </c>
      <c r="H39" s="29">
        <v>-1764</v>
      </c>
      <c r="I39" s="29">
        <v>-534</v>
      </c>
      <c r="J39" s="29">
        <v>-212</v>
      </c>
      <c r="K39" s="29">
        <v>-1120</v>
      </c>
      <c r="L39" s="29">
        <v>-1247</v>
      </c>
      <c r="M39" s="31">
        <f>SUM(C39:L39)</f>
        <v>-6046</v>
      </c>
      <c r="N39" s="29">
        <v>-197</v>
      </c>
      <c r="O39" s="31">
        <f>SUM(M39:N39)</f>
        <v>-6243</v>
      </c>
      <c r="P39" s="45"/>
      <c r="Q39" s="77"/>
      <c r="R39" s="77"/>
      <c r="S39" s="45"/>
      <c r="T39" s="29">
        <v>-630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53354</v>
      </c>
      <c r="D41" s="31">
        <f t="shared" si="2"/>
        <v>5196</v>
      </c>
      <c r="E41" s="31">
        <f t="shared" si="2"/>
        <v>64650</v>
      </c>
      <c r="F41" s="31">
        <f t="shared" si="2"/>
        <v>26900</v>
      </c>
      <c r="G41" s="31">
        <f t="shared" si="2"/>
        <v>0</v>
      </c>
      <c r="H41" s="31">
        <f t="shared" si="2"/>
        <v>6239</v>
      </c>
      <c r="I41" s="31">
        <f t="shared" si="2"/>
        <v>5800</v>
      </c>
      <c r="J41" s="31">
        <f t="shared" si="2"/>
        <v>6742</v>
      </c>
      <c r="K41" s="31">
        <f t="shared" si="2"/>
        <v>5221</v>
      </c>
      <c r="L41" s="31">
        <f t="shared" si="2"/>
        <v>15579</v>
      </c>
      <c r="M41" s="31">
        <f t="shared" si="2"/>
        <v>189681</v>
      </c>
      <c r="N41" s="31">
        <f t="shared" si="2"/>
        <v>3788</v>
      </c>
      <c r="O41" s="31">
        <f t="shared" si="2"/>
        <v>193469</v>
      </c>
      <c r="P41" s="45"/>
      <c r="Q41" s="77"/>
      <c r="R41" s="77"/>
      <c r="S41" s="45"/>
      <c r="T41" s="31">
        <f>SUM(T14,T25,T35,T37,T39)</f>
        <v>15031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53354</v>
      </c>
      <c r="D43" s="31">
        <f>SUM(D41,D55)</f>
        <v>5196</v>
      </c>
      <c r="E43" s="31">
        <f>SUM(E41,E55)</f>
        <v>64601</v>
      </c>
      <c r="F43" s="31">
        <f>SUM(F41,F55:F56)</f>
        <v>26900</v>
      </c>
      <c r="G43" s="31">
        <f>SUM(G41,G55)</f>
        <v>0</v>
      </c>
      <c r="H43" s="31">
        <f>SUM(H41,H55)</f>
        <v>6239</v>
      </c>
      <c r="I43" s="31">
        <f>SUM(I41,I55)</f>
        <v>5800</v>
      </c>
      <c r="J43" s="31">
        <f>SUM(J41,J55:J56)</f>
        <v>6742</v>
      </c>
      <c r="K43" s="31">
        <f>SUM(K41,K55)</f>
        <v>5221</v>
      </c>
      <c r="L43" s="31">
        <f>SUM(L41,L55)</f>
        <v>15579</v>
      </c>
      <c r="M43" s="31">
        <f>SUM(M41,M55:M56)</f>
        <v>189632</v>
      </c>
      <c r="N43" s="31">
        <f>SUM(N41,N55)</f>
        <v>3788</v>
      </c>
      <c r="O43" s="31">
        <f>SUM(O41,O55:O56)</f>
        <v>193420</v>
      </c>
      <c r="Q43" s="77"/>
      <c r="R43" s="77"/>
      <c r="T43" s="31">
        <f>SUM(T41,T55)</f>
        <v>15031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-2715</v>
      </c>
      <c r="D47" s="30"/>
      <c r="E47" s="29">
        <v>-317</v>
      </c>
      <c r="F47" s="29">
        <v>-5223</v>
      </c>
      <c r="G47" s="30"/>
      <c r="H47" s="30"/>
      <c r="I47" s="30"/>
      <c r="J47" s="30"/>
      <c r="K47" s="30"/>
      <c r="L47" s="30"/>
      <c r="M47" s="31">
        <f>SUM(C47,E47:F47)</f>
        <v>-8255</v>
      </c>
      <c r="N47" s="30"/>
      <c r="O47" s="31">
        <f>M47</f>
        <v>-8255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-489</v>
      </c>
      <c r="D48" s="29">
        <v>0</v>
      </c>
      <c r="E48" s="29">
        <v>-12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-501</v>
      </c>
      <c r="N48" s="29">
        <v>0</v>
      </c>
      <c r="O48" s="31">
        <f>SUM(M48:N48)</f>
        <v>-501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-7336</v>
      </c>
      <c r="D51" s="29">
        <v>-156</v>
      </c>
      <c r="E51" s="29">
        <v>-176</v>
      </c>
      <c r="F51" s="29">
        <v>-33</v>
      </c>
      <c r="G51" s="29">
        <v>0</v>
      </c>
      <c r="H51" s="29">
        <v>-8</v>
      </c>
      <c r="I51" s="29">
        <v>-2545</v>
      </c>
      <c r="J51" s="29">
        <v>-587</v>
      </c>
      <c r="K51" s="29">
        <v>-2694</v>
      </c>
      <c r="L51" s="29">
        <v>0</v>
      </c>
      <c r="M51" s="31">
        <f>SUM(C51:L51)</f>
        <v>-13535</v>
      </c>
      <c r="N51" s="29">
        <v>0</v>
      </c>
      <c r="O51" s="31">
        <f>SUM(M51:N51)</f>
        <v>-13535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-10540</v>
      </c>
      <c r="D52" s="34">
        <f>SUM(D48:D51)</f>
        <v>-156</v>
      </c>
      <c r="E52" s="34">
        <f>SUM(E47:E51)</f>
        <v>-505</v>
      </c>
      <c r="F52" s="34">
        <f>SUM(F47:F51)</f>
        <v>-5256</v>
      </c>
      <c r="G52" s="34">
        <f t="shared" ref="G52:L52" si="3">SUM(G48:G51)</f>
        <v>0</v>
      </c>
      <c r="H52" s="34">
        <f t="shared" si="3"/>
        <v>-8</v>
      </c>
      <c r="I52" s="34">
        <f t="shared" si="3"/>
        <v>-2545</v>
      </c>
      <c r="J52" s="34">
        <f t="shared" si="3"/>
        <v>-587</v>
      </c>
      <c r="K52" s="34">
        <f t="shared" si="3"/>
        <v>-2694</v>
      </c>
      <c r="L52" s="34">
        <f t="shared" si="3"/>
        <v>0</v>
      </c>
      <c r="M52" s="34">
        <f>SUM(M47:M51)</f>
        <v>-22291</v>
      </c>
      <c r="N52" s="34">
        <f>SUM(N48:N51)</f>
        <v>0</v>
      </c>
      <c r="O52" s="34">
        <f>SUM(O47:O51)</f>
        <v>-22291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-49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-49</v>
      </c>
      <c r="N55" s="29">
        <v>0</v>
      </c>
      <c r="O55" s="31">
        <f>SUM(M55:N55)</f>
        <v>-49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-1879</v>
      </c>
      <c r="F57" s="30"/>
      <c r="G57" s="30"/>
      <c r="H57" s="30"/>
      <c r="I57" s="30"/>
      <c r="J57" s="30"/>
      <c r="K57" s="30"/>
      <c r="L57" s="30"/>
      <c r="M57" s="31">
        <f>E57</f>
        <v>-1879</v>
      </c>
      <c r="N57" s="30"/>
      <c r="O57" s="31">
        <f>M57</f>
        <v>-1879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-25439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-25439</v>
      </c>
      <c r="N58" s="42">
        <f>-N82</f>
        <v>0</v>
      </c>
      <c r="O58" s="31">
        <f>SUM(M58:N58)</f>
        <v>-25439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-501</v>
      </c>
      <c r="D59" s="29">
        <v>-41</v>
      </c>
      <c r="E59" s="29">
        <v>-2267</v>
      </c>
      <c r="F59" s="29">
        <v>-22</v>
      </c>
      <c r="G59" s="29">
        <v>0</v>
      </c>
      <c r="H59" s="29">
        <v>-110</v>
      </c>
      <c r="I59" s="29">
        <v>-134</v>
      </c>
      <c r="J59" s="29">
        <v>-7</v>
      </c>
      <c r="K59" s="29">
        <v>0</v>
      </c>
      <c r="L59" s="29">
        <v>-4</v>
      </c>
      <c r="M59" s="31">
        <f>SUM(C59:L59)</f>
        <v>-3086</v>
      </c>
      <c r="N59" s="29">
        <v>0</v>
      </c>
      <c r="O59" s="31">
        <f>SUM(M59:N59)</f>
        <v>-3086</v>
      </c>
      <c r="P59" s="52"/>
      <c r="Q59" s="77"/>
      <c r="R59" s="77"/>
      <c r="S59" s="52"/>
      <c r="T59" s="29">
        <v>-4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-501</v>
      </c>
      <c r="D60" s="34">
        <f>SUM(D55,D58:D59)</f>
        <v>-41</v>
      </c>
      <c r="E60" s="34">
        <f>SUM(E55,E57:E59)</f>
        <v>-29634</v>
      </c>
      <c r="F60" s="34">
        <f>SUM(F55:F56,F58:F59)</f>
        <v>-22</v>
      </c>
      <c r="G60" s="34">
        <f>SUM(G55,G59)</f>
        <v>0</v>
      </c>
      <c r="H60" s="34">
        <f>SUM(H55,H58:H59)</f>
        <v>-110</v>
      </c>
      <c r="I60" s="34">
        <f>SUM(I55,I58:I59)</f>
        <v>-134</v>
      </c>
      <c r="J60" s="34">
        <f>SUM(J55:J56,J58:J59)</f>
        <v>-7</v>
      </c>
      <c r="K60" s="34">
        <f>SUM(K55,K58:K59)</f>
        <v>0</v>
      </c>
      <c r="L60" s="34">
        <f>SUM(L55,L58:L59)</f>
        <v>-4</v>
      </c>
      <c r="M60" s="34">
        <f>SUM(M55:M59)</f>
        <v>-30453</v>
      </c>
      <c r="N60" s="34">
        <f>SUM(N55,N58:N59)</f>
        <v>0</v>
      </c>
      <c r="O60" s="34">
        <f>SUM(O55:O59)</f>
        <v>-30453</v>
      </c>
      <c r="P60" s="52"/>
      <c r="Q60" s="77"/>
      <c r="R60" s="77"/>
      <c r="S60" s="52"/>
      <c r="T60" s="34">
        <f>SUM(T55,T59)</f>
        <v>-4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-668</v>
      </c>
      <c r="D63" s="29">
        <v>-192</v>
      </c>
      <c r="E63" s="29">
        <v>-2674</v>
      </c>
      <c r="F63" s="29">
        <v>-1154</v>
      </c>
      <c r="G63" s="29">
        <v>0</v>
      </c>
      <c r="H63" s="29">
        <v>-678</v>
      </c>
      <c r="I63" s="29">
        <v>-780</v>
      </c>
      <c r="J63" s="29">
        <v>-101</v>
      </c>
      <c r="K63" s="29">
        <v>-81</v>
      </c>
      <c r="L63" s="29">
        <v>-29164</v>
      </c>
      <c r="M63" s="31">
        <f>SUM(C63:L63)</f>
        <v>-35492</v>
      </c>
      <c r="N63" s="29">
        <v>0</v>
      </c>
      <c r="O63" s="31">
        <f>SUM(M63:N63)</f>
        <v>-35492</v>
      </c>
      <c r="P63" s="32"/>
      <c r="Q63" s="77"/>
      <c r="R63" s="77"/>
      <c r="S63" s="32"/>
      <c r="T63" s="29">
        <v>-29163</v>
      </c>
      <c r="U63" s="29">
        <v>0</v>
      </c>
    </row>
    <row r="64" spans="2:21" s="21" customFormat="1" ht="16" customHeight="1">
      <c r="B64" s="28" t="s">
        <v>75</v>
      </c>
      <c r="C64" s="29">
        <v>-6</v>
      </c>
      <c r="D64" s="29">
        <v>-15</v>
      </c>
      <c r="E64" s="29">
        <v>0</v>
      </c>
      <c r="F64" s="29">
        <v>0</v>
      </c>
      <c r="G64" s="29">
        <v>0</v>
      </c>
      <c r="H64" s="29">
        <v>0</v>
      </c>
      <c r="I64" s="29">
        <v>-350</v>
      </c>
      <c r="J64" s="29">
        <v>0</v>
      </c>
      <c r="K64" s="29">
        <v>-281</v>
      </c>
      <c r="L64" s="29">
        <v>-13</v>
      </c>
      <c r="M64" s="31">
        <f>SUM(C64:L64)</f>
        <v>-665</v>
      </c>
      <c r="N64" s="29">
        <v>-7239</v>
      </c>
      <c r="O64" s="31">
        <f>SUM(M64:N64)</f>
        <v>-7904</v>
      </c>
      <c r="P64" s="32"/>
      <c r="Q64" s="77"/>
      <c r="R64" s="77"/>
      <c r="S64" s="32"/>
      <c r="T64" s="29">
        <v>-13</v>
      </c>
      <c r="U64" s="29">
        <v>0</v>
      </c>
    </row>
    <row r="65" spans="2:21" s="21" customFormat="1" ht="16" customHeight="1">
      <c r="B65" s="28" t="s">
        <v>76</v>
      </c>
      <c r="C65" s="29">
        <v>-322</v>
      </c>
      <c r="D65" s="29">
        <v>-1</v>
      </c>
      <c r="E65" s="29">
        <v>-91</v>
      </c>
      <c r="F65" s="29">
        <v>-192</v>
      </c>
      <c r="G65" s="29">
        <v>0</v>
      </c>
      <c r="H65" s="29">
        <v>-2378</v>
      </c>
      <c r="I65" s="29">
        <v>-424</v>
      </c>
      <c r="J65" s="29">
        <v>-104</v>
      </c>
      <c r="K65" s="29">
        <v>-41</v>
      </c>
      <c r="L65" s="29">
        <v>-2678</v>
      </c>
      <c r="M65" s="31">
        <f>SUM(C65:L65)</f>
        <v>-6231</v>
      </c>
      <c r="N65" s="29">
        <v>-11</v>
      </c>
      <c r="O65" s="31">
        <f>SUM(M65:N65)</f>
        <v>-6242</v>
      </c>
      <c r="P65" s="32"/>
      <c r="Q65" s="77"/>
      <c r="R65" s="77"/>
      <c r="S65" s="32"/>
      <c r="T65" s="29">
        <v>-1986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-996</v>
      </c>
      <c r="D66" s="34">
        <f t="shared" si="4"/>
        <v>-208</v>
      </c>
      <c r="E66" s="34">
        <f t="shared" si="4"/>
        <v>-2765</v>
      </c>
      <c r="F66" s="34">
        <f t="shared" si="4"/>
        <v>-1346</v>
      </c>
      <c r="G66" s="34">
        <f t="shared" si="4"/>
        <v>0</v>
      </c>
      <c r="H66" s="34">
        <f t="shared" si="4"/>
        <v>-3056</v>
      </c>
      <c r="I66" s="34">
        <f t="shared" si="4"/>
        <v>-1554</v>
      </c>
      <c r="J66" s="34">
        <f t="shared" si="4"/>
        <v>-205</v>
      </c>
      <c r="K66" s="34">
        <f t="shared" si="4"/>
        <v>-403</v>
      </c>
      <c r="L66" s="34">
        <f t="shared" si="4"/>
        <v>-31855</v>
      </c>
      <c r="M66" s="34">
        <f t="shared" si="4"/>
        <v>-42388</v>
      </c>
      <c r="N66" s="34">
        <f t="shared" si="4"/>
        <v>-7250</v>
      </c>
      <c r="O66" s="34">
        <f t="shared" si="4"/>
        <v>-49638</v>
      </c>
      <c r="P66" s="32"/>
      <c r="Q66" s="77"/>
      <c r="R66" s="77"/>
      <c r="S66" s="32"/>
      <c r="T66" s="34">
        <f>SUM(T63:T65)</f>
        <v>-31162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-12037</v>
      </c>
      <c r="D68" s="31">
        <f t="shared" si="5"/>
        <v>-405</v>
      </c>
      <c r="E68" s="31">
        <f t="shared" si="5"/>
        <v>-32904</v>
      </c>
      <c r="F68" s="31">
        <f t="shared" si="5"/>
        <v>-6624</v>
      </c>
      <c r="G68" s="31">
        <f t="shared" si="5"/>
        <v>0</v>
      </c>
      <c r="H68" s="31">
        <f t="shared" si="5"/>
        <v>-3174</v>
      </c>
      <c r="I68" s="31">
        <f t="shared" si="5"/>
        <v>-4233</v>
      </c>
      <c r="J68" s="31">
        <f t="shared" si="5"/>
        <v>-799</v>
      </c>
      <c r="K68" s="31">
        <f t="shared" si="5"/>
        <v>-3097</v>
      </c>
      <c r="L68" s="31">
        <f t="shared" si="5"/>
        <v>-31859</v>
      </c>
      <c r="M68" s="31">
        <f t="shared" si="5"/>
        <v>-95132</v>
      </c>
      <c r="N68" s="31">
        <f t="shared" si="5"/>
        <v>-7250</v>
      </c>
      <c r="O68" s="31">
        <f t="shared" si="5"/>
        <v>-102382</v>
      </c>
      <c r="P68" s="32"/>
      <c r="Q68" s="77"/>
      <c r="R68" s="77"/>
      <c r="S68" s="32"/>
      <c r="T68" s="31">
        <f>SUM(T52,T60,T66)</f>
        <v>-31166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-12037</v>
      </c>
      <c r="D70" s="31">
        <f>D68-D55</f>
        <v>-405</v>
      </c>
      <c r="E70" s="31">
        <f>E68-E55</f>
        <v>-32855</v>
      </c>
      <c r="F70" s="31">
        <f>F68-F55-F56</f>
        <v>-6624</v>
      </c>
      <c r="G70" s="31">
        <f>G68-G55</f>
        <v>0</v>
      </c>
      <c r="H70" s="31">
        <f>H68-H55</f>
        <v>-3174</v>
      </c>
      <c r="I70" s="31">
        <f>I68-I55</f>
        <v>-4233</v>
      </c>
      <c r="J70" s="31">
        <f>J68-J55-J56</f>
        <v>-799</v>
      </c>
      <c r="K70" s="31">
        <f>K68-K55</f>
        <v>-3097</v>
      </c>
      <c r="L70" s="31">
        <f>L68-L55</f>
        <v>-31859</v>
      </c>
      <c r="M70" s="31">
        <f>M68-M55-M56</f>
        <v>-95083</v>
      </c>
      <c r="N70" s="31">
        <f>N68-N55</f>
        <v>-7250</v>
      </c>
      <c r="O70" s="31">
        <f>O68-O55-O56</f>
        <v>-102333</v>
      </c>
      <c r="P70" s="32"/>
      <c r="Q70" s="77"/>
      <c r="R70" s="77"/>
      <c r="S70" s="32"/>
      <c r="T70" s="31">
        <f>T68-T55</f>
        <v>-31166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41317</v>
      </c>
      <c r="D72" s="57">
        <f t="shared" si="6"/>
        <v>4791</v>
      </c>
      <c r="E72" s="57">
        <f t="shared" si="6"/>
        <v>31746</v>
      </c>
      <c r="F72" s="57">
        <f t="shared" si="6"/>
        <v>20276</v>
      </c>
      <c r="G72" s="57">
        <f t="shared" si="6"/>
        <v>0</v>
      </c>
      <c r="H72" s="57">
        <f t="shared" si="6"/>
        <v>3065</v>
      </c>
      <c r="I72" s="57">
        <f t="shared" si="6"/>
        <v>1567</v>
      </c>
      <c r="J72" s="57">
        <f t="shared" si="6"/>
        <v>5943</v>
      </c>
      <c r="K72" s="57">
        <f t="shared" si="6"/>
        <v>2124</v>
      </c>
      <c r="L72" s="57">
        <f t="shared" si="6"/>
        <v>-16280</v>
      </c>
      <c r="M72" s="57">
        <f t="shared" si="6"/>
        <v>94549</v>
      </c>
      <c r="N72" s="57">
        <f t="shared" si="6"/>
        <v>-3462</v>
      </c>
      <c r="O72" s="57">
        <f t="shared" si="6"/>
        <v>91087</v>
      </c>
      <c r="P72" s="32"/>
      <c r="Q72" s="77"/>
      <c r="R72" s="77"/>
      <c r="S72" s="32"/>
      <c r="T72" s="57">
        <f>T41+T68</f>
        <v>-16135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1950</v>
      </c>
      <c r="O77" s="70">
        <f>SUM(M77:N77)</f>
        <v>1950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23205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-25439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25439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25439</v>
      </c>
      <c r="N82" s="29">
        <v>0</v>
      </c>
      <c r="O82" s="31">
        <f>SUM(M82:N82)</f>
        <v>25439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-2234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515</v>
      </c>
      <c r="D86" s="29">
        <v>45</v>
      </c>
      <c r="E86" s="29">
        <v>657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156</v>
      </c>
      <c r="L86" s="29">
        <v>0</v>
      </c>
      <c r="M86" s="31">
        <f>SUM(C86:F86,H86:L86)</f>
        <v>1373</v>
      </c>
      <c r="N86" s="29">
        <v>0</v>
      </c>
      <c r="O86" s="31">
        <f>SUM(M86:N86)</f>
        <v>1373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1220</v>
      </c>
      <c r="D87" s="29">
        <v>1177</v>
      </c>
      <c r="E87" s="29">
        <v>195</v>
      </c>
      <c r="F87" s="29">
        <v>3644</v>
      </c>
      <c r="G87" s="30"/>
      <c r="H87" s="29">
        <v>18</v>
      </c>
      <c r="I87" s="29">
        <v>1026</v>
      </c>
      <c r="J87" s="29">
        <v>223</v>
      </c>
      <c r="K87" s="29">
        <v>241</v>
      </c>
      <c r="L87" s="29">
        <v>109</v>
      </c>
      <c r="M87" s="31">
        <f>SUM(C87:F87,H87:L87)</f>
        <v>7853</v>
      </c>
      <c r="N87" s="29">
        <v>0</v>
      </c>
      <c r="O87" s="31">
        <f>SUM(M87:N87)</f>
        <v>7853</v>
      </c>
      <c r="P87" s="32"/>
      <c r="Q87" s="36"/>
      <c r="R87" s="36"/>
      <c r="S87" s="32"/>
      <c r="T87" s="29">
        <v>109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1735</v>
      </c>
      <c r="D88" s="72">
        <f>SUM(D86:D87)</f>
        <v>1222</v>
      </c>
      <c r="E88" s="72">
        <f>SUM(E86:E87)</f>
        <v>852</v>
      </c>
      <c r="F88" s="72">
        <f>SUM(F86:F87)</f>
        <v>3644</v>
      </c>
      <c r="G88" s="30"/>
      <c r="H88" s="72">
        <f t="shared" ref="H88:O88" si="7">SUM(H86:H87)</f>
        <v>18</v>
      </c>
      <c r="I88" s="72">
        <f t="shared" si="7"/>
        <v>1026</v>
      </c>
      <c r="J88" s="72">
        <f t="shared" si="7"/>
        <v>223</v>
      </c>
      <c r="K88" s="72">
        <f t="shared" si="7"/>
        <v>397</v>
      </c>
      <c r="L88" s="72">
        <f t="shared" si="7"/>
        <v>109</v>
      </c>
      <c r="M88" s="72">
        <f t="shared" si="7"/>
        <v>9226</v>
      </c>
      <c r="N88" s="72">
        <f t="shared" si="7"/>
        <v>0</v>
      </c>
      <c r="O88" s="72">
        <f t="shared" si="7"/>
        <v>9226</v>
      </c>
      <c r="P88" s="32"/>
      <c r="Q88" s="36"/>
      <c r="R88" s="36"/>
      <c r="S88" s="32"/>
      <c r="T88" s="72">
        <f>SUM(T86:T87)</f>
        <v>109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1735</v>
      </c>
      <c r="D94" s="31">
        <f>D88+D92</f>
        <v>1222</v>
      </c>
      <c r="E94" s="31">
        <f>E88+E92</f>
        <v>852</v>
      </c>
      <c r="F94" s="31">
        <f>F88+F92</f>
        <v>3644</v>
      </c>
      <c r="G94" s="30"/>
      <c r="H94" s="31">
        <f t="shared" ref="H94:O94" si="9">H88+H92</f>
        <v>18</v>
      </c>
      <c r="I94" s="31">
        <f t="shared" si="9"/>
        <v>1026</v>
      </c>
      <c r="J94" s="31">
        <f t="shared" si="9"/>
        <v>223</v>
      </c>
      <c r="K94" s="31">
        <f t="shared" si="9"/>
        <v>397</v>
      </c>
      <c r="L94" s="31">
        <f t="shared" si="9"/>
        <v>109</v>
      </c>
      <c r="M94" s="31">
        <f t="shared" si="9"/>
        <v>9226</v>
      </c>
      <c r="N94" s="31">
        <f t="shared" si="9"/>
        <v>0</v>
      </c>
      <c r="O94" s="31">
        <f t="shared" si="9"/>
        <v>9226</v>
      </c>
      <c r="P94" s="32"/>
      <c r="Q94" s="36"/>
      <c r="R94" s="36"/>
      <c r="S94" s="32"/>
      <c r="T94" s="31">
        <f>T88+T92</f>
        <v>109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2057</v>
      </c>
      <c r="D97" s="29">
        <v>4</v>
      </c>
      <c r="E97" s="29">
        <v>960</v>
      </c>
      <c r="F97" s="29">
        <v>74</v>
      </c>
      <c r="G97" s="29">
        <v>0</v>
      </c>
      <c r="H97" s="29">
        <v>53</v>
      </c>
      <c r="I97" s="29">
        <v>222</v>
      </c>
      <c r="J97" s="29">
        <v>8</v>
      </c>
      <c r="K97" s="29">
        <v>10</v>
      </c>
      <c r="L97" s="29">
        <v>0</v>
      </c>
      <c r="M97" s="31">
        <f>SUM(C97:L97)</f>
        <v>3388</v>
      </c>
      <c r="N97" s="29">
        <v>0</v>
      </c>
      <c r="O97" s="31">
        <f>SUM(M97:N97)</f>
        <v>3388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D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D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7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125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56356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56356</v>
      </c>
      <c r="N10" s="30"/>
      <c r="O10" s="31">
        <f>M10</f>
        <v>56356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11456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11456</v>
      </c>
      <c r="N11" s="30"/>
      <c r="O11" s="31">
        <f>M11</f>
        <v>11456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28308</v>
      </c>
      <c r="D12" s="29">
        <v>8363</v>
      </c>
      <c r="E12" s="29">
        <v>24152</v>
      </c>
      <c r="F12" s="29">
        <v>95</v>
      </c>
      <c r="G12" s="29">
        <v>0</v>
      </c>
      <c r="H12" s="29">
        <v>6431</v>
      </c>
      <c r="I12" s="29">
        <v>5635</v>
      </c>
      <c r="J12" s="29">
        <v>4316</v>
      </c>
      <c r="K12" s="29">
        <v>1967</v>
      </c>
      <c r="L12" s="29">
        <v>0</v>
      </c>
      <c r="M12" s="31">
        <f>SUM(C12:L12)</f>
        <v>79267</v>
      </c>
      <c r="N12" s="29">
        <v>3223</v>
      </c>
      <c r="O12" s="31">
        <f>SUM(M12:N12)</f>
        <v>82490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4446</v>
      </c>
      <c r="D13" s="29">
        <v>1202</v>
      </c>
      <c r="E13" s="29">
        <v>3718</v>
      </c>
      <c r="F13" s="29">
        <v>8</v>
      </c>
      <c r="G13" s="29">
        <v>0</v>
      </c>
      <c r="H13" s="29">
        <v>1025</v>
      </c>
      <c r="I13" s="29">
        <v>725</v>
      </c>
      <c r="J13" s="29">
        <v>1462</v>
      </c>
      <c r="K13" s="29">
        <v>274</v>
      </c>
      <c r="L13" s="29">
        <v>0</v>
      </c>
      <c r="M13" s="31">
        <f>SUM(C13:L13)</f>
        <v>12860</v>
      </c>
      <c r="N13" s="29">
        <v>598</v>
      </c>
      <c r="O13" s="31">
        <f>SUM(M13:N13)</f>
        <v>13458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100566</v>
      </c>
      <c r="D14" s="34">
        <f t="shared" ref="D14:L14" si="0">SUM(D12:D13)</f>
        <v>9565</v>
      </c>
      <c r="E14" s="34">
        <f t="shared" si="0"/>
        <v>27870</v>
      </c>
      <c r="F14" s="34">
        <f t="shared" si="0"/>
        <v>103</v>
      </c>
      <c r="G14" s="34">
        <f t="shared" si="0"/>
        <v>0</v>
      </c>
      <c r="H14" s="34">
        <f t="shared" si="0"/>
        <v>7456</v>
      </c>
      <c r="I14" s="34">
        <f t="shared" si="0"/>
        <v>6360</v>
      </c>
      <c r="J14" s="34">
        <f t="shared" si="0"/>
        <v>5778</v>
      </c>
      <c r="K14" s="34">
        <f t="shared" si="0"/>
        <v>2241</v>
      </c>
      <c r="L14" s="34">
        <f t="shared" si="0"/>
        <v>0</v>
      </c>
      <c r="M14" s="34">
        <f>SUM(M10:M13)</f>
        <v>159939</v>
      </c>
      <c r="N14" s="34">
        <f>SUM(N12:N13)</f>
        <v>3821</v>
      </c>
      <c r="O14" s="34">
        <f>SUM(O10:O13)</f>
        <v>163760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12742</v>
      </c>
      <c r="D17" s="29">
        <v>1887</v>
      </c>
      <c r="E17" s="29">
        <v>964</v>
      </c>
      <c r="F17" s="29">
        <v>192</v>
      </c>
      <c r="G17" s="29">
        <v>0</v>
      </c>
      <c r="H17" s="29">
        <v>752</v>
      </c>
      <c r="I17" s="29">
        <v>910</v>
      </c>
      <c r="J17" s="29">
        <v>-153</v>
      </c>
      <c r="K17" s="29">
        <v>735</v>
      </c>
      <c r="L17" s="29">
        <v>0</v>
      </c>
      <c r="M17" s="31">
        <f>SUM(C17:L17)</f>
        <v>18029</v>
      </c>
      <c r="N17" s="29">
        <v>9711</v>
      </c>
      <c r="O17" s="31">
        <f>SUM(M17:N17)</f>
        <v>27740</v>
      </c>
      <c r="Q17" s="77"/>
      <c r="R17" s="77"/>
      <c r="T17" s="29">
        <v>0</v>
      </c>
      <c r="U17" s="29">
        <v>628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5081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3621</v>
      </c>
      <c r="D19" s="29">
        <v>1347</v>
      </c>
      <c r="E19" s="29">
        <v>717</v>
      </c>
      <c r="F19" s="29">
        <v>15</v>
      </c>
      <c r="G19" s="29">
        <v>0</v>
      </c>
      <c r="H19" s="29">
        <v>2452</v>
      </c>
      <c r="I19" s="29">
        <v>14</v>
      </c>
      <c r="J19" s="29">
        <v>5</v>
      </c>
      <c r="K19" s="29">
        <v>14</v>
      </c>
      <c r="L19" s="29">
        <v>0</v>
      </c>
      <c r="M19" s="31">
        <f>SUM(C19:L19)</f>
        <v>8185</v>
      </c>
      <c r="N19" s="29">
        <v>29</v>
      </c>
      <c r="O19" s="31">
        <f>SUM(M19:N19)</f>
        <v>8214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6665</v>
      </c>
      <c r="D20" s="29">
        <v>1350</v>
      </c>
      <c r="E20" s="29">
        <v>2834</v>
      </c>
      <c r="F20" s="29">
        <v>6</v>
      </c>
      <c r="G20" s="29">
        <v>0</v>
      </c>
      <c r="H20" s="29">
        <v>649</v>
      </c>
      <c r="I20" s="29">
        <v>337</v>
      </c>
      <c r="J20" s="29">
        <v>5</v>
      </c>
      <c r="K20" s="29">
        <v>483</v>
      </c>
      <c r="L20" s="29">
        <v>0</v>
      </c>
      <c r="M20" s="31">
        <f>SUM(C20:L20)</f>
        <v>12329</v>
      </c>
      <c r="N20" s="29">
        <v>1268</v>
      </c>
      <c r="O20" s="31">
        <f>SUM(M20:N20)</f>
        <v>13597</v>
      </c>
      <c r="Q20" s="77"/>
      <c r="R20" s="77"/>
      <c r="T20" s="29">
        <v>0</v>
      </c>
      <c r="U20" s="29">
        <v>26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2085</v>
      </c>
      <c r="G21" s="30"/>
      <c r="H21" s="30"/>
      <c r="I21" s="30"/>
      <c r="J21" s="29">
        <v>867</v>
      </c>
      <c r="K21" s="30"/>
      <c r="L21" s="30"/>
      <c r="M21" s="31">
        <f>SUM(F21,J21)</f>
        <v>2952</v>
      </c>
      <c r="N21" s="30"/>
      <c r="O21" s="31">
        <f>M21</f>
        <v>2952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1078</v>
      </c>
      <c r="D22" s="29">
        <v>0</v>
      </c>
      <c r="E22" s="29">
        <v>218</v>
      </c>
      <c r="F22" s="29">
        <v>0</v>
      </c>
      <c r="G22" s="29">
        <v>0</v>
      </c>
      <c r="H22" s="29">
        <v>113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1409</v>
      </c>
      <c r="N22" s="29">
        <v>0</v>
      </c>
      <c r="O22" s="31">
        <f>SUM(M22:N22)</f>
        <v>1409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749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749</v>
      </c>
      <c r="N23" s="29">
        <v>0</v>
      </c>
      <c r="O23" s="31">
        <f>SUM(M23:N23)</f>
        <v>749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7828</v>
      </c>
      <c r="D24" s="29">
        <v>349</v>
      </c>
      <c r="E24" s="29">
        <v>77610</v>
      </c>
      <c r="F24" s="29">
        <v>7525</v>
      </c>
      <c r="G24" s="29">
        <v>0</v>
      </c>
      <c r="H24" s="29">
        <v>4782</v>
      </c>
      <c r="I24" s="29">
        <v>3096</v>
      </c>
      <c r="J24" s="29">
        <v>7</v>
      </c>
      <c r="K24" s="29">
        <v>3245</v>
      </c>
      <c r="L24" s="29">
        <v>0</v>
      </c>
      <c r="M24" s="31">
        <f>SUM(C24:L24)</f>
        <v>104442</v>
      </c>
      <c r="N24" s="29">
        <v>15</v>
      </c>
      <c r="O24" s="31">
        <f>SUM(M24:N24)</f>
        <v>104457</v>
      </c>
      <c r="Q24" s="77"/>
      <c r="R24" s="77"/>
      <c r="T24" s="29">
        <v>0</v>
      </c>
      <c r="U24" s="29">
        <v>1</v>
      </c>
    </row>
    <row r="25" spans="2:21" s="21" customFormat="1" ht="16" customHeight="1">
      <c r="B25" s="33" t="s">
        <v>44</v>
      </c>
      <c r="C25" s="34">
        <f>SUM(C17,C19:C20,C22:C24)</f>
        <v>31934</v>
      </c>
      <c r="D25" s="34">
        <f>SUM(D17,D19:D20,D22:D24)</f>
        <v>4933</v>
      </c>
      <c r="E25" s="34">
        <f>SUM(E17,E19:E20,E22:E24)</f>
        <v>83092</v>
      </c>
      <c r="F25" s="34">
        <f>SUM(F17,F19:F24)</f>
        <v>9823</v>
      </c>
      <c r="G25" s="34">
        <f>SUM(G17,G19:G20,G22:G24)</f>
        <v>0</v>
      </c>
      <c r="H25" s="34">
        <f>SUM(H17,H19:H20,H22:H24)</f>
        <v>8748</v>
      </c>
      <c r="I25" s="34">
        <f>SUM(I17,I19:I20,I22:I24)</f>
        <v>4357</v>
      </c>
      <c r="J25" s="34">
        <f>SUM(J17,J19:J24)</f>
        <v>731</v>
      </c>
      <c r="K25" s="34">
        <f>SUM(K17,K19:K20,K22:K24)</f>
        <v>4477</v>
      </c>
      <c r="L25" s="34">
        <f>SUM(L17,L19:L20,L22:L24)</f>
        <v>0</v>
      </c>
      <c r="M25" s="34">
        <f>SUM(M17,M19:M24)</f>
        <v>148095</v>
      </c>
      <c r="N25" s="34">
        <f>SUM(N17,N19:N20,N22:N24)</f>
        <v>11023</v>
      </c>
      <c r="O25" s="34">
        <f>SUM(O17,O19:O24)</f>
        <v>159118</v>
      </c>
      <c r="Q25" s="77"/>
      <c r="R25" s="77"/>
      <c r="T25" s="34">
        <f>SUM(T17,T19:T20,T22:T24)</f>
        <v>0</v>
      </c>
      <c r="U25" s="34">
        <f>SUM(U17,U19:U20,U22:U24)</f>
        <v>655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826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826</v>
      </c>
      <c r="N28" s="30"/>
      <c r="O28" s="31">
        <f>M28</f>
        <v>826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61</v>
      </c>
      <c r="F29" s="30"/>
      <c r="G29" s="30"/>
      <c r="H29" s="30"/>
      <c r="I29" s="30"/>
      <c r="J29" s="30"/>
      <c r="K29" s="30"/>
      <c r="L29" s="30"/>
      <c r="M29" s="31">
        <f>E29</f>
        <v>61</v>
      </c>
      <c r="N29" s="30"/>
      <c r="O29" s="31">
        <f>M29</f>
        <v>61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27376</v>
      </c>
      <c r="L30" s="30"/>
      <c r="M30" s="31">
        <f>K30</f>
        <v>27376</v>
      </c>
      <c r="N30" s="30"/>
      <c r="O30" s="31">
        <f>M30</f>
        <v>27376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79362</v>
      </c>
      <c r="F31" s="41"/>
      <c r="G31" s="41"/>
      <c r="H31" s="41"/>
      <c r="I31" s="41"/>
      <c r="J31" s="41"/>
      <c r="K31" s="41"/>
      <c r="L31" s="41"/>
      <c r="M31" s="31">
        <f>E31</f>
        <v>79362</v>
      </c>
      <c r="N31" s="41"/>
      <c r="O31" s="31">
        <f>M31</f>
        <v>79362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2</v>
      </c>
      <c r="E34" s="29">
        <v>1002</v>
      </c>
      <c r="F34" s="29">
        <v>0</v>
      </c>
      <c r="G34" s="29">
        <v>0</v>
      </c>
      <c r="H34" s="29">
        <v>0</v>
      </c>
      <c r="I34" s="29">
        <v>434</v>
      </c>
      <c r="J34" s="29">
        <v>101</v>
      </c>
      <c r="K34" s="29">
        <v>0</v>
      </c>
      <c r="L34" s="29">
        <v>0</v>
      </c>
      <c r="M34" s="31">
        <f>SUM(C34:L34)</f>
        <v>1539</v>
      </c>
      <c r="N34" s="29">
        <v>318</v>
      </c>
      <c r="O34" s="31">
        <f>SUM(M34:N34)</f>
        <v>1857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826</v>
      </c>
      <c r="D35" s="34">
        <f>SUM(D32:D34)</f>
        <v>2</v>
      </c>
      <c r="E35" s="34">
        <f>SUM(E29,E31:E34)</f>
        <v>80425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434</v>
      </c>
      <c r="J35" s="34">
        <f>SUM(J32:J34)</f>
        <v>101</v>
      </c>
      <c r="K35" s="34">
        <f>SUM(K30,K32:K34)</f>
        <v>27376</v>
      </c>
      <c r="L35" s="34">
        <f>SUM(L32:L34)</f>
        <v>0</v>
      </c>
      <c r="M35" s="34">
        <f>SUM(M28:M34)</f>
        <v>109164</v>
      </c>
      <c r="N35" s="34">
        <f>SUM(N32:N34)</f>
        <v>318</v>
      </c>
      <c r="O35" s="34">
        <f>SUM(O28:O34)</f>
        <v>109482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4373</v>
      </c>
      <c r="D37" s="29">
        <v>869</v>
      </c>
      <c r="E37" s="29">
        <v>4520</v>
      </c>
      <c r="F37" s="29">
        <v>565</v>
      </c>
      <c r="G37" s="29">
        <v>0</v>
      </c>
      <c r="H37" s="29">
        <v>977</v>
      </c>
      <c r="I37" s="29">
        <v>222</v>
      </c>
      <c r="J37" s="29">
        <v>1079</v>
      </c>
      <c r="K37" s="29">
        <v>399</v>
      </c>
      <c r="L37" s="29">
        <v>0</v>
      </c>
      <c r="M37" s="31">
        <f>SUM(C37:L37)</f>
        <v>13004</v>
      </c>
      <c r="N37" s="29">
        <v>1265</v>
      </c>
      <c r="O37" s="31">
        <f>SUM(M37:N37)</f>
        <v>14269</v>
      </c>
      <c r="Q37" s="77"/>
      <c r="R37" s="77"/>
      <c r="T37" s="29">
        <v>0</v>
      </c>
      <c r="U37" s="29">
        <v>15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-258</v>
      </c>
      <c r="D39" s="29">
        <v>-72</v>
      </c>
      <c r="E39" s="29">
        <v>-251</v>
      </c>
      <c r="F39" s="29">
        <v>0</v>
      </c>
      <c r="G39" s="29">
        <v>0</v>
      </c>
      <c r="H39" s="29">
        <v>0</v>
      </c>
      <c r="I39" s="29">
        <v>-411</v>
      </c>
      <c r="J39" s="29">
        <v>-161</v>
      </c>
      <c r="K39" s="29">
        <v>0</v>
      </c>
      <c r="L39" s="29">
        <v>0</v>
      </c>
      <c r="M39" s="31">
        <f>SUM(C39:L39)</f>
        <v>-1153</v>
      </c>
      <c r="N39" s="29">
        <v>0</v>
      </c>
      <c r="O39" s="31">
        <f>SUM(M39:N39)</f>
        <v>-1153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137441</v>
      </c>
      <c r="D41" s="31">
        <f t="shared" si="2"/>
        <v>15297</v>
      </c>
      <c r="E41" s="31">
        <f t="shared" si="2"/>
        <v>195656</v>
      </c>
      <c r="F41" s="31">
        <f t="shared" si="2"/>
        <v>10491</v>
      </c>
      <c r="G41" s="31">
        <f t="shared" si="2"/>
        <v>0</v>
      </c>
      <c r="H41" s="31">
        <f t="shared" si="2"/>
        <v>17181</v>
      </c>
      <c r="I41" s="31">
        <f t="shared" si="2"/>
        <v>10962</v>
      </c>
      <c r="J41" s="31">
        <f t="shared" si="2"/>
        <v>7528</v>
      </c>
      <c r="K41" s="31">
        <f t="shared" si="2"/>
        <v>34493</v>
      </c>
      <c r="L41" s="31">
        <f t="shared" si="2"/>
        <v>0</v>
      </c>
      <c r="M41" s="31">
        <f t="shared" si="2"/>
        <v>429049</v>
      </c>
      <c r="N41" s="31">
        <f t="shared" si="2"/>
        <v>16427</v>
      </c>
      <c r="O41" s="31">
        <f t="shared" si="2"/>
        <v>445476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670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137104</v>
      </c>
      <c r="D43" s="31">
        <f>SUM(D41,D55)</f>
        <v>15297</v>
      </c>
      <c r="E43" s="31">
        <f>SUM(E41,E55)</f>
        <v>195453</v>
      </c>
      <c r="F43" s="31">
        <f>SUM(F41,F55:F56)</f>
        <v>10491</v>
      </c>
      <c r="G43" s="31">
        <f>SUM(G41,G55)</f>
        <v>0</v>
      </c>
      <c r="H43" s="31">
        <f>SUM(H41,H55)</f>
        <v>17082</v>
      </c>
      <c r="I43" s="31">
        <f>SUM(I41,I55)</f>
        <v>10962</v>
      </c>
      <c r="J43" s="31">
        <f>SUM(J41,J55:J56)</f>
        <v>7414</v>
      </c>
      <c r="K43" s="31">
        <f>SUM(K41,K55)</f>
        <v>34493</v>
      </c>
      <c r="L43" s="31">
        <f>SUM(L41,L55)</f>
        <v>0</v>
      </c>
      <c r="M43" s="31">
        <f>SUM(M41,M55:M56)</f>
        <v>428296</v>
      </c>
      <c r="N43" s="31">
        <f>SUM(N41,N55)</f>
        <v>16427</v>
      </c>
      <c r="O43" s="31">
        <f>SUM(O41,O55:O56)</f>
        <v>444723</v>
      </c>
      <c r="Q43" s="77"/>
      <c r="R43" s="77"/>
      <c r="T43" s="31">
        <f>SUM(T41,T55)</f>
        <v>0</v>
      </c>
      <c r="U43" s="31">
        <f>SUM(U41,U55)</f>
        <v>670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-10719</v>
      </c>
      <c r="D47" s="30"/>
      <c r="E47" s="29">
        <v>-2000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-12719</v>
      </c>
      <c r="N47" s="30"/>
      <c r="O47" s="31">
        <f>M47</f>
        <v>-12719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-1395</v>
      </c>
      <c r="D48" s="29">
        <v>0</v>
      </c>
      <c r="E48" s="29">
        <v>-309</v>
      </c>
      <c r="F48" s="29">
        <v>0</v>
      </c>
      <c r="G48" s="29">
        <v>0</v>
      </c>
      <c r="H48" s="29">
        <v>0</v>
      </c>
      <c r="I48" s="29">
        <v>-760</v>
      </c>
      <c r="J48" s="29">
        <v>-144</v>
      </c>
      <c r="K48" s="29">
        <v>-164</v>
      </c>
      <c r="L48" s="29">
        <v>0</v>
      </c>
      <c r="M48" s="31">
        <f>SUM(C48:L48)</f>
        <v>-2772</v>
      </c>
      <c r="N48" s="29">
        <v>0</v>
      </c>
      <c r="O48" s="31">
        <f>SUM(M48:N48)</f>
        <v>-2772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-5365</v>
      </c>
      <c r="D51" s="29">
        <v>0</v>
      </c>
      <c r="E51" s="29">
        <v>-83</v>
      </c>
      <c r="F51" s="29">
        <v>0</v>
      </c>
      <c r="G51" s="29">
        <v>0</v>
      </c>
      <c r="H51" s="29">
        <v>-51</v>
      </c>
      <c r="I51" s="29">
        <v>-2957</v>
      </c>
      <c r="J51" s="29">
        <v>-2094</v>
      </c>
      <c r="K51" s="29">
        <v>-26977</v>
      </c>
      <c r="L51" s="29">
        <v>0</v>
      </c>
      <c r="M51" s="31">
        <f>SUM(C51:L51)</f>
        <v>-37527</v>
      </c>
      <c r="N51" s="29">
        <v>-9</v>
      </c>
      <c r="O51" s="31">
        <f>SUM(M51:N51)</f>
        <v>-37536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-17479</v>
      </c>
      <c r="D52" s="34">
        <f>SUM(D48:D51)</f>
        <v>0</v>
      </c>
      <c r="E52" s="34">
        <f>SUM(E47:E51)</f>
        <v>-2392</v>
      </c>
      <c r="F52" s="34">
        <f>SUM(F47:F51)</f>
        <v>0</v>
      </c>
      <c r="G52" s="34">
        <f t="shared" ref="G52:L52" si="3">SUM(G48:G51)</f>
        <v>0</v>
      </c>
      <c r="H52" s="34">
        <f t="shared" si="3"/>
        <v>-51</v>
      </c>
      <c r="I52" s="34">
        <f t="shared" si="3"/>
        <v>-3717</v>
      </c>
      <c r="J52" s="34">
        <f t="shared" si="3"/>
        <v>-2238</v>
      </c>
      <c r="K52" s="34">
        <f t="shared" si="3"/>
        <v>-27141</v>
      </c>
      <c r="L52" s="34">
        <f t="shared" si="3"/>
        <v>0</v>
      </c>
      <c r="M52" s="34">
        <f>SUM(M47:M51)</f>
        <v>-53018</v>
      </c>
      <c r="N52" s="34">
        <f>SUM(N48:N51)</f>
        <v>-9</v>
      </c>
      <c r="O52" s="34">
        <f>SUM(O47:O51)</f>
        <v>-53027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-337</v>
      </c>
      <c r="D55" s="29">
        <v>0</v>
      </c>
      <c r="E55" s="29">
        <v>-203</v>
      </c>
      <c r="F55" s="29">
        <v>0</v>
      </c>
      <c r="G55" s="29">
        <v>0</v>
      </c>
      <c r="H55" s="29">
        <v>-99</v>
      </c>
      <c r="I55" s="29">
        <v>0</v>
      </c>
      <c r="J55" s="29">
        <v>-114</v>
      </c>
      <c r="K55" s="29">
        <v>0</v>
      </c>
      <c r="L55" s="29">
        <v>0</v>
      </c>
      <c r="M55" s="31">
        <f>SUM(C55:L55)</f>
        <v>-753</v>
      </c>
      <c r="N55" s="29">
        <v>0</v>
      </c>
      <c r="O55" s="31">
        <f>SUM(M55:N55)</f>
        <v>-753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-69841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-69841</v>
      </c>
      <c r="N58" s="42">
        <f>-N82</f>
        <v>-251</v>
      </c>
      <c r="O58" s="31">
        <f>SUM(M58:N58)</f>
        <v>-70092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-705</v>
      </c>
      <c r="D59" s="29">
        <v>-238</v>
      </c>
      <c r="E59" s="29">
        <v>-37015</v>
      </c>
      <c r="F59" s="29">
        <v>-12</v>
      </c>
      <c r="G59" s="29">
        <v>0</v>
      </c>
      <c r="H59" s="29">
        <v>-34</v>
      </c>
      <c r="I59" s="29">
        <v>-550</v>
      </c>
      <c r="J59" s="29">
        <v>-522</v>
      </c>
      <c r="K59" s="29">
        <v>0</v>
      </c>
      <c r="L59" s="29">
        <v>0</v>
      </c>
      <c r="M59" s="31">
        <f>SUM(C59:L59)</f>
        <v>-39076</v>
      </c>
      <c r="N59" s="29">
        <v>0</v>
      </c>
      <c r="O59" s="31">
        <f>SUM(M59:N59)</f>
        <v>-39076</v>
      </c>
      <c r="P59" s="52"/>
      <c r="Q59" s="77"/>
      <c r="R59" s="77"/>
      <c r="S59" s="52"/>
      <c r="T59" s="29">
        <v>0</v>
      </c>
      <c r="U59" s="29">
        <v>-44</v>
      </c>
    </row>
    <row r="60" spans="2:21" s="21" customFormat="1" ht="16" customHeight="1">
      <c r="B60" s="33" t="s">
        <v>72</v>
      </c>
      <c r="C60" s="34">
        <f>SUM(C55,C58:C59)</f>
        <v>-1042</v>
      </c>
      <c r="D60" s="34">
        <f>SUM(D55,D58:D59)</f>
        <v>-238</v>
      </c>
      <c r="E60" s="34">
        <f>SUM(E55,E57:E59)</f>
        <v>-107059</v>
      </c>
      <c r="F60" s="34">
        <f>SUM(F55:F56,F58:F59)</f>
        <v>-12</v>
      </c>
      <c r="G60" s="34">
        <f>SUM(G55,G59)</f>
        <v>0</v>
      </c>
      <c r="H60" s="34">
        <f>SUM(H55,H58:H59)</f>
        <v>-133</v>
      </c>
      <c r="I60" s="34">
        <f>SUM(I55,I58:I59)</f>
        <v>-550</v>
      </c>
      <c r="J60" s="34">
        <f>SUM(J55:J56,J58:J59)</f>
        <v>-636</v>
      </c>
      <c r="K60" s="34">
        <f>SUM(K55,K58:K59)</f>
        <v>0</v>
      </c>
      <c r="L60" s="34">
        <f>SUM(L55,L58:L59)</f>
        <v>0</v>
      </c>
      <c r="M60" s="34">
        <f>SUM(M55:M59)</f>
        <v>-109670</v>
      </c>
      <c r="N60" s="34">
        <f>SUM(N55,N58:N59)</f>
        <v>-251</v>
      </c>
      <c r="O60" s="34">
        <f>SUM(O55:O59)</f>
        <v>-109921</v>
      </c>
      <c r="P60" s="52"/>
      <c r="Q60" s="77"/>
      <c r="R60" s="77"/>
      <c r="S60" s="52"/>
      <c r="T60" s="34">
        <f>SUM(T55,T59)</f>
        <v>0</v>
      </c>
      <c r="U60" s="34">
        <f>SUM(U55,U59)</f>
        <v>-44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-817</v>
      </c>
      <c r="D63" s="29">
        <v>-2551</v>
      </c>
      <c r="E63" s="29">
        <v>-6925</v>
      </c>
      <c r="F63" s="29">
        <v>-607</v>
      </c>
      <c r="G63" s="29">
        <v>0</v>
      </c>
      <c r="H63" s="29">
        <v>-2249</v>
      </c>
      <c r="I63" s="29">
        <v>-2350</v>
      </c>
      <c r="J63" s="29">
        <v>-476</v>
      </c>
      <c r="K63" s="29">
        <v>-2650</v>
      </c>
      <c r="L63" s="29">
        <v>0</v>
      </c>
      <c r="M63" s="31">
        <f>SUM(C63:L63)</f>
        <v>-18625</v>
      </c>
      <c r="N63" s="29">
        <v>-58</v>
      </c>
      <c r="O63" s="31">
        <f>SUM(M63:N63)</f>
        <v>-18683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-36</v>
      </c>
      <c r="D64" s="29">
        <v>-269</v>
      </c>
      <c r="E64" s="29">
        <v>0</v>
      </c>
      <c r="F64" s="29">
        <v>-2</v>
      </c>
      <c r="G64" s="29">
        <v>0</v>
      </c>
      <c r="H64" s="29">
        <v>-24</v>
      </c>
      <c r="I64" s="29">
        <v>-317</v>
      </c>
      <c r="J64" s="29">
        <v>0</v>
      </c>
      <c r="K64" s="29">
        <v>-593</v>
      </c>
      <c r="L64" s="29">
        <v>0</v>
      </c>
      <c r="M64" s="31">
        <f>SUM(C64:L64)</f>
        <v>-1241</v>
      </c>
      <c r="N64" s="29">
        <v>-32004</v>
      </c>
      <c r="O64" s="31">
        <f>SUM(M64:N64)</f>
        <v>-33245</v>
      </c>
      <c r="P64" s="32"/>
      <c r="Q64" s="77"/>
      <c r="R64" s="77"/>
      <c r="S64" s="32"/>
      <c r="T64" s="29">
        <v>0</v>
      </c>
      <c r="U64" s="29">
        <v>-581</v>
      </c>
    </row>
    <row r="65" spans="2:21" s="21" customFormat="1" ht="16" customHeight="1">
      <c r="B65" s="28" t="s">
        <v>76</v>
      </c>
      <c r="C65" s="29">
        <v>-33</v>
      </c>
      <c r="D65" s="29">
        <v>-90</v>
      </c>
      <c r="E65" s="29">
        <v>0</v>
      </c>
      <c r="F65" s="29">
        <v>0</v>
      </c>
      <c r="G65" s="29">
        <v>0</v>
      </c>
      <c r="H65" s="29">
        <v>-16</v>
      </c>
      <c r="I65" s="29">
        <v>-1</v>
      </c>
      <c r="J65" s="29">
        <v>-421</v>
      </c>
      <c r="K65" s="29">
        <v>-46</v>
      </c>
      <c r="L65" s="29">
        <v>0</v>
      </c>
      <c r="M65" s="31">
        <f>SUM(C65:L65)</f>
        <v>-607</v>
      </c>
      <c r="N65" s="29">
        <v>0</v>
      </c>
      <c r="O65" s="31">
        <f>SUM(M65:N65)</f>
        <v>-607</v>
      </c>
      <c r="P65" s="32"/>
      <c r="Q65" s="77"/>
      <c r="R65" s="77"/>
      <c r="S65" s="32"/>
      <c r="T65" s="29">
        <v>0</v>
      </c>
      <c r="U65" s="29">
        <v>-113</v>
      </c>
    </row>
    <row r="66" spans="2:21" s="21" customFormat="1" ht="16" customHeight="1">
      <c r="B66" s="33" t="s">
        <v>77</v>
      </c>
      <c r="C66" s="34">
        <f t="shared" ref="C66:O66" si="4">SUM(C63:C65)</f>
        <v>-886</v>
      </c>
      <c r="D66" s="34">
        <f t="shared" si="4"/>
        <v>-2910</v>
      </c>
      <c r="E66" s="34">
        <f t="shared" si="4"/>
        <v>-6925</v>
      </c>
      <c r="F66" s="34">
        <f t="shared" si="4"/>
        <v>-609</v>
      </c>
      <c r="G66" s="34">
        <f t="shared" si="4"/>
        <v>0</v>
      </c>
      <c r="H66" s="34">
        <f t="shared" si="4"/>
        <v>-2289</v>
      </c>
      <c r="I66" s="34">
        <f t="shared" si="4"/>
        <v>-2668</v>
      </c>
      <c r="J66" s="34">
        <f t="shared" si="4"/>
        <v>-897</v>
      </c>
      <c r="K66" s="34">
        <f t="shared" si="4"/>
        <v>-3289</v>
      </c>
      <c r="L66" s="34">
        <f t="shared" si="4"/>
        <v>0</v>
      </c>
      <c r="M66" s="34">
        <f t="shared" si="4"/>
        <v>-20473</v>
      </c>
      <c r="N66" s="34">
        <f t="shared" si="4"/>
        <v>-32062</v>
      </c>
      <c r="O66" s="34">
        <f t="shared" si="4"/>
        <v>-52535</v>
      </c>
      <c r="P66" s="32"/>
      <c r="Q66" s="77"/>
      <c r="R66" s="77"/>
      <c r="S66" s="32"/>
      <c r="T66" s="34">
        <f>SUM(T63:T65)</f>
        <v>0</v>
      </c>
      <c r="U66" s="34">
        <f>SUM(U63:U65)</f>
        <v>-694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-19407</v>
      </c>
      <c r="D68" s="31">
        <f t="shared" si="5"/>
        <v>-3148</v>
      </c>
      <c r="E68" s="31">
        <f t="shared" si="5"/>
        <v>-116376</v>
      </c>
      <c r="F68" s="31">
        <f t="shared" si="5"/>
        <v>-621</v>
      </c>
      <c r="G68" s="31">
        <f t="shared" si="5"/>
        <v>0</v>
      </c>
      <c r="H68" s="31">
        <f t="shared" si="5"/>
        <v>-2473</v>
      </c>
      <c r="I68" s="31">
        <f t="shared" si="5"/>
        <v>-6935</v>
      </c>
      <c r="J68" s="31">
        <f t="shared" si="5"/>
        <v>-3771</v>
      </c>
      <c r="K68" s="31">
        <f t="shared" si="5"/>
        <v>-30430</v>
      </c>
      <c r="L68" s="31">
        <f t="shared" si="5"/>
        <v>0</v>
      </c>
      <c r="M68" s="31">
        <f t="shared" si="5"/>
        <v>-183161</v>
      </c>
      <c r="N68" s="31">
        <f t="shared" si="5"/>
        <v>-32322</v>
      </c>
      <c r="O68" s="31">
        <f t="shared" si="5"/>
        <v>-215483</v>
      </c>
      <c r="P68" s="32"/>
      <c r="Q68" s="77"/>
      <c r="R68" s="77"/>
      <c r="S68" s="32"/>
      <c r="T68" s="31">
        <f>SUM(T52,T60,T66)</f>
        <v>0</v>
      </c>
      <c r="U68" s="31">
        <f>SUM(U52,U60,U66)</f>
        <v>-738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-19070</v>
      </c>
      <c r="D70" s="31">
        <f>D68-D55</f>
        <v>-3148</v>
      </c>
      <c r="E70" s="31">
        <f>E68-E55</f>
        <v>-116173</v>
      </c>
      <c r="F70" s="31">
        <f>F68-F55-F56</f>
        <v>-621</v>
      </c>
      <c r="G70" s="31">
        <f>G68-G55</f>
        <v>0</v>
      </c>
      <c r="H70" s="31">
        <f>H68-H55</f>
        <v>-2374</v>
      </c>
      <c r="I70" s="31">
        <f>I68-I55</f>
        <v>-6935</v>
      </c>
      <c r="J70" s="31">
        <f>J68-J55-J56</f>
        <v>-3657</v>
      </c>
      <c r="K70" s="31">
        <f>K68-K55</f>
        <v>-30430</v>
      </c>
      <c r="L70" s="31">
        <f>L68-L55</f>
        <v>0</v>
      </c>
      <c r="M70" s="31">
        <f>M68-M55-M56</f>
        <v>-182408</v>
      </c>
      <c r="N70" s="31">
        <f>N68-N55</f>
        <v>-32322</v>
      </c>
      <c r="O70" s="31">
        <f>O68-O55-O56</f>
        <v>-214730</v>
      </c>
      <c r="P70" s="32"/>
      <c r="Q70" s="77"/>
      <c r="R70" s="77"/>
      <c r="S70" s="32"/>
      <c r="T70" s="31">
        <f>T68-T55</f>
        <v>0</v>
      </c>
      <c r="U70" s="31">
        <f>U68-U55</f>
        <v>-738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118034</v>
      </c>
      <c r="D72" s="57">
        <f t="shared" si="6"/>
        <v>12149</v>
      </c>
      <c r="E72" s="57">
        <f t="shared" si="6"/>
        <v>79280</v>
      </c>
      <c r="F72" s="57">
        <f t="shared" si="6"/>
        <v>9870</v>
      </c>
      <c r="G72" s="57">
        <f t="shared" si="6"/>
        <v>0</v>
      </c>
      <c r="H72" s="57">
        <f t="shared" si="6"/>
        <v>14708</v>
      </c>
      <c r="I72" s="57">
        <f t="shared" si="6"/>
        <v>4027</v>
      </c>
      <c r="J72" s="57">
        <f t="shared" si="6"/>
        <v>3757</v>
      </c>
      <c r="K72" s="57">
        <f t="shared" si="6"/>
        <v>4063</v>
      </c>
      <c r="L72" s="57">
        <f t="shared" si="6"/>
        <v>0</v>
      </c>
      <c r="M72" s="57">
        <f t="shared" si="6"/>
        <v>245888</v>
      </c>
      <c r="N72" s="57">
        <f t="shared" si="6"/>
        <v>-15895</v>
      </c>
      <c r="O72" s="57">
        <f t="shared" si="6"/>
        <v>229993</v>
      </c>
      <c r="P72" s="32"/>
      <c r="Q72" s="77"/>
      <c r="R72" s="77"/>
      <c r="S72" s="32"/>
      <c r="T72" s="57">
        <f>T41+T68</f>
        <v>0</v>
      </c>
      <c r="U72" s="57">
        <f>U41+U68</f>
        <v>-68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2046</v>
      </c>
      <c r="D77" s="69">
        <v>0</v>
      </c>
      <c r="E77" s="69">
        <v>0</v>
      </c>
      <c r="F77" s="69">
        <v>0</v>
      </c>
      <c r="G77" s="69">
        <v>0</v>
      </c>
      <c r="H77" s="69">
        <v>38</v>
      </c>
      <c r="I77" s="69">
        <v>0</v>
      </c>
      <c r="J77" s="69">
        <v>181</v>
      </c>
      <c r="K77" s="69">
        <v>1422</v>
      </c>
      <c r="L77" s="69">
        <v>0</v>
      </c>
      <c r="M77" s="70">
        <f>SUM(C77:L77)</f>
        <v>3687</v>
      </c>
      <c r="N77" s="71">
        <v>9311</v>
      </c>
      <c r="O77" s="70">
        <f>SUM(M77:N77)</f>
        <v>12998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79362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-70092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69841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69841</v>
      </c>
      <c r="N82" s="29">
        <v>251</v>
      </c>
      <c r="O82" s="31">
        <f>SUM(M82:N82)</f>
        <v>70092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9270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15</v>
      </c>
      <c r="I86" s="29">
        <v>0</v>
      </c>
      <c r="J86" s="29">
        <v>0</v>
      </c>
      <c r="K86" s="29">
        <v>378</v>
      </c>
      <c r="L86" s="29">
        <v>0</v>
      </c>
      <c r="M86" s="31">
        <f>SUM(C86:F86,H86:L86)</f>
        <v>393</v>
      </c>
      <c r="N86" s="29">
        <v>0</v>
      </c>
      <c r="O86" s="31">
        <f>SUM(M86:N86)</f>
        <v>393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5</v>
      </c>
      <c r="E87" s="29">
        <v>9</v>
      </c>
      <c r="F87" s="29">
        <v>0</v>
      </c>
      <c r="G87" s="30"/>
      <c r="H87" s="29">
        <v>0</v>
      </c>
      <c r="I87" s="29">
        <v>8</v>
      </c>
      <c r="J87" s="29">
        <v>998</v>
      </c>
      <c r="K87" s="29">
        <v>0</v>
      </c>
      <c r="L87" s="29">
        <v>0</v>
      </c>
      <c r="M87" s="31">
        <f>SUM(C87:F87,H87:L87)</f>
        <v>1020</v>
      </c>
      <c r="N87" s="29">
        <v>0</v>
      </c>
      <c r="O87" s="31">
        <f>SUM(M87:N87)</f>
        <v>1020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5</v>
      </c>
      <c r="E88" s="72">
        <f>SUM(E86:E87)</f>
        <v>9</v>
      </c>
      <c r="F88" s="72">
        <f>SUM(F86:F87)</f>
        <v>0</v>
      </c>
      <c r="G88" s="30"/>
      <c r="H88" s="72">
        <f t="shared" ref="H88:O88" si="7">SUM(H86:H87)</f>
        <v>15</v>
      </c>
      <c r="I88" s="72">
        <f t="shared" si="7"/>
        <v>8</v>
      </c>
      <c r="J88" s="72">
        <f t="shared" si="7"/>
        <v>998</v>
      </c>
      <c r="K88" s="72">
        <f t="shared" si="7"/>
        <v>378</v>
      </c>
      <c r="L88" s="72">
        <f t="shared" si="7"/>
        <v>0</v>
      </c>
      <c r="M88" s="72">
        <f t="shared" si="7"/>
        <v>1413</v>
      </c>
      <c r="N88" s="72">
        <f t="shared" si="7"/>
        <v>0</v>
      </c>
      <c r="O88" s="72">
        <f t="shared" si="7"/>
        <v>1413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-1100</v>
      </c>
      <c r="K91" s="29">
        <v>0</v>
      </c>
      <c r="L91" s="29">
        <v>0</v>
      </c>
      <c r="M91" s="31">
        <f>SUM(C91:F91,H91:L91)</f>
        <v>-1100</v>
      </c>
      <c r="N91" s="29">
        <v>0</v>
      </c>
      <c r="O91" s="31">
        <f>SUM(M91:N91)</f>
        <v>-1100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-1100</v>
      </c>
      <c r="K92" s="72">
        <f t="shared" si="8"/>
        <v>0</v>
      </c>
      <c r="L92" s="72">
        <f t="shared" si="8"/>
        <v>0</v>
      </c>
      <c r="M92" s="72">
        <f t="shared" si="8"/>
        <v>-1100</v>
      </c>
      <c r="N92" s="72">
        <f t="shared" si="8"/>
        <v>0</v>
      </c>
      <c r="O92" s="72">
        <f t="shared" si="8"/>
        <v>-1100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5</v>
      </c>
      <c r="E94" s="31">
        <f>E88+E92</f>
        <v>9</v>
      </c>
      <c r="F94" s="31">
        <f>F88+F92</f>
        <v>0</v>
      </c>
      <c r="G94" s="30"/>
      <c r="H94" s="31">
        <f t="shared" ref="H94:O94" si="9">H88+H92</f>
        <v>15</v>
      </c>
      <c r="I94" s="31">
        <f t="shared" si="9"/>
        <v>8</v>
      </c>
      <c r="J94" s="31">
        <f t="shared" si="9"/>
        <v>-102</v>
      </c>
      <c r="K94" s="31">
        <f t="shared" si="9"/>
        <v>378</v>
      </c>
      <c r="L94" s="31">
        <f t="shared" si="9"/>
        <v>0</v>
      </c>
      <c r="M94" s="31">
        <f t="shared" si="9"/>
        <v>313</v>
      </c>
      <c r="N94" s="31">
        <f t="shared" si="9"/>
        <v>0</v>
      </c>
      <c r="O94" s="31">
        <f t="shared" si="9"/>
        <v>313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5306</v>
      </c>
      <c r="D97" s="29">
        <v>366</v>
      </c>
      <c r="E97" s="29">
        <v>7305</v>
      </c>
      <c r="F97" s="29">
        <v>0</v>
      </c>
      <c r="G97" s="29">
        <v>0</v>
      </c>
      <c r="H97" s="29">
        <v>1311</v>
      </c>
      <c r="I97" s="29">
        <v>1214</v>
      </c>
      <c r="J97" s="29">
        <v>767</v>
      </c>
      <c r="K97" s="29">
        <v>312</v>
      </c>
      <c r="L97" s="29">
        <v>0</v>
      </c>
      <c r="M97" s="31">
        <f>SUM(C97:L97)</f>
        <v>16581</v>
      </c>
      <c r="N97" s="29">
        <v>0</v>
      </c>
      <c r="O97" s="31">
        <f>SUM(M97:N97)</f>
        <v>16581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E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E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8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126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172667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172667</v>
      </c>
      <c r="N10" s="30"/>
      <c r="O10" s="31">
        <f>M10</f>
        <v>172667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39816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39816</v>
      </c>
      <c r="N11" s="30"/>
      <c r="O11" s="31">
        <f>M11</f>
        <v>39816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70663</v>
      </c>
      <c r="D12" s="29">
        <v>9699</v>
      </c>
      <c r="E12" s="29">
        <v>84431</v>
      </c>
      <c r="F12" s="29">
        <v>12705</v>
      </c>
      <c r="G12" s="29">
        <v>0</v>
      </c>
      <c r="H12" s="29">
        <v>25700</v>
      </c>
      <c r="I12" s="29">
        <v>5179</v>
      </c>
      <c r="J12" s="29">
        <v>50190</v>
      </c>
      <c r="K12" s="29">
        <v>5594</v>
      </c>
      <c r="L12" s="29">
        <v>0</v>
      </c>
      <c r="M12" s="31">
        <f>SUM(C12:L12)</f>
        <v>264161</v>
      </c>
      <c r="N12" s="29">
        <v>7494</v>
      </c>
      <c r="O12" s="31">
        <f>SUM(M12:N12)</f>
        <v>271655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10958</v>
      </c>
      <c r="D13" s="29">
        <v>954</v>
      </c>
      <c r="E13" s="29">
        <v>12905</v>
      </c>
      <c r="F13" s="29">
        <v>2138</v>
      </c>
      <c r="G13" s="29">
        <v>0</v>
      </c>
      <c r="H13" s="29">
        <v>3426</v>
      </c>
      <c r="I13" s="29">
        <v>954</v>
      </c>
      <c r="J13" s="29">
        <v>7489</v>
      </c>
      <c r="K13" s="29">
        <v>826</v>
      </c>
      <c r="L13" s="29">
        <v>0</v>
      </c>
      <c r="M13" s="31">
        <f>SUM(C13:L13)</f>
        <v>39650</v>
      </c>
      <c r="N13" s="29">
        <v>1428</v>
      </c>
      <c r="O13" s="31">
        <f>SUM(M13:N13)</f>
        <v>41078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294104</v>
      </c>
      <c r="D14" s="34">
        <f t="shared" ref="D14:L14" si="0">SUM(D12:D13)</f>
        <v>10653</v>
      </c>
      <c r="E14" s="34">
        <f t="shared" si="0"/>
        <v>97336</v>
      </c>
      <c r="F14" s="34">
        <f t="shared" si="0"/>
        <v>14843</v>
      </c>
      <c r="G14" s="34">
        <f t="shared" si="0"/>
        <v>0</v>
      </c>
      <c r="H14" s="34">
        <f t="shared" si="0"/>
        <v>29126</v>
      </c>
      <c r="I14" s="34">
        <f t="shared" si="0"/>
        <v>6133</v>
      </c>
      <c r="J14" s="34">
        <f t="shared" si="0"/>
        <v>57679</v>
      </c>
      <c r="K14" s="34">
        <f t="shared" si="0"/>
        <v>6420</v>
      </c>
      <c r="L14" s="34">
        <f t="shared" si="0"/>
        <v>0</v>
      </c>
      <c r="M14" s="34">
        <f>SUM(M10:M13)</f>
        <v>516294</v>
      </c>
      <c r="N14" s="34">
        <f>SUM(N12:N13)</f>
        <v>8922</v>
      </c>
      <c r="O14" s="34">
        <f>SUM(O10:O13)</f>
        <v>525216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27627</v>
      </c>
      <c r="D17" s="29">
        <v>1347</v>
      </c>
      <c r="E17" s="29">
        <v>3617</v>
      </c>
      <c r="F17" s="29">
        <v>1016</v>
      </c>
      <c r="G17" s="29">
        <v>0</v>
      </c>
      <c r="H17" s="29">
        <v>1289</v>
      </c>
      <c r="I17" s="29">
        <v>5494</v>
      </c>
      <c r="J17" s="29">
        <v>11651</v>
      </c>
      <c r="K17" s="29">
        <v>5186</v>
      </c>
      <c r="L17" s="29">
        <v>0</v>
      </c>
      <c r="M17" s="31">
        <f>SUM(C17:L17)</f>
        <v>57227</v>
      </c>
      <c r="N17" s="29">
        <v>36551</v>
      </c>
      <c r="O17" s="31">
        <f>SUM(M17:N17)</f>
        <v>93778</v>
      </c>
      <c r="Q17" s="77"/>
      <c r="R17" s="77"/>
      <c r="T17" s="29">
        <v>0</v>
      </c>
      <c r="U17" s="29">
        <v>35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15131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12818</v>
      </c>
      <c r="D19" s="29">
        <v>743</v>
      </c>
      <c r="E19" s="29">
        <v>4906</v>
      </c>
      <c r="F19" s="29">
        <v>4618</v>
      </c>
      <c r="G19" s="29">
        <v>0</v>
      </c>
      <c r="H19" s="29">
        <v>8096</v>
      </c>
      <c r="I19" s="29">
        <v>94</v>
      </c>
      <c r="J19" s="29">
        <v>3598</v>
      </c>
      <c r="K19" s="29">
        <v>575</v>
      </c>
      <c r="L19" s="29">
        <v>0</v>
      </c>
      <c r="M19" s="31">
        <f>SUM(C19:L19)</f>
        <v>35448</v>
      </c>
      <c r="N19" s="29">
        <v>165</v>
      </c>
      <c r="O19" s="31">
        <f>SUM(M19:N19)</f>
        <v>35613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22478</v>
      </c>
      <c r="D20" s="29">
        <v>950</v>
      </c>
      <c r="E20" s="29">
        <v>12925</v>
      </c>
      <c r="F20" s="29">
        <v>7535</v>
      </c>
      <c r="G20" s="29">
        <v>0</v>
      </c>
      <c r="H20" s="29">
        <v>2128</v>
      </c>
      <c r="I20" s="29">
        <v>2893</v>
      </c>
      <c r="J20" s="29">
        <v>20497</v>
      </c>
      <c r="K20" s="29">
        <v>931</v>
      </c>
      <c r="L20" s="29">
        <v>0</v>
      </c>
      <c r="M20" s="31">
        <f>SUM(C20:L20)</f>
        <v>70337</v>
      </c>
      <c r="N20" s="29">
        <v>1335</v>
      </c>
      <c r="O20" s="31">
        <f>SUM(M20:N20)</f>
        <v>71672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5783</v>
      </c>
      <c r="G21" s="30"/>
      <c r="H21" s="30"/>
      <c r="I21" s="30"/>
      <c r="J21" s="29">
        <v>2417</v>
      </c>
      <c r="K21" s="30"/>
      <c r="L21" s="30"/>
      <c r="M21" s="31">
        <f>SUM(F21,J21)</f>
        <v>8200</v>
      </c>
      <c r="N21" s="30"/>
      <c r="O21" s="31">
        <f>M21</f>
        <v>8200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1077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1077</v>
      </c>
      <c r="N22" s="29">
        <v>0</v>
      </c>
      <c r="O22" s="31">
        <f>SUM(M22:N22)</f>
        <v>1077</v>
      </c>
      <c r="Q22" s="77"/>
      <c r="R22" s="77"/>
      <c r="T22" s="29">
        <v>0</v>
      </c>
      <c r="U22" s="29">
        <v>27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1460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1460</v>
      </c>
      <c r="N23" s="29">
        <v>0</v>
      </c>
      <c r="O23" s="31">
        <f>SUM(M23:N23)</f>
        <v>1460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31603</v>
      </c>
      <c r="D24" s="29">
        <v>19789</v>
      </c>
      <c r="E24" s="29">
        <v>152625</v>
      </c>
      <c r="F24" s="29">
        <v>9313</v>
      </c>
      <c r="G24" s="29">
        <v>0</v>
      </c>
      <c r="H24" s="29">
        <v>17612</v>
      </c>
      <c r="I24" s="29">
        <v>3275</v>
      </c>
      <c r="J24" s="29">
        <v>16261</v>
      </c>
      <c r="K24" s="29">
        <v>8726</v>
      </c>
      <c r="L24" s="29">
        <v>0</v>
      </c>
      <c r="M24" s="31">
        <f>SUM(C24:L24)</f>
        <v>259204</v>
      </c>
      <c r="N24" s="29">
        <v>3322</v>
      </c>
      <c r="O24" s="31">
        <f>SUM(M24:N24)</f>
        <v>262526</v>
      </c>
      <c r="Q24" s="77"/>
      <c r="R24" s="77"/>
      <c r="T24" s="29">
        <v>0</v>
      </c>
      <c r="U24" s="29">
        <v>4</v>
      </c>
    </row>
    <row r="25" spans="2:21" s="21" customFormat="1" ht="16" customHeight="1">
      <c r="B25" s="33" t="s">
        <v>44</v>
      </c>
      <c r="C25" s="34">
        <f>SUM(C17,C19:C20,C22:C24)</f>
        <v>95603</v>
      </c>
      <c r="D25" s="34">
        <f>SUM(D17,D19:D20,D22:D24)</f>
        <v>22829</v>
      </c>
      <c r="E25" s="34">
        <f>SUM(E17,E19:E20,E22:E24)</f>
        <v>175533</v>
      </c>
      <c r="F25" s="34">
        <f>SUM(F17,F19:F24)</f>
        <v>28265</v>
      </c>
      <c r="G25" s="34">
        <f>SUM(G17,G19:G20,G22:G24)</f>
        <v>0</v>
      </c>
      <c r="H25" s="34">
        <f>SUM(H17,H19:H20,H22:H24)</f>
        <v>29125</v>
      </c>
      <c r="I25" s="34">
        <f>SUM(I17,I19:I20,I22:I24)</f>
        <v>11756</v>
      </c>
      <c r="J25" s="34">
        <f>SUM(J17,J19:J24)</f>
        <v>54424</v>
      </c>
      <c r="K25" s="34">
        <f>SUM(K17,K19:K20,K22:K24)</f>
        <v>15418</v>
      </c>
      <c r="L25" s="34">
        <f>SUM(L17,L19:L20,L22:L24)</f>
        <v>0</v>
      </c>
      <c r="M25" s="34">
        <f>SUM(M17,M19:M24)</f>
        <v>432953</v>
      </c>
      <c r="N25" s="34">
        <f>SUM(N17,N19:N20,N22:N24)</f>
        <v>41373</v>
      </c>
      <c r="O25" s="34">
        <f>SUM(O17,O19:O24)</f>
        <v>474326</v>
      </c>
      <c r="Q25" s="77"/>
      <c r="R25" s="77"/>
      <c r="T25" s="34">
        <f>SUM(T17,T19:T20,T22:T24)</f>
        <v>0</v>
      </c>
      <c r="U25" s="34">
        <f>SUM(U17,U19:U20,U22:U24)</f>
        <v>66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2940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2940</v>
      </c>
      <c r="N28" s="30"/>
      <c r="O28" s="31">
        <f>M28</f>
        <v>2940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83</v>
      </c>
      <c r="F29" s="30"/>
      <c r="G29" s="30"/>
      <c r="H29" s="30"/>
      <c r="I29" s="30"/>
      <c r="J29" s="30"/>
      <c r="K29" s="30"/>
      <c r="L29" s="30"/>
      <c r="M29" s="31">
        <f>E29</f>
        <v>83</v>
      </c>
      <c r="N29" s="30"/>
      <c r="O29" s="31">
        <f>M29</f>
        <v>83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65773</v>
      </c>
      <c r="L30" s="30"/>
      <c r="M30" s="31">
        <f>K30</f>
        <v>65773</v>
      </c>
      <c r="N30" s="30"/>
      <c r="O30" s="31">
        <f>M30</f>
        <v>65773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139428</v>
      </c>
      <c r="F31" s="41"/>
      <c r="G31" s="41"/>
      <c r="H31" s="41"/>
      <c r="I31" s="41"/>
      <c r="J31" s="41"/>
      <c r="K31" s="41"/>
      <c r="L31" s="41"/>
      <c r="M31" s="31">
        <f>E31</f>
        <v>139428</v>
      </c>
      <c r="N31" s="41"/>
      <c r="O31" s="31">
        <f>M31</f>
        <v>139428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56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927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983</v>
      </c>
      <c r="N32" s="75">
        <f>-N49-N50</f>
        <v>0</v>
      </c>
      <c r="O32" s="31">
        <f>SUM(M32:N32)</f>
        <v>983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327</v>
      </c>
      <c r="K34" s="29">
        <v>4350</v>
      </c>
      <c r="L34" s="29">
        <v>0</v>
      </c>
      <c r="M34" s="31">
        <f>SUM(C34:L34)</f>
        <v>4677</v>
      </c>
      <c r="N34" s="29">
        <v>2882</v>
      </c>
      <c r="O34" s="31">
        <f>SUM(M34:N34)</f>
        <v>7559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2996</v>
      </c>
      <c r="D35" s="34">
        <f>SUM(D32:D34)</f>
        <v>0</v>
      </c>
      <c r="E35" s="34">
        <f>SUM(E29,E31:E34)</f>
        <v>139511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927</v>
      </c>
      <c r="J35" s="34">
        <f>SUM(J32:J34)</f>
        <v>327</v>
      </c>
      <c r="K35" s="34">
        <f>SUM(K30,K32:K34)</f>
        <v>70123</v>
      </c>
      <c r="L35" s="34">
        <f>SUM(L32:L34)</f>
        <v>0</v>
      </c>
      <c r="M35" s="34">
        <f>SUM(M28:M34)</f>
        <v>213884</v>
      </c>
      <c r="N35" s="34">
        <f>SUM(N32:N34)</f>
        <v>2882</v>
      </c>
      <c r="O35" s="34">
        <f>SUM(O28:O34)</f>
        <v>216766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9617</v>
      </c>
      <c r="D37" s="29">
        <v>904</v>
      </c>
      <c r="E37" s="29">
        <v>6027</v>
      </c>
      <c r="F37" s="29">
        <v>1518</v>
      </c>
      <c r="G37" s="29">
        <v>0</v>
      </c>
      <c r="H37" s="29">
        <v>5490</v>
      </c>
      <c r="I37" s="29">
        <v>1239</v>
      </c>
      <c r="J37" s="29">
        <v>9479</v>
      </c>
      <c r="K37" s="29">
        <v>759</v>
      </c>
      <c r="L37" s="29">
        <v>0</v>
      </c>
      <c r="M37" s="31">
        <f>SUM(C37:L37)</f>
        <v>35033</v>
      </c>
      <c r="N37" s="29">
        <v>5234</v>
      </c>
      <c r="O37" s="31">
        <f>SUM(M37:N37)</f>
        <v>40267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-7188</v>
      </c>
      <c r="D39" s="29">
        <v>-3817</v>
      </c>
      <c r="E39" s="29">
        <v>-6586</v>
      </c>
      <c r="F39" s="29">
        <v>-3538</v>
      </c>
      <c r="G39" s="29">
        <v>0</v>
      </c>
      <c r="H39" s="29">
        <v>-7545</v>
      </c>
      <c r="I39" s="29">
        <v>-299</v>
      </c>
      <c r="J39" s="29">
        <v>-52903</v>
      </c>
      <c r="K39" s="29">
        <v>-2962</v>
      </c>
      <c r="L39" s="29">
        <v>0</v>
      </c>
      <c r="M39" s="31">
        <f>SUM(C39:L39)</f>
        <v>-84838</v>
      </c>
      <c r="N39" s="29">
        <v>0</v>
      </c>
      <c r="O39" s="31">
        <f>SUM(M39:N39)</f>
        <v>-84838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395132</v>
      </c>
      <c r="D41" s="31">
        <f t="shared" si="2"/>
        <v>30569</v>
      </c>
      <c r="E41" s="31">
        <f t="shared" si="2"/>
        <v>411821</v>
      </c>
      <c r="F41" s="31">
        <f t="shared" si="2"/>
        <v>41088</v>
      </c>
      <c r="G41" s="31">
        <f t="shared" si="2"/>
        <v>0</v>
      </c>
      <c r="H41" s="31">
        <f t="shared" si="2"/>
        <v>56196</v>
      </c>
      <c r="I41" s="31">
        <f t="shared" si="2"/>
        <v>19756</v>
      </c>
      <c r="J41" s="31">
        <f t="shared" si="2"/>
        <v>69006</v>
      </c>
      <c r="K41" s="31">
        <f t="shared" si="2"/>
        <v>89758</v>
      </c>
      <c r="L41" s="31">
        <f t="shared" si="2"/>
        <v>0</v>
      </c>
      <c r="M41" s="31">
        <f t="shared" si="2"/>
        <v>1113326</v>
      </c>
      <c r="N41" s="31">
        <f t="shared" si="2"/>
        <v>58411</v>
      </c>
      <c r="O41" s="31">
        <f t="shared" si="2"/>
        <v>1171737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66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393485</v>
      </c>
      <c r="D43" s="31">
        <f>SUM(D41,D55)</f>
        <v>30569</v>
      </c>
      <c r="E43" s="31">
        <f>SUM(E41,E55)</f>
        <v>410933</v>
      </c>
      <c r="F43" s="31">
        <f>SUM(F41,F55:F56)</f>
        <v>41088</v>
      </c>
      <c r="G43" s="31">
        <f>SUM(G41,G55)</f>
        <v>0</v>
      </c>
      <c r="H43" s="31">
        <f>SUM(H41,H55)</f>
        <v>56196</v>
      </c>
      <c r="I43" s="31">
        <f>SUM(I41,I55)</f>
        <v>19756</v>
      </c>
      <c r="J43" s="31">
        <f>SUM(J41,J55:J56)</f>
        <v>69006</v>
      </c>
      <c r="K43" s="31">
        <f>SUM(K41,K55)</f>
        <v>89758</v>
      </c>
      <c r="L43" s="31">
        <f>SUM(L41,L55)</f>
        <v>0</v>
      </c>
      <c r="M43" s="31">
        <f>SUM(M41,M55:M56)</f>
        <v>1110791</v>
      </c>
      <c r="N43" s="31">
        <f>SUM(N41,N55)</f>
        <v>58411</v>
      </c>
      <c r="O43" s="31">
        <f>SUM(O41,O55:O56)</f>
        <v>1169202</v>
      </c>
      <c r="Q43" s="77"/>
      <c r="R43" s="77"/>
      <c r="T43" s="31">
        <f>SUM(T41,T55)</f>
        <v>0</v>
      </c>
      <c r="U43" s="31">
        <f>SUM(U41,U55)</f>
        <v>66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-36098</v>
      </c>
      <c r="D47" s="30"/>
      <c r="E47" s="29">
        <v>-5251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-41349</v>
      </c>
      <c r="N47" s="30"/>
      <c r="O47" s="31">
        <f>M47</f>
        <v>-41349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-4546</v>
      </c>
      <c r="D48" s="29">
        <v>0</v>
      </c>
      <c r="E48" s="29">
        <v>-823</v>
      </c>
      <c r="F48" s="29">
        <v>0</v>
      </c>
      <c r="G48" s="29">
        <v>0</v>
      </c>
      <c r="H48" s="29">
        <v>0</v>
      </c>
      <c r="I48" s="29">
        <v>-4380</v>
      </c>
      <c r="J48" s="29">
        <v>-568</v>
      </c>
      <c r="K48" s="29">
        <v>0</v>
      </c>
      <c r="L48" s="29">
        <v>0</v>
      </c>
      <c r="M48" s="31">
        <f>SUM(C48:L48)</f>
        <v>-10317</v>
      </c>
      <c r="N48" s="29">
        <v>0</v>
      </c>
      <c r="O48" s="31">
        <f>SUM(M48:N48)</f>
        <v>-10317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-56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-927</v>
      </c>
      <c r="J50" s="29">
        <v>0</v>
      </c>
      <c r="K50" s="29">
        <v>0</v>
      </c>
      <c r="L50" s="29">
        <v>0</v>
      </c>
      <c r="M50" s="31">
        <f>SUM(C50:L50)</f>
        <v>-983</v>
      </c>
      <c r="N50" s="29">
        <v>0</v>
      </c>
      <c r="O50" s="31">
        <f>SUM(M50:N50)</f>
        <v>-983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-4151</v>
      </c>
      <c r="D51" s="29">
        <v>0</v>
      </c>
      <c r="E51" s="29">
        <v>-9384</v>
      </c>
      <c r="F51" s="29">
        <v>0</v>
      </c>
      <c r="G51" s="29">
        <v>0</v>
      </c>
      <c r="H51" s="29">
        <v>0</v>
      </c>
      <c r="I51" s="29">
        <v>0</v>
      </c>
      <c r="J51" s="29">
        <v>-2806</v>
      </c>
      <c r="K51" s="29">
        <v>-64807</v>
      </c>
      <c r="L51" s="29">
        <v>0</v>
      </c>
      <c r="M51" s="31">
        <f>SUM(C51:L51)</f>
        <v>-81148</v>
      </c>
      <c r="N51" s="29">
        <v>0</v>
      </c>
      <c r="O51" s="31">
        <f>SUM(M51:N51)</f>
        <v>-81148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-44851</v>
      </c>
      <c r="D52" s="34">
        <f>SUM(D48:D51)</f>
        <v>0</v>
      </c>
      <c r="E52" s="34">
        <f>SUM(E47:E51)</f>
        <v>-15458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-5307</v>
      </c>
      <c r="J52" s="34">
        <f t="shared" si="3"/>
        <v>-3374</v>
      </c>
      <c r="K52" s="34">
        <f t="shared" si="3"/>
        <v>-64807</v>
      </c>
      <c r="L52" s="34">
        <f t="shared" si="3"/>
        <v>0</v>
      </c>
      <c r="M52" s="34">
        <f>SUM(M47:M51)</f>
        <v>-133797</v>
      </c>
      <c r="N52" s="34">
        <f>SUM(N48:N51)</f>
        <v>0</v>
      </c>
      <c r="O52" s="34">
        <f>SUM(O47:O51)</f>
        <v>-133797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-1647</v>
      </c>
      <c r="D55" s="29">
        <v>0</v>
      </c>
      <c r="E55" s="29">
        <v>-888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-2535</v>
      </c>
      <c r="N55" s="29">
        <v>0</v>
      </c>
      <c r="O55" s="31">
        <f>SUM(M55:N55)</f>
        <v>-2535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-63895</v>
      </c>
      <c r="F57" s="30"/>
      <c r="G57" s="30"/>
      <c r="H57" s="30"/>
      <c r="I57" s="30"/>
      <c r="J57" s="30"/>
      <c r="K57" s="30"/>
      <c r="L57" s="30"/>
      <c r="M57" s="31">
        <f>E57</f>
        <v>-63895</v>
      </c>
      <c r="N57" s="30"/>
      <c r="O57" s="31">
        <f>M57</f>
        <v>-63895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-134413</v>
      </c>
      <c r="F58" s="42">
        <f>-F82</f>
        <v>-84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-2049</v>
      </c>
      <c r="L58" s="42">
        <f>-L82</f>
        <v>0</v>
      </c>
      <c r="M58" s="31">
        <f>SUM(C58:L58)</f>
        <v>-136546</v>
      </c>
      <c r="N58" s="42">
        <f>-N82</f>
        <v>-2882</v>
      </c>
      <c r="O58" s="31">
        <f>SUM(M58:N58)</f>
        <v>-139428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-2650</v>
      </c>
      <c r="D59" s="29">
        <v>-22</v>
      </c>
      <c r="E59" s="29">
        <v>-1166</v>
      </c>
      <c r="F59" s="29">
        <v>0</v>
      </c>
      <c r="G59" s="29">
        <v>0</v>
      </c>
      <c r="H59" s="29">
        <v>-230</v>
      </c>
      <c r="I59" s="29">
        <v>-1076</v>
      </c>
      <c r="J59" s="29">
        <v>-1386</v>
      </c>
      <c r="K59" s="29">
        <v>-950</v>
      </c>
      <c r="L59" s="29">
        <v>0</v>
      </c>
      <c r="M59" s="31">
        <f>SUM(C59:L59)</f>
        <v>-7480</v>
      </c>
      <c r="N59" s="29">
        <v>0</v>
      </c>
      <c r="O59" s="31">
        <f>SUM(M59:N59)</f>
        <v>-7480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-4297</v>
      </c>
      <c r="D60" s="34">
        <f>SUM(D55,D58:D59)</f>
        <v>-22</v>
      </c>
      <c r="E60" s="34">
        <f>SUM(E55,E57:E59)</f>
        <v>-200362</v>
      </c>
      <c r="F60" s="34">
        <f>SUM(F55:F56,F58:F59)</f>
        <v>-84</v>
      </c>
      <c r="G60" s="34">
        <f>SUM(G55,G59)</f>
        <v>0</v>
      </c>
      <c r="H60" s="34">
        <f>SUM(H55,H58:H59)</f>
        <v>-230</v>
      </c>
      <c r="I60" s="34">
        <f>SUM(I55,I58:I59)</f>
        <v>-1076</v>
      </c>
      <c r="J60" s="34">
        <f>SUM(J55:J56,J58:J59)</f>
        <v>-1386</v>
      </c>
      <c r="K60" s="34">
        <f>SUM(K55,K58:K59)</f>
        <v>-2999</v>
      </c>
      <c r="L60" s="34">
        <f>SUM(L55,L58:L59)</f>
        <v>0</v>
      </c>
      <c r="M60" s="34">
        <f>SUM(M55:M59)</f>
        <v>-210456</v>
      </c>
      <c r="N60" s="34">
        <f>SUM(N55,N58:N59)</f>
        <v>-2882</v>
      </c>
      <c r="O60" s="34">
        <f>SUM(O55:O59)</f>
        <v>-213338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-225</v>
      </c>
      <c r="D63" s="29">
        <v>0</v>
      </c>
      <c r="E63" s="29">
        <v>-16135</v>
      </c>
      <c r="F63" s="29">
        <v>-378</v>
      </c>
      <c r="G63" s="29">
        <v>0</v>
      </c>
      <c r="H63" s="29">
        <v>0</v>
      </c>
      <c r="I63" s="29">
        <v>0</v>
      </c>
      <c r="J63" s="29">
        <v>-1190</v>
      </c>
      <c r="K63" s="29">
        <v>0</v>
      </c>
      <c r="L63" s="29">
        <v>0</v>
      </c>
      <c r="M63" s="31">
        <f>SUM(C63:L63)</f>
        <v>-17928</v>
      </c>
      <c r="N63" s="29">
        <v>0</v>
      </c>
      <c r="O63" s="31">
        <f>SUM(M63:N63)</f>
        <v>-17928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-14</v>
      </c>
      <c r="D64" s="29">
        <v>-1</v>
      </c>
      <c r="E64" s="29">
        <v>-27</v>
      </c>
      <c r="F64" s="29">
        <v>0</v>
      </c>
      <c r="G64" s="29">
        <v>0</v>
      </c>
      <c r="H64" s="29">
        <v>0</v>
      </c>
      <c r="I64" s="29">
        <v>-3435</v>
      </c>
      <c r="J64" s="29">
        <v>-1048</v>
      </c>
      <c r="K64" s="29">
        <v>-5421</v>
      </c>
      <c r="L64" s="29">
        <v>0</v>
      </c>
      <c r="M64" s="31">
        <f>SUM(C64:L64)</f>
        <v>-9946</v>
      </c>
      <c r="N64" s="29">
        <v>-94915</v>
      </c>
      <c r="O64" s="31">
        <f>SUM(M64:N64)</f>
        <v>-104861</v>
      </c>
      <c r="P64" s="32"/>
      <c r="Q64" s="77"/>
      <c r="R64" s="77"/>
      <c r="S64" s="32"/>
      <c r="T64" s="29">
        <v>0</v>
      </c>
      <c r="U64" s="29">
        <v>-146</v>
      </c>
    </row>
    <row r="65" spans="2:21" s="21" customFormat="1" ht="16" customHeight="1">
      <c r="B65" s="28" t="s">
        <v>76</v>
      </c>
      <c r="C65" s="29">
        <v>-1378</v>
      </c>
      <c r="D65" s="29">
        <v>-303</v>
      </c>
      <c r="E65" s="29">
        <v>-171</v>
      </c>
      <c r="F65" s="29">
        <v>-15900</v>
      </c>
      <c r="G65" s="29">
        <v>0</v>
      </c>
      <c r="H65" s="29">
        <v>-5046</v>
      </c>
      <c r="I65" s="29">
        <v>-6884</v>
      </c>
      <c r="J65" s="29">
        <v>-38899</v>
      </c>
      <c r="K65" s="29">
        <v>-1142</v>
      </c>
      <c r="L65" s="29">
        <v>0</v>
      </c>
      <c r="M65" s="31">
        <f>SUM(C65:L65)</f>
        <v>-69723</v>
      </c>
      <c r="N65" s="29">
        <v>-41</v>
      </c>
      <c r="O65" s="31">
        <f>SUM(M65:N65)</f>
        <v>-69764</v>
      </c>
      <c r="P65" s="32"/>
      <c r="Q65" s="77"/>
      <c r="R65" s="77"/>
      <c r="S65" s="32"/>
      <c r="T65" s="29">
        <v>0</v>
      </c>
      <c r="U65" s="29">
        <v>-1</v>
      </c>
    </row>
    <row r="66" spans="2:21" s="21" customFormat="1" ht="16" customHeight="1">
      <c r="B66" s="33" t="s">
        <v>77</v>
      </c>
      <c r="C66" s="34">
        <f t="shared" ref="C66:O66" si="4">SUM(C63:C65)</f>
        <v>-1617</v>
      </c>
      <c r="D66" s="34">
        <f t="shared" si="4"/>
        <v>-304</v>
      </c>
      <c r="E66" s="34">
        <f t="shared" si="4"/>
        <v>-16333</v>
      </c>
      <c r="F66" s="34">
        <f t="shared" si="4"/>
        <v>-16278</v>
      </c>
      <c r="G66" s="34">
        <f t="shared" si="4"/>
        <v>0</v>
      </c>
      <c r="H66" s="34">
        <f t="shared" si="4"/>
        <v>-5046</v>
      </c>
      <c r="I66" s="34">
        <f t="shared" si="4"/>
        <v>-10319</v>
      </c>
      <c r="J66" s="34">
        <f t="shared" si="4"/>
        <v>-41137</v>
      </c>
      <c r="K66" s="34">
        <f t="shared" si="4"/>
        <v>-6563</v>
      </c>
      <c r="L66" s="34">
        <f t="shared" si="4"/>
        <v>0</v>
      </c>
      <c r="M66" s="34">
        <f t="shared" si="4"/>
        <v>-97597</v>
      </c>
      <c r="N66" s="34">
        <f t="shared" si="4"/>
        <v>-94956</v>
      </c>
      <c r="O66" s="34">
        <f t="shared" si="4"/>
        <v>-192553</v>
      </c>
      <c r="P66" s="32"/>
      <c r="Q66" s="77"/>
      <c r="R66" s="77"/>
      <c r="S66" s="32"/>
      <c r="T66" s="34">
        <f>SUM(T63:T65)</f>
        <v>0</v>
      </c>
      <c r="U66" s="34">
        <f>SUM(U63:U65)</f>
        <v>-147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-50765</v>
      </c>
      <c r="D68" s="31">
        <f t="shared" si="5"/>
        <v>-326</v>
      </c>
      <c r="E68" s="31">
        <f t="shared" si="5"/>
        <v>-232153</v>
      </c>
      <c r="F68" s="31">
        <f t="shared" si="5"/>
        <v>-16362</v>
      </c>
      <c r="G68" s="31">
        <f t="shared" si="5"/>
        <v>0</v>
      </c>
      <c r="H68" s="31">
        <f t="shared" si="5"/>
        <v>-5276</v>
      </c>
      <c r="I68" s="31">
        <f t="shared" si="5"/>
        <v>-16702</v>
      </c>
      <c r="J68" s="31">
        <f t="shared" si="5"/>
        <v>-45897</v>
      </c>
      <c r="K68" s="31">
        <f t="shared" si="5"/>
        <v>-74369</v>
      </c>
      <c r="L68" s="31">
        <f t="shared" si="5"/>
        <v>0</v>
      </c>
      <c r="M68" s="31">
        <f t="shared" si="5"/>
        <v>-441850</v>
      </c>
      <c r="N68" s="31">
        <f t="shared" si="5"/>
        <v>-97838</v>
      </c>
      <c r="O68" s="31">
        <f t="shared" si="5"/>
        <v>-539688</v>
      </c>
      <c r="P68" s="32"/>
      <c r="Q68" s="77"/>
      <c r="R68" s="77"/>
      <c r="S68" s="32"/>
      <c r="T68" s="31">
        <f>SUM(T52,T60,T66)</f>
        <v>0</v>
      </c>
      <c r="U68" s="31">
        <f>SUM(U52,U60,U66)</f>
        <v>-147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-49118</v>
      </c>
      <c r="D70" s="31">
        <f>D68-D55</f>
        <v>-326</v>
      </c>
      <c r="E70" s="31">
        <f>E68-E55</f>
        <v>-231265</v>
      </c>
      <c r="F70" s="31">
        <f>F68-F55-F56</f>
        <v>-16362</v>
      </c>
      <c r="G70" s="31">
        <f>G68-G55</f>
        <v>0</v>
      </c>
      <c r="H70" s="31">
        <f>H68-H55</f>
        <v>-5276</v>
      </c>
      <c r="I70" s="31">
        <f>I68-I55</f>
        <v>-16702</v>
      </c>
      <c r="J70" s="31">
        <f>J68-J55-J56</f>
        <v>-45897</v>
      </c>
      <c r="K70" s="31">
        <f>K68-K55</f>
        <v>-74369</v>
      </c>
      <c r="L70" s="31">
        <f>L68-L55</f>
        <v>0</v>
      </c>
      <c r="M70" s="31">
        <f>M68-M55-M56</f>
        <v>-439315</v>
      </c>
      <c r="N70" s="31">
        <f>N68-N55</f>
        <v>-97838</v>
      </c>
      <c r="O70" s="31">
        <f>O68-O55-O56</f>
        <v>-537153</v>
      </c>
      <c r="P70" s="32"/>
      <c r="Q70" s="77"/>
      <c r="R70" s="77"/>
      <c r="S70" s="32"/>
      <c r="T70" s="31">
        <f>T68-T55</f>
        <v>0</v>
      </c>
      <c r="U70" s="31">
        <f>U68-U55</f>
        <v>-147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344367</v>
      </c>
      <c r="D72" s="57">
        <f t="shared" si="6"/>
        <v>30243</v>
      </c>
      <c r="E72" s="57">
        <f t="shared" si="6"/>
        <v>179668</v>
      </c>
      <c r="F72" s="57">
        <f t="shared" si="6"/>
        <v>24726</v>
      </c>
      <c r="G72" s="57">
        <f t="shared" si="6"/>
        <v>0</v>
      </c>
      <c r="H72" s="57">
        <f t="shared" si="6"/>
        <v>50920</v>
      </c>
      <c r="I72" s="57">
        <f t="shared" si="6"/>
        <v>3054</v>
      </c>
      <c r="J72" s="57">
        <f t="shared" si="6"/>
        <v>23109</v>
      </c>
      <c r="K72" s="57">
        <f t="shared" si="6"/>
        <v>15389</v>
      </c>
      <c r="L72" s="57">
        <f t="shared" si="6"/>
        <v>0</v>
      </c>
      <c r="M72" s="57">
        <f t="shared" si="6"/>
        <v>671476</v>
      </c>
      <c r="N72" s="57">
        <f t="shared" si="6"/>
        <v>-39427</v>
      </c>
      <c r="O72" s="57">
        <f t="shared" si="6"/>
        <v>632049</v>
      </c>
      <c r="P72" s="32"/>
      <c r="Q72" s="77"/>
      <c r="R72" s="77"/>
      <c r="S72" s="32"/>
      <c r="T72" s="57">
        <f>T41+T68</f>
        <v>0</v>
      </c>
      <c r="U72" s="57">
        <f>U41+U68</f>
        <v>-81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1247</v>
      </c>
      <c r="D77" s="69">
        <v>35</v>
      </c>
      <c r="E77" s="69">
        <v>50</v>
      </c>
      <c r="F77" s="69">
        <v>2818</v>
      </c>
      <c r="G77" s="69">
        <v>0</v>
      </c>
      <c r="H77" s="69">
        <v>72</v>
      </c>
      <c r="I77" s="69">
        <v>0</v>
      </c>
      <c r="J77" s="69">
        <v>513</v>
      </c>
      <c r="K77" s="69">
        <v>0</v>
      </c>
      <c r="L77" s="69">
        <v>0</v>
      </c>
      <c r="M77" s="70">
        <f>SUM(C77:L77)</f>
        <v>4735</v>
      </c>
      <c r="N77" s="71">
        <v>18134</v>
      </c>
      <c r="O77" s="70">
        <f>SUM(M77:N77)</f>
        <v>22869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139428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-139428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134413</v>
      </c>
      <c r="F82" s="29">
        <v>84</v>
      </c>
      <c r="G82" s="30"/>
      <c r="H82" s="29">
        <v>0</v>
      </c>
      <c r="I82" s="29">
        <v>0</v>
      </c>
      <c r="J82" s="29">
        <v>0</v>
      </c>
      <c r="K82" s="29">
        <v>2049</v>
      </c>
      <c r="L82" s="29">
        <v>0</v>
      </c>
      <c r="M82" s="31">
        <f>SUM(C82:F82,H82:L82)</f>
        <v>136546</v>
      </c>
      <c r="N82" s="29">
        <v>2882</v>
      </c>
      <c r="O82" s="31">
        <f>SUM(M82:N82)</f>
        <v>139428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27909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27909</v>
      </c>
      <c r="N86" s="29">
        <v>0</v>
      </c>
      <c r="O86" s="31">
        <f>SUM(M86:N86)</f>
        <v>27909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113</v>
      </c>
      <c r="D87" s="29">
        <v>60</v>
      </c>
      <c r="E87" s="29">
        <v>23</v>
      </c>
      <c r="F87" s="29">
        <v>0</v>
      </c>
      <c r="G87" s="30"/>
      <c r="H87" s="29">
        <v>0</v>
      </c>
      <c r="I87" s="29">
        <v>0</v>
      </c>
      <c r="J87" s="29">
        <v>519</v>
      </c>
      <c r="K87" s="29">
        <v>0</v>
      </c>
      <c r="L87" s="29">
        <v>0</v>
      </c>
      <c r="M87" s="31">
        <f>SUM(C87:F87,H87:L87)</f>
        <v>715</v>
      </c>
      <c r="N87" s="29">
        <v>0</v>
      </c>
      <c r="O87" s="31">
        <f>SUM(M87:N87)</f>
        <v>715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113</v>
      </c>
      <c r="D88" s="72">
        <f>SUM(D86:D87)</f>
        <v>60</v>
      </c>
      <c r="E88" s="72">
        <f>SUM(E86:E87)</f>
        <v>27932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519</v>
      </c>
      <c r="K88" s="72">
        <f t="shared" si="7"/>
        <v>0</v>
      </c>
      <c r="L88" s="72">
        <f t="shared" si="7"/>
        <v>0</v>
      </c>
      <c r="M88" s="72">
        <f t="shared" si="7"/>
        <v>28624</v>
      </c>
      <c r="N88" s="72">
        <f t="shared" si="7"/>
        <v>0</v>
      </c>
      <c r="O88" s="72">
        <f t="shared" si="7"/>
        <v>28624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113</v>
      </c>
      <c r="D94" s="31">
        <f>D88+D92</f>
        <v>60</v>
      </c>
      <c r="E94" s="31">
        <f>E88+E92</f>
        <v>27932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519</v>
      </c>
      <c r="K94" s="31">
        <f t="shared" si="9"/>
        <v>0</v>
      </c>
      <c r="L94" s="31">
        <f t="shared" si="9"/>
        <v>0</v>
      </c>
      <c r="M94" s="31">
        <f t="shared" si="9"/>
        <v>28624</v>
      </c>
      <c r="N94" s="31">
        <f t="shared" si="9"/>
        <v>0</v>
      </c>
      <c r="O94" s="31">
        <f t="shared" si="9"/>
        <v>28624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13522</v>
      </c>
      <c r="D97" s="29">
        <v>589</v>
      </c>
      <c r="E97" s="29">
        <v>20833</v>
      </c>
      <c r="F97" s="29">
        <v>450</v>
      </c>
      <c r="G97" s="29">
        <v>0</v>
      </c>
      <c r="H97" s="29">
        <v>2611</v>
      </c>
      <c r="I97" s="29">
        <v>200</v>
      </c>
      <c r="J97" s="29">
        <v>11101</v>
      </c>
      <c r="K97" s="29">
        <v>0</v>
      </c>
      <c r="L97" s="29">
        <v>0</v>
      </c>
      <c r="M97" s="31">
        <f>SUM(C97:L97)</f>
        <v>49306</v>
      </c>
      <c r="N97" s="29">
        <v>0</v>
      </c>
      <c r="O97" s="31">
        <f>SUM(M97:N97)</f>
        <v>49306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1F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1F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9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127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49817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49817</v>
      </c>
      <c r="N10" s="30"/>
      <c r="O10" s="31">
        <f>M10</f>
        <v>49817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9987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9987</v>
      </c>
      <c r="N11" s="30"/>
      <c r="O11" s="31">
        <f>M11</f>
        <v>9987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24266</v>
      </c>
      <c r="D12" s="29">
        <v>3718</v>
      </c>
      <c r="E12" s="29">
        <v>18219</v>
      </c>
      <c r="F12" s="29">
        <v>3259</v>
      </c>
      <c r="G12" s="29">
        <v>0</v>
      </c>
      <c r="H12" s="29">
        <v>7305</v>
      </c>
      <c r="I12" s="29">
        <v>3379</v>
      </c>
      <c r="J12" s="29">
        <v>4709</v>
      </c>
      <c r="K12" s="29">
        <v>2139</v>
      </c>
      <c r="L12" s="29">
        <v>0</v>
      </c>
      <c r="M12" s="31">
        <f>SUM(C12:L12)</f>
        <v>66994</v>
      </c>
      <c r="N12" s="29">
        <v>3450</v>
      </c>
      <c r="O12" s="31">
        <f>SUM(M12:N12)</f>
        <v>70444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4705</v>
      </c>
      <c r="D13" s="29">
        <v>842</v>
      </c>
      <c r="E13" s="29">
        <v>3209</v>
      </c>
      <c r="F13" s="29">
        <v>995</v>
      </c>
      <c r="G13" s="29">
        <v>0</v>
      </c>
      <c r="H13" s="29">
        <v>1292</v>
      </c>
      <c r="I13" s="29">
        <v>596</v>
      </c>
      <c r="J13" s="29">
        <v>2846</v>
      </c>
      <c r="K13" s="29">
        <v>421</v>
      </c>
      <c r="L13" s="29">
        <v>0</v>
      </c>
      <c r="M13" s="31">
        <f>SUM(C13:L13)</f>
        <v>14906</v>
      </c>
      <c r="N13" s="29">
        <v>1356</v>
      </c>
      <c r="O13" s="31">
        <f>SUM(M13:N13)</f>
        <v>16262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88775</v>
      </c>
      <c r="D14" s="34">
        <f t="shared" ref="D14:L14" si="0">SUM(D12:D13)</f>
        <v>4560</v>
      </c>
      <c r="E14" s="34">
        <f t="shared" si="0"/>
        <v>21428</v>
      </c>
      <c r="F14" s="34">
        <f t="shared" si="0"/>
        <v>4254</v>
      </c>
      <c r="G14" s="34">
        <f t="shared" si="0"/>
        <v>0</v>
      </c>
      <c r="H14" s="34">
        <f t="shared" si="0"/>
        <v>8597</v>
      </c>
      <c r="I14" s="34">
        <f t="shared" si="0"/>
        <v>3975</v>
      </c>
      <c r="J14" s="34">
        <f t="shared" si="0"/>
        <v>7555</v>
      </c>
      <c r="K14" s="34">
        <f t="shared" si="0"/>
        <v>2560</v>
      </c>
      <c r="L14" s="34">
        <f t="shared" si="0"/>
        <v>0</v>
      </c>
      <c r="M14" s="34">
        <f>SUM(M10:M13)</f>
        <v>141704</v>
      </c>
      <c r="N14" s="34">
        <f>SUM(N12:N13)</f>
        <v>4806</v>
      </c>
      <c r="O14" s="34">
        <f>SUM(O10:O13)</f>
        <v>146510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4624</v>
      </c>
      <c r="D17" s="29">
        <v>1255</v>
      </c>
      <c r="E17" s="29">
        <v>851</v>
      </c>
      <c r="F17" s="29">
        <v>852</v>
      </c>
      <c r="G17" s="29">
        <v>0</v>
      </c>
      <c r="H17" s="29">
        <v>557</v>
      </c>
      <c r="I17" s="29">
        <v>754</v>
      </c>
      <c r="J17" s="29">
        <v>-159</v>
      </c>
      <c r="K17" s="29">
        <v>3583</v>
      </c>
      <c r="L17" s="29">
        <v>0</v>
      </c>
      <c r="M17" s="31">
        <f>SUM(C17:L17)</f>
        <v>12317</v>
      </c>
      <c r="N17" s="29">
        <v>4542</v>
      </c>
      <c r="O17" s="31">
        <f>SUM(M17:N17)</f>
        <v>16859</v>
      </c>
      <c r="Q17" s="77"/>
      <c r="R17" s="77"/>
      <c r="T17" s="29">
        <v>0</v>
      </c>
      <c r="U17" s="29">
        <v>1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4892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3081</v>
      </c>
      <c r="D19" s="29">
        <v>266</v>
      </c>
      <c r="E19" s="29">
        <v>315</v>
      </c>
      <c r="F19" s="29">
        <v>1067</v>
      </c>
      <c r="G19" s="29">
        <v>0</v>
      </c>
      <c r="H19" s="29">
        <v>1962</v>
      </c>
      <c r="I19" s="29">
        <v>25</v>
      </c>
      <c r="J19" s="29">
        <v>23</v>
      </c>
      <c r="K19" s="29">
        <v>37</v>
      </c>
      <c r="L19" s="29">
        <v>0</v>
      </c>
      <c r="M19" s="31">
        <f>SUM(C19:L19)</f>
        <v>6776</v>
      </c>
      <c r="N19" s="29">
        <v>403</v>
      </c>
      <c r="O19" s="31">
        <f>SUM(M19:N19)</f>
        <v>7179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9035</v>
      </c>
      <c r="D20" s="29">
        <v>2840</v>
      </c>
      <c r="E20" s="29">
        <v>3466</v>
      </c>
      <c r="F20" s="29">
        <v>2231</v>
      </c>
      <c r="G20" s="29">
        <v>0</v>
      </c>
      <c r="H20" s="29">
        <v>1368</v>
      </c>
      <c r="I20" s="29">
        <v>1727</v>
      </c>
      <c r="J20" s="29">
        <v>1113</v>
      </c>
      <c r="K20" s="29">
        <v>898</v>
      </c>
      <c r="L20" s="29">
        <v>0</v>
      </c>
      <c r="M20" s="31">
        <f>SUM(C20:L20)</f>
        <v>22678</v>
      </c>
      <c r="N20" s="29">
        <v>1917</v>
      </c>
      <c r="O20" s="31">
        <f>SUM(M20:N20)</f>
        <v>24595</v>
      </c>
      <c r="Q20" s="77"/>
      <c r="R20" s="77"/>
      <c r="T20" s="29">
        <v>0</v>
      </c>
      <c r="U20" s="29">
        <v>10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19</v>
      </c>
      <c r="G21" s="30"/>
      <c r="H21" s="30"/>
      <c r="I21" s="30"/>
      <c r="J21" s="29">
        <v>980</v>
      </c>
      <c r="K21" s="30"/>
      <c r="L21" s="30"/>
      <c r="M21" s="31">
        <f>SUM(F21,J21)</f>
        <v>999</v>
      </c>
      <c r="N21" s="30"/>
      <c r="O21" s="31">
        <f>M21</f>
        <v>999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302</v>
      </c>
      <c r="D22" s="29">
        <v>0</v>
      </c>
      <c r="E22" s="29">
        <v>340</v>
      </c>
      <c r="F22" s="29">
        <v>0</v>
      </c>
      <c r="G22" s="29">
        <v>0</v>
      </c>
      <c r="H22" s="29">
        <v>7</v>
      </c>
      <c r="I22" s="29">
        <v>0</v>
      </c>
      <c r="J22" s="29">
        <v>2</v>
      </c>
      <c r="K22" s="29">
        <v>0</v>
      </c>
      <c r="L22" s="29">
        <v>0</v>
      </c>
      <c r="M22" s="31">
        <f>SUM(C22:L22)</f>
        <v>651</v>
      </c>
      <c r="N22" s="29">
        <v>0</v>
      </c>
      <c r="O22" s="31">
        <f>SUM(M22:N22)</f>
        <v>651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620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620</v>
      </c>
      <c r="N23" s="29">
        <v>0</v>
      </c>
      <c r="O23" s="31">
        <f>SUM(M23:N23)</f>
        <v>620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14022</v>
      </c>
      <c r="D24" s="29">
        <v>4036</v>
      </c>
      <c r="E24" s="29">
        <v>41516</v>
      </c>
      <c r="F24" s="29">
        <v>2467</v>
      </c>
      <c r="G24" s="29">
        <v>0</v>
      </c>
      <c r="H24" s="29">
        <v>4035</v>
      </c>
      <c r="I24" s="29">
        <v>141</v>
      </c>
      <c r="J24" s="29">
        <v>1350</v>
      </c>
      <c r="K24" s="29">
        <v>5186</v>
      </c>
      <c r="L24" s="29">
        <v>0</v>
      </c>
      <c r="M24" s="31">
        <f>SUM(C24:L24)</f>
        <v>72753</v>
      </c>
      <c r="N24" s="29">
        <v>143</v>
      </c>
      <c r="O24" s="31">
        <f>SUM(M24:N24)</f>
        <v>72896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31064</v>
      </c>
      <c r="D25" s="34">
        <f>SUM(D17,D19:D20,D22:D24)</f>
        <v>8397</v>
      </c>
      <c r="E25" s="34">
        <f>SUM(E17,E19:E20,E22:E24)</f>
        <v>47108</v>
      </c>
      <c r="F25" s="34">
        <f>SUM(F17,F19:F24)</f>
        <v>6636</v>
      </c>
      <c r="G25" s="34">
        <f>SUM(G17,G19:G20,G22:G24)</f>
        <v>0</v>
      </c>
      <c r="H25" s="34">
        <f>SUM(H17,H19:H20,H22:H24)</f>
        <v>7929</v>
      </c>
      <c r="I25" s="34">
        <f>SUM(I17,I19:I20,I22:I24)</f>
        <v>2647</v>
      </c>
      <c r="J25" s="34">
        <f>SUM(J17,J19:J24)</f>
        <v>3309</v>
      </c>
      <c r="K25" s="34">
        <f>SUM(K17,K19:K20,K22:K24)</f>
        <v>9704</v>
      </c>
      <c r="L25" s="34">
        <f>SUM(L17,L19:L20,L22:L24)</f>
        <v>0</v>
      </c>
      <c r="M25" s="34">
        <f>SUM(M17,M19:M24)</f>
        <v>116794</v>
      </c>
      <c r="N25" s="34">
        <f>SUM(N17,N19:N20,N22:N24)</f>
        <v>7005</v>
      </c>
      <c r="O25" s="34">
        <f>SUM(O17,O19:O24)</f>
        <v>123799</v>
      </c>
      <c r="Q25" s="77"/>
      <c r="R25" s="77"/>
      <c r="T25" s="34">
        <f>SUM(T17,T19:T20,T22:T24)</f>
        <v>0</v>
      </c>
      <c r="U25" s="34">
        <f>SUM(U17,U19:U20,U22:U24)</f>
        <v>11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510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510</v>
      </c>
      <c r="N28" s="30"/>
      <c r="O28" s="31">
        <f>M28</f>
        <v>510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1373</v>
      </c>
      <c r="F29" s="30"/>
      <c r="G29" s="30"/>
      <c r="H29" s="30"/>
      <c r="I29" s="30"/>
      <c r="J29" s="30"/>
      <c r="K29" s="30"/>
      <c r="L29" s="30"/>
      <c r="M29" s="31">
        <f>E29</f>
        <v>1373</v>
      </c>
      <c r="N29" s="30"/>
      <c r="O29" s="31">
        <f>M29</f>
        <v>1373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14863</v>
      </c>
      <c r="L30" s="30"/>
      <c r="M30" s="31">
        <f>K30</f>
        <v>14863</v>
      </c>
      <c r="N30" s="30"/>
      <c r="O30" s="31">
        <f>M30</f>
        <v>14863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42854</v>
      </c>
      <c r="F31" s="41"/>
      <c r="G31" s="41"/>
      <c r="H31" s="41"/>
      <c r="I31" s="41"/>
      <c r="J31" s="41"/>
      <c r="K31" s="41"/>
      <c r="L31" s="41"/>
      <c r="M31" s="31">
        <f>E31</f>
        <v>42854</v>
      </c>
      <c r="N31" s="41"/>
      <c r="O31" s="31">
        <f>M31</f>
        <v>42854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8</v>
      </c>
      <c r="D32" s="75">
        <f t="shared" ref="D32:L32" si="1">-D49-D50</f>
        <v>120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459</v>
      </c>
      <c r="J32" s="75">
        <f t="shared" si="1"/>
        <v>0</v>
      </c>
      <c r="K32" s="75">
        <f t="shared" si="1"/>
        <v>199</v>
      </c>
      <c r="L32" s="75">
        <f t="shared" si="1"/>
        <v>0</v>
      </c>
      <c r="M32" s="31">
        <f>SUM(C32:L32)</f>
        <v>786</v>
      </c>
      <c r="N32" s="75">
        <f>-N49-N50</f>
        <v>989</v>
      </c>
      <c r="O32" s="31">
        <f>SUM(M32:N32)</f>
        <v>1775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222</v>
      </c>
      <c r="K34" s="29">
        <v>78</v>
      </c>
      <c r="L34" s="29">
        <v>0</v>
      </c>
      <c r="M34" s="31">
        <f>SUM(C34:L34)</f>
        <v>300</v>
      </c>
      <c r="N34" s="29">
        <v>3</v>
      </c>
      <c r="O34" s="31">
        <f>SUM(M34:N34)</f>
        <v>303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518</v>
      </c>
      <c r="D35" s="34">
        <f>SUM(D32:D34)</f>
        <v>120</v>
      </c>
      <c r="E35" s="34">
        <f>SUM(E29,E31:E34)</f>
        <v>44227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459</v>
      </c>
      <c r="J35" s="34">
        <f>SUM(J32:J34)</f>
        <v>222</v>
      </c>
      <c r="K35" s="34">
        <f>SUM(K30,K32:K34)</f>
        <v>15140</v>
      </c>
      <c r="L35" s="34">
        <f>SUM(L32:L34)</f>
        <v>0</v>
      </c>
      <c r="M35" s="34">
        <f>SUM(M28:M34)</f>
        <v>60686</v>
      </c>
      <c r="N35" s="34">
        <f>SUM(N32:N34)</f>
        <v>992</v>
      </c>
      <c r="O35" s="34">
        <f>SUM(O28:O34)</f>
        <v>61678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3522</v>
      </c>
      <c r="D37" s="29">
        <v>959</v>
      </c>
      <c r="E37" s="29">
        <v>3080</v>
      </c>
      <c r="F37" s="29">
        <v>984</v>
      </c>
      <c r="G37" s="29">
        <v>0</v>
      </c>
      <c r="H37" s="29">
        <v>1153</v>
      </c>
      <c r="I37" s="29">
        <v>284</v>
      </c>
      <c r="J37" s="29">
        <v>1803</v>
      </c>
      <c r="K37" s="29">
        <v>347</v>
      </c>
      <c r="L37" s="29">
        <v>0</v>
      </c>
      <c r="M37" s="31">
        <f>SUM(C37:L37)</f>
        <v>12132</v>
      </c>
      <c r="N37" s="29">
        <v>1110</v>
      </c>
      <c r="O37" s="31">
        <f>SUM(M37:N37)</f>
        <v>13242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123879</v>
      </c>
      <c r="D41" s="31">
        <f t="shared" si="2"/>
        <v>14036</v>
      </c>
      <c r="E41" s="31">
        <f t="shared" si="2"/>
        <v>115843</v>
      </c>
      <c r="F41" s="31">
        <f t="shared" si="2"/>
        <v>11874</v>
      </c>
      <c r="G41" s="31">
        <f t="shared" si="2"/>
        <v>0</v>
      </c>
      <c r="H41" s="31">
        <f t="shared" si="2"/>
        <v>17679</v>
      </c>
      <c r="I41" s="31">
        <f t="shared" si="2"/>
        <v>7365</v>
      </c>
      <c r="J41" s="31">
        <f t="shared" si="2"/>
        <v>12889</v>
      </c>
      <c r="K41" s="31">
        <f t="shared" si="2"/>
        <v>27751</v>
      </c>
      <c r="L41" s="31">
        <f t="shared" si="2"/>
        <v>0</v>
      </c>
      <c r="M41" s="31">
        <f t="shared" si="2"/>
        <v>331316</v>
      </c>
      <c r="N41" s="31">
        <f t="shared" si="2"/>
        <v>13913</v>
      </c>
      <c r="O41" s="31">
        <f t="shared" si="2"/>
        <v>345229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11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123242</v>
      </c>
      <c r="D43" s="31">
        <f>SUM(D41,D55)</f>
        <v>14020</v>
      </c>
      <c r="E43" s="31">
        <f>SUM(E41,E55)</f>
        <v>115176</v>
      </c>
      <c r="F43" s="31">
        <f>SUM(F41,F55:F56)</f>
        <v>11273</v>
      </c>
      <c r="G43" s="31">
        <f>SUM(G41,G55)</f>
        <v>0</v>
      </c>
      <c r="H43" s="31">
        <f>SUM(H41,H55)</f>
        <v>17162</v>
      </c>
      <c r="I43" s="31">
        <f>SUM(I41,I55)</f>
        <v>7221</v>
      </c>
      <c r="J43" s="31">
        <f>SUM(J41,J55:J56)</f>
        <v>12101</v>
      </c>
      <c r="K43" s="31">
        <f>SUM(K41,K55)</f>
        <v>27689</v>
      </c>
      <c r="L43" s="31">
        <f>SUM(L41,L55)</f>
        <v>0</v>
      </c>
      <c r="M43" s="31">
        <f>SUM(M41,M55:M56)</f>
        <v>327884</v>
      </c>
      <c r="N43" s="31">
        <f>SUM(N41,N55)</f>
        <v>13750</v>
      </c>
      <c r="O43" s="31">
        <f>SUM(O41,O55:O56)</f>
        <v>341634</v>
      </c>
      <c r="Q43" s="77"/>
      <c r="R43" s="77"/>
      <c r="T43" s="31">
        <f>SUM(T41,T55)</f>
        <v>0</v>
      </c>
      <c r="U43" s="31">
        <f>SUM(U41,U55)</f>
        <v>11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-11754</v>
      </c>
      <c r="D47" s="30"/>
      <c r="E47" s="29">
        <v>-1488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-13242</v>
      </c>
      <c r="N47" s="30"/>
      <c r="O47" s="31">
        <f>M47</f>
        <v>-13242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-1880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-55</v>
      </c>
      <c r="K48" s="29">
        <v>0</v>
      </c>
      <c r="L48" s="29">
        <v>0</v>
      </c>
      <c r="M48" s="31">
        <f>SUM(C48:L48)</f>
        <v>-1935</v>
      </c>
      <c r="N48" s="29">
        <v>0</v>
      </c>
      <c r="O48" s="31">
        <f>SUM(M48:N48)</f>
        <v>-1935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-153</v>
      </c>
      <c r="J49" s="29">
        <v>0</v>
      </c>
      <c r="K49" s="29">
        <v>-199</v>
      </c>
      <c r="L49" s="29">
        <v>0</v>
      </c>
      <c r="M49" s="31">
        <f>SUM(C49:L49)</f>
        <v>-352</v>
      </c>
      <c r="N49" s="29">
        <v>0</v>
      </c>
      <c r="O49" s="31">
        <f>SUM(M49:N49)</f>
        <v>-352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-8</v>
      </c>
      <c r="D50" s="29">
        <v>-120</v>
      </c>
      <c r="E50" s="29">
        <v>0</v>
      </c>
      <c r="F50" s="29">
        <v>0</v>
      </c>
      <c r="G50" s="29">
        <v>0</v>
      </c>
      <c r="H50" s="29">
        <v>0</v>
      </c>
      <c r="I50" s="29">
        <v>-306</v>
      </c>
      <c r="J50" s="29">
        <v>0</v>
      </c>
      <c r="K50" s="29">
        <v>0</v>
      </c>
      <c r="L50" s="29">
        <v>0</v>
      </c>
      <c r="M50" s="31">
        <f>SUM(C50:L50)</f>
        <v>-434</v>
      </c>
      <c r="N50" s="29">
        <v>-989</v>
      </c>
      <c r="O50" s="31">
        <f>SUM(M50:N50)</f>
        <v>-1423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41</v>
      </c>
      <c r="D51" s="29">
        <v>-1485</v>
      </c>
      <c r="E51" s="29">
        <v>-330</v>
      </c>
      <c r="F51" s="29">
        <v>-425</v>
      </c>
      <c r="G51" s="29">
        <v>0</v>
      </c>
      <c r="H51" s="29">
        <v>-9</v>
      </c>
      <c r="I51" s="29">
        <v>-135</v>
      </c>
      <c r="J51" s="29">
        <v>-780</v>
      </c>
      <c r="K51" s="29">
        <v>-15315</v>
      </c>
      <c r="L51" s="29">
        <v>0</v>
      </c>
      <c r="M51" s="31">
        <f>SUM(C51:L51)</f>
        <v>-18438</v>
      </c>
      <c r="N51" s="29">
        <v>0</v>
      </c>
      <c r="O51" s="31">
        <f>SUM(M51:N51)</f>
        <v>-18438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-13601</v>
      </c>
      <c r="D52" s="34">
        <f>SUM(D48:D51)</f>
        <v>-1605</v>
      </c>
      <c r="E52" s="34">
        <f>SUM(E47:E51)</f>
        <v>-1818</v>
      </c>
      <c r="F52" s="34">
        <f>SUM(F47:F51)</f>
        <v>-425</v>
      </c>
      <c r="G52" s="34">
        <f t="shared" ref="G52:L52" si="3">SUM(G48:G51)</f>
        <v>0</v>
      </c>
      <c r="H52" s="34">
        <f t="shared" si="3"/>
        <v>-9</v>
      </c>
      <c r="I52" s="34">
        <f t="shared" si="3"/>
        <v>-594</v>
      </c>
      <c r="J52" s="34">
        <f t="shared" si="3"/>
        <v>-835</v>
      </c>
      <c r="K52" s="34">
        <f t="shared" si="3"/>
        <v>-15514</v>
      </c>
      <c r="L52" s="34">
        <f t="shared" si="3"/>
        <v>0</v>
      </c>
      <c r="M52" s="34">
        <f>SUM(M47:M51)</f>
        <v>-34401</v>
      </c>
      <c r="N52" s="34">
        <f>SUM(N48:N51)</f>
        <v>-989</v>
      </c>
      <c r="O52" s="34">
        <f>SUM(O47:O51)</f>
        <v>-35390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-637</v>
      </c>
      <c r="D55" s="29">
        <v>-16</v>
      </c>
      <c r="E55" s="29">
        <v>-667</v>
      </c>
      <c r="F55" s="29">
        <v>-601</v>
      </c>
      <c r="G55" s="29">
        <v>0</v>
      </c>
      <c r="H55" s="29">
        <v>-517</v>
      </c>
      <c r="I55" s="29">
        <v>-144</v>
      </c>
      <c r="J55" s="29">
        <v>-788</v>
      </c>
      <c r="K55" s="29">
        <v>-62</v>
      </c>
      <c r="L55" s="29">
        <v>0</v>
      </c>
      <c r="M55" s="31">
        <f>SUM(C55:L55)</f>
        <v>-3432</v>
      </c>
      <c r="N55" s="29">
        <v>-163</v>
      </c>
      <c r="O55" s="31">
        <f>SUM(M55:N55)</f>
        <v>-3595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-42854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-42854</v>
      </c>
      <c r="N58" s="42">
        <f>-N82</f>
        <v>0</v>
      </c>
      <c r="O58" s="31">
        <f>SUM(M58:N58)</f>
        <v>-42854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-4269</v>
      </c>
      <c r="D59" s="29">
        <v>-1122</v>
      </c>
      <c r="E59" s="29">
        <v>-18848</v>
      </c>
      <c r="F59" s="29">
        <v>-775</v>
      </c>
      <c r="G59" s="29">
        <v>0</v>
      </c>
      <c r="H59" s="29">
        <v>-94</v>
      </c>
      <c r="I59" s="29">
        <v>-540</v>
      </c>
      <c r="J59" s="29">
        <v>-3448</v>
      </c>
      <c r="K59" s="29">
        <v>725</v>
      </c>
      <c r="L59" s="29">
        <v>0</v>
      </c>
      <c r="M59" s="31">
        <f>SUM(C59:L59)</f>
        <v>-28371</v>
      </c>
      <c r="N59" s="29">
        <v>0</v>
      </c>
      <c r="O59" s="31">
        <f>SUM(M59:N59)</f>
        <v>-28371</v>
      </c>
      <c r="P59" s="52"/>
      <c r="Q59" s="77"/>
      <c r="R59" s="77"/>
      <c r="S59" s="52"/>
      <c r="T59" s="29">
        <v>0</v>
      </c>
      <c r="U59" s="29">
        <v>-6</v>
      </c>
    </row>
    <row r="60" spans="2:21" s="21" customFormat="1" ht="16" customHeight="1">
      <c r="B60" s="33" t="s">
        <v>72</v>
      </c>
      <c r="C60" s="34">
        <f>SUM(C55,C58:C59)</f>
        <v>-4906</v>
      </c>
      <c r="D60" s="34">
        <f>SUM(D55,D58:D59)</f>
        <v>-1138</v>
      </c>
      <c r="E60" s="34">
        <f>SUM(E55,E57:E59)</f>
        <v>-62369</v>
      </c>
      <c r="F60" s="34">
        <f>SUM(F55:F56,F58:F59)</f>
        <v>-1376</v>
      </c>
      <c r="G60" s="34">
        <f>SUM(G55,G59)</f>
        <v>0</v>
      </c>
      <c r="H60" s="34">
        <f>SUM(H55,H58:H59)</f>
        <v>-611</v>
      </c>
      <c r="I60" s="34">
        <f>SUM(I55,I58:I59)</f>
        <v>-684</v>
      </c>
      <c r="J60" s="34">
        <f>SUM(J55:J56,J58:J59)</f>
        <v>-4236</v>
      </c>
      <c r="K60" s="34">
        <f>SUM(K55,K58:K59)</f>
        <v>663</v>
      </c>
      <c r="L60" s="34">
        <f>SUM(L55,L58:L59)</f>
        <v>0</v>
      </c>
      <c r="M60" s="34">
        <f>SUM(M55:M59)</f>
        <v>-74657</v>
      </c>
      <c r="N60" s="34">
        <f>SUM(N55,N58:N59)</f>
        <v>-163</v>
      </c>
      <c r="O60" s="34">
        <f>SUM(O55:O59)</f>
        <v>-74820</v>
      </c>
      <c r="P60" s="52"/>
      <c r="Q60" s="77"/>
      <c r="R60" s="77"/>
      <c r="S60" s="52"/>
      <c r="T60" s="34">
        <f>SUM(T55,T59)</f>
        <v>0</v>
      </c>
      <c r="U60" s="34">
        <f>SUM(U55,U59)</f>
        <v>-6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-576</v>
      </c>
      <c r="D63" s="29">
        <v>-201</v>
      </c>
      <c r="E63" s="29">
        <v>-3063</v>
      </c>
      <c r="F63" s="29">
        <v>-361</v>
      </c>
      <c r="G63" s="29">
        <v>0</v>
      </c>
      <c r="H63" s="29">
        <v>-1423</v>
      </c>
      <c r="I63" s="29">
        <v>-1310</v>
      </c>
      <c r="J63" s="29">
        <v>-1313</v>
      </c>
      <c r="K63" s="29">
        <v>-589</v>
      </c>
      <c r="L63" s="29">
        <v>0</v>
      </c>
      <c r="M63" s="31">
        <f>SUM(C63:L63)</f>
        <v>-8836</v>
      </c>
      <c r="N63" s="29">
        <v>-616</v>
      </c>
      <c r="O63" s="31">
        <f>SUM(M63:N63)</f>
        <v>-9452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-6</v>
      </c>
      <c r="D64" s="29">
        <v>-115</v>
      </c>
      <c r="E64" s="29">
        <v>-14</v>
      </c>
      <c r="F64" s="29">
        <v>-33</v>
      </c>
      <c r="G64" s="29">
        <v>0</v>
      </c>
      <c r="H64" s="29">
        <v>-1</v>
      </c>
      <c r="I64" s="29">
        <v>-144</v>
      </c>
      <c r="J64" s="29">
        <v>-1853</v>
      </c>
      <c r="K64" s="29">
        <v>-3230</v>
      </c>
      <c r="L64" s="29">
        <v>0</v>
      </c>
      <c r="M64" s="31">
        <f>SUM(C64:L64)</f>
        <v>-5396</v>
      </c>
      <c r="N64" s="29">
        <v>-21418</v>
      </c>
      <c r="O64" s="31">
        <f>SUM(M64:N64)</f>
        <v>-26814</v>
      </c>
      <c r="P64" s="32"/>
      <c r="Q64" s="77"/>
      <c r="R64" s="77"/>
      <c r="S64" s="32"/>
      <c r="T64" s="29">
        <v>0</v>
      </c>
      <c r="U64" s="29">
        <v>-16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0</v>
      </c>
      <c r="N65" s="29">
        <v>0</v>
      </c>
      <c r="O65" s="31">
        <f>SUM(M65:N65)</f>
        <v>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-582</v>
      </c>
      <c r="D66" s="34">
        <f t="shared" si="4"/>
        <v>-316</v>
      </c>
      <c r="E66" s="34">
        <f t="shared" si="4"/>
        <v>-3077</v>
      </c>
      <c r="F66" s="34">
        <f t="shared" si="4"/>
        <v>-394</v>
      </c>
      <c r="G66" s="34">
        <f t="shared" si="4"/>
        <v>0</v>
      </c>
      <c r="H66" s="34">
        <f t="shared" si="4"/>
        <v>-1424</v>
      </c>
      <c r="I66" s="34">
        <f t="shared" si="4"/>
        <v>-1454</v>
      </c>
      <c r="J66" s="34">
        <f t="shared" si="4"/>
        <v>-3166</v>
      </c>
      <c r="K66" s="34">
        <f t="shared" si="4"/>
        <v>-3819</v>
      </c>
      <c r="L66" s="34">
        <f t="shared" si="4"/>
        <v>0</v>
      </c>
      <c r="M66" s="34">
        <f t="shared" si="4"/>
        <v>-14232</v>
      </c>
      <c r="N66" s="34">
        <f t="shared" si="4"/>
        <v>-22034</v>
      </c>
      <c r="O66" s="34">
        <f t="shared" si="4"/>
        <v>-36266</v>
      </c>
      <c r="P66" s="32"/>
      <c r="Q66" s="77"/>
      <c r="R66" s="77"/>
      <c r="S66" s="32"/>
      <c r="T66" s="34">
        <f>SUM(T63:T65)</f>
        <v>0</v>
      </c>
      <c r="U66" s="34">
        <f>SUM(U63:U65)</f>
        <v>-16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-19089</v>
      </c>
      <c r="D68" s="31">
        <f t="shared" si="5"/>
        <v>-3059</v>
      </c>
      <c r="E68" s="31">
        <f t="shared" si="5"/>
        <v>-67264</v>
      </c>
      <c r="F68" s="31">
        <f t="shared" si="5"/>
        <v>-2195</v>
      </c>
      <c r="G68" s="31">
        <f t="shared" si="5"/>
        <v>0</v>
      </c>
      <c r="H68" s="31">
        <f t="shared" si="5"/>
        <v>-2044</v>
      </c>
      <c r="I68" s="31">
        <f t="shared" si="5"/>
        <v>-2732</v>
      </c>
      <c r="J68" s="31">
        <f t="shared" si="5"/>
        <v>-8237</v>
      </c>
      <c r="K68" s="31">
        <f t="shared" si="5"/>
        <v>-18670</v>
      </c>
      <c r="L68" s="31">
        <f t="shared" si="5"/>
        <v>0</v>
      </c>
      <c r="M68" s="31">
        <f t="shared" si="5"/>
        <v>-123290</v>
      </c>
      <c r="N68" s="31">
        <f t="shared" si="5"/>
        <v>-23186</v>
      </c>
      <c r="O68" s="31">
        <f t="shared" si="5"/>
        <v>-146476</v>
      </c>
      <c r="P68" s="32"/>
      <c r="Q68" s="77"/>
      <c r="R68" s="77"/>
      <c r="S68" s="32"/>
      <c r="T68" s="31">
        <f>SUM(T52,T60,T66)</f>
        <v>0</v>
      </c>
      <c r="U68" s="31">
        <f>SUM(U52,U60,U66)</f>
        <v>-22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-18452</v>
      </c>
      <c r="D70" s="31">
        <f>D68-D55</f>
        <v>-3043</v>
      </c>
      <c r="E70" s="31">
        <f>E68-E55</f>
        <v>-66597</v>
      </c>
      <c r="F70" s="31">
        <f>F68-F55-F56</f>
        <v>-1594</v>
      </c>
      <c r="G70" s="31">
        <f>G68-G55</f>
        <v>0</v>
      </c>
      <c r="H70" s="31">
        <f>H68-H55</f>
        <v>-1527</v>
      </c>
      <c r="I70" s="31">
        <f>I68-I55</f>
        <v>-2588</v>
      </c>
      <c r="J70" s="31">
        <f>J68-J55-J56</f>
        <v>-7449</v>
      </c>
      <c r="K70" s="31">
        <f>K68-K55</f>
        <v>-18608</v>
      </c>
      <c r="L70" s="31">
        <f>L68-L55</f>
        <v>0</v>
      </c>
      <c r="M70" s="31">
        <f>M68-M55-M56</f>
        <v>-119858</v>
      </c>
      <c r="N70" s="31">
        <f>N68-N55</f>
        <v>-23023</v>
      </c>
      <c r="O70" s="31">
        <f>O68-O55-O56</f>
        <v>-142881</v>
      </c>
      <c r="P70" s="32"/>
      <c r="Q70" s="77"/>
      <c r="R70" s="77"/>
      <c r="S70" s="32"/>
      <c r="T70" s="31">
        <f>T68-T55</f>
        <v>0</v>
      </c>
      <c r="U70" s="31">
        <f>U68-U55</f>
        <v>-22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104790</v>
      </c>
      <c r="D72" s="57">
        <f t="shared" si="6"/>
        <v>10977</v>
      </c>
      <c r="E72" s="57">
        <f t="shared" si="6"/>
        <v>48579</v>
      </c>
      <c r="F72" s="57">
        <f t="shared" si="6"/>
        <v>9679</v>
      </c>
      <c r="G72" s="57">
        <f t="shared" si="6"/>
        <v>0</v>
      </c>
      <c r="H72" s="57">
        <f t="shared" si="6"/>
        <v>15635</v>
      </c>
      <c r="I72" s="57">
        <f t="shared" si="6"/>
        <v>4633</v>
      </c>
      <c r="J72" s="57">
        <f t="shared" si="6"/>
        <v>4652</v>
      </c>
      <c r="K72" s="57">
        <f t="shared" si="6"/>
        <v>9081</v>
      </c>
      <c r="L72" s="57">
        <f t="shared" si="6"/>
        <v>0</v>
      </c>
      <c r="M72" s="57">
        <f t="shared" si="6"/>
        <v>208026</v>
      </c>
      <c r="N72" s="57">
        <f t="shared" si="6"/>
        <v>-9273</v>
      </c>
      <c r="O72" s="57">
        <f t="shared" si="6"/>
        <v>198753</v>
      </c>
      <c r="P72" s="32"/>
      <c r="Q72" s="77"/>
      <c r="R72" s="77"/>
      <c r="S72" s="32"/>
      <c r="T72" s="57">
        <f>T41+T68</f>
        <v>0</v>
      </c>
      <c r="U72" s="57">
        <f>U41+U68</f>
        <v>-11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1106</v>
      </c>
      <c r="D77" s="69">
        <v>33</v>
      </c>
      <c r="E77" s="69">
        <v>116</v>
      </c>
      <c r="F77" s="69">
        <v>63</v>
      </c>
      <c r="G77" s="69">
        <v>0</v>
      </c>
      <c r="H77" s="69">
        <v>15</v>
      </c>
      <c r="I77" s="69">
        <v>440</v>
      </c>
      <c r="J77" s="69">
        <v>489</v>
      </c>
      <c r="K77" s="69">
        <v>4</v>
      </c>
      <c r="L77" s="69">
        <v>0</v>
      </c>
      <c r="M77" s="70">
        <f>SUM(C77:L77)</f>
        <v>2266</v>
      </c>
      <c r="N77" s="71">
        <v>5101</v>
      </c>
      <c r="O77" s="70">
        <f>SUM(M77:N77)</f>
        <v>7367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42854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-42854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42854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42854</v>
      </c>
      <c r="N82" s="29">
        <v>0</v>
      </c>
      <c r="O82" s="31">
        <f>SUM(M82:N82)</f>
        <v>42854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15204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15204</v>
      </c>
      <c r="N86" s="29">
        <v>0</v>
      </c>
      <c r="O86" s="31">
        <f>SUM(M86:N86)</f>
        <v>15204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43</v>
      </c>
      <c r="D87" s="29">
        <v>949</v>
      </c>
      <c r="E87" s="29">
        <v>2364</v>
      </c>
      <c r="F87" s="29">
        <v>15</v>
      </c>
      <c r="G87" s="30"/>
      <c r="H87" s="29">
        <v>151</v>
      </c>
      <c r="I87" s="29">
        <v>34</v>
      </c>
      <c r="J87" s="29">
        <v>89</v>
      </c>
      <c r="K87" s="29">
        <v>24</v>
      </c>
      <c r="L87" s="29">
        <v>0</v>
      </c>
      <c r="M87" s="31">
        <f>SUM(C87:F87,H87:L87)</f>
        <v>3669</v>
      </c>
      <c r="N87" s="29">
        <v>0</v>
      </c>
      <c r="O87" s="31">
        <f>SUM(M87:N87)</f>
        <v>3669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43</v>
      </c>
      <c r="D88" s="72">
        <f>SUM(D86:D87)</f>
        <v>949</v>
      </c>
      <c r="E88" s="72">
        <f>SUM(E86:E87)</f>
        <v>17568</v>
      </c>
      <c r="F88" s="72">
        <f>SUM(F86:F87)</f>
        <v>15</v>
      </c>
      <c r="G88" s="30"/>
      <c r="H88" s="72">
        <f t="shared" ref="H88:O88" si="7">SUM(H86:H87)</f>
        <v>151</v>
      </c>
      <c r="I88" s="72">
        <f t="shared" si="7"/>
        <v>34</v>
      </c>
      <c r="J88" s="72">
        <f t="shared" si="7"/>
        <v>89</v>
      </c>
      <c r="K88" s="72">
        <f t="shared" si="7"/>
        <v>24</v>
      </c>
      <c r="L88" s="72">
        <f t="shared" si="7"/>
        <v>0</v>
      </c>
      <c r="M88" s="72">
        <f t="shared" si="7"/>
        <v>18873</v>
      </c>
      <c r="N88" s="72">
        <f t="shared" si="7"/>
        <v>0</v>
      </c>
      <c r="O88" s="72">
        <f t="shared" si="7"/>
        <v>18873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43</v>
      </c>
      <c r="D94" s="31">
        <f>D88+D92</f>
        <v>949</v>
      </c>
      <c r="E94" s="31">
        <f>E88+E92</f>
        <v>17568</v>
      </c>
      <c r="F94" s="31">
        <f>F88+F92</f>
        <v>15</v>
      </c>
      <c r="G94" s="30"/>
      <c r="H94" s="31">
        <f t="shared" ref="H94:O94" si="9">H88+H92</f>
        <v>151</v>
      </c>
      <c r="I94" s="31">
        <f t="shared" si="9"/>
        <v>34</v>
      </c>
      <c r="J94" s="31">
        <f t="shared" si="9"/>
        <v>89</v>
      </c>
      <c r="K94" s="31">
        <f t="shared" si="9"/>
        <v>24</v>
      </c>
      <c r="L94" s="31">
        <f t="shared" si="9"/>
        <v>0</v>
      </c>
      <c r="M94" s="31">
        <f t="shared" si="9"/>
        <v>18873</v>
      </c>
      <c r="N94" s="31">
        <f t="shared" si="9"/>
        <v>0</v>
      </c>
      <c r="O94" s="31">
        <f t="shared" si="9"/>
        <v>18873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4095</v>
      </c>
      <c r="D97" s="29">
        <v>2193</v>
      </c>
      <c r="E97" s="29">
        <v>4873</v>
      </c>
      <c r="F97" s="29">
        <v>5</v>
      </c>
      <c r="G97" s="29">
        <v>0</v>
      </c>
      <c r="H97" s="29">
        <v>517</v>
      </c>
      <c r="I97" s="29">
        <v>791</v>
      </c>
      <c r="J97" s="29">
        <v>562</v>
      </c>
      <c r="K97" s="29">
        <v>300</v>
      </c>
      <c r="L97" s="29">
        <v>0</v>
      </c>
      <c r="M97" s="31">
        <f>SUM(C97:L97)</f>
        <v>13336</v>
      </c>
      <c r="N97" s="29">
        <v>0</v>
      </c>
      <c r="O97" s="31">
        <f>SUM(M97:N97)</f>
        <v>13336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0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0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0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128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59876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59876</v>
      </c>
      <c r="N10" s="30"/>
      <c r="O10" s="31">
        <f>M10</f>
        <v>59876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29413</v>
      </c>
      <c r="D12" s="29">
        <v>2177</v>
      </c>
      <c r="E12" s="29">
        <v>45232</v>
      </c>
      <c r="F12" s="29">
        <v>2621</v>
      </c>
      <c r="G12" s="29">
        <v>0</v>
      </c>
      <c r="H12" s="29">
        <v>4042</v>
      </c>
      <c r="I12" s="29">
        <v>2809</v>
      </c>
      <c r="J12" s="29">
        <v>5198</v>
      </c>
      <c r="K12" s="29">
        <v>3081</v>
      </c>
      <c r="L12" s="29">
        <v>21501</v>
      </c>
      <c r="M12" s="31">
        <f>SUM(C12:L12)</f>
        <v>116074</v>
      </c>
      <c r="N12" s="29">
        <v>6435</v>
      </c>
      <c r="O12" s="31">
        <f>SUM(M12:N12)</f>
        <v>122509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>SUM(C13:L13)</f>
        <v>0</v>
      </c>
      <c r="N13" s="29">
        <v>0</v>
      </c>
      <c r="O13" s="31">
        <f>SUM(M13:N13)</f>
        <v>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89289</v>
      </c>
      <c r="D14" s="34">
        <f t="shared" ref="D14:L14" si="0">SUM(D12:D13)</f>
        <v>2177</v>
      </c>
      <c r="E14" s="34">
        <f t="shared" si="0"/>
        <v>45232</v>
      </c>
      <c r="F14" s="34">
        <f t="shared" si="0"/>
        <v>2621</v>
      </c>
      <c r="G14" s="34">
        <f t="shared" si="0"/>
        <v>0</v>
      </c>
      <c r="H14" s="34">
        <f t="shared" si="0"/>
        <v>4042</v>
      </c>
      <c r="I14" s="34">
        <f t="shared" si="0"/>
        <v>2809</v>
      </c>
      <c r="J14" s="34">
        <f t="shared" si="0"/>
        <v>5198</v>
      </c>
      <c r="K14" s="34">
        <f t="shared" si="0"/>
        <v>3081</v>
      </c>
      <c r="L14" s="34">
        <f t="shared" si="0"/>
        <v>21501</v>
      </c>
      <c r="M14" s="34">
        <f>SUM(M10:M13)</f>
        <v>175950</v>
      </c>
      <c r="N14" s="34">
        <f>SUM(N12:N13)</f>
        <v>6435</v>
      </c>
      <c r="O14" s="34">
        <f>SUM(O10:O13)</f>
        <v>182385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8628</v>
      </c>
      <c r="D17" s="29">
        <v>532</v>
      </c>
      <c r="E17" s="29">
        <v>830</v>
      </c>
      <c r="F17" s="29">
        <v>213</v>
      </c>
      <c r="G17" s="29">
        <v>0</v>
      </c>
      <c r="H17" s="29">
        <v>361</v>
      </c>
      <c r="I17" s="29">
        <v>652</v>
      </c>
      <c r="J17" s="29">
        <v>566</v>
      </c>
      <c r="K17" s="29">
        <v>2630</v>
      </c>
      <c r="L17" s="29">
        <v>1139</v>
      </c>
      <c r="M17" s="31">
        <f>SUM(C17:L17)</f>
        <v>15551</v>
      </c>
      <c r="N17" s="29">
        <v>10757</v>
      </c>
      <c r="O17" s="31">
        <f>SUM(M17:N17)</f>
        <v>26308</v>
      </c>
      <c r="Q17" s="77"/>
      <c r="R17" s="77"/>
      <c r="T17" s="29">
        <v>0</v>
      </c>
      <c r="U17" s="29">
        <v>4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5036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1896</v>
      </c>
      <c r="D19" s="29">
        <v>74</v>
      </c>
      <c r="E19" s="29">
        <v>1138</v>
      </c>
      <c r="F19" s="29">
        <v>609</v>
      </c>
      <c r="G19" s="29">
        <v>0</v>
      </c>
      <c r="H19" s="29">
        <v>855</v>
      </c>
      <c r="I19" s="29">
        <v>5</v>
      </c>
      <c r="J19" s="29">
        <v>176</v>
      </c>
      <c r="K19" s="29">
        <v>30</v>
      </c>
      <c r="L19" s="29">
        <v>3348</v>
      </c>
      <c r="M19" s="31">
        <f>SUM(C19:L19)</f>
        <v>8131</v>
      </c>
      <c r="N19" s="29">
        <v>80</v>
      </c>
      <c r="O19" s="31">
        <f>SUM(M19:N19)</f>
        <v>8211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4538</v>
      </c>
      <c r="D20" s="29">
        <v>761</v>
      </c>
      <c r="E20" s="29">
        <v>3442</v>
      </c>
      <c r="F20" s="29">
        <v>1971</v>
      </c>
      <c r="G20" s="29">
        <v>0</v>
      </c>
      <c r="H20" s="29">
        <v>5417</v>
      </c>
      <c r="I20" s="29">
        <v>115</v>
      </c>
      <c r="J20" s="29">
        <v>2946</v>
      </c>
      <c r="K20" s="29">
        <v>346</v>
      </c>
      <c r="L20" s="29">
        <v>14415</v>
      </c>
      <c r="M20" s="31">
        <f>SUM(C20:L20)</f>
        <v>33951</v>
      </c>
      <c r="N20" s="29">
        <v>749</v>
      </c>
      <c r="O20" s="31">
        <f>SUM(M20:N20)</f>
        <v>34700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1608</v>
      </c>
      <c r="G21" s="30"/>
      <c r="H21" s="30"/>
      <c r="I21" s="30"/>
      <c r="J21" s="29">
        <v>730</v>
      </c>
      <c r="K21" s="30"/>
      <c r="L21" s="30"/>
      <c r="M21" s="31">
        <f>SUM(F21,J21)</f>
        <v>2338</v>
      </c>
      <c r="N21" s="30"/>
      <c r="O21" s="31">
        <f>M21</f>
        <v>2338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407</v>
      </c>
      <c r="D22" s="29">
        <v>0</v>
      </c>
      <c r="E22" s="29">
        <v>758</v>
      </c>
      <c r="F22" s="29">
        <v>2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1167</v>
      </c>
      <c r="N22" s="29">
        <v>0</v>
      </c>
      <c r="O22" s="31">
        <f>SUM(M22:N22)</f>
        <v>1167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288</v>
      </c>
      <c r="D23" s="29">
        <v>0</v>
      </c>
      <c r="E23" s="29">
        <v>759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1047</v>
      </c>
      <c r="N23" s="29">
        <v>0</v>
      </c>
      <c r="O23" s="31">
        <f>SUM(M23:N23)</f>
        <v>1047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14977</v>
      </c>
      <c r="D24" s="29">
        <v>8180</v>
      </c>
      <c r="E24" s="29">
        <v>49342</v>
      </c>
      <c r="F24" s="29">
        <v>2035</v>
      </c>
      <c r="G24" s="29">
        <v>0</v>
      </c>
      <c r="H24" s="29">
        <v>3621</v>
      </c>
      <c r="I24" s="29">
        <v>2325</v>
      </c>
      <c r="J24" s="29">
        <v>3920</v>
      </c>
      <c r="K24" s="29">
        <v>2043</v>
      </c>
      <c r="L24" s="29">
        <v>75</v>
      </c>
      <c r="M24" s="31">
        <f>SUM(C24:L24)</f>
        <v>86518</v>
      </c>
      <c r="N24" s="29">
        <v>504</v>
      </c>
      <c r="O24" s="31">
        <f>SUM(M24:N24)</f>
        <v>87022</v>
      </c>
      <c r="Q24" s="77"/>
      <c r="R24" s="77"/>
      <c r="T24" s="29">
        <v>0</v>
      </c>
      <c r="U24" s="29">
        <v>214</v>
      </c>
    </row>
    <row r="25" spans="2:21" s="21" customFormat="1" ht="16" customHeight="1">
      <c r="B25" s="33" t="s">
        <v>44</v>
      </c>
      <c r="C25" s="34">
        <f>SUM(C17,C19:C20,C22:C24)</f>
        <v>30734</v>
      </c>
      <c r="D25" s="34">
        <f>SUM(D17,D19:D20,D22:D24)</f>
        <v>9547</v>
      </c>
      <c r="E25" s="34">
        <f>SUM(E17,E19:E20,E22:E24)</f>
        <v>56269</v>
      </c>
      <c r="F25" s="34">
        <f>SUM(F17,F19:F24)</f>
        <v>6438</v>
      </c>
      <c r="G25" s="34">
        <f>SUM(G17,G19:G20,G22:G24)</f>
        <v>0</v>
      </c>
      <c r="H25" s="34">
        <f>SUM(H17,H19:H20,H22:H24)</f>
        <v>10254</v>
      </c>
      <c r="I25" s="34">
        <f>SUM(I17,I19:I20,I22:I24)</f>
        <v>3097</v>
      </c>
      <c r="J25" s="34">
        <f>SUM(J17,J19:J24)</f>
        <v>8338</v>
      </c>
      <c r="K25" s="34">
        <f>SUM(K17,K19:K20,K22:K24)</f>
        <v>5049</v>
      </c>
      <c r="L25" s="34">
        <f>SUM(L17,L19:L20,L22:L24)</f>
        <v>18977</v>
      </c>
      <c r="M25" s="34">
        <f>SUM(M17,M19:M24)</f>
        <v>148703</v>
      </c>
      <c r="N25" s="34">
        <f>SUM(N17,N19:N20,N22:N24)</f>
        <v>12090</v>
      </c>
      <c r="O25" s="34">
        <f>SUM(O17,O19:O24)</f>
        <v>160793</v>
      </c>
      <c r="Q25" s="77"/>
      <c r="R25" s="77"/>
      <c r="T25" s="34">
        <f>SUM(T17,T19:T20,T22:T24)</f>
        <v>0</v>
      </c>
      <c r="U25" s="34">
        <f>SUM(U17,U19:U20,U22:U24)</f>
        <v>218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1980</v>
      </c>
      <c r="F29" s="30"/>
      <c r="G29" s="30"/>
      <c r="H29" s="30"/>
      <c r="I29" s="30"/>
      <c r="J29" s="30"/>
      <c r="K29" s="30"/>
      <c r="L29" s="30"/>
      <c r="M29" s="31">
        <f>E29</f>
        <v>1980</v>
      </c>
      <c r="N29" s="30"/>
      <c r="O29" s="31">
        <f>M29</f>
        <v>1980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36508</v>
      </c>
      <c r="L30" s="30"/>
      <c r="M30" s="31">
        <f>K30</f>
        <v>36508</v>
      </c>
      <c r="N30" s="30"/>
      <c r="O30" s="31">
        <f>M30</f>
        <v>36508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70873</v>
      </c>
      <c r="F31" s="41"/>
      <c r="G31" s="41"/>
      <c r="H31" s="41"/>
      <c r="I31" s="41"/>
      <c r="J31" s="41"/>
      <c r="K31" s="41"/>
      <c r="L31" s="41"/>
      <c r="M31" s="31">
        <f>E31</f>
        <v>70873</v>
      </c>
      <c r="N31" s="41"/>
      <c r="O31" s="31">
        <f>M31</f>
        <v>70873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88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231</v>
      </c>
      <c r="J32" s="75">
        <f t="shared" si="1"/>
        <v>84</v>
      </c>
      <c r="K32" s="75">
        <f t="shared" si="1"/>
        <v>0</v>
      </c>
      <c r="L32" s="75">
        <f t="shared" si="1"/>
        <v>0</v>
      </c>
      <c r="M32" s="31">
        <f>SUM(C32:L32)</f>
        <v>403</v>
      </c>
      <c r="N32" s="75">
        <f>-N49-N50</f>
        <v>0</v>
      </c>
      <c r="O32" s="31">
        <f>SUM(M32:N32)</f>
        <v>403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88</v>
      </c>
      <c r="E35" s="34">
        <f>SUM(E29,E31:E34)</f>
        <v>72853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231</v>
      </c>
      <c r="J35" s="34">
        <f>SUM(J32:J34)</f>
        <v>84</v>
      </c>
      <c r="K35" s="34">
        <f>SUM(K30,K32:K34)</f>
        <v>36508</v>
      </c>
      <c r="L35" s="34">
        <f>SUM(L32:L34)</f>
        <v>0</v>
      </c>
      <c r="M35" s="34">
        <f>SUM(M28:M34)</f>
        <v>109764</v>
      </c>
      <c r="N35" s="34">
        <f>SUM(N32:N34)</f>
        <v>0</v>
      </c>
      <c r="O35" s="34">
        <f>SUM(O28:O34)</f>
        <v>109764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2602</v>
      </c>
      <c r="D37" s="29">
        <v>880</v>
      </c>
      <c r="E37" s="29">
        <v>2238</v>
      </c>
      <c r="F37" s="29">
        <v>595</v>
      </c>
      <c r="G37" s="29">
        <v>0</v>
      </c>
      <c r="H37" s="29">
        <v>957</v>
      </c>
      <c r="I37" s="29">
        <v>398</v>
      </c>
      <c r="J37" s="29">
        <v>2002</v>
      </c>
      <c r="K37" s="29">
        <v>602</v>
      </c>
      <c r="L37" s="29">
        <v>467</v>
      </c>
      <c r="M37" s="31">
        <f>SUM(C37:L37)</f>
        <v>10741</v>
      </c>
      <c r="N37" s="29">
        <v>2490</v>
      </c>
      <c r="O37" s="31">
        <f>SUM(M37:N37)</f>
        <v>13231</v>
      </c>
      <c r="Q37" s="77"/>
      <c r="R37" s="77"/>
      <c r="T37" s="29">
        <v>0</v>
      </c>
      <c r="U37" s="29">
        <v>14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-803</v>
      </c>
      <c r="D39" s="29">
        <v>-593</v>
      </c>
      <c r="E39" s="29">
        <v>-9</v>
      </c>
      <c r="F39" s="29">
        <v>-1691</v>
      </c>
      <c r="G39" s="29">
        <v>0</v>
      </c>
      <c r="H39" s="29">
        <v>-411</v>
      </c>
      <c r="I39" s="29">
        <v>-2</v>
      </c>
      <c r="J39" s="29">
        <v>-9</v>
      </c>
      <c r="K39" s="29">
        <v>-225</v>
      </c>
      <c r="L39" s="29">
        <v>-14656</v>
      </c>
      <c r="M39" s="31">
        <f>SUM(C39:L39)</f>
        <v>-18399</v>
      </c>
      <c r="N39" s="29">
        <v>-604</v>
      </c>
      <c r="O39" s="31">
        <f>SUM(M39:N39)</f>
        <v>-19003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121822</v>
      </c>
      <c r="D41" s="31">
        <f t="shared" si="2"/>
        <v>12099</v>
      </c>
      <c r="E41" s="31">
        <f t="shared" si="2"/>
        <v>176583</v>
      </c>
      <c r="F41" s="31">
        <f t="shared" si="2"/>
        <v>7963</v>
      </c>
      <c r="G41" s="31">
        <f t="shared" si="2"/>
        <v>0</v>
      </c>
      <c r="H41" s="31">
        <f t="shared" si="2"/>
        <v>14842</v>
      </c>
      <c r="I41" s="31">
        <f t="shared" si="2"/>
        <v>6533</v>
      </c>
      <c r="J41" s="31">
        <f t="shared" si="2"/>
        <v>15613</v>
      </c>
      <c r="K41" s="31">
        <f t="shared" si="2"/>
        <v>45015</v>
      </c>
      <c r="L41" s="31">
        <f t="shared" si="2"/>
        <v>26289</v>
      </c>
      <c r="M41" s="31">
        <f t="shared" si="2"/>
        <v>426759</v>
      </c>
      <c r="N41" s="31">
        <f t="shared" si="2"/>
        <v>20411</v>
      </c>
      <c r="O41" s="31">
        <f t="shared" si="2"/>
        <v>447170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232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121515</v>
      </c>
      <c r="D43" s="31">
        <f>SUM(D41,D55)</f>
        <v>12099</v>
      </c>
      <c r="E43" s="31">
        <f>SUM(E41,E55)</f>
        <v>176435</v>
      </c>
      <c r="F43" s="31">
        <f>SUM(F41,F55:F56)</f>
        <v>7963</v>
      </c>
      <c r="G43" s="31">
        <f>SUM(G41,G55)</f>
        <v>0</v>
      </c>
      <c r="H43" s="31">
        <f>SUM(H41,H55)</f>
        <v>14842</v>
      </c>
      <c r="I43" s="31">
        <f>SUM(I41,I55)</f>
        <v>6533</v>
      </c>
      <c r="J43" s="31">
        <f>SUM(J41,J55:J56)</f>
        <v>15559</v>
      </c>
      <c r="K43" s="31">
        <f>SUM(K41,K55)</f>
        <v>44992</v>
      </c>
      <c r="L43" s="31">
        <f>SUM(L41,L55)</f>
        <v>26289</v>
      </c>
      <c r="M43" s="31">
        <f>SUM(M41,M55:M56)</f>
        <v>426227</v>
      </c>
      <c r="N43" s="31">
        <f>SUM(N41,N55)</f>
        <v>20411</v>
      </c>
      <c r="O43" s="31">
        <f>SUM(O41,O55:O56)</f>
        <v>446638</v>
      </c>
      <c r="Q43" s="77"/>
      <c r="R43" s="77"/>
      <c r="T43" s="31">
        <f>SUM(T41,T55)</f>
        <v>0</v>
      </c>
      <c r="U43" s="31">
        <f>SUM(U41,U55)</f>
        <v>232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-11770</v>
      </c>
      <c r="D47" s="30"/>
      <c r="E47" s="29">
        <v>-1829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-13599</v>
      </c>
      <c r="N47" s="30"/>
      <c r="O47" s="31">
        <f>M47</f>
        <v>-13599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-1673</v>
      </c>
      <c r="D48" s="29">
        <v>0</v>
      </c>
      <c r="E48" s="29">
        <v>-568</v>
      </c>
      <c r="F48" s="29">
        <v>0</v>
      </c>
      <c r="G48" s="29">
        <v>0</v>
      </c>
      <c r="H48" s="29">
        <v>0</v>
      </c>
      <c r="I48" s="29">
        <v>-111</v>
      </c>
      <c r="J48" s="29">
        <v>-439</v>
      </c>
      <c r="K48" s="29">
        <v>-168</v>
      </c>
      <c r="L48" s="29">
        <v>0</v>
      </c>
      <c r="M48" s="31">
        <f>SUM(C48:L48)</f>
        <v>-2959</v>
      </c>
      <c r="N48" s="29">
        <v>0</v>
      </c>
      <c r="O48" s="31">
        <f>SUM(M48:N48)</f>
        <v>-2959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-88</v>
      </c>
      <c r="E49" s="29">
        <v>0</v>
      </c>
      <c r="F49" s="29">
        <v>0</v>
      </c>
      <c r="G49" s="29">
        <v>0</v>
      </c>
      <c r="H49" s="29">
        <v>0</v>
      </c>
      <c r="I49" s="29">
        <v>-231</v>
      </c>
      <c r="J49" s="29">
        <v>-84</v>
      </c>
      <c r="K49" s="29">
        <v>0</v>
      </c>
      <c r="L49" s="29">
        <v>0</v>
      </c>
      <c r="M49" s="31">
        <f>SUM(C49:L49)</f>
        <v>-403</v>
      </c>
      <c r="N49" s="29">
        <v>0</v>
      </c>
      <c r="O49" s="31">
        <f>SUM(M49:N49)</f>
        <v>-403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-2777</v>
      </c>
      <c r="D51" s="29">
        <v>-223</v>
      </c>
      <c r="E51" s="29">
        <v>-4379</v>
      </c>
      <c r="F51" s="29">
        <v>0</v>
      </c>
      <c r="G51" s="29">
        <v>0</v>
      </c>
      <c r="H51" s="29">
        <v>-16</v>
      </c>
      <c r="I51" s="29">
        <v>0</v>
      </c>
      <c r="J51" s="29">
        <v>0</v>
      </c>
      <c r="K51" s="29">
        <v>-39971</v>
      </c>
      <c r="L51" s="29">
        <v>0</v>
      </c>
      <c r="M51" s="31">
        <f>SUM(C51:L51)</f>
        <v>-47366</v>
      </c>
      <c r="N51" s="29">
        <v>0</v>
      </c>
      <c r="O51" s="31">
        <f>SUM(M51:N51)</f>
        <v>-47366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-16220</v>
      </c>
      <c r="D52" s="34">
        <f>SUM(D48:D51)</f>
        <v>-311</v>
      </c>
      <c r="E52" s="34">
        <f>SUM(E47:E51)</f>
        <v>-6776</v>
      </c>
      <c r="F52" s="34">
        <f>SUM(F47:F51)</f>
        <v>0</v>
      </c>
      <c r="G52" s="34">
        <f t="shared" ref="G52:L52" si="3">SUM(G48:G51)</f>
        <v>0</v>
      </c>
      <c r="H52" s="34">
        <f t="shared" si="3"/>
        <v>-16</v>
      </c>
      <c r="I52" s="34">
        <f t="shared" si="3"/>
        <v>-342</v>
      </c>
      <c r="J52" s="34">
        <f t="shared" si="3"/>
        <v>-523</v>
      </c>
      <c r="K52" s="34">
        <f t="shared" si="3"/>
        <v>-40139</v>
      </c>
      <c r="L52" s="34">
        <f t="shared" si="3"/>
        <v>0</v>
      </c>
      <c r="M52" s="34">
        <f>SUM(M47:M51)</f>
        <v>-64327</v>
      </c>
      <c r="N52" s="34">
        <f>SUM(N48:N51)</f>
        <v>0</v>
      </c>
      <c r="O52" s="34">
        <f>SUM(O47:O51)</f>
        <v>-64327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-307</v>
      </c>
      <c r="D55" s="29">
        <v>0</v>
      </c>
      <c r="E55" s="29">
        <v>-148</v>
      </c>
      <c r="F55" s="29">
        <v>0</v>
      </c>
      <c r="G55" s="29">
        <v>0</v>
      </c>
      <c r="H55" s="29">
        <v>0</v>
      </c>
      <c r="I55" s="29">
        <v>0</v>
      </c>
      <c r="J55" s="29">
        <v>-54</v>
      </c>
      <c r="K55" s="29">
        <v>-23</v>
      </c>
      <c r="L55" s="29">
        <v>0</v>
      </c>
      <c r="M55" s="31">
        <f>SUM(C55:L55)</f>
        <v>-532</v>
      </c>
      <c r="N55" s="29">
        <v>0</v>
      </c>
      <c r="O55" s="31">
        <f>SUM(M55:N55)</f>
        <v>-532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-11662</v>
      </c>
      <c r="F57" s="30"/>
      <c r="G57" s="30"/>
      <c r="H57" s="30"/>
      <c r="I57" s="30"/>
      <c r="J57" s="30"/>
      <c r="K57" s="30"/>
      <c r="L57" s="30"/>
      <c r="M57" s="31">
        <f>E57</f>
        <v>-11662</v>
      </c>
      <c r="N57" s="30"/>
      <c r="O57" s="31">
        <f>M57</f>
        <v>-11662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-70873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-70873</v>
      </c>
      <c r="N58" s="42">
        <f>-N82</f>
        <v>0</v>
      </c>
      <c r="O58" s="31">
        <f>SUM(M58:N58)</f>
        <v>-70873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-55</v>
      </c>
      <c r="E59" s="29">
        <v>-6040</v>
      </c>
      <c r="F59" s="29">
        <v>0</v>
      </c>
      <c r="G59" s="29">
        <v>0</v>
      </c>
      <c r="H59" s="29">
        <v>0</v>
      </c>
      <c r="I59" s="29">
        <v>-290</v>
      </c>
      <c r="J59" s="29">
        <v>-176</v>
      </c>
      <c r="K59" s="29">
        <v>0</v>
      </c>
      <c r="L59" s="29">
        <v>0</v>
      </c>
      <c r="M59" s="31">
        <f>SUM(C59:L59)</f>
        <v>-6561</v>
      </c>
      <c r="N59" s="29">
        <v>0</v>
      </c>
      <c r="O59" s="31">
        <f>SUM(M59:N59)</f>
        <v>-6561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-307</v>
      </c>
      <c r="D60" s="34">
        <f>SUM(D55,D58:D59)</f>
        <v>-55</v>
      </c>
      <c r="E60" s="34">
        <f>SUM(E55,E57:E59)</f>
        <v>-88723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-290</v>
      </c>
      <c r="J60" s="34">
        <f>SUM(J55:J56,J58:J59)</f>
        <v>-230</v>
      </c>
      <c r="K60" s="34">
        <f>SUM(K55,K58:K59)</f>
        <v>-23</v>
      </c>
      <c r="L60" s="34">
        <f>SUM(L55,L58:L59)</f>
        <v>0</v>
      </c>
      <c r="M60" s="34">
        <f>SUM(M55:M59)</f>
        <v>-89628</v>
      </c>
      <c r="N60" s="34">
        <f>SUM(N55,N58:N59)</f>
        <v>0</v>
      </c>
      <c r="O60" s="34">
        <f>SUM(O55:O59)</f>
        <v>-89628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-45</v>
      </c>
      <c r="E63" s="29">
        <v>-6172</v>
      </c>
      <c r="F63" s="29">
        <v>-38</v>
      </c>
      <c r="G63" s="29">
        <v>0</v>
      </c>
      <c r="H63" s="29">
        <v>-3244</v>
      </c>
      <c r="I63" s="29">
        <v>-978</v>
      </c>
      <c r="J63" s="29">
        <v>-642</v>
      </c>
      <c r="K63" s="29">
        <v>-55</v>
      </c>
      <c r="L63" s="29">
        <v>-23371</v>
      </c>
      <c r="M63" s="31">
        <f>SUM(C63:L63)</f>
        <v>-34545</v>
      </c>
      <c r="N63" s="29">
        <v>-1557</v>
      </c>
      <c r="O63" s="31">
        <f>SUM(M63:N63)</f>
        <v>-36102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-3</v>
      </c>
      <c r="D64" s="29">
        <v>-19</v>
      </c>
      <c r="E64" s="29">
        <v>0</v>
      </c>
      <c r="F64" s="29">
        <v>0</v>
      </c>
      <c r="G64" s="29">
        <v>0</v>
      </c>
      <c r="H64" s="29">
        <v>-3</v>
      </c>
      <c r="I64" s="29">
        <v>0</v>
      </c>
      <c r="J64" s="29">
        <v>-4130</v>
      </c>
      <c r="K64" s="29">
        <v>0</v>
      </c>
      <c r="L64" s="29">
        <v>-10</v>
      </c>
      <c r="M64" s="31">
        <f>SUM(C64:L64)</f>
        <v>-4165</v>
      </c>
      <c r="N64" s="29">
        <v>-41798</v>
      </c>
      <c r="O64" s="31">
        <f>SUM(M64:N64)</f>
        <v>-45963</v>
      </c>
      <c r="P64" s="32"/>
      <c r="Q64" s="77"/>
      <c r="R64" s="77"/>
      <c r="S64" s="32"/>
      <c r="T64" s="29">
        <v>0</v>
      </c>
      <c r="U64" s="29">
        <v>-314</v>
      </c>
    </row>
    <row r="65" spans="2:21" s="21" customFormat="1" ht="16" customHeight="1">
      <c r="B65" s="28" t="s">
        <v>76</v>
      </c>
      <c r="C65" s="29">
        <v>-2269</v>
      </c>
      <c r="D65" s="29">
        <v>0</v>
      </c>
      <c r="E65" s="29">
        <v>-214</v>
      </c>
      <c r="F65" s="29">
        <v>-1969</v>
      </c>
      <c r="G65" s="29">
        <v>0</v>
      </c>
      <c r="H65" s="29">
        <v>0</v>
      </c>
      <c r="I65" s="29">
        <v>-1016</v>
      </c>
      <c r="J65" s="29">
        <v>-1564</v>
      </c>
      <c r="K65" s="29">
        <v>0</v>
      </c>
      <c r="L65" s="29">
        <v>-5595</v>
      </c>
      <c r="M65" s="31">
        <f>SUM(C65:L65)</f>
        <v>-12627</v>
      </c>
      <c r="N65" s="29">
        <v>0</v>
      </c>
      <c r="O65" s="31">
        <f>SUM(M65:N65)</f>
        <v>-12627</v>
      </c>
      <c r="P65" s="32"/>
      <c r="Q65" s="77"/>
      <c r="R65" s="77"/>
      <c r="S65" s="32"/>
      <c r="T65" s="29">
        <v>0</v>
      </c>
      <c r="U65" s="29">
        <v>-1</v>
      </c>
    </row>
    <row r="66" spans="2:21" s="21" customFormat="1" ht="16" customHeight="1">
      <c r="B66" s="33" t="s">
        <v>77</v>
      </c>
      <c r="C66" s="34">
        <f t="shared" ref="C66:O66" si="4">SUM(C63:C65)</f>
        <v>-2272</v>
      </c>
      <c r="D66" s="34">
        <f t="shared" si="4"/>
        <v>-64</v>
      </c>
      <c r="E66" s="34">
        <f t="shared" si="4"/>
        <v>-6386</v>
      </c>
      <c r="F66" s="34">
        <f t="shared" si="4"/>
        <v>-2007</v>
      </c>
      <c r="G66" s="34">
        <f t="shared" si="4"/>
        <v>0</v>
      </c>
      <c r="H66" s="34">
        <f t="shared" si="4"/>
        <v>-3247</v>
      </c>
      <c r="I66" s="34">
        <f t="shared" si="4"/>
        <v>-1994</v>
      </c>
      <c r="J66" s="34">
        <f t="shared" si="4"/>
        <v>-6336</v>
      </c>
      <c r="K66" s="34">
        <f t="shared" si="4"/>
        <v>-55</v>
      </c>
      <c r="L66" s="34">
        <f t="shared" si="4"/>
        <v>-28976</v>
      </c>
      <c r="M66" s="34">
        <f t="shared" si="4"/>
        <v>-51337</v>
      </c>
      <c r="N66" s="34">
        <f t="shared" si="4"/>
        <v>-43355</v>
      </c>
      <c r="O66" s="34">
        <f t="shared" si="4"/>
        <v>-94692</v>
      </c>
      <c r="P66" s="32"/>
      <c r="Q66" s="77"/>
      <c r="R66" s="77"/>
      <c r="S66" s="32"/>
      <c r="T66" s="34">
        <f>SUM(T63:T65)</f>
        <v>0</v>
      </c>
      <c r="U66" s="34">
        <f>SUM(U63:U65)</f>
        <v>-315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-18799</v>
      </c>
      <c r="D68" s="31">
        <f t="shared" si="5"/>
        <v>-430</v>
      </c>
      <c r="E68" s="31">
        <f t="shared" si="5"/>
        <v>-101885</v>
      </c>
      <c r="F68" s="31">
        <f t="shared" si="5"/>
        <v>-2007</v>
      </c>
      <c r="G68" s="31">
        <f t="shared" si="5"/>
        <v>0</v>
      </c>
      <c r="H68" s="31">
        <f t="shared" si="5"/>
        <v>-3263</v>
      </c>
      <c r="I68" s="31">
        <f t="shared" si="5"/>
        <v>-2626</v>
      </c>
      <c r="J68" s="31">
        <f t="shared" si="5"/>
        <v>-7089</v>
      </c>
      <c r="K68" s="31">
        <f t="shared" si="5"/>
        <v>-40217</v>
      </c>
      <c r="L68" s="31">
        <f t="shared" si="5"/>
        <v>-28976</v>
      </c>
      <c r="M68" s="31">
        <f t="shared" si="5"/>
        <v>-205292</v>
      </c>
      <c r="N68" s="31">
        <f t="shared" si="5"/>
        <v>-43355</v>
      </c>
      <c r="O68" s="31">
        <f t="shared" si="5"/>
        <v>-248647</v>
      </c>
      <c r="P68" s="32"/>
      <c r="Q68" s="77"/>
      <c r="R68" s="77"/>
      <c r="S68" s="32"/>
      <c r="T68" s="31">
        <f>SUM(T52,T60,T66)</f>
        <v>0</v>
      </c>
      <c r="U68" s="31">
        <f>SUM(U52,U60,U66)</f>
        <v>-315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-18492</v>
      </c>
      <c r="D70" s="31">
        <f>D68-D55</f>
        <v>-430</v>
      </c>
      <c r="E70" s="31">
        <f>E68-E55</f>
        <v>-101737</v>
      </c>
      <c r="F70" s="31">
        <f>F68-F55-F56</f>
        <v>-2007</v>
      </c>
      <c r="G70" s="31">
        <f>G68-G55</f>
        <v>0</v>
      </c>
      <c r="H70" s="31">
        <f>H68-H55</f>
        <v>-3263</v>
      </c>
      <c r="I70" s="31">
        <f>I68-I55</f>
        <v>-2626</v>
      </c>
      <c r="J70" s="31">
        <f>J68-J55-J56</f>
        <v>-7035</v>
      </c>
      <c r="K70" s="31">
        <f>K68-K55</f>
        <v>-40194</v>
      </c>
      <c r="L70" s="31">
        <f>L68-L55</f>
        <v>-28976</v>
      </c>
      <c r="M70" s="31">
        <f>M68-M55-M56</f>
        <v>-204760</v>
      </c>
      <c r="N70" s="31">
        <f>N68-N55</f>
        <v>-43355</v>
      </c>
      <c r="O70" s="31">
        <f>O68-O55-O56</f>
        <v>-248115</v>
      </c>
      <c r="P70" s="32"/>
      <c r="Q70" s="77"/>
      <c r="R70" s="77"/>
      <c r="S70" s="32"/>
      <c r="T70" s="31">
        <f>T68-T55</f>
        <v>0</v>
      </c>
      <c r="U70" s="31">
        <f>U68-U55</f>
        <v>-315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103023</v>
      </c>
      <c r="D72" s="57">
        <f t="shared" si="6"/>
        <v>11669</v>
      </c>
      <c r="E72" s="57">
        <f t="shared" si="6"/>
        <v>74698</v>
      </c>
      <c r="F72" s="57">
        <f t="shared" si="6"/>
        <v>5956</v>
      </c>
      <c r="G72" s="57">
        <f t="shared" si="6"/>
        <v>0</v>
      </c>
      <c r="H72" s="57">
        <f t="shared" si="6"/>
        <v>11579</v>
      </c>
      <c r="I72" s="57">
        <f t="shared" si="6"/>
        <v>3907</v>
      </c>
      <c r="J72" s="57">
        <f t="shared" si="6"/>
        <v>8524</v>
      </c>
      <c r="K72" s="57">
        <f t="shared" si="6"/>
        <v>4798</v>
      </c>
      <c r="L72" s="57">
        <f t="shared" si="6"/>
        <v>-2687</v>
      </c>
      <c r="M72" s="57">
        <f t="shared" si="6"/>
        <v>221467</v>
      </c>
      <c r="N72" s="57">
        <f t="shared" si="6"/>
        <v>-22944</v>
      </c>
      <c r="O72" s="57">
        <f t="shared" si="6"/>
        <v>198523</v>
      </c>
      <c r="P72" s="32"/>
      <c r="Q72" s="77"/>
      <c r="R72" s="77"/>
      <c r="S72" s="32"/>
      <c r="T72" s="57">
        <f>T41+T68</f>
        <v>0</v>
      </c>
      <c r="U72" s="57">
        <f>U41+U68</f>
        <v>-83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205</v>
      </c>
      <c r="D77" s="69">
        <v>38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31</v>
      </c>
      <c r="L77" s="69">
        <v>0</v>
      </c>
      <c r="M77" s="70">
        <f>SUM(C77:L77)</f>
        <v>274</v>
      </c>
      <c r="N77" s="71">
        <v>8637</v>
      </c>
      <c r="O77" s="70">
        <f>SUM(M77:N77)</f>
        <v>8911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70873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-70873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70873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70873</v>
      </c>
      <c r="N82" s="29">
        <v>0</v>
      </c>
      <c r="O82" s="31">
        <f>SUM(M82:N82)</f>
        <v>70873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21318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629</v>
      </c>
      <c r="L86" s="29">
        <v>0</v>
      </c>
      <c r="M86" s="31">
        <f>SUM(C86:F86,H86:L86)</f>
        <v>21947</v>
      </c>
      <c r="N86" s="29">
        <v>0</v>
      </c>
      <c r="O86" s="31">
        <f>SUM(M86:N86)</f>
        <v>21947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50</v>
      </c>
      <c r="E87" s="29">
        <v>0</v>
      </c>
      <c r="F87" s="29">
        <v>0</v>
      </c>
      <c r="G87" s="30"/>
      <c r="H87" s="29">
        <v>0</v>
      </c>
      <c r="I87" s="29">
        <v>60</v>
      </c>
      <c r="J87" s="29">
        <v>0</v>
      </c>
      <c r="K87" s="29">
        <v>150</v>
      </c>
      <c r="L87" s="29">
        <v>0</v>
      </c>
      <c r="M87" s="31">
        <f>SUM(C87:F87,H87:L87)</f>
        <v>260</v>
      </c>
      <c r="N87" s="29">
        <v>0</v>
      </c>
      <c r="O87" s="31">
        <f>SUM(M87:N87)</f>
        <v>260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50</v>
      </c>
      <c r="E88" s="72">
        <f>SUM(E86:E87)</f>
        <v>21318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60</v>
      </c>
      <c r="J88" s="72">
        <f t="shared" si="7"/>
        <v>0</v>
      </c>
      <c r="K88" s="72">
        <f t="shared" si="7"/>
        <v>779</v>
      </c>
      <c r="L88" s="72">
        <f t="shared" si="7"/>
        <v>0</v>
      </c>
      <c r="M88" s="72">
        <f t="shared" si="7"/>
        <v>22207</v>
      </c>
      <c r="N88" s="72">
        <f t="shared" si="7"/>
        <v>0</v>
      </c>
      <c r="O88" s="72">
        <f t="shared" si="7"/>
        <v>22207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50</v>
      </c>
      <c r="E94" s="31">
        <f>E88+E92</f>
        <v>21318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60</v>
      </c>
      <c r="J94" s="31">
        <f t="shared" si="9"/>
        <v>0</v>
      </c>
      <c r="K94" s="31">
        <f t="shared" si="9"/>
        <v>779</v>
      </c>
      <c r="L94" s="31">
        <f t="shared" si="9"/>
        <v>0</v>
      </c>
      <c r="M94" s="31">
        <f t="shared" si="9"/>
        <v>22207</v>
      </c>
      <c r="N94" s="31">
        <f t="shared" si="9"/>
        <v>0</v>
      </c>
      <c r="O94" s="31">
        <f t="shared" si="9"/>
        <v>22207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1788</v>
      </c>
      <c r="D97" s="29">
        <v>0</v>
      </c>
      <c r="E97" s="29">
        <v>6466</v>
      </c>
      <c r="F97" s="29">
        <v>0</v>
      </c>
      <c r="G97" s="29">
        <v>0</v>
      </c>
      <c r="H97" s="29">
        <v>0</v>
      </c>
      <c r="I97" s="29">
        <v>111</v>
      </c>
      <c r="J97" s="29">
        <v>4139</v>
      </c>
      <c r="K97" s="29">
        <v>0</v>
      </c>
      <c r="L97" s="29">
        <v>0</v>
      </c>
      <c r="M97" s="31">
        <f>SUM(C97:L97)</f>
        <v>12504</v>
      </c>
      <c r="N97" s="29">
        <v>0</v>
      </c>
      <c r="O97" s="31">
        <f>SUM(M97:N97)</f>
        <v>12504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1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41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129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98640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98640</v>
      </c>
      <c r="N10" s="30"/>
      <c r="O10" s="31">
        <f>M10</f>
        <v>98640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19578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19578</v>
      </c>
      <c r="N11" s="30"/>
      <c r="O11" s="31">
        <f>M11</f>
        <v>19578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46194</v>
      </c>
      <c r="D12" s="29">
        <v>6737</v>
      </c>
      <c r="E12" s="29">
        <v>40409</v>
      </c>
      <c r="F12" s="29">
        <v>5490</v>
      </c>
      <c r="G12" s="29">
        <v>0</v>
      </c>
      <c r="H12" s="29">
        <v>9591</v>
      </c>
      <c r="I12" s="29">
        <v>6513</v>
      </c>
      <c r="J12" s="29">
        <v>4902</v>
      </c>
      <c r="K12" s="29">
        <v>15184</v>
      </c>
      <c r="L12" s="29">
        <v>0</v>
      </c>
      <c r="M12" s="31">
        <f>SUM(C12:L12)</f>
        <v>135020</v>
      </c>
      <c r="N12" s="29">
        <v>3886</v>
      </c>
      <c r="O12" s="31">
        <f>SUM(M12:N12)</f>
        <v>138906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8287</v>
      </c>
      <c r="D13" s="29">
        <v>787</v>
      </c>
      <c r="E13" s="29">
        <v>6915</v>
      </c>
      <c r="F13" s="29">
        <v>898</v>
      </c>
      <c r="G13" s="29">
        <v>0</v>
      </c>
      <c r="H13" s="29">
        <v>1677</v>
      </c>
      <c r="I13" s="29">
        <v>1225</v>
      </c>
      <c r="J13" s="29">
        <v>384</v>
      </c>
      <c r="K13" s="29">
        <v>2816</v>
      </c>
      <c r="L13" s="29">
        <v>0</v>
      </c>
      <c r="M13" s="31">
        <f>SUM(C13:L13)</f>
        <v>22989</v>
      </c>
      <c r="N13" s="29">
        <v>720</v>
      </c>
      <c r="O13" s="31">
        <f>SUM(M13:N13)</f>
        <v>23709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172699</v>
      </c>
      <c r="D14" s="34">
        <f t="shared" ref="D14:L14" si="0">SUM(D12:D13)</f>
        <v>7524</v>
      </c>
      <c r="E14" s="34">
        <f t="shared" si="0"/>
        <v>47324</v>
      </c>
      <c r="F14" s="34">
        <f t="shared" si="0"/>
        <v>6388</v>
      </c>
      <c r="G14" s="34">
        <f t="shared" si="0"/>
        <v>0</v>
      </c>
      <c r="H14" s="34">
        <f t="shared" si="0"/>
        <v>11268</v>
      </c>
      <c r="I14" s="34">
        <f t="shared" si="0"/>
        <v>7738</v>
      </c>
      <c r="J14" s="34">
        <f t="shared" si="0"/>
        <v>5286</v>
      </c>
      <c r="K14" s="34">
        <f t="shared" si="0"/>
        <v>18000</v>
      </c>
      <c r="L14" s="34">
        <f t="shared" si="0"/>
        <v>0</v>
      </c>
      <c r="M14" s="34">
        <f>SUM(M10:M13)</f>
        <v>276227</v>
      </c>
      <c r="N14" s="34">
        <f>SUM(N12:N13)</f>
        <v>4606</v>
      </c>
      <c r="O14" s="34">
        <f>SUM(O10:O13)</f>
        <v>280833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13917</v>
      </c>
      <c r="D17" s="29">
        <v>1053</v>
      </c>
      <c r="E17" s="29">
        <v>1523</v>
      </c>
      <c r="F17" s="29">
        <v>1448</v>
      </c>
      <c r="G17" s="29">
        <v>0</v>
      </c>
      <c r="H17" s="29">
        <v>-134</v>
      </c>
      <c r="I17" s="29">
        <v>43</v>
      </c>
      <c r="J17" s="29">
        <v>1364</v>
      </c>
      <c r="K17" s="29">
        <v>4661</v>
      </c>
      <c r="L17" s="29">
        <v>-2041</v>
      </c>
      <c r="M17" s="31">
        <f>SUM(C17:L17)</f>
        <v>21834</v>
      </c>
      <c r="N17" s="29">
        <v>15075</v>
      </c>
      <c r="O17" s="31">
        <f>SUM(M17:N17)</f>
        <v>36909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9420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520</v>
      </c>
      <c r="D19" s="29">
        <v>811</v>
      </c>
      <c r="E19" s="29">
        <v>3001</v>
      </c>
      <c r="F19" s="29">
        <v>1788</v>
      </c>
      <c r="G19" s="29">
        <v>0</v>
      </c>
      <c r="H19" s="29">
        <v>3035</v>
      </c>
      <c r="I19" s="29">
        <v>64</v>
      </c>
      <c r="J19" s="29">
        <v>701</v>
      </c>
      <c r="K19" s="29">
        <v>1601</v>
      </c>
      <c r="L19" s="29">
        <v>0</v>
      </c>
      <c r="M19" s="31">
        <f>SUM(C19:L19)</f>
        <v>11521</v>
      </c>
      <c r="N19" s="29">
        <v>53</v>
      </c>
      <c r="O19" s="31">
        <f>SUM(M19:N19)</f>
        <v>11574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18842</v>
      </c>
      <c r="D20" s="29">
        <v>1610</v>
      </c>
      <c r="E20" s="29">
        <v>7392</v>
      </c>
      <c r="F20" s="29">
        <v>2778</v>
      </c>
      <c r="G20" s="29">
        <v>0</v>
      </c>
      <c r="H20" s="29">
        <v>10111</v>
      </c>
      <c r="I20" s="29">
        <v>3073</v>
      </c>
      <c r="J20" s="29">
        <v>9019</v>
      </c>
      <c r="K20" s="29">
        <v>6991</v>
      </c>
      <c r="L20" s="29">
        <v>0</v>
      </c>
      <c r="M20" s="31">
        <f>SUM(C20:L20)</f>
        <v>59816</v>
      </c>
      <c r="N20" s="29">
        <v>2188</v>
      </c>
      <c r="O20" s="31">
        <f>SUM(M20:N20)</f>
        <v>62004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22</v>
      </c>
      <c r="G21" s="30"/>
      <c r="H21" s="30"/>
      <c r="I21" s="30"/>
      <c r="J21" s="29">
        <v>1171</v>
      </c>
      <c r="K21" s="30"/>
      <c r="L21" s="30"/>
      <c r="M21" s="31">
        <f>SUM(F21,J21)</f>
        <v>1193</v>
      </c>
      <c r="N21" s="30"/>
      <c r="O21" s="31">
        <f>M21</f>
        <v>1193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465</v>
      </c>
      <c r="D22" s="29">
        <v>0</v>
      </c>
      <c r="E22" s="29">
        <v>44</v>
      </c>
      <c r="F22" s="29">
        <v>0</v>
      </c>
      <c r="G22" s="29">
        <v>0</v>
      </c>
      <c r="H22" s="29">
        <v>32</v>
      </c>
      <c r="I22" s="29">
        <v>34</v>
      </c>
      <c r="J22" s="29">
        <v>20</v>
      </c>
      <c r="K22" s="29">
        <v>0</v>
      </c>
      <c r="L22" s="29">
        <v>0</v>
      </c>
      <c r="M22" s="31">
        <f>SUM(C22:L22)</f>
        <v>595</v>
      </c>
      <c r="N22" s="29">
        <v>0</v>
      </c>
      <c r="O22" s="31">
        <f>SUM(M22:N22)</f>
        <v>595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472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75</v>
      </c>
      <c r="L23" s="29">
        <v>0</v>
      </c>
      <c r="M23" s="31">
        <f>SUM(C23:L23)</f>
        <v>547</v>
      </c>
      <c r="N23" s="29">
        <v>0</v>
      </c>
      <c r="O23" s="31">
        <f>SUM(M23:N23)</f>
        <v>547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16366</v>
      </c>
      <c r="D24" s="29">
        <v>4791</v>
      </c>
      <c r="E24" s="29">
        <v>77493</v>
      </c>
      <c r="F24" s="29">
        <v>2994</v>
      </c>
      <c r="G24" s="29">
        <v>0</v>
      </c>
      <c r="H24" s="29">
        <v>381</v>
      </c>
      <c r="I24" s="29">
        <v>3781</v>
      </c>
      <c r="J24" s="29">
        <v>2</v>
      </c>
      <c r="K24" s="29">
        <v>10004</v>
      </c>
      <c r="L24" s="29">
        <v>0</v>
      </c>
      <c r="M24" s="31">
        <f>SUM(C24:L24)</f>
        <v>115812</v>
      </c>
      <c r="N24" s="29">
        <v>660</v>
      </c>
      <c r="O24" s="31">
        <f>SUM(M24:N24)</f>
        <v>116472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50582</v>
      </c>
      <c r="D25" s="34">
        <f>SUM(D17,D19:D20,D22:D24)</f>
        <v>8265</v>
      </c>
      <c r="E25" s="34">
        <f>SUM(E17,E19:E20,E22:E24)</f>
        <v>89453</v>
      </c>
      <c r="F25" s="34">
        <f>SUM(F17,F19:F24)</f>
        <v>9030</v>
      </c>
      <c r="G25" s="34">
        <f>SUM(G17,G19:G20,G22:G24)</f>
        <v>0</v>
      </c>
      <c r="H25" s="34">
        <f>SUM(H17,H19:H20,H22:H24)</f>
        <v>13425</v>
      </c>
      <c r="I25" s="34">
        <f>SUM(I17,I19:I20,I22:I24)</f>
        <v>6995</v>
      </c>
      <c r="J25" s="34">
        <f>SUM(J17,J19:J24)</f>
        <v>12277</v>
      </c>
      <c r="K25" s="34">
        <f>SUM(K17,K19:K20,K22:K24)</f>
        <v>23332</v>
      </c>
      <c r="L25" s="34">
        <f>SUM(L17,L19:L20,L22:L24)</f>
        <v>-2041</v>
      </c>
      <c r="M25" s="34">
        <f>SUM(M17,M19:M24)</f>
        <v>211318</v>
      </c>
      <c r="N25" s="34">
        <f>SUM(N17,N19:N20,N22:N24)</f>
        <v>17976</v>
      </c>
      <c r="O25" s="34">
        <f>SUM(O17,O19:O24)</f>
        <v>229294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5439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5439</v>
      </c>
      <c r="N28" s="30"/>
      <c r="O28" s="31">
        <f>M28</f>
        <v>5439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486</v>
      </c>
      <c r="F29" s="30"/>
      <c r="G29" s="30"/>
      <c r="H29" s="30"/>
      <c r="I29" s="30"/>
      <c r="J29" s="30"/>
      <c r="K29" s="30"/>
      <c r="L29" s="30"/>
      <c r="M29" s="31">
        <f>E29</f>
        <v>486</v>
      </c>
      <c r="N29" s="30"/>
      <c r="O29" s="31">
        <f>M29</f>
        <v>486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42796</v>
      </c>
      <c r="L30" s="30"/>
      <c r="M30" s="31">
        <f>K30</f>
        <v>42796</v>
      </c>
      <c r="N30" s="30"/>
      <c r="O30" s="31">
        <f>M30</f>
        <v>42796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69353</v>
      </c>
      <c r="F31" s="41"/>
      <c r="G31" s="41"/>
      <c r="H31" s="41"/>
      <c r="I31" s="41"/>
      <c r="J31" s="41"/>
      <c r="K31" s="41"/>
      <c r="L31" s="41"/>
      <c r="M31" s="31">
        <f>E31</f>
        <v>69353</v>
      </c>
      <c r="N31" s="41"/>
      <c r="O31" s="31">
        <f>M31</f>
        <v>69353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182</v>
      </c>
      <c r="K34" s="29">
        <v>390</v>
      </c>
      <c r="L34" s="29">
        <v>0</v>
      </c>
      <c r="M34" s="31">
        <f>SUM(C34:L34)</f>
        <v>572</v>
      </c>
      <c r="N34" s="29">
        <v>5055</v>
      </c>
      <c r="O34" s="31">
        <f>SUM(M34:N34)</f>
        <v>5627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5439</v>
      </c>
      <c r="D35" s="34">
        <f>SUM(D32:D34)</f>
        <v>0</v>
      </c>
      <c r="E35" s="34">
        <f>SUM(E29,E31:E34)</f>
        <v>69839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182</v>
      </c>
      <c r="K35" s="34">
        <f>SUM(K30,K32:K34)</f>
        <v>43186</v>
      </c>
      <c r="L35" s="34">
        <f>SUM(L32:L34)</f>
        <v>0</v>
      </c>
      <c r="M35" s="34">
        <f>SUM(M28:M34)</f>
        <v>118646</v>
      </c>
      <c r="N35" s="34">
        <f>SUM(N32:N34)</f>
        <v>5055</v>
      </c>
      <c r="O35" s="34">
        <f>SUM(O28:O34)</f>
        <v>123701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3191</v>
      </c>
      <c r="D37" s="29">
        <v>1395</v>
      </c>
      <c r="E37" s="29">
        <v>2559</v>
      </c>
      <c r="F37" s="29">
        <v>515</v>
      </c>
      <c r="G37" s="29">
        <v>0</v>
      </c>
      <c r="H37" s="29">
        <v>970</v>
      </c>
      <c r="I37" s="29">
        <v>1057</v>
      </c>
      <c r="J37" s="29">
        <v>4179</v>
      </c>
      <c r="K37" s="29">
        <v>489</v>
      </c>
      <c r="L37" s="29">
        <v>593</v>
      </c>
      <c r="M37" s="31">
        <f>SUM(C37:L37)</f>
        <v>14948</v>
      </c>
      <c r="N37" s="29">
        <v>2552</v>
      </c>
      <c r="O37" s="31">
        <f>SUM(M37:N37)</f>
        <v>17500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-2277</v>
      </c>
      <c r="E39" s="29">
        <v>0</v>
      </c>
      <c r="F39" s="29">
        <v>-1156</v>
      </c>
      <c r="G39" s="29">
        <v>0</v>
      </c>
      <c r="H39" s="29">
        <v>0</v>
      </c>
      <c r="I39" s="29">
        <v>-2052</v>
      </c>
      <c r="J39" s="29">
        <v>-28</v>
      </c>
      <c r="K39" s="29">
        <v>-27298</v>
      </c>
      <c r="L39" s="29">
        <v>0</v>
      </c>
      <c r="M39" s="31">
        <f>SUM(C39:L39)</f>
        <v>-32811</v>
      </c>
      <c r="N39" s="29">
        <v>0</v>
      </c>
      <c r="O39" s="31">
        <f>SUM(M39:N39)</f>
        <v>-32811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231911</v>
      </c>
      <c r="D41" s="31">
        <f t="shared" si="2"/>
        <v>14907</v>
      </c>
      <c r="E41" s="31">
        <f t="shared" si="2"/>
        <v>209175</v>
      </c>
      <c r="F41" s="31">
        <f t="shared" si="2"/>
        <v>14777</v>
      </c>
      <c r="G41" s="31">
        <f t="shared" si="2"/>
        <v>0</v>
      </c>
      <c r="H41" s="31">
        <f t="shared" si="2"/>
        <v>25663</v>
      </c>
      <c r="I41" s="31">
        <f t="shared" si="2"/>
        <v>13738</v>
      </c>
      <c r="J41" s="31">
        <f t="shared" si="2"/>
        <v>21896</v>
      </c>
      <c r="K41" s="31">
        <f t="shared" si="2"/>
        <v>57709</v>
      </c>
      <c r="L41" s="31">
        <f t="shared" si="2"/>
        <v>-1448</v>
      </c>
      <c r="M41" s="31">
        <f t="shared" si="2"/>
        <v>588328</v>
      </c>
      <c r="N41" s="31">
        <f t="shared" si="2"/>
        <v>30189</v>
      </c>
      <c r="O41" s="31">
        <f t="shared" si="2"/>
        <v>618517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231528</v>
      </c>
      <c r="D43" s="31">
        <f>SUM(D41,D55)</f>
        <v>14907</v>
      </c>
      <c r="E43" s="31">
        <f>SUM(E41,E55)</f>
        <v>208927</v>
      </c>
      <c r="F43" s="31">
        <f>SUM(F41,F55:F56)</f>
        <v>14547</v>
      </c>
      <c r="G43" s="31">
        <f>SUM(G41,G55)</f>
        <v>0</v>
      </c>
      <c r="H43" s="31">
        <f>SUM(H41,H55)</f>
        <v>25663</v>
      </c>
      <c r="I43" s="31">
        <f>SUM(I41,I55)</f>
        <v>13738</v>
      </c>
      <c r="J43" s="31">
        <f>SUM(J41,J55:J56)</f>
        <v>21896</v>
      </c>
      <c r="K43" s="31">
        <f>SUM(K41,K55)</f>
        <v>57709</v>
      </c>
      <c r="L43" s="31">
        <f>SUM(L41,L55)</f>
        <v>-1448</v>
      </c>
      <c r="M43" s="31">
        <f>SUM(M41,M55:M56)</f>
        <v>587467</v>
      </c>
      <c r="N43" s="31">
        <f>SUM(N41,N55)</f>
        <v>30189</v>
      </c>
      <c r="O43" s="31">
        <f>SUM(O41,O55:O56)</f>
        <v>617656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-18656</v>
      </c>
      <c r="D47" s="30"/>
      <c r="E47" s="29">
        <v>-3061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-21717</v>
      </c>
      <c r="N47" s="30"/>
      <c r="O47" s="31">
        <f>M47</f>
        <v>-21717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-3669</v>
      </c>
      <c r="D48" s="29">
        <v>0</v>
      </c>
      <c r="E48" s="29">
        <v>-501</v>
      </c>
      <c r="F48" s="29">
        <v>0</v>
      </c>
      <c r="G48" s="29">
        <v>0</v>
      </c>
      <c r="H48" s="29">
        <v>0</v>
      </c>
      <c r="I48" s="29">
        <v>-1352</v>
      </c>
      <c r="J48" s="29">
        <v>-174</v>
      </c>
      <c r="K48" s="29">
        <v>-233</v>
      </c>
      <c r="L48" s="29">
        <v>0</v>
      </c>
      <c r="M48" s="31">
        <f>SUM(C48:L48)</f>
        <v>-5929</v>
      </c>
      <c r="N48" s="29">
        <v>0</v>
      </c>
      <c r="O48" s="31">
        <f>SUM(M48:N48)</f>
        <v>-5929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-3283</v>
      </c>
      <c r="D51" s="29">
        <v>-452</v>
      </c>
      <c r="E51" s="29">
        <v>-878</v>
      </c>
      <c r="F51" s="29">
        <v>0</v>
      </c>
      <c r="G51" s="29">
        <v>0</v>
      </c>
      <c r="H51" s="29">
        <v>-137</v>
      </c>
      <c r="I51" s="29">
        <v>-2100</v>
      </c>
      <c r="J51" s="29">
        <v>-117</v>
      </c>
      <c r="K51" s="29">
        <v>-43729</v>
      </c>
      <c r="L51" s="29">
        <v>0</v>
      </c>
      <c r="M51" s="31">
        <f>SUM(C51:L51)</f>
        <v>-50696</v>
      </c>
      <c r="N51" s="29">
        <v>-650</v>
      </c>
      <c r="O51" s="31">
        <f>SUM(M51:N51)</f>
        <v>-51346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-25608</v>
      </c>
      <c r="D52" s="34">
        <f>SUM(D48:D51)</f>
        <v>-452</v>
      </c>
      <c r="E52" s="34">
        <f>SUM(E47:E51)</f>
        <v>-4440</v>
      </c>
      <c r="F52" s="34">
        <f>SUM(F47:F51)</f>
        <v>0</v>
      </c>
      <c r="G52" s="34">
        <f t="shared" ref="G52:L52" si="3">SUM(G48:G51)</f>
        <v>0</v>
      </c>
      <c r="H52" s="34">
        <f t="shared" si="3"/>
        <v>-137</v>
      </c>
      <c r="I52" s="34">
        <f t="shared" si="3"/>
        <v>-3452</v>
      </c>
      <c r="J52" s="34">
        <f t="shared" si="3"/>
        <v>-291</v>
      </c>
      <c r="K52" s="34">
        <f t="shared" si="3"/>
        <v>-43962</v>
      </c>
      <c r="L52" s="34">
        <f t="shared" si="3"/>
        <v>0</v>
      </c>
      <c r="M52" s="34">
        <f>SUM(M47:M51)</f>
        <v>-78342</v>
      </c>
      <c r="N52" s="34">
        <f>SUM(N48:N51)</f>
        <v>-650</v>
      </c>
      <c r="O52" s="34">
        <f>SUM(O47:O51)</f>
        <v>-78992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-383</v>
      </c>
      <c r="D55" s="29">
        <v>0</v>
      </c>
      <c r="E55" s="29">
        <v>-248</v>
      </c>
      <c r="F55" s="29">
        <v>-230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-861</v>
      </c>
      <c r="N55" s="29">
        <v>0</v>
      </c>
      <c r="O55" s="31">
        <f>SUM(M55:N55)</f>
        <v>-861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-28859</v>
      </c>
      <c r="F57" s="30"/>
      <c r="G57" s="30"/>
      <c r="H57" s="30"/>
      <c r="I57" s="30"/>
      <c r="J57" s="30"/>
      <c r="K57" s="30"/>
      <c r="L57" s="30"/>
      <c r="M57" s="31">
        <f>E57</f>
        <v>-28859</v>
      </c>
      <c r="N57" s="30"/>
      <c r="O57" s="31">
        <f>M57</f>
        <v>-28859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-69353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-69353</v>
      </c>
      <c r="N58" s="42">
        <f>-N82</f>
        <v>0</v>
      </c>
      <c r="O58" s="31">
        <f>SUM(M58:N58)</f>
        <v>-69353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-383</v>
      </c>
      <c r="D60" s="34">
        <f>SUM(D55,D58:D59)</f>
        <v>0</v>
      </c>
      <c r="E60" s="34">
        <f>SUM(E55,E57:E59)</f>
        <v>-98460</v>
      </c>
      <c r="F60" s="34">
        <f>SUM(F55:F56,F58:F59)</f>
        <v>-230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0</v>
      </c>
      <c r="K60" s="34">
        <f>SUM(K55,K58:K59)</f>
        <v>0</v>
      </c>
      <c r="L60" s="34">
        <f>SUM(L55,L58:L59)</f>
        <v>0</v>
      </c>
      <c r="M60" s="34">
        <f>SUM(M55:M59)</f>
        <v>-99073</v>
      </c>
      <c r="N60" s="34">
        <f>SUM(N55,N58:N59)</f>
        <v>0</v>
      </c>
      <c r="O60" s="34">
        <f>SUM(O55:O59)</f>
        <v>-99073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-244</v>
      </c>
      <c r="D63" s="29">
        <v>-42</v>
      </c>
      <c r="E63" s="29">
        <v>-5958</v>
      </c>
      <c r="F63" s="29">
        <v>-431</v>
      </c>
      <c r="G63" s="29">
        <v>0</v>
      </c>
      <c r="H63" s="29">
        <v>-1169</v>
      </c>
      <c r="I63" s="29">
        <v>-3217</v>
      </c>
      <c r="J63" s="29">
        <v>-588</v>
      </c>
      <c r="K63" s="29">
        <v>-870</v>
      </c>
      <c r="L63" s="29">
        <v>0</v>
      </c>
      <c r="M63" s="31">
        <f>SUM(C63:L63)</f>
        <v>-12519</v>
      </c>
      <c r="N63" s="29">
        <v>-172</v>
      </c>
      <c r="O63" s="31">
        <f>SUM(M63:N63)</f>
        <v>-12691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-3</v>
      </c>
      <c r="D64" s="29">
        <v>-29</v>
      </c>
      <c r="E64" s="29">
        <v>-986</v>
      </c>
      <c r="F64" s="29">
        <v>-8</v>
      </c>
      <c r="G64" s="29">
        <v>0</v>
      </c>
      <c r="H64" s="29">
        <v>0</v>
      </c>
      <c r="I64" s="29">
        <v>0</v>
      </c>
      <c r="J64" s="29">
        <v>-948</v>
      </c>
      <c r="K64" s="29">
        <v>-3543</v>
      </c>
      <c r="L64" s="29">
        <v>0</v>
      </c>
      <c r="M64" s="31">
        <f>SUM(C64:L64)</f>
        <v>-5517</v>
      </c>
      <c r="N64" s="29">
        <v>-53422</v>
      </c>
      <c r="O64" s="31">
        <f>SUM(M64:N64)</f>
        <v>-58939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-3298</v>
      </c>
      <c r="D65" s="29">
        <v>-1009</v>
      </c>
      <c r="E65" s="29">
        <v>-358</v>
      </c>
      <c r="F65" s="29">
        <v>0</v>
      </c>
      <c r="G65" s="29">
        <v>0</v>
      </c>
      <c r="H65" s="29">
        <v>-901</v>
      </c>
      <c r="I65" s="29">
        <v>0</v>
      </c>
      <c r="J65" s="29">
        <v>-6704</v>
      </c>
      <c r="K65" s="29">
        <v>-96</v>
      </c>
      <c r="L65" s="29">
        <v>0</v>
      </c>
      <c r="M65" s="31">
        <f>SUM(C65:L65)</f>
        <v>-12366</v>
      </c>
      <c r="N65" s="29">
        <v>-85</v>
      </c>
      <c r="O65" s="31">
        <f>SUM(M65:N65)</f>
        <v>-12451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-3545</v>
      </c>
      <c r="D66" s="34">
        <f t="shared" si="4"/>
        <v>-1080</v>
      </c>
      <c r="E66" s="34">
        <f t="shared" si="4"/>
        <v>-7302</v>
      </c>
      <c r="F66" s="34">
        <f t="shared" si="4"/>
        <v>-439</v>
      </c>
      <c r="G66" s="34">
        <f t="shared" si="4"/>
        <v>0</v>
      </c>
      <c r="H66" s="34">
        <f t="shared" si="4"/>
        <v>-2070</v>
      </c>
      <c r="I66" s="34">
        <f t="shared" si="4"/>
        <v>-3217</v>
      </c>
      <c r="J66" s="34">
        <f t="shared" si="4"/>
        <v>-8240</v>
      </c>
      <c r="K66" s="34">
        <f t="shared" si="4"/>
        <v>-4509</v>
      </c>
      <c r="L66" s="34">
        <f t="shared" si="4"/>
        <v>0</v>
      </c>
      <c r="M66" s="34">
        <f t="shared" si="4"/>
        <v>-30402</v>
      </c>
      <c r="N66" s="34">
        <f t="shared" si="4"/>
        <v>-53679</v>
      </c>
      <c r="O66" s="34">
        <f t="shared" si="4"/>
        <v>-84081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-29536</v>
      </c>
      <c r="D68" s="31">
        <f t="shared" si="5"/>
        <v>-1532</v>
      </c>
      <c r="E68" s="31">
        <f t="shared" si="5"/>
        <v>-110202</v>
      </c>
      <c r="F68" s="31">
        <f t="shared" si="5"/>
        <v>-669</v>
      </c>
      <c r="G68" s="31">
        <f t="shared" si="5"/>
        <v>0</v>
      </c>
      <c r="H68" s="31">
        <f t="shared" si="5"/>
        <v>-2207</v>
      </c>
      <c r="I68" s="31">
        <f t="shared" si="5"/>
        <v>-6669</v>
      </c>
      <c r="J68" s="31">
        <f t="shared" si="5"/>
        <v>-8531</v>
      </c>
      <c r="K68" s="31">
        <f t="shared" si="5"/>
        <v>-48471</v>
      </c>
      <c r="L68" s="31">
        <f t="shared" si="5"/>
        <v>0</v>
      </c>
      <c r="M68" s="31">
        <f t="shared" si="5"/>
        <v>-207817</v>
      </c>
      <c r="N68" s="31">
        <f t="shared" si="5"/>
        <v>-54329</v>
      </c>
      <c r="O68" s="31">
        <f t="shared" si="5"/>
        <v>-262146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-29153</v>
      </c>
      <c r="D70" s="31">
        <f>D68-D55</f>
        <v>-1532</v>
      </c>
      <c r="E70" s="31">
        <f>E68-E55</f>
        <v>-109954</v>
      </c>
      <c r="F70" s="31">
        <f>F68-F55-F56</f>
        <v>-439</v>
      </c>
      <c r="G70" s="31">
        <f>G68-G55</f>
        <v>0</v>
      </c>
      <c r="H70" s="31">
        <f>H68-H55</f>
        <v>-2207</v>
      </c>
      <c r="I70" s="31">
        <f>I68-I55</f>
        <v>-6669</v>
      </c>
      <c r="J70" s="31">
        <f>J68-J55-J56</f>
        <v>-8531</v>
      </c>
      <c r="K70" s="31">
        <f>K68-K55</f>
        <v>-48471</v>
      </c>
      <c r="L70" s="31">
        <f>L68-L55</f>
        <v>0</v>
      </c>
      <c r="M70" s="31">
        <f>M68-M55-M56</f>
        <v>-206956</v>
      </c>
      <c r="N70" s="31">
        <f>N68-N55</f>
        <v>-54329</v>
      </c>
      <c r="O70" s="31">
        <f>O68-O55-O56</f>
        <v>-261285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202375</v>
      </c>
      <c r="D72" s="57">
        <f t="shared" si="6"/>
        <v>13375</v>
      </c>
      <c r="E72" s="57">
        <f t="shared" si="6"/>
        <v>98973</v>
      </c>
      <c r="F72" s="57">
        <f t="shared" si="6"/>
        <v>14108</v>
      </c>
      <c r="G72" s="57">
        <f t="shared" si="6"/>
        <v>0</v>
      </c>
      <c r="H72" s="57">
        <f t="shared" si="6"/>
        <v>23456</v>
      </c>
      <c r="I72" s="57">
        <f t="shared" si="6"/>
        <v>7069</v>
      </c>
      <c r="J72" s="57">
        <f t="shared" si="6"/>
        <v>13365</v>
      </c>
      <c r="K72" s="57">
        <f t="shared" si="6"/>
        <v>9238</v>
      </c>
      <c r="L72" s="57">
        <f t="shared" si="6"/>
        <v>-1448</v>
      </c>
      <c r="M72" s="57">
        <f t="shared" si="6"/>
        <v>380511</v>
      </c>
      <c r="N72" s="57">
        <f t="shared" si="6"/>
        <v>-24140</v>
      </c>
      <c r="O72" s="57">
        <f t="shared" si="6"/>
        <v>356371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3452</v>
      </c>
      <c r="D77" s="69">
        <v>1836</v>
      </c>
      <c r="E77" s="69">
        <v>168</v>
      </c>
      <c r="F77" s="69">
        <v>25</v>
      </c>
      <c r="G77" s="69">
        <v>0</v>
      </c>
      <c r="H77" s="69">
        <v>127</v>
      </c>
      <c r="I77" s="69">
        <v>198</v>
      </c>
      <c r="J77" s="69">
        <v>347</v>
      </c>
      <c r="K77" s="69">
        <v>29</v>
      </c>
      <c r="L77" s="69">
        <v>65</v>
      </c>
      <c r="M77" s="70">
        <f>SUM(C77:L77)</f>
        <v>6247</v>
      </c>
      <c r="N77" s="71">
        <v>12121</v>
      </c>
      <c r="O77" s="70">
        <f>SUM(M77:N77)</f>
        <v>18368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69353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-69353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69353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69353</v>
      </c>
      <c r="N82" s="29">
        <v>0</v>
      </c>
      <c r="O82" s="31">
        <f>SUM(M82:N82)</f>
        <v>69353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4495</v>
      </c>
      <c r="D86" s="29">
        <v>0</v>
      </c>
      <c r="E86" s="29">
        <v>29756</v>
      </c>
      <c r="F86" s="29">
        <v>0</v>
      </c>
      <c r="G86" s="30"/>
      <c r="H86" s="29">
        <v>0</v>
      </c>
      <c r="I86" s="29">
        <v>0</v>
      </c>
      <c r="J86" s="29">
        <v>219</v>
      </c>
      <c r="K86" s="29">
        <v>763</v>
      </c>
      <c r="L86" s="29">
        <v>0</v>
      </c>
      <c r="M86" s="31">
        <f>SUM(C86:F86,H86:L86)</f>
        <v>35233</v>
      </c>
      <c r="N86" s="29">
        <v>0</v>
      </c>
      <c r="O86" s="31">
        <f>SUM(M86:N86)</f>
        <v>35233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96</v>
      </c>
      <c r="F87" s="29">
        <v>0</v>
      </c>
      <c r="G87" s="30"/>
      <c r="H87" s="29">
        <v>31</v>
      </c>
      <c r="I87" s="29">
        <v>1916</v>
      </c>
      <c r="J87" s="29">
        <v>0</v>
      </c>
      <c r="K87" s="29">
        <v>0</v>
      </c>
      <c r="L87" s="29">
        <v>0</v>
      </c>
      <c r="M87" s="31">
        <f>SUM(C87:F87,H87:L87)</f>
        <v>2043</v>
      </c>
      <c r="N87" s="29">
        <v>0</v>
      </c>
      <c r="O87" s="31">
        <f>SUM(M87:N87)</f>
        <v>2043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4495</v>
      </c>
      <c r="D88" s="72">
        <f>SUM(D86:D87)</f>
        <v>0</v>
      </c>
      <c r="E88" s="72">
        <f>SUM(E86:E87)</f>
        <v>29852</v>
      </c>
      <c r="F88" s="72">
        <f>SUM(F86:F87)</f>
        <v>0</v>
      </c>
      <c r="G88" s="30"/>
      <c r="H88" s="72">
        <f t="shared" ref="H88:O88" si="7">SUM(H86:H87)</f>
        <v>31</v>
      </c>
      <c r="I88" s="72">
        <f t="shared" si="7"/>
        <v>1916</v>
      </c>
      <c r="J88" s="72">
        <f t="shared" si="7"/>
        <v>219</v>
      </c>
      <c r="K88" s="72">
        <f t="shared" si="7"/>
        <v>763</v>
      </c>
      <c r="L88" s="72">
        <f t="shared" si="7"/>
        <v>0</v>
      </c>
      <c r="M88" s="72">
        <f t="shared" si="7"/>
        <v>37276</v>
      </c>
      <c r="N88" s="72">
        <f t="shared" si="7"/>
        <v>0</v>
      </c>
      <c r="O88" s="72">
        <f t="shared" si="7"/>
        <v>37276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-1353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-132</v>
      </c>
      <c r="L90" s="29">
        <v>0</v>
      </c>
      <c r="M90" s="31">
        <f>SUM(C90:F90,H90:L90)</f>
        <v>-1485</v>
      </c>
      <c r="N90" s="29">
        <v>0</v>
      </c>
      <c r="O90" s="31">
        <f>SUM(M90:N90)</f>
        <v>-1485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-11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-11</v>
      </c>
      <c r="N91" s="29">
        <v>0</v>
      </c>
      <c r="O91" s="31">
        <f>SUM(M91:N91)</f>
        <v>-11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-1364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-132</v>
      </c>
      <c r="L92" s="72">
        <f t="shared" si="8"/>
        <v>0</v>
      </c>
      <c r="M92" s="72">
        <f t="shared" si="8"/>
        <v>-1496</v>
      </c>
      <c r="N92" s="72">
        <f t="shared" si="8"/>
        <v>0</v>
      </c>
      <c r="O92" s="72">
        <f t="shared" si="8"/>
        <v>-1496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4495</v>
      </c>
      <c r="D94" s="31">
        <f>D88+D92</f>
        <v>0</v>
      </c>
      <c r="E94" s="31">
        <f>E88+E92</f>
        <v>28488</v>
      </c>
      <c r="F94" s="31">
        <f>F88+F92</f>
        <v>0</v>
      </c>
      <c r="G94" s="30"/>
      <c r="H94" s="31">
        <f t="shared" ref="H94:O94" si="9">H88+H92</f>
        <v>31</v>
      </c>
      <c r="I94" s="31">
        <f t="shared" si="9"/>
        <v>1916</v>
      </c>
      <c r="J94" s="31">
        <f t="shared" si="9"/>
        <v>219</v>
      </c>
      <c r="K94" s="31">
        <f t="shared" si="9"/>
        <v>631</v>
      </c>
      <c r="L94" s="31">
        <f t="shared" si="9"/>
        <v>0</v>
      </c>
      <c r="M94" s="31">
        <f t="shared" si="9"/>
        <v>35780</v>
      </c>
      <c r="N94" s="31">
        <f t="shared" si="9"/>
        <v>0</v>
      </c>
      <c r="O94" s="31">
        <f t="shared" si="9"/>
        <v>35780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10583</v>
      </c>
      <c r="D97" s="29">
        <v>1512</v>
      </c>
      <c r="E97" s="29">
        <v>3531</v>
      </c>
      <c r="F97" s="29">
        <v>0</v>
      </c>
      <c r="G97" s="29">
        <v>0</v>
      </c>
      <c r="H97" s="29">
        <v>1403</v>
      </c>
      <c r="I97" s="29">
        <v>4685</v>
      </c>
      <c r="J97" s="29">
        <v>1099</v>
      </c>
      <c r="K97" s="29">
        <v>933</v>
      </c>
      <c r="L97" s="29">
        <v>0</v>
      </c>
      <c r="M97" s="31">
        <f>SUM(C97:L97)</f>
        <v>23746</v>
      </c>
      <c r="N97" s="29">
        <v>192</v>
      </c>
      <c r="O97" s="31">
        <f>SUM(M97:N97)</f>
        <v>23938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2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2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130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1631</v>
      </c>
      <c r="K12" s="29">
        <v>0</v>
      </c>
      <c r="L12" s="29">
        <v>0</v>
      </c>
      <c r="M12" s="31">
        <f>SUM(C12:L12)</f>
        <v>1631</v>
      </c>
      <c r="N12" s="29">
        <v>0</v>
      </c>
      <c r="O12" s="31">
        <f>SUM(M12:N12)</f>
        <v>1631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239</v>
      </c>
      <c r="K13" s="29">
        <v>0</v>
      </c>
      <c r="L13" s="29">
        <v>0</v>
      </c>
      <c r="M13" s="31">
        <f>SUM(C13:L13)</f>
        <v>239</v>
      </c>
      <c r="N13" s="29">
        <v>0</v>
      </c>
      <c r="O13" s="31">
        <f>SUM(M13:N13)</f>
        <v>239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1870</v>
      </c>
      <c r="K14" s="34">
        <f t="shared" si="0"/>
        <v>0</v>
      </c>
      <c r="L14" s="34">
        <f t="shared" si="0"/>
        <v>0</v>
      </c>
      <c r="M14" s="34">
        <f>SUM(M10:M13)</f>
        <v>1870</v>
      </c>
      <c r="N14" s="34">
        <f>SUM(N12:N13)</f>
        <v>0</v>
      </c>
      <c r="O14" s="34">
        <f>SUM(O10:O13)</f>
        <v>1870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63</v>
      </c>
      <c r="K17" s="29">
        <v>0</v>
      </c>
      <c r="L17" s="29">
        <v>0</v>
      </c>
      <c r="M17" s="31">
        <f>SUM(C17:L17)</f>
        <v>63</v>
      </c>
      <c r="N17" s="29">
        <v>0</v>
      </c>
      <c r="O17" s="31">
        <f>SUM(M17:N17)</f>
        <v>63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43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0</v>
      </c>
      <c r="N19" s="29">
        <v>0</v>
      </c>
      <c r="O19" s="31">
        <f>SUM(M19:N19)</f>
        <v>0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393</v>
      </c>
      <c r="K20" s="29">
        <v>0</v>
      </c>
      <c r="L20" s="29">
        <v>0</v>
      </c>
      <c r="M20" s="31">
        <f>SUM(C20:L20)</f>
        <v>393</v>
      </c>
      <c r="N20" s="29">
        <v>0</v>
      </c>
      <c r="O20" s="31">
        <f>SUM(M20:N20)</f>
        <v>393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46</v>
      </c>
      <c r="K24" s="29">
        <v>0</v>
      </c>
      <c r="L24" s="29">
        <v>0</v>
      </c>
      <c r="M24" s="31">
        <f>SUM(C24:L24)</f>
        <v>46</v>
      </c>
      <c r="N24" s="29">
        <v>0</v>
      </c>
      <c r="O24" s="31">
        <f>SUM(M24:N24)</f>
        <v>46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502</v>
      </c>
      <c r="K25" s="34">
        <f>SUM(K17,K19:K20,K22:K24)</f>
        <v>0</v>
      </c>
      <c r="L25" s="34">
        <f>SUM(L17,L19:L20,L22:L24)</f>
        <v>0</v>
      </c>
      <c r="M25" s="34">
        <f>SUM(M17,M19:M24)</f>
        <v>502</v>
      </c>
      <c r="N25" s="34">
        <f>SUM(N17,N19:N20,N22:N24)</f>
        <v>0</v>
      </c>
      <c r="O25" s="34">
        <f>SUM(O17,O19:O24)</f>
        <v>502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130</v>
      </c>
      <c r="K37" s="29">
        <v>0</v>
      </c>
      <c r="L37" s="29">
        <v>0</v>
      </c>
      <c r="M37" s="31">
        <f>SUM(C37:L37)</f>
        <v>130</v>
      </c>
      <c r="N37" s="29">
        <v>0</v>
      </c>
      <c r="O37" s="31">
        <f>SUM(M37:N37)</f>
        <v>130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2502</v>
      </c>
      <c r="K41" s="31">
        <f t="shared" si="2"/>
        <v>0</v>
      </c>
      <c r="L41" s="31">
        <f t="shared" si="2"/>
        <v>0</v>
      </c>
      <c r="M41" s="31">
        <f t="shared" si="2"/>
        <v>2502</v>
      </c>
      <c r="N41" s="31">
        <f t="shared" si="2"/>
        <v>0</v>
      </c>
      <c r="O41" s="31">
        <f t="shared" si="2"/>
        <v>2502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-64</v>
      </c>
      <c r="K43" s="31">
        <f>SUM(K41,K55)</f>
        <v>0</v>
      </c>
      <c r="L43" s="31">
        <f>SUM(L41,L55)</f>
        <v>0</v>
      </c>
      <c r="M43" s="31">
        <f>SUM(M41,M55:M56)</f>
        <v>-64</v>
      </c>
      <c r="N43" s="31">
        <f>SUM(N41,N55)</f>
        <v>0</v>
      </c>
      <c r="O43" s="31">
        <f>SUM(O41,O55:O56)</f>
        <v>-64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-350</v>
      </c>
      <c r="K51" s="29">
        <v>0</v>
      </c>
      <c r="L51" s="29">
        <v>0</v>
      </c>
      <c r="M51" s="31">
        <f>SUM(C51:L51)</f>
        <v>-350</v>
      </c>
      <c r="N51" s="29">
        <v>0</v>
      </c>
      <c r="O51" s="31">
        <f>SUM(M51:N51)</f>
        <v>-350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-350</v>
      </c>
      <c r="K52" s="34">
        <f t="shared" si="3"/>
        <v>0</v>
      </c>
      <c r="L52" s="34">
        <f t="shared" si="3"/>
        <v>0</v>
      </c>
      <c r="M52" s="34">
        <f>SUM(M47:M51)</f>
        <v>-350</v>
      </c>
      <c r="N52" s="34">
        <f>SUM(N48:N51)</f>
        <v>0</v>
      </c>
      <c r="O52" s="34">
        <f>SUM(O47:O51)</f>
        <v>-350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-2566</v>
      </c>
      <c r="K56" s="30"/>
      <c r="L56" s="30"/>
      <c r="M56" s="31">
        <f>SUM(F56,J56)</f>
        <v>-2566</v>
      </c>
      <c r="N56" s="30"/>
      <c r="O56" s="31">
        <f>M56</f>
        <v>-2566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-2566</v>
      </c>
      <c r="K60" s="34">
        <f>SUM(K55,K58:K59)</f>
        <v>0</v>
      </c>
      <c r="L60" s="34">
        <f>SUM(L55,L58:L59)</f>
        <v>0</v>
      </c>
      <c r="M60" s="34">
        <f>SUM(M55:M59)</f>
        <v>-2566</v>
      </c>
      <c r="N60" s="34">
        <f>SUM(N55,N58:N59)</f>
        <v>0</v>
      </c>
      <c r="O60" s="34">
        <f>SUM(O55:O59)</f>
        <v>-2566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-9</v>
      </c>
      <c r="K65" s="29">
        <v>0</v>
      </c>
      <c r="L65" s="29">
        <v>0</v>
      </c>
      <c r="M65" s="31">
        <f>SUM(C65:L65)</f>
        <v>-9</v>
      </c>
      <c r="N65" s="29">
        <v>0</v>
      </c>
      <c r="O65" s="31">
        <f>SUM(M65:N65)</f>
        <v>-9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-9</v>
      </c>
      <c r="K66" s="34">
        <f t="shared" si="4"/>
        <v>0</v>
      </c>
      <c r="L66" s="34">
        <f t="shared" si="4"/>
        <v>0</v>
      </c>
      <c r="M66" s="34">
        <f t="shared" si="4"/>
        <v>-9</v>
      </c>
      <c r="N66" s="34">
        <f t="shared" si="4"/>
        <v>0</v>
      </c>
      <c r="O66" s="34">
        <f t="shared" si="4"/>
        <v>-9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-2925</v>
      </c>
      <c r="K68" s="31">
        <f t="shared" si="5"/>
        <v>0</v>
      </c>
      <c r="L68" s="31">
        <f t="shared" si="5"/>
        <v>0</v>
      </c>
      <c r="M68" s="31">
        <f t="shared" si="5"/>
        <v>-2925</v>
      </c>
      <c r="N68" s="31">
        <f t="shared" si="5"/>
        <v>0</v>
      </c>
      <c r="O68" s="31">
        <f t="shared" si="5"/>
        <v>-2925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-359</v>
      </c>
      <c r="K70" s="31">
        <f>K68-K55</f>
        <v>0</v>
      </c>
      <c r="L70" s="31">
        <f>L68-L55</f>
        <v>0</v>
      </c>
      <c r="M70" s="31">
        <f>M68-M55-M56</f>
        <v>-359</v>
      </c>
      <c r="N70" s="31">
        <f>N68-N55</f>
        <v>0</v>
      </c>
      <c r="O70" s="31">
        <f>O68-O55-O56</f>
        <v>-359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-423</v>
      </c>
      <c r="K72" s="57">
        <f t="shared" si="6"/>
        <v>0</v>
      </c>
      <c r="L72" s="57">
        <f t="shared" si="6"/>
        <v>0</v>
      </c>
      <c r="M72" s="57">
        <f t="shared" si="6"/>
        <v>-423</v>
      </c>
      <c r="N72" s="57">
        <f t="shared" si="6"/>
        <v>0</v>
      </c>
      <c r="O72" s="57">
        <f t="shared" si="6"/>
        <v>-423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4</v>
      </c>
      <c r="K77" s="69">
        <v>0</v>
      </c>
      <c r="L77" s="69">
        <v>0</v>
      </c>
      <c r="M77" s="70">
        <f>SUM(C77:L77)</f>
        <v>4</v>
      </c>
      <c r="N77" s="71">
        <v>0</v>
      </c>
      <c r="O77" s="70">
        <f>SUM(M77:N77)</f>
        <v>4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5</v>
      </c>
      <c r="K97" s="29">
        <v>0</v>
      </c>
      <c r="L97" s="29">
        <v>0</v>
      </c>
      <c r="M97" s="31">
        <f>SUM(C97:L97)</f>
        <v>5</v>
      </c>
      <c r="N97" s="29">
        <v>0</v>
      </c>
      <c r="O97" s="31">
        <f>SUM(M97:N97)</f>
        <v>5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3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3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3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131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1640</v>
      </c>
      <c r="K12" s="29">
        <v>0</v>
      </c>
      <c r="L12" s="29">
        <v>0</v>
      </c>
      <c r="M12" s="31">
        <f>SUM(C12:L12)</f>
        <v>1640</v>
      </c>
      <c r="N12" s="29">
        <v>0</v>
      </c>
      <c r="O12" s="31">
        <f>SUM(M12:N12)</f>
        <v>1640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321</v>
      </c>
      <c r="K13" s="29">
        <v>0</v>
      </c>
      <c r="L13" s="29">
        <v>0</v>
      </c>
      <c r="M13" s="31">
        <f>SUM(C13:L13)</f>
        <v>321</v>
      </c>
      <c r="N13" s="29">
        <v>0</v>
      </c>
      <c r="O13" s="31">
        <f>SUM(M13:N13)</f>
        <v>321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1961</v>
      </c>
      <c r="K14" s="34">
        <f t="shared" si="0"/>
        <v>0</v>
      </c>
      <c r="L14" s="34">
        <f t="shared" si="0"/>
        <v>0</v>
      </c>
      <c r="M14" s="34">
        <f>SUM(M10:M13)</f>
        <v>1961</v>
      </c>
      <c r="N14" s="34">
        <f>SUM(N12:N13)</f>
        <v>0</v>
      </c>
      <c r="O14" s="34">
        <f>SUM(O10:O13)</f>
        <v>1961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187</v>
      </c>
      <c r="K17" s="29">
        <v>0</v>
      </c>
      <c r="L17" s="29">
        <v>0</v>
      </c>
      <c r="M17" s="31">
        <f>SUM(C17:L17)</f>
        <v>187</v>
      </c>
      <c r="N17" s="29">
        <v>0</v>
      </c>
      <c r="O17" s="31">
        <f>SUM(M17:N17)</f>
        <v>187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45.183800000000005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0</v>
      </c>
      <c r="N19" s="29">
        <v>0</v>
      </c>
      <c r="O19" s="31">
        <f>SUM(M19:N19)</f>
        <v>0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658</v>
      </c>
      <c r="K20" s="29">
        <v>0</v>
      </c>
      <c r="L20" s="29">
        <v>0</v>
      </c>
      <c r="M20" s="31">
        <f>SUM(C20:L20)</f>
        <v>658</v>
      </c>
      <c r="N20" s="29">
        <v>0</v>
      </c>
      <c r="O20" s="31">
        <f>SUM(M20:N20)</f>
        <v>658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12</v>
      </c>
      <c r="K22" s="29">
        <v>0</v>
      </c>
      <c r="L22" s="29">
        <v>0</v>
      </c>
      <c r="M22" s="31">
        <f>SUM(C22:L22)</f>
        <v>12</v>
      </c>
      <c r="N22" s="29">
        <v>0</v>
      </c>
      <c r="O22" s="31">
        <f>SUM(M22:N22)</f>
        <v>12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151</v>
      </c>
      <c r="K24" s="29">
        <v>0</v>
      </c>
      <c r="L24" s="29">
        <v>0</v>
      </c>
      <c r="M24" s="31">
        <f>SUM(C24:L24)</f>
        <v>151</v>
      </c>
      <c r="N24" s="29">
        <v>0</v>
      </c>
      <c r="O24" s="31">
        <f>SUM(M24:N24)</f>
        <v>151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1008</v>
      </c>
      <c r="K25" s="34">
        <f>SUM(K17,K19:K20,K22:K24)</f>
        <v>0</v>
      </c>
      <c r="L25" s="34">
        <f>SUM(L17,L19:L20,L22:L24)</f>
        <v>0</v>
      </c>
      <c r="M25" s="34">
        <f>SUM(M17,M19:M24)</f>
        <v>1008</v>
      </c>
      <c r="N25" s="34">
        <f>SUM(N17,N19:N20,N22:N24)</f>
        <v>0</v>
      </c>
      <c r="O25" s="34">
        <f>SUM(O17,O19:O24)</f>
        <v>1008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82</v>
      </c>
      <c r="K37" s="29">
        <v>0</v>
      </c>
      <c r="L37" s="29">
        <v>0</v>
      </c>
      <c r="M37" s="31">
        <f>SUM(C37:L37)</f>
        <v>82</v>
      </c>
      <c r="N37" s="29">
        <v>0</v>
      </c>
      <c r="O37" s="31">
        <f>SUM(M37:N37)</f>
        <v>82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3051</v>
      </c>
      <c r="K41" s="31">
        <f t="shared" si="2"/>
        <v>0</v>
      </c>
      <c r="L41" s="31">
        <f t="shared" si="2"/>
        <v>0</v>
      </c>
      <c r="M41" s="31">
        <f t="shared" si="2"/>
        <v>3051</v>
      </c>
      <c r="N41" s="31">
        <f t="shared" si="2"/>
        <v>0</v>
      </c>
      <c r="O41" s="31">
        <f t="shared" si="2"/>
        <v>3051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240</v>
      </c>
      <c r="K43" s="31">
        <f>SUM(K41,K55)</f>
        <v>0</v>
      </c>
      <c r="L43" s="31">
        <f>SUM(L41,L55)</f>
        <v>0</v>
      </c>
      <c r="M43" s="31">
        <f>SUM(M41,M55:M56)</f>
        <v>240</v>
      </c>
      <c r="N43" s="31">
        <f>SUM(N41,N55)</f>
        <v>0</v>
      </c>
      <c r="O43" s="31">
        <f>SUM(O41,O55:O56)</f>
        <v>240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-139</v>
      </c>
      <c r="K51" s="29">
        <v>0</v>
      </c>
      <c r="L51" s="29">
        <v>0</v>
      </c>
      <c r="M51" s="31">
        <f>SUM(C51:L51)</f>
        <v>-139</v>
      </c>
      <c r="N51" s="29">
        <v>0</v>
      </c>
      <c r="O51" s="31">
        <f>SUM(M51:N51)</f>
        <v>-139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-139</v>
      </c>
      <c r="K52" s="34">
        <f t="shared" si="3"/>
        <v>0</v>
      </c>
      <c r="L52" s="34">
        <f t="shared" si="3"/>
        <v>0</v>
      </c>
      <c r="M52" s="34">
        <f>SUM(M47:M51)</f>
        <v>-139</v>
      </c>
      <c r="N52" s="34">
        <f>SUM(N48:N51)</f>
        <v>0</v>
      </c>
      <c r="O52" s="34">
        <f>SUM(O47:O51)</f>
        <v>-139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-2811</v>
      </c>
      <c r="K56" s="30"/>
      <c r="L56" s="30"/>
      <c r="M56" s="31">
        <f>SUM(F56,J56)</f>
        <v>-2811</v>
      </c>
      <c r="N56" s="30"/>
      <c r="O56" s="31">
        <f>M56</f>
        <v>-2811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-2811</v>
      </c>
      <c r="K60" s="34">
        <f>SUM(K55,K58:K59)</f>
        <v>0</v>
      </c>
      <c r="L60" s="34">
        <f>SUM(L55,L58:L59)</f>
        <v>0</v>
      </c>
      <c r="M60" s="34">
        <f>SUM(M55:M59)</f>
        <v>-2811</v>
      </c>
      <c r="N60" s="34">
        <f>SUM(N55,N58:N59)</f>
        <v>0</v>
      </c>
      <c r="O60" s="34">
        <f>SUM(O55:O59)</f>
        <v>-2811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-264</v>
      </c>
      <c r="K65" s="29">
        <v>0</v>
      </c>
      <c r="L65" s="29">
        <v>0</v>
      </c>
      <c r="M65" s="31">
        <f>SUM(C65:L65)</f>
        <v>-264</v>
      </c>
      <c r="N65" s="29">
        <v>0</v>
      </c>
      <c r="O65" s="31">
        <f>SUM(M65:N65)</f>
        <v>-264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-264</v>
      </c>
      <c r="K66" s="34">
        <f t="shared" si="4"/>
        <v>0</v>
      </c>
      <c r="L66" s="34">
        <f t="shared" si="4"/>
        <v>0</v>
      </c>
      <c r="M66" s="34">
        <f t="shared" si="4"/>
        <v>-264</v>
      </c>
      <c r="N66" s="34">
        <f t="shared" si="4"/>
        <v>0</v>
      </c>
      <c r="O66" s="34">
        <f t="shared" si="4"/>
        <v>-264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-3214</v>
      </c>
      <c r="K68" s="31">
        <f t="shared" si="5"/>
        <v>0</v>
      </c>
      <c r="L68" s="31">
        <f t="shared" si="5"/>
        <v>0</v>
      </c>
      <c r="M68" s="31">
        <f t="shared" si="5"/>
        <v>-3214</v>
      </c>
      <c r="N68" s="31">
        <f t="shared" si="5"/>
        <v>0</v>
      </c>
      <c r="O68" s="31">
        <f t="shared" si="5"/>
        <v>-3214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-403</v>
      </c>
      <c r="K70" s="31">
        <f>K68-K55</f>
        <v>0</v>
      </c>
      <c r="L70" s="31">
        <f>L68-L55</f>
        <v>0</v>
      </c>
      <c r="M70" s="31">
        <f>M68-M55-M56</f>
        <v>-403</v>
      </c>
      <c r="N70" s="31">
        <f>N68-N55</f>
        <v>0</v>
      </c>
      <c r="O70" s="31">
        <f>O68-O55-O56</f>
        <v>-403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-163</v>
      </c>
      <c r="K72" s="57">
        <f t="shared" si="6"/>
        <v>0</v>
      </c>
      <c r="L72" s="57">
        <f t="shared" si="6"/>
        <v>0</v>
      </c>
      <c r="M72" s="57">
        <f t="shared" si="6"/>
        <v>-163</v>
      </c>
      <c r="N72" s="57">
        <f t="shared" si="6"/>
        <v>0</v>
      </c>
      <c r="O72" s="57">
        <f t="shared" si="6"/>
        <v>-163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45</v>
      </c>
      <c r="K77" s="69">
        <v>0</v>
      </c>
      <c r="L77" s="69">
        <v>0</v>
      </c>
      <c r="M77" s="70">
        <f>SUM(C77:L77)</f>
        <v>45</v>
      </c>
      <c r="N77" s="71">
        <v>0</v>
      </c>
      <c r="O77" s="70">
        <f>SUM(M77:N77)</f>
        <v>45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4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4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132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2195</v>
      </c>
      <c r="K12" s="29">
        <v>0</v>
      </c>
      <c r="L12" s="29">
        <v>0</v>
      </c>
      <c r="M12" s="31">
        <f>SUM(C12:L12)</f>
        <v>2195</v>
      </c>
      <c r="N12" s="29">
        <v>0</v>
      </c>
      <c r="O12" s="31">
        <f>SUM(M12:N12)</f>
        <v>2195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178</v>
      </c>
      <c r="K13" s="29">
        <v>0</v>
      </c>
      <c r="L13" s="29">
        <v>0</v>
      </c>
      <c r="M13" s="31">
        <f>SUM(C13:L13)</f>
        <v>178</v>
      </c>
      <c r="N13" s="29">
        <v>0</v>
      </c>
      <c r="O13" s="31">
        <f>SUM(M13:N13)</f>
        <v>178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2373</v>
      </c>
      <c r="K14" s="34">
        <f t="shared" si="0"/>
        <v>0</v>
      </c>
      <c r="L14" s="34">
        <f t="shared" si="0"/>
        <v>0</v>
      </c>
      <c r="M14" s="34">
        <f>SUM(M10:M13)</f>
        <v>2373</v>
      </c>
      <c r="N14" s="34">
        <f>SUM(N12:N13)</f>
        <v>0</v>
      </c>
      <c r="O14" s="34">
        <f>SUM(O10:O13)</f>
        <v>2373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59</v>
      </c>
      <c r="K17" s="29">
        <v>0</v>
      </c>
      <c r="L17" s="29">
        <v>0</v>
      </c>
      <c r="M17" s="31">
        <f>SUM(C17:L17)</f>
        <v>59</v>
      </c>
      <c r="N17" s="29">
        <v>0</v>
      </c>
      <c r="O17" s="31">
        <f>SUM(M17:N17)</f>
        <v>59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44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7</v>
      </c>
      <c r="K19" s="29">
        <v>0</v>
      </c>
      <c r="L19" s="29">
        <v>0</v>
      </c>
      <c r="M19" s="31">
        <f>SUM(C19:L19)</f>
        <v>7</v>
      </c>
      <c r="N19" s="29">
        <v>0</v>
      </c>
      <c r="O19" s="31">
        <f>SUM(M19:N19)</f>
        <v>7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308</v>
      </c>
      <c r="K20" s="29">
        <v>0</v>
      </c>
      <c r="L20" s="29">
        <v>0</v>
      </c>
      <c r="M20" s="31">
        <f>SUM(C20:L20)</f>
        <v>308</v>
      </c>
      <c r="N20" s="29">
        <v>0</v>
      </c>
      <c r="O20" s="31">
        <f>SUM(M20:N20)</f>
        <v>308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43</v>
      </c>
      <c r="K24" s="29">
        <v>0</v>
      </c>
      <c r="L24" s="29">
        <v>0</v>
      </c>
      <c r="M24" s="31">
        <f>SUM(C24:L24)</f>
        <v>43</v>
      </c>
      <c r="N24" s="29">
        <v>0</v>
      </c>
      <c r="O24" s="31">
        <f>SUM(M24:N24)</f>
        <v>43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417</v>
      </c>
      <c r="K25" s="34">
        <f>SUM(K17,K19:K20,K22:K24)</f>
        <v>0</v>
      </c>
      <c r="L25" s="34">
        <f>SUM(L17,L19:L20,L22:L24)</f>
        <v>0</v>
      </c>
      <c r="M25" s="34">
        <f>SUM(M17,M19:M24)</f>
        <v>417</v>
      </c>
      <c r="N25" s="34">
        <f>SUM(N17,N19:N20,N22:N24)</f>
        <v>0</v>
      </c>
      <c r="O25" s="34">
        <f>SUM(O17,O19:O24)</f>
        <v>417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123</v>
      </c>
      <c r="K37" s="29">
        <v>0</v>
      </c>
      <c r="L37" s="29">
        <v>0</v>
      </c>
      <c r="M37" s="31">
        <f>SUM(C37:L37)</f>
        <v>123</v>
      </c>
      <c r="N37" s="29">
        <v>0</v>
      </c>
      <c r="O37" s="31">
        <f>SUM(M37:N37)</f>
        <v>123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2913</v>
      </c>
      <c r="K41" s="31">
        <f t="shared" si="2"/>
        <v>0</v>
      </c>
      <c r="L41" s="31">
        <f t="shared" si="2"/>
        <v>0</v>
      </c>
      <c r="M41" s="31">
        <f t="shared" si="2"/>
        <v>2913</v>
      </c>
      <c r="N41" s="31">
        <f t="shared" si="2"/>
        <v>0</v>
      </c>
      <c r="O41" s="31">
        <f t="shared" si="2"/>
        <v>2913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158</v>
      </c>
      <c r="K43" s="31">
        <f>SUM(K41,K55)</f>
        <v>0</v>
      </c>
      <c r="L43" s="31">
        <f>SUM(L41,L55)</f>
        <v>0</v>
      </c>
      <c r="M43" s="31">
        <f>SUM(M41,M55:M56)</f>
        <v>158</v>
      </c>
      <c r="N43" s="31">
        <f>SUM(N41,N55)</f>
        <v>0</v>
      </c>
      <c r="O43" s="31">
        <f>SUM(O41,O55:O56)</f>
        <v>158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0</v>
      </c>
      <c r="N51" s="29">
        <v>0</v>
      </c>
      <c r="O51" s="31">
        <f>SUM(M51:N51)</f>
        <v>0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0</v>
      </c>
      <c r="N52" s="34">
        <f>SUM(N48:N51)</f>
        <v>0</v>
      </c>
      <c r="O52" s="34">
        <f>SUM(O47:O51)</f>
        <v>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-2755</v>
      </c>
      <c r="K56" s="30"/>
      <c r="L56" s="30"/>
      <c r="M56" s="31">
        <f>SUM(F56,J56)</f>
        <v>-2755</v>
      </c>
      <c r="N56" s="30"/>
      <c r="O56" s="31">
        <f>M56</f>
        <v>-2755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-132</v>
      </c>
      <c r="K59" s="29">
        <v>0</v>
      </c>
      <c r="L59" s="29">
        <v>0</v>
      </c>
      <c r="M59" s="31">
        <f>SUM(C59:L59)</f>
        <v>-132</v>
      </c>
      <c r="N59" s="29">
        <v>0</v>
      </c>
      <c r="O59" s="31">
        <f>SUM(M59:N59)</f>
        <v>-132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-2887</v>
      </c>
      <c r="K60" s="34">
        <f>SUM(K55,K58:K59)</f>
        <v>0</v>
      </c>
      <c r="L60" s="34">
        <f>SUM(L55,L58:L59)</f>
        <v>0</v>
      </c>
      <c r="M60" s="34">
        <f>SUM(M55:M59)</f>
        <v>-2887</v>
      </c>
      <c r="N60" s="34">
        <f>SUM(N55,N58:N59)</f>
        <v>0</v>
      </c>
      <c r="O60" s="34">
        <f>SUM(O55:O59)</f>
        <v>-2887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-2</v>
      </c>
      <c r="K64" s="29">
        <v>0</v>
      </c>
      <c r="L64" s="29">
        <v>0</v>
      </c>
      <c r="M64" s="31">
        <f>SUM(C64:L64)</f>
        <v>-2</v>
      </c>
      <c r="N64" s="29">
        <v>0</v>
      </c>
      <c r="O64" s="31">
        <f>SUM(M64:N64)</f>
        <v>-2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-9</v>
      </c>
      <c r="K65" s="29">
        <v>0</v>
      </c>
      <c r="L65" s="29">
        <v>0</v>
      </c>
      <c r="M65" s="31">
        <f>SUM(C65:L65)</f>
        <v>-9</v>
      </c>
      <c r="N65" s="29">
        <v>0</v>
      </c>
      <c r="O65" s="31">
        <f>SUM(M65:N65)</f>
        <v>-9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-11</v>
      </c>
      <c r="K66" s="34">
        <f t="shared" si="4"/>
        <v>0</v>
      </c>
      <c r="L66" s="34">
        <f t="shared" si="4"/>
        <v>0</v>
      </c>
      <c r="M66" s="34">
        <f t="shared" si="4"/>
        <v>-11</v>
      </c>
      <c r="N66" s="34">
        <f t="shared" si="4"/>
        <v>0</v>
      </c>
      <c r="O66" s="34">
        <f t="shared" si="4"/>
        <v>-11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-2898</v>
      </c>
      <c r="K68" s="31">
        <f t="shared" si="5"/>
        <v>0</v>
      </c>
      <c r="L68" s="31">
        <f t="shared" si="5"/>
        <v>0</v>
      </c>
      <c r="M68" s="31">
        <f t="shared" si="5"/>
        <v>-2898</v>
      </c>
      <c r="N68" s="31">
        <f t="shared" si="5"/>
        <v>0</v>
      </c>
      <c r="O68" s="31">
        <f t="shared" si="5"/>
        <v>-2898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-143</v>
      </c>
      <c r="K70" s="31">
        <f>K68-K55</f>
        <v>0</v>
      </c>
      <c r="L70" s="31">
        <f>L68-L55</f>
        <v>0</v>
      </c>
      <c r="M70" s="31">
        <f>M68-M55-M56</f>
        <v>-143</v>
      </c>
      <c r="N70" s="31">
        <f>N68-N55</f>
        <v>0</v>
      </c>
      <c r="O70" s="31">
        <f>O68-O55-O56</f>
        <v>-143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15</v>
      </c>
      <c r="K72" s="57">
        <f t="shared" si="6"/>
        <v>0</v>
      </c>
      <c r="L72" s="57">
        <f t="shared" si="6"/>
        <v>0</v>
      </c>
      <c r="M72" s="57">
        <f t="shared" si="6"/>
        <v>15</v>
      </c>
      <c r="N72" s="57">
        <f t="shared" si="6"/>
        <v>0</v>
      </c>
      <c r="O72" s="57">
        <f t="shared" si="6"/>
        <v>15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5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5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1">
    <tabColor rgb="FF3178B9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149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f>SUM('Aberdeen City:West Lothian'!C10)</f>
        <v>2793296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2793296</v>
      </c>
      <c r="N10" s="30"/>
      <c r="O10" s="31">
        <f>M10</f>
        <v>2793296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f>SUM('Aberdeen City:West Lothian'!C11)</f>
        <v>407614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407614</v>
      </c>
      <c r="N11" s="30"/>
      <c r="O11" s="31">
        <f>M11</f>
        <v>407614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f>SUM('Aberdeen City:West Lothian'!C12)</f>
        <v>1199264</v>
      </c>
      <c r="D12" s="29">
        <f>SUM('Aberdeen City:West Lothian'!D12)</f>
        <v>188920</v>
      </c>
      <c r="E12" s="29">
        <f>SUM('Aberdeen City:West Lothian'!E12)</f>
        <v>1446232</v>
      </c>
      <c r="F12" s="29">
        <f>SUM('Aberdeen City:West Lothian'!F12)</f>
        <v>188757</v>
      </c>
      <c r="G12" s="29">
        <f>SUM('Aberdeen City:West Lothian'!G12)</f>
        <v>0</v>
      </c>
      <c r="H12" s="29">
        <f>SUM('Aberdeen City:West Lothian'!H12)</f>
        <v>308271</v>
      </c>
      <c r="I12" s="29">
        <f>SUM('Aberdeen City:West Lothian'!I12)</f>
        <v>148813</v>
      </c>
      <c r="J12" s="29">
        <f>SUM('Aberdeen City:West Lothian'!J12)</f>
        <v>478549</v>
      </c>
      <c r="K12" s="29">
        <f>SUM('Aberdeen City:West Lothian'!K12)</f>
        <v>128030</v>
      </c>
      <c r="L12" s="29">
        <f>SUM('Aberdeen City:West Lothian'!L12)</f>
        <v>62625</v>
      </c>
      <c r="M12" s="31">
        <f>SUM(C12:L12)</f>
        <v>4149461</v>
      </c>
      <c r="N12" s="29">
        <f>SUM('Aberdeen City:West Lothian'!N12)</f>
        <v>152465</v>
      </c>
      <c r="O12" s="31">
        <f>SUM(M12:N12)</f>
        <v>4301926</v>
      </c>
      <c r="P12" s="21"/>
      <c r="Q12" s="77"/>
      <c r="R12" s="77"/>
      <c r="S12" s="21"/>
      <c r="T12" s="29">
        <f>SUM('Aberdeen City:West Lothian'!T12)</f>
        <v>11472</v>
      </c>
      <c r="U12" s="29">
        <f>SUM('Aberdeen City:West Lothian'!U12)</f>
        <v>1</v>
      </c>
    </row>
    <row r="13" spans="2:22" ht="14.5">
      <c r="B13" s="28" t="s">
        <v>33</v>
      </c>
      <c r="C13" s="29">
        <f>SUM('Aberdeen City:West Lothian'!C13)</f>
        <v>204372</v>
      </c>
      <c r="D13" s="29">
        <f>SUM('Aberdeen City:West Lothian'!D13)</f>
        <v>25298</v>
      </c>
      <c r="E13" s="29">
        <f>SUM('Aberdeen City:West Lothian'!E13)</f>
        <v>180291</v>
      </c>
      <c r="F13" s="29">
        <f>SUM('Aberdeen City:West Lothian'!F13)</f>
        <v>24864</v>
      </c>
      <c r="G13" s="29">
        <f>SUM('Aberdeen City:West Lothian'!G13)</f>
        <v>0</v>
      </c>
      <c r="H13" s="29">
        <f>SUM('Aberdeen City:West Lothian'!H13)</f>
        <v>43941</v>
      </c>
      <c r="I13" s="29">
        <f>SUM('Aberdeen City:West Lothian'!I13)</f>
        <v>21300</v>
      </c>
      <c r="J13" s="29">
        <f>SUM('Aberdeen City:West Lothian'!J13)</f>
        <v>94578</v>
      </c>
      <c r="K13" s="29">
        <f>SUM('Aberdeen City:West Lothian'!K13)</f>
        <v>17555</v>
      </c>
      <c r="L13" s="29">
        <f>SUM('Aberdeen City:West Lothian'!L13)</f>
        <v>6496</v>
      </c>
      <c r="M13" s="31">
        <f>SUM(C13:L13)</f>
        <v>618695</v>
      </c>
      <c r="N13" s="29">
        <f>SUM('Aberdeen City:West Lothian'!N13)</f>
        <v>20603</v>
      </c>
      <c r="O13" s="31">
        <f>SUM(M13:N13)</f>
        <v>639298</v>
      </c>
      <c r="P13" s="21"/>
      <c r="Q13" s="77"/>
      <c r="R13" s="77"/>
      <c r="S13" s="21"/>
      <c r="T13" s="29">
        <f>SUM('Aberdeen City:West Lothian'!T13)</f>
        <v>1155</v>
      </c>
      <c r="U13" s="29">
        <f>SUM('Aberdeen City:West Lothian'!U13)</f>
        <v>0</v>
      </c>
    </row>
    <row r="14" spans="2:22" ht="14.5">
      <c r="B14" s="33" t="s">
        <v>34</v>
      </c>
      <c r="C14" s="34">
        <f>SUM(C10:C13)</f>
        <v>4604546</v>
      </c>
      <c r="D14" s="34">
        <f t="shared" ref="D14:L14" si="0">SUM(D12:D13)</f>
        <v>214218</v>
      </c>
      <c r="E14" s="34">
        <f t="shared" si="0"/>
        <v>1626523</v>
      </c>
      <c r="F14" s="34">
        <f t="shared" si="0"/>
        <v>213621</v>
      </c>
      <c r="G14" s="34">
        <f t="shared" si="0"/>
        <v>0</v>
      </c>
      <c r="H14" s="34">
        <f t="shared" si="0"/>
        <v>352212</v>
      </c>
      <c r="I14" s="34">
        <f t="shared" si="0"/>
        <v>170113</v>
      </c>
      <c r="J14" s="34">
        <f t="shared" si="0"/>
        <v>573127</v>
      </c>
      <c r="K14" s="34">
        <f t="shared" si="0"/>
        <v>145585</v>
      </c>
      <c r="L14" s="34">
        <f t="shared" si="0"/>
        <v>69121</v>
      </c>
      <c r="M14" s="34">
        <f>SUM(M10:M13)</f>
        <v>7969066</v>
      </c>
      <c r="N14" s="34">
        <f>SUM(N12:N13)</f>
        <v>173068</v>
      </c>
      <c r="O14" s="34">
        <f>SUM(O10:O13)</f>
        <v>8142134</v>
      </c>
      <c r="P14" s="21"/>
      <c r="Q14" s="77"/>
      <c r="R14" s="77"/>
      <c r="S14" s="21"/>
      <c r="T14" s="34">
        <f>SUM(T12:T13)</f>
        <v>12627</v>
      </c>
      <c r="U14" s="34">
        <f>SUM(U12:U13)</f>
        <v>1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f>SUM('Aberdeen City:West Lothian'!C17)</f>
        <v>526127</v>
      </c>
      <c r="D17" s="29">
        <f>SUM('Aberdeen City:West Lothian'!D17)</f>
        <v>56582</v>
      </c>
      <c r="E17" s="29">
        <f>SUM('Aberdeen City:West Lothian'!E17)</f>
        <v>61323</v>
      </c>
      <c r="F17" s="29">
        <f>SUM('Aberdeen City:West Lothian'!F17)</f>
        <v>63626</v>
      </c>
      <c r="G17" s="29">
        <f>SUM('Aberdeen City:West Lothian'!G17)</f>
        <v>0</v>
      </c>
      <c r="H17" s="29">
        <f>SUM('Aberdeen City:West Lothian'!H17)</f>
        <v>48391</v>
      </c>
      <c r="I17" s="29">
        <f>SUM('Aberdeen City:West Lothian'!I17)</f>
        <v>27816</v>
      </c>
      <c r="J17" s="29">
        <f>SUM('Aberdeen City:West Lothian'!J17)</f>
        <v>126256</v>
      </c>
      <c r="K17" s="29">
        <f>SUM('Aberdeen City:West Lothian'!K17)</f>
        <v>79238</v>
      </c>
      <c r="L17" s="29">
        <f>SUM('Aberdeen City:West Lothian'!L17)</f>
        <v>11445</v>
      </c>
      <c r="M17" s="31">
        <f>SUM(C17:L17)</f>
        <v>1000804</v>
      </c>
      <c r="N17" s="29">
        <f>SUM('Aberdeen City:West Lothian'!N17)</f>
        <v>383225</v>
      </c>
      <c r="O17" s="31">
        <f>SUM(M17:N17)</f>
        <v>1384029</v>
      </c>
      <c r="Q17" s="77"/>
      <c r="R17" s="77"/>
      <c r="T17" s="29">
        <f>SUM('Aberdeen City:West Lothian'!T17)</f>
        <v>4038</v>
      </c>
      <c r="U17" s="29">
        <f>SUM('Aberdeen City:West Lothian'!U17)</f>
        <v>5443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f>SUM('Aberdeen City:West Lothian'!O18)</f>
        <v>234628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f>SUM('Aberdeen City:West Lothian'!C19)</f>
        <v>172587</v>
      </c>
      <c r="D19" s="29">
        <f>SUM('Aberdeen City:West Lothian'!D19)</f>
        <v>21277</v>
      </c>
      <c r="E19" s="29">
        <f>SUM('Aberdeen City:West Lothian'!E19)</f>
        <v>42250</v>
      </c>
      <c r="F19" s="29">
        <f>SUM('Aberdeen City:West Lothian'!F19)</f>
        <v>68234</v>
      </c>
      <c r="G19" s="29">
        <f>SUM('Aberdeen City:West Lothian'!G19)</f>
        <v>0</v>
      </c>
      <c r="H19" s="29">
        <f>SUM('Aberdeen City:West Lothian'!H19)</f>
        <v>95731</v>
      </c>
      <c r="I19" s="29">
        <f>SUM('Aberdeen City:West Lothian'!I19)</f>
        <v>1551</v>
      </c>
      <c r="J19" s="29">
        <f>SUM('Aberdeen City:West Lothian'!J19)</f>
        <v>34626</v>
      </c>
      <c r="K19" s="29">
        <f>SUM('Aberdeen City:West Lothian'!K19)</f>
        <v>4662</v>
      </c>
      <c r="L19" s="29">
        <f>SUM('Aberdeen City:West Lothian'!L19)</f>
        <v>17059</v>
      </c>
      <c r="M19" s="31">
        <f>SUM(C19:L19)</f>
        <v>457977</v>
      </c>
      <c r="N19" s="29">
        <f>SUM('Aberdeen City:West Lothian'!N19)</f>
        <v>3643</v>
      </c>
      <c r="O19" s="31">
        <f>SUM(M19:N19)</f>
        <v>461620</v>
      </c>
      <c r="Q19" s="77"/>
      <c r="R19" s="77"/>
      <c r="T19" s="29">
        <f>SUM('Aberdeen City:West Lothian'!T19)</f>
        <v>2388</v>
      </c>
      <c r="U19" s="29">
        <f>SUM('Aberdeen City:West Lothian'!U19)</f>
        <v>0</v>
      </c>
    </row>
    <row r="20" spans="2:21" s="21" customFormat="1" ht="16" customHeight="1">
      <c r="B20" s="28" t="s">
        <v>39</v>
      </c>
      <c r="C20" s="29">
        <f>SUM('Aberdeen City:West Lothian'!C20)</f>
        <v>480621</v>
      </c>
      <c r="D20" s="29">
        <f>SUM('Aberdeen City:West Lothian'!D20)</f>
        <v>106726</v>
      </c>
      <c r="E20" s="29">
        <f>SUM('Aberdeen City:West Lothian'!E20)</f>
        <v>257586</v>
      </c>
      <c r="F20" s="29">
        <f>SUM('Aberdeen City:West Lothian'!F20)</f>
        <v>222734</v>
      </c>
      <c r="G20" s="29">
        <f>SUM('Aberdeen City:West Lothian'!G20)</f>
        <v>0</v>
      </c>
      <c r="H20" s="29">
        <f>SUM('Aberdeen City:West Lothian'!H20)</f>
        <v>260318</v>
      </c>
      <c r="I20" s="29">
        <f>SUM('Aberdeen City:West Lothian'!I20)</f>
        <v>86603</v>
      </c>
      <c r="J20" s="29">
        <f>SUM('Aberdeen City:West Lothian'!J20)</f>
        <v>258393</v>
      </c>
      <c r="K20" s="29">
        <f>SUM('Aberdeen City:West Lothian'!K20)</f>
        <v>75894</v>
      </c>
      <c r="L20" s="29">
        <f>SUM('Aberdeen City:West Lothian'!L20)</f>
        <v>44286</v>
      </c>
      <c r="M20" s="31">
        <f>SUM(C20:L20)</f>
        <v>1793161</v>
      </c>
      <c r="N20" s="29">
        <f>SUM('Aberdeen City:West Lothian'!N20)</f>
        <v>97696</v>
      </c>
      <c r="O20" s="31">
        <f>SUM(M20:N20)</f>
        <v>1890857</v>
      </c>
      <c r="Q20" s="77"/>
      <c r="R20" s="77"/>
      <c r="T20" s="29">
        <f>SUM('Aberdeen City:West Lothian'!T20)</f>
        <v>5465</v>
      </c>
      <c r="U20" s="29">
        <f>SUM('Aberdeen City:West Lothian'!U20)</f>
        <v>3527</v>
      </c>
    </row>
    <row r="21" spans="2:21" s="21" customFormat="1" ht="16" customHeight="1">
      <c r="B21" s="37" t="s">
        <v>40</v>
      </c>
      <c r="C21" s="30"/>
      <c r="D21" s="30"/>
      <c r="E21" s="30"/>
      <c r="F21" s="29">
        <f>SUM('Aberdeen City:West Lothian'!F21)</f>
        <v>47771</v>
      </c>
      <c r="G21" s="30"/>
      <c r="H21" s="30"/>
      <c r="I21" s="30"/>
      <c r="J21" s="29">
        <f>SUM('Aberdeen City:West Lothian'!J21)</f>
        <v>33898</v>
      </c>
      <c r="K21" s="30"/>
      <c r="L21" s="30"/>
      <c r="M21" s="31">
        <f>SUM(F21,J21)</f>
        <v>81669</v>
      </c>
      <c r="N21" s="30"/>
      <c r="O21" s="31">
        <f>M21</f>
        <v>81669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f>SUM('Aberdeen City:West Lothian'!C22)</f>
        <v>12641</v>
      </c>
      <c r="D22" s="29">
        <f>SUM('Aberdeen City:West Lothian'!D22)</f>
        <v>17523</v>
      </c>
      <c r="E22" s="29">
        <f>SUM('Aberdeen City:West Lothian'!E22)</f>
        <v>10345</v>
      </c>
      <c r="F22" s="29">
        <f>SUM('Aberdeen City:West Lothian'!F22)</f>
        <v>197</v>
      </c>
      <c r="G22" s="29">
        <f>SUM('Aberdeen City:West Lothian'!G22)</f>
        <v>0</v>
      </c>
      <c r="H22" s="29">
        <f>SUM('Aberdeen City:West Lothian'!H22)</f>
        <v>810</v>
      </c>
      <c r="I22" s="29">
        <f>SUM('Aberdeen City:West Lothian'!I22)</f>
        <v>1334</v>
      </c>
      <c r="J22" s="29">
        <f>SUM('Aberdeen City:West Lothian'!J22)</f>
        <v>425</v>
      </c>
      <c r="K22" s="29">
        <f>SUM('Aberdeen City:West Lothian'!K22)</f>
        <v>40</v>
      </c>
      <c r="L22" s="29">
        <f>SUM('Aberdeen City:West Lothian'!L22)</f>
        <v>3</v>
      </c>
      <c r="M22" s="31">
        <f>SUM(C22:L22)</f>
        <v>43318</v>
      </c>
      <c r="N22" s="29">
        <f>SUM('Aberdeen City:West Lothian'!N22)</f>
        <v>4300</v>
      </c>
      <c r="O22" s="31">
        <f>SUM(M22:N22)</f>
        <v>47618</v>
      </c>
      <c r="Q22" s="77"/>
      <c r="R22" s="77"/>
      <c r="T22" s="29">
        <f>SUM('Aberdeen City:West Lothian'!T22)</f>
        <v>0</v>
      </c>
      <c r="U22" s="29">
        <f>SUM('Aberdeen City:West Lothian'!U22)</f>
        <v>27</v>
      </c>
    </row>
    <row r="23" spans="2:21" s="21" customFormat="1" ht="16" customHeight="1">
      <c r="B23" s="28" t="s">
        <v>42</v>
      </c>
      <c r="C23" s="29">
        <f>SUM('Aberdeen City:West Lothian'!C23)</f>
        <v>5598</v>
      </c>
      <c r="D23" s="29">
        <f>SUM('Aberdeen City:West Lothian'!D23)</f>
        <v>1</v>
      </c>
      <c r="E23" s="29">
        <f>SUM('Aberdeen City:West Lothian'!E23)</f>
        <v>125932</v>
      </c>
      <c r="F23" s="29">
        <f>SUM('Aberdeen City:West Lothian'!F23)</f>
        <v>0</v>
      </c>
      <c r="G23" s="29">
        <f>SUM('Aberdeen City:West Lothian'!G23)</f>
        <v>0</v>
      </c>
      <c r="H23" s="29">
        <f>SUM('Aberdeen City:West Lothian'!H23)</f>
        <v>24</v>
      </c>
      <c r="I23" s="29">
        <f>SUM('Aberdeen City:West Lothian'!I23)</f>
        <v>0</v>
      </c>
      <c r="J23" s="29">
        <f>SUM('Aberdeen City:West Lothian'!J23)</f>
        <v>0</v>
      </c>
      <c r="K23" s="29">
        <f>SUM('Aberdeen City:West Lothian'!K23)</f>
        <v>98</v>
      </c>
      <c r="L23" s="29">
        <f>SUM('Aberdeen City:West Lothian'!L23)</f>
        <v>0</v>
      </c>
      <c r="M23" s="31">
        <f>SUM(C23:L23)</f>
        <v>131653</v>
      </c>
      <c r="N23" s="29">
        <f>SUM('Aberdeen City:West Lothian'!N23)</f>
        <v>0</v>
      </c>
      <c r="O23" s="31">
        <f>SUM(M23:N23)</f>
        <v>131653</v>
      </c>
      <c r="Q23" s="77"/>
      <c r="R23" s="77"/>
      <c r="T23" s="29">
        <f>SUM('Aberdeen City:West Lothian'!T23)</f>
        <v>0</v>
      </c>
      <c r="U23" s="29">
        <f>SUM('Aberdeen City:West Lothian'!U23)</f>
        <v>0</v>
      </c>
    </row>
    <row r="24" spans="2:21" s="21" customFormat="1" ht="16" customHeight="1">
      <c r="B24" s="28" t="s">
        <v>43</v>
      </c>
      <c r="C24" s="29">
        <f>SUM('Aberdeen City:West Lothian'!C24)</f>
        <v>415689</v>
      </c>
      <c r="D24" s="29">
        <f>SUM('Aberdeen City:West Lothian'!D24)</f>
        <v>214594</v>
      </c>
      <c r="E24" s="29">
        <f>SUM('Aberdeen City:West Lothian'!E24)</f>
        <v>2662553</v>
      </c>
      <c r="F24" s="29">
        <f>SUM('Aberdeen City:West Lothian'!F24)</f>
        <v>158233</v>
      </c>
      <c r="G24" s="29">
        <f>SUM('Aberdeen City:West Lothian'!G24)</f>
        <v>0</v>
      </c>
      <c r="H24" s="29">
        <f>SUM('Aberdeen City:West Lothian'!H24)</f>
        <v>153942</v>
      </c>
      <c r="I24" s="29">
        <f>SUM('Aberdeen City:West Lothian'!I24)</f>
        <v>87884</v>
      </c>
      <c r="J24" s="29">
        <f>SUM('Aberdeen City:West Lothian'!J24)</f>
        <v>65668</v>
      </c>
      <c r="K24" s="29">
        <f>SUM('Aberdeen City:West Lothian'!K24)</f>
        <v>230676</v>
      </c>
      <c r="L24" s="29">
        <f>SUM('Aberdeen City:West Lothian'!L24)</f>
        <v>3419</v>
      </c>
      <c r="M24" s="31">
        <f>SUM(C24:L24)</f>
        <v>3992658</v>
      </c>
      <c r="N24" s="29">
        <f>SUM('Aberdeen City:West Lothian'!N24)</f>
        <v>26586</v>
      </c>
      <c r="O24" s="31">
        <f>SUM(M24:N24)</f>
        <v>4019244</v>
      </c>
      <c r="Q24" s="77"/>
      <c r="R24" s="77"/>
      <c r="T24" s="29">
        <f>SUM('Aberdeen City:West Lothian'!T24)</f>
        <v>1407</v>
      </c>
      <c r="U24" s="29">
        <f>SUM('Aberdeen City:West Lothian'!U24)</f>
        <v>1323</v>
      </c>
    </row>
    <row r="25" spans="2:21" s="21" customFormat="1" ht="16" customHeight="1">
      <c r="B25" s="33" t="s">
        <v>44</v>
      </c>
      <c r="C25" s="34">
        <f>SUM(C17,C19:C20,C22:C24)</f>
        <v>1613263</v>
      </c>
      <c r="D25" s="34">
        <f>SUM(D17,D19:D20,D22:D24)</f>
        <v>416703</v>
      </c>
      <c r="E25" s="34">
        <f>SUM(E17,E19:E20,E22:E24)</f>
        <v>3159989</v>
      </c>
      <c r="F25" s="34">
        <f>SUM(F17,F19:F24)</f>
        <v>560795</v>
      </c>
      <c r="G25" s="34">
        <f>SUM(G17,G19:G20,G22:G24)</f>
        <v>0</v>
      </c>
      <c r="H25" s="34">
        <f>SUM(H17,H19:H20,H22:H24)</f>
        <v>559216</v>
      </c>
      <c r="I25" s="34">
        <f>SUM(I17,I19:I20,I22:I24)</f>
        <v>205188</v>
      </c>
      <c r="J25" s="34">
        <f>SUM(J17,J19:J24)</f>
        <v>519266</v>
      </c>
      <c r="K25" s="34">
        <f>SUM(K17,K19:K20,K22:K24)</f>
        <v>390608</v>
      </c>
      <c r="L25" s="34">
        <f>SUM(L17,L19:L20,L22:L24)</f>
        <v>76212</v>
      </c>
      <c r="M25" s="34">
        <f>SUM(M17,M19:M24)</f>
        <v>7501240</v>
      </c>
      <c r="N25" s="34">
        <f>SUM(N17,N19:N20,N22:N24)</f>
        <v>515450</v>
      </c>
      <c r="O25" s="34">
        <f>SUM(O17,O19:O24)</f>
        <v>8016690</v>
      </c>
      <c r="Q25" s="77"/>
      <c r="R25" s="77"/>
      <c r="T25" s="34">
        <f>SUM(T17,T19:T20,T22:T24)</f>
        <v>13298</v>
      </c>
      <c r="U25" s="34">
        <f>SUM(U17,U19:U20,U22:U24)</f>
        <v>10320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f>SUM('Aberdeen City:West Lothian'!C28)</f>
        <v>67285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67285</v>
      </c>
      <c r="N28" s="30"/>
      <c r="O28" s="31">
        <f>M28</f>
        <v>67285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f>SUM('Aberdeen City:West Lothian'!E29)</f>
        <v>100990</v>
      </c>
      <c r="F29" s="30"/>
      <c r="G29" s="30"/>
      <c r="H29" s="30"/>
      <c r="I29" s="30"/>
      <c r="J29" s="30"/>
      <c r="K29" s="30"/>
      <c r="L29" s="30"/>
      <c r="M29" s="31">
        <f>E29</f>
        <v>100990</v>
      </c>
      <c r="N29" s="30"/>
      <c r="O29" s="31">
        <f>M29</f>
        <v>100990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f>SUM('Aberdeen City:West Lothian'!K30)</f>
        <v>1416214</v>
      </c>
      <c r="L30" s="30"/>
      <c r="M30" s="31">
        <f>K30</f>
        <v>1416214</v>
      </c>
      <c r="N30" s="30"/>
      <c r="O30" s="31">
        <f>M30</f>
        <v>1416214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2724857</v>
      </c>
      <c r="F31" s="41"/>
      <c r="G31" s="41"/>
      <c r="H31" s="41"/>
      <c r="I31" s="41"/>
      <c r="J31" s="41"/>
      <c r="K31" s="41"/>
      <c r="L31" s="41"/>
      <c r="M31" s="31">
        <f>E31</f>
        <v>2724857</v>
      </c>
      <c r="N31" s="41"/>
      <c r="O31" s="31">
        <f>M31</f>
        <v>2724857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29">
        <f>SUM('Aberdeen City:West Lothian'!C32)</f>
        <v>1624</v>
      </c>
      <c r="D32" s="29">
        <f>SUM('Aberdeen City:West Lothian'!D32)</f>
        <v>840</v>
      </c>
      <c r="E32" s="29">
        <f>SUM('Aberdeen City:West Lothian'!E32)</f>
        <v>5855</v>
      </c>
      <c r="F32" s="29">
        <f>SUM('Aberdeen City:West Lothian'!F32)</f>
        <v>2530</v>
      </c>
      <c r="G32" s="29">
        <f>SUM('Aberdeen City:West Lothian'!G32)</f>
        <v>0</v>
      </c>
      <c r="H32" s="29">
        <f>SUM('Aberdeen City:West Lothian'!H32)</f>
        <v>200</v>
      </c>
      <c r="I32" s="29">
        <f>SUM('Aberdeen City:West Lothian'!I32)</f>
        <v>62902</v>
      </c>
      <c r="J32" s="29">
        <f>SUM('Aberdeen City:West Lothian'!J32)</f>
        <v>280</v>
      </c>
      <c r="K32" s="29">
        <f>SUM('Aberdeen City:West Lothian'!K32)</f>
        <v>154182</v>
      </c>
      <c r="L32" s="29">
        <f>SUM('Aberdeen City:West Lothian'!L32)</f>
        <v>500</v>
      </c>
      <c r="M32" s="31">
        <f>SUM(C32:L32)</f>
        <v>228913</v>
      </c>
      <c r="N32" s="29">
        <f>SUM('Aberdeen City:West Lothian'!N32)</f>
        <v>989</v>
      </c>
      <c r="O32" s="31">
        <f>SUM(M32:N32)</f>
        <v>229902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f>SUM('Aberdeen City:West Lothian'!C33)</f>
        <v>0</v>
      </c>
      <c r="D33" s="29">
        <f>SUM('Aberdeen City:West Lothian'!D33)</f>
        <v>3</v>
      </c>
      <c r="E33" s="29">
        <f>SUM('Aberdeen City:West Lothian'!E33)</f>
        <v>1</v>
      </c>
      <c r="F33" s="29">
        <f>SUM('Aberdeen City:West Lothian'!F33)</f>
        <v>0</v>
      </c>
      <c r="G33" s="29">
        <f>SUM('Aberdeen City:West Lothian'!G33)</f>
        <v>0</v>
      </c>
      <c r="H33" s="29">
        <f>SUM('Aberdeen City:West Lothian'!H33)</f>
        <v>0</v>
      </c>
      <c r="I33" s="29">
        <f>SUM('Aberdeen City:West Lothian'!I33)</f>
        <v>0</v>
      </c>
      <c r="J33" s="29">
        <f>SUM('Aberdeen City:West Lothian'!J33)</f>
        <v>0</v>
      </c>
      <c r="K33" s="29">
        <f>SUM('Aberdeen City:West Lothian'!K33)</f>
        <v>767</v>
      </c>
      <c r="L33" s="29">
        <f>SUM('Aberdeen City:West Lothian'!L33)</f>
        <v>0</v>
      </c>
      <c r="M33" s="31">
        <f>SUM(C33:L33)</f>
        <v>771</v>
      </c>
      <c r="N33" s="29">
        <f>SUM('Aberdeen City:West Lothian'!N33)</f>
        <v>0</v>
      </c>
      <c r="O33" s="31">
        <f>SUM(M33:N33)</f>
        <v>771</v>
      </c>
      <c r="Q33" s="77"/>
      <c r="R33" s="77"/>
      <c r="T33" s="29">
        <f>SUM('Aberdeen City:West Lothian'!T33)</f>
        <v>0</v>
      </c>
      <c r="U33" s="29">
        <f>SUM('Aberdeen City:West Lothian'!U33)</f>
        <v>0</v>
      </c>
    </row>
    <row r="34" spans="2:21" s="21" customFormat="1" ht="16" customHeight="1">
      <c r="B34" s="28" t="s">
        <v>52</v>
      </c>
      <c r="C34" s="29">
        <f>SUM('Aberdeen City:West Lothian'!C34)</f>
        <v>3406</v>
      </c>
      <c r="D34" s="29">
        <f>SUM('Aberdeen City:West Lothian'!D34)</f>
        <v>16713</v>
      </c>
      <c r="E34" s="29">
        <f>SUM('Aberdeen City:West Lothian'!E34)</f>
        <v>28008</v>
      </c>
      <c r="F34" s="29">
        <f>SUM('Aberdeen City:West Lothian'!F34)</f>
        <v>11926</v>
      </c>
      <c r="G34" s="29">
        <f>SUM('Aberdeen City:West Lothian'!G34)</f>
        <v>0</v>
      </c>
      <c r="H34" s="29">
        <f>SUM('Aberdeen City:West Lothian'!H34)</f>
        <v>1962</v>
      </c>
      <c r="I34" s="29">
        <f>SUM('Aberdeen City:West Lothian'!I34)</f>
        <v>48729</v>
      </c>
      <c r="J34" s="29">
        <f>SUM('Aberdeen City:West Lothian'!J34)</f>
        <v>15306</v>
      </c>
      <c r="K34" s="29">
        <f>SUM('Aberdeen City:West Lothian'!K34)</f>
        <v>33973</v>
      </c>
      <c r="L34" s="29">
        <f>SUM('Aberdeen City:West Lothian'!L34)</f>
        <v>0</v>
      </c>
      <c r="M34" s="31">
        <f>SUM(C34:L34)</f>
        <v>160023</v>
      </c>
      <c r="N34" s="29">
        <f>SUM('Aberdeen City:West Lothian'!N34)</f>
        <v>14184</v>
      </c>
      <c r="O34" s="31">
        <f>SUM(M34:N34)</f>
        <v>174207</v>
      </c>
      <c r="Q34" s="77"/>
      <c r="R34" s="77"/>
      <c r="T34" s="29">
        <f>SUM('Aberdeen City:West Lothian'!T34)</f>
        <v>0</v>
      </c>
      <c r="U34" s="29">
        <f>SUM('Aberdeen City:West Lothian'!U34)</f>
        <v>150</v>
      </c>
    </row>
    <row r="35" spans="2:21" s="21" customFormat="1" ht="16" customHeight="1">
      <c r="B35" s="33" t="s">
        <v>53</v>
      </c>
      <c r="C35" s="34">
        <f>SUM(C28,C32:C34)</f>
        <v>72315</v>
      </c>
      <c r="D35" s="34">
        <f>SUM(D32:D34)</f>
        <v>17556</v>
      </c>
      <c r="E35" s="34">
        <f>SUM(E29,E31:E34)</f>
        <v>2859711</v>
      </c>
      <c r="F35" s="34">
        <f>SUM(F32:F34)</f>
        <v>14456</v>
      </c>
      <c r="G35" s="34">
        <f>SUM(G32:G34)</f>
        <v>0</v>
      </c>
      <c r="H35" s="34">
        <f>SUM(H32:H34)</f>
        <v>2162</v>
      </c>
      <c r="I35" s="34">
        <f>SUM(I32:I34)</f>
        <v>111631</v>
      </c>
      <c r="J35" s="34">
        <f>SUM(J32:J34)</f>
        <v>15586</v>
      </c>
      <c r="K35" s="34">
        <f>SUM(K30,K32:K34)</f>
        <v>1605136</v>
      </c>
      <c r="L35" s="34">
        <f>SUM(L32:L34)</f>
        <v>500</v>
      </c>
      <c r="M35" s="34">
        <f>SUM(M28:M34)</f>
        <v>4699053</v>
      </c>
      <c r="N35" s="34">
        <f>SUM(N32:N34)</f>
        <v>15173</v>
      </c>
      <c r="O35" s="34">
        <f>SUM(O28:O34)</f>
        <v>4714226</v>
      </c>
      <c r="Q35" s="77"/>
      <c r="R35" s="77"/>
      <c r="T35" s="34">
        <f>SUM(T32:T34)</f>
        <v>0</v>
      </c>
      <c r="U35" s="34">
        <f>SUM(U32:U34)</f>
        <v>150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f>SUM('Aberdeen City:West Lothian'!C37)</f>
        <v>233490</v>
      </c>
      <c r="D37" s="29">
        <f>SUM('Aberdeen City:West Lothian'!D37)</f>
        <v>32809</v>
      </c>
      <c r="E37" s="29">
        <f>SUM('Aberdeen City:West Lothian'!E37)</f>
        <v>162536</v>
      </c>
      <c r="F37" s="29">
        <f>SUM('Aberdeen City:West Lothian'!F37)</f>
        <v>34369</v>
      </c>
      <c r="G37" s="29">
        <f>SUM('Aberdeen City:West Lothian'!G37)</f>
        <v>0</v>
      </c>
      <c r="H37" s="29">
        <f>SUM('Aberdeen City:West Lothian'!H37)</f>
        <v>51544</v>
      </c>
      <c r="I37" s="29">
        <f>SUM('Aberdeen City:West Lothian'!I37)</f>
        <v>33098</v>
      </c>
      <c r="J37" s="29">
        <f>SUM('Aberdeen City:West Lothian'!J37)</f>
        <v>109462</v>
      </c>
      <c r="K37" s="29">
        <f>SUM('Aberdeen City:West Lothian'!K37)</f>
        <v>25889</v>
      </c>
      <c r="L37" s="29">
        <f>SUM('Aberdeen City:West Lothian'!L37)</f>
        <v>4443</v>
      </c>
      <c r="M37" s="31">
        <f>SUM(C37:L37)</f>
        <v>687640</v>
      </c>
      <c r="N37" s="29">
        <f>SUM('Aberdeen City:West Lothian'!N37)</f>
        <v>53613</v>
      </c>
      <c r="O37" s="31">
        <f>SUM(M37:N37)</f>
        <v>741253</v>
      </c>
      <c r="Q37" s="77"/>
      <c r="R37" s="77"/>
      <c r="T37" s="29">
        <f>SUM('Aberdeen City:West Lothian'!T37)</f>
        <v>672</v>
      </c>
      <c r="U37" s="29">
        <f>SUM('Aberdeen City:West Lothian'!U37)</f>
        <v>460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f>SUM('Aberdeen City:West Lothian'!C39)</f>
        <v>-58361</v>
      </c>
      <c r="D39" s="29">
        <f>SUM('Aberdeen City:West Lothian'!D39)</f>
        <v>-45284</v>
      </c>
      <c r="E39" s="29">
        <f>SUM('Aberdeen City:West Lothian'!E39)</f>
        <v>-28109</v>
      </c>
      <c r="F39" s="29">
        <f>SUM('Aberdeen City:West Lothian'!F39)</f>
        <v>-166202</v>
      </c>
      <c r="G39" s="29">
        <f>SUM('Aberdeen City:West Lothian'!G39)</f>
        <v>0</v>
      </c>
      <c r="H39" s="29">
        <f>SUM('Aberdeen City:West Lothian'!H39)</f>
        <v>-86167</v>
      </c>
      <c r="I39" s="29">
        <f>SUM('Aberdeen City:West Lothian'!I39)</f>
        <v>-14286</v>
      </c>
      <c r="J39" s="29">
        <f>SUM('Aberdeen City:West Lothian'!J39)</f>
        <v>-560812</v>
      </c>
      <c r="K39" s="29">
        <f>SUM('Aberdeen City:West Lothian'!K39)</f>
        <v>-68723</v>
      </c>
      <c r="L39" s="29">
        <f>SUM('Aberdeen City:West Lothian'!L39)</f>
        <v>-56233</v>
      </c>
      <c r="M39" s="31">
        <f>SUM(C39:L39)</f>
        <v>-1084177</v>
      </c>
      <c r="N39" s="29">
        <f>SUM('Aberdeen City:West Lothian'!N39)</f>
        <v>-11472</v>
      </c>
      <c r="O39" s="31">
        <f>SUM(M39:N39)</f>
        <v>-1095649</v>
      </c>
      <c r="P39" s="45"/>
      <c r="Q39" s="77"/>
      <c r="R39" s="77"/>
      <c r="S39" s="45"/>
      <c r="T39" s="29">
        <f>SUM('Aberdeen City:West Lothian'!T39)</f>
        <v>-630</v>
      </c>
      <c r="U39" s="29">
        <f>SUM('Aberdeen City:West Lothian'!U39)</f>
        <v>-2566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1">SUM(C14,C25,C35,C37,C39)</f>
        <v>6465253</v>
      </c>
      <c r="D41" s="31">
        <f t="shared" si="1"/>
        <v>636002</v>
      </c>
      <c r="E41" s="31">
        <f t="shared" si="1"/>
        <v>7780650</v>
      </c>
      <c r="F41" s="31">
        <f t="shared" si="1"/>
        <v>657039</v>
      </c>
      <c r="G41" s="31">
        <f t="shared" si="1"/>
        <v>0</v>
      </c>
      <c r="H41" s="31">
        <f t="shared" si="1"/>
        <v>878967</v>
      </c>
      <c r="I41" s="31">
        <f t="shared" si="1"/>
        <v>505744</v>
      </c>
      <c r="J41" s="31">
        <f t="shared" si="1"/>
        <v>656629</v>
      </c>
      <c r="K41" s="31">
        <f t="shared" si="1"/>
        <v>2098495</v>
      </c>
      <c r="L41" s="31">
        <f t="shared" si="1"/>
        <v>94043</v>
      </c>
      <c r="M41" s="31">
        <f t="shared" si="1"/>
        <v>19772822</v>
      </c>
      <c r="N41" s="31">
        <f t="shared" si="1"/>
        <v>745832</v>
      </c>
      <c r="O41" s="31">
        <f t="shared" si="1"/>
        <v>20518654</v>
      </c>
      <c r="P41" s="45"/>
      <c r="Q41" s="77"/>
      <c r="R41" s="77"/>
      <c r="S41" s="45"/>
      <c r="T41" s="31">
        <f>SUM(T14,T25,T35,T37,T39)</f>
        <v>25967</v>
      </c>
      <c r="U41" s="31">
        <f>SUM(U14,U25,U35,U37,U39)</f>
        <v>8365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6449943</v>
      </c>
      <c r="D43" s="31">
        <f>SUM(D41,D55)</f>
        <v>635830</v>
      </c>
      <c r="E43" s="31">
        <f>SUM(E41,E55)</f>
        <v>7765416</v>
      </c>
      <c r="F43" s="31">
        <f>SUM(F41,F55:F56)</f>
        <v>645036</v>
      </c>
      <c r="G43" s="31">
        <f>SUM(G41,G55)</f>
        <v>0</v>
      </c>
      <c r="H43" s="31">
        <f>SUM(H41,H55)</f>
        <v>849560</v>
      </c>
      <c r="I43" s="31">
        <f>SUM(I41,I55)</f>
        <v>505065</v>
      </c>
      <c r="J43" s="31">
        <f>SUM(J41,J55:J56)</f>
        <v>650621</v>
      </c>
      <c r="K43" s="31">
        <f>SUM(K41,K55)</f>
        <v>2098082</v>
      </c>
      <c r="L43" s="31">
        <f>SUM(L41,L55)</f>
        <v>94043</v>
      </c>
      <c r="M43" s="31">
        <f>SUM(M41,M55:M56)</f>
        <v>19693596</v>
      </c>
      <c r="N43" s="31">
        <f>SUM(N41,N55)</f>
        <v>745589</v>
      </c>
      <c r="O43" s="31">
        <f>SUM(O41,O55:O56)</f>
        <v>20439185</v>
      </c>
      <c r="Q43" s="77"/>
      <c r="R43" s="77"/>
      <c r="T43" s="31">
        <f>SUM(T41,T55)</f>
        <v>25967</v>
      </c>
      <c r="U43" s="31">
        <f>SUM(U41,U55)</f>
        <v>8365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f>SUM('Aberdeen City:West Lothian'!C47)</f>
        <v>-599331</v>
      </c>
      <c r="D47" s="30"/>
      <c r="E47" s="29">
        <f>SUM('Aberdeen City:West Lothian'!E47)</f>
        <v>-105499</v>
      </c>
      <c r="F47" s="29">
        <f>SUM('Aberdeen City:West Lothian'!F47)</f>
        <v>-11500</v>
      </c>
      <c r="G47" s="30"/>
      <c r="H47" s="30"/>
      <c r="I47" s="30"/>
      <c r="J47" s="30"/>
      <c r="K47" s="30"/>
      <c r="L47" s="30"/>
      <c r="M47" s="31">
        <f>SUM(C47,E47:F47)</f>
        <v>-716330</v>
      </c>
      <c r="N47" s="30"/>
      <c r="O47" s="31">
        <f>M47</f>
        <v>-716330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f>SUM('Aberdeen City:West Lothian'!C48)</f>
        <v>-80581</v>
      </c>
      <c r="D48" s="29">
        <f>SUM('Aberdeen City:West Lothian'!D48)</f>
        <v>-184</v>
      </c>
      <c r="E48" s="29">
        <f>SUM('Aberdeen City:West Lothian'!E48)</f>
        <v>-12665</v>
      </c>
      <c r="F48" s="29">
        <f>SUM('Aberdeen City:West Lothian'!F48)</f>
        <v>-866</v>
      </c>
      <c r="G48" s="29">
        <f>SUM('Aberdeen City:West Lothian'!G48)</f>
        <v>0</v>
      </c>
      <c r="H48" s="29">
        <f>SUM('Aberdeen City:West Lothian'!H48)</f>
        <v>0</v>
      </c>
      <c r="I48" s="29">
        <f>SUM('Aberdeen City:West Lothian'!I48)</f>
        <v>-30560</v>
      </c>
      <c r="J48" s="29">
        <f>SUM('Aberdeen City:West Lothian'!J48)</f>
        <v>-11572.6</v>
      </c>
      <c r="K48" s="29">
        <f>SUM('Aberdeen City:West Lothian'!K48)</f>
        <v>-2803</v>
      </c>
      <c r="L48" s="29">
        <f>SUM('Aberdeen City:West Lothian'!L48)</f>
        <v>0</v>
      </c>
      <c r="M48" s="31">
        <f>SUM(C48:L48)</f>
        <v>-139231.6</v>
      </c>
      <c r="N48" s="29">
        <f>SUM('Aberdeen City:West Lothian'!N48)</f>
        <v>0</v>
      </c>
      <c r="O48" s="31">
        <f>SUM(M48:N48)</f>
        <v>-139231.6</v>
      </c>
      <c r="Q48" s="77"/>
      <c r="R48" s="77"/>
      <c r="S48" s="48"/>
      <c r="T48" s="29">
        <f>SUM('Aberdeen City:West Lothian'!T48)</f>
        <v>0</v>
      </c>
      <c r="U48" s="29">
        <f>SUM('Aberdeen City:West Lothian'!U48)</f>
        <v>0</v>
      </c>
    </row>
    <row r="49" spans="2:21" s="21" customFormat="1" ht="16" customHeight="1">
      <c r="B49" s="37" t="s">
        <v>62</v>
      </c>
      <c r="C49" s="29">
        <f>SUM('Aberdeen City:West Lothian'!C49)</f>
        <v>-98</v>
      </c>
      <c r="D49" s="29">
        <f>SUM('Aberdeen City:West Lothian'!D49)</f>
        <v>-630</v>
      </c>
      <c r="E49" s="29">
        <f>SUM('Aberdeen City:West Lothian'!E49)</f>
        <v>-1403</v>
      </c>
      <c r="F49" s="29">
        <f>SUM('Aberdeen City:West Lothian'!F49)</f>
        <v>-2313</v>
      </c>
      <c r="G49" s="29">
        <f>SUM('Aberdeen City:West Lothian'!G49)</f>
        <v>0</v>
      </c>
      <c r="H49" s="29">
        <f>SUM('Aberdeen City:West Lothian'!H49)</f>
        <v>-200</v>
      </c>
      <c r="I49" s="29">
        <f>SUM('Aberdeen City:West Lothian'!I49)</f>
        <v>-10579</v>
      </c>
      <c r="J49" s="29">
        <f>SUM('Aberdeen City:West Lothian'!J49)</f>
        <v>-280</v>
      </c>
      <c r="K49" s="29">
        <f>SUM('Aberdeen City:West Lothian'!K49)</f>
        <v>-15140</v>
      </c>
      <c r="L49" s="29">
        <f>SUM('Aberdeen City:West Lothian'!L49)</f>
        <v>-500</v>
      </c>
      <c r="M49" s="31">
        <f>SUM(C49:L49)</f>
        <v>-31143</v>
      </c>
      <c r="N49" s="29">
        <f>SUM('Aberdeen City:West Lothian'!N49)</f>
        <v>0</v>
      </c>
      <c r="O49" s="31">
        <f>SUM(M49:N49)</f>
        <v>-31143</v>
      </c>
      <c r="Q49" s="77"/>
      <c r="R49" s="77"/>
      <c r="T49" s="29">
        <f>SUM('Aberdeen City:West Lothian'!T49)</f>
        <v>0</v>
      </c>
      <c r="U49" s="29">
        <f>SUM('Aberdeen City:West Lothian'!U49)</f>
        <v>0</v>
      </c>
    </row>
    <row r="50" spans="2:21" s="21" customFormat="1" ht="16" customHeight="1">
      <c r="B50" s="28" t="s">
        <v>63</v>
      </c>
      <c r="C50" s="29">
        <f>SUM('Aberdeen City:West Lothian'!C50)</f>
        <v>-1526</v>
      </c>
      <c r="D50" s="29">
        <f>SUM('Aberdeen City:West Lothian'!D50)</f>
        <v>-210</v>
      </c>
      <c r="E50" s="29">
        <f>SUM('Aberdeen City:West Lothian'!E50)</f>
        <v>-4452</v>
      </c>
      <c r="F50" s="29">
        <f>SUM('Aberdeen City:West Lothian'!F50)</f>
        <v>-217</v>
      </c>
      <c r="G50" s="29">
        <f>SUM('Aberdeen City:West Lothian'!G50)</f>
        <v>0</v>
      </c>
      <c r="H50" s="29">
        <f>SUM('Aberdeen City:West Lothian'!H50)</f>
        <v>0</v>
      </c>
      <c r="I50" s="29">
        <f>SUM('Aberdeen City:West Lothian'!I50)</f>
        <v>-44823</v>
      </c>
      <c r="J50" s="29">
        <f>SUM('Aberdeen City:West Lothian'!J50)</f>
        <v>0</v>
      </c>
      <c r="K50" s="29">
        <f>SUM('Aberdeen City:West Lothian'!K50)</f>
        <v>-137386</v>
      </c>
      <c r="L50" s="29">
        <f>SUM('Aberdeen City:West Lothian'!L50)</f>
        <v>0</v>
      </c>
      <c r="M50" s="31">
        <f>SUM(C50:L50)</f>
        <v>-188614</v>
      </c>
      <c r="N50" s="29">
        <f>SUM('Aberdeen City:West Lothian'!N50)</f>
        <v>-989</v>
      </c>
      <c r="O50" s="31">
        <f>SUM(M50:N50)</f>
        <v>-189603</v>
      </c>
      <c r="P50" s="49"/>
      <c r="Q50" s="77"/>
      <c r="R50" s="77"/>
      <c r="S50" s="49"/>
      <c r="T50" s="29">
        <f>SUM('Aberdeen City:West Lothian'!T50)</f>
        <v>0</v>
      </c>
      <c r="U50" s="29">
        <f>SUM('Aberdeen City:West Lothian'!U50)</f>
        <v>0</v>
      </c>
    </row>
    <row r="51" spans="2:21" s="21" customFormat="1" ht="16" customHeight="1">
      <c r="B51" s="28" t="s">
        <v>64</v>
      </c>
      <c r="C51" s="29">
        <f>SUM('Aberdeen City:West Lothian'!C51)</f>
        <v>-143667</v>
      </c>
      <c r="D51" s="29">
        <f>SUM('Aberdeen City:West Lothian'!D51)</f>
        <v>-12274</v>
      </c>
      <c r="E51" s="29">
        <f>SUM('Aberdeen City:West Lothian'!E51)</f>
        <v>-137585</v>
      </c>
      <c r="F51" s="29">
        <f>SUM('Aberdeen City:West Lothian'!F51)</f>
        <v>-50494</v>
      </c>
      <c r="G51" s="29">
        <f>SUM('Aberdeen City:West Lothian'!G51)</f>
        <v>0</v>
      </c>
      <c r="H51" s="29">
        <f>SUM('Aberdeen City:West Lothian'!H51)</f>
        <v>-3476</v>
      </c>
      <c r="I51" s="29">
        <f>SUM('Aberdeen City:West Lothian'!I51)</f>
        <v>-45877</v>
      </c>
      <c r="J51" s="29">
        <f>SUM('Aberdeen City:West Lothian'!J51)</f>
        <v>-28888.400000000001</v>
      </c>
      <c r="K51" s="29">
        <f>SUM('Aberdeen City:West Lothian'!K51)</f>
        <v>-1348277</v>
      </c>
      <c r="L51" s="29">
        <f>SUM('Aberdeen City:West Lothian'!L51)</f>
        <v>-217</v>
      </c>
      <c r="M51" s="31">
        <f>SUM(C51:L51)</f>
        <v>-1770755.4</v>
      </c>
      <c r="N51" s="29">
        <f>SUM('Aberdeen City:West Lothian'!N51)</f>
        <v>-2039</v>
      </c>
      <c r="O51" s="31">
        <f>SUM(M51:N51)</f>
        <v>-1772794.4</v>
      </c>
      <c r="P51" s="50"/>
      <c r="Q51" s="77"/>
      <c r="R51" s="77"/>
      <c r="S51" s="51"/>
      <c r="T51" s="29">
        <f>SUM('Aberdeen City:West Lothian'!T51)</f>
        <v>0</v>
      </c>
      <c r="U51" s="29">
        <f>SUM('Aberdeen City:West Lothian'!U51)</f>
        <v>0</v>
      </c>
    </row>
    <row r="52" spans="2:21" s="21" customFormat="1" ht="16" customHeight="1">
      <c r="B52" s="33" t="s">
        <v>65</v>
      </c>
      <c r="C52" s="34">
        <f>SUM(C47:C51)</f>
        <v>-825203</v>
      </c>
      <c r="D52" s="34">
        <f>SUM(D48:D51)</f>
        <v>-13298</v>
      </c>
      <c r="E52" s="34">
        <f>SUM(E47:E51)</f>
        <v>-261604</v>
      </c>
      <c r="F52" s="34">
        <f>SUM(F47:F51)</f>
        <v>-65390</v>
      </c>
      <c r="G52" s="34">
        <f t="shared" ref="G52:L52" si="2">SUM(G48:G51)</f>
        <v>0</v>
      </c>
      <c r="H52" s="34">
        <f t="shared" si="2"/>
        <v>-3676</v>
      </c>
      <c r="I52" s="34">
        <f t="shared" si="2"/>
        <v>-131839</v>
      </c>
      <c r="J52" s="34">
        <f t="shared" si="2"/>
        <v>-40741</v>
      </c>
      <c r="K52" s="34">
        <f t="shared" si="2"/>
        <v>-1503606</v>
      </c>
      <c r="L52" s="34">
        <f t="shared" si="2"/>
        <v>-717</v>
      </c>
      <c r="M52" s="34">
        <f>SUM(M47:M51)</f>
        <v>-2846074</v>
      </c>
      <c r="N52" s="34">
        <f>SUM(N48:N51)</f>
        <v>-3028</v>
      </c>
      <c r="O52" s="34">
        <f>SUM(O47:O51)</f>
        <v>-2849102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f>SUM('Aberdeen City:West Lothian'!C55)</f>
        <v>-15310</v>
      </c>
      <c r="D55" s="29">
        <f>SUM('Aberdeen City:West Lothian'!D55)</f>
        <v>-172</v>
      </c>
      <c r="E55" s="29">
        <f>SUM('Aberdeen City:West Lothian'!E55)</f>
        <v>-15234</v>
      </c>
      <c r="F55" s="29">
        <f>SUM('Aberdeen City:West Lothian'!F55)</f>
        <v>-12003</v>
      </c>
      <c r="G55" s="29">
        <f>SUM('Aberdeen City:West Lothian'!G55)</f>
        <v>0</v>
      </c>
      <c r="H55" s="29">
        <f>SUM('Aberdeen City:West Lothian'!H55)</f>
        <v>-29407</v>
      </c>
      <c r="I55" s="29">
        <f>SUM('Aberdeen City:West Lothian'!I55)</f>
        <v>-679</v>
      </c>
      <c r="J55" s="29">
        <f>SUM('Aberdeen City:West Lothian'!J55)</f>
        <v>-6008</v>
      </c>
      <c r="K55" s="29">
        <f>SUM('Aberdeen City:West Lothian'!K55)</f>
        <v>-413</v>
      </c>
      <c r="L55" s="29">
        <f>SUM('Aberdeen City:West Lothian'!L55)</f>
        <v>0</v>
      </c>
      <c r="M55" s="31">
        <f>SUM(C55:L55)</f>
        <v>-79226</v>
      </c>
      <c r="N55" s="29">
        <f>SUM('Aberdeen City:West Lothian'!N55)</f>
        <v>-243</v>
      </c>
      <c r="O55" s="31">
        <f>SUM(M55:N55)</f>
        <v>-79469</v>
      </c>
      <c r="P55" s="52"/>
      <c r="Q55" s="77"/>
      <c r="R55" s="77"/>
      <c r="S55" s="52"/>
      <c r="T55" s="29">
        <f>SUM('Aberdeen City:West Lothian'!T55)</f>
        <v>0</v>
      </c>
      <c r="U55" s="29">
        <f>SUM('Aberdeen City:West Lothian'!U55)</f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f>SUM('Aberdeen City:West Lothian'!F56)</f>
        <v>0</v>
      </c>
      <c r="G56" s="30"/>
      <c r="H56" s="30"/>
      <c r="I56" s="30"/>
      <c r="J56" s="29">
        <f>SUM('Aberdeen City:West Lothian'!J56)</f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f>SUM('Aberdeen City:West Lothian'!E57)</f>
        <v>-848155</v>
      </c>
      <c r="F57" s="30"/>
      <c r="G57" s="30"/>
      <c r="H57" s="30"/>
      <c r="I57" s="30"/>
      <c r="J57" s="30"/>
      <c r="K57" s="30"/>
      <c r="L57" s="30"/>
      <c r="M57" s="31">
        <f>E57</f>
        <v>-848155</v>
      </c>
      <c r="N57" s="30"/>
      <c r="O57" s="31">
        <f>M57</f>
        <v>-848155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-2041</v>
      </c>
      <c r="D58" s="42">
        <f>-D82</f>
        <v>-234</v>
      </c>
      <c r="E58" s="42">
        <f>-E82</f>
        <v>-2639477</v>
      </c>
      <c r="F58" s="42">
        <f>-F82</f>
        <v>-84</v>
      </c>
      <c r="G58" s="41"/>
      <c r="H58" s="42">
        <f>-H82</f>
        <v>-355</v>
      </c>
      <c r="I58" s="42">
        <f>-I82</f>
        <v>0</v>
      </c>
      <c r="J58" s="42">
        <f>-J82</f>
        <v>-22</v>
      </c>
      <c r="K58" s="42">
        <f>-K82</f>
        <v>-68624</v>
      </c>
      <c r="L58" s="42">
        <f>-L82</f>
        <v>0</v>
      </c>
      <c r="M58" s="31">
        <f>SUM(C58:L58)</f>
        <v>-2710837</v>
      </c>
      <c r="N58" s="42">
        <f>-N82</f>
        <v>-3995</v>
      </c>
      <c r="O58" s="31">
        <f>SUM(M58:N58)</f>
        <v>-2714832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f>SUM('Aberdeen City:West Lothian'!C59)</f>
        <v>-50880</v>
      </c>
      <c r="D59" s="29">
        <f>SUM('Aberdeen City:West Lothian'!D59)</f>
        <v>-11547</v>
      </c>
      <c r="E59" s="29">
        <f>SUM('Aberdeen City:West Lothian'!E59)</f>
        <v>-208405</v>
      </c>
      <c r="F59" s="29">
        <f>SUM('Aberdeen City:West Lothian'!F59)</f>
        <v>-17980</v>
      </c>
      <c r="G59" s="29">
        <f>SUM('Aberdeen City:West Lothian'!G59)</f>
        <v>0</v>
      </c>
      <c r="H59" s="29">
        <f>SUM('Aberdeen City:West Lothian'!H59)</f>
        <v>-5938</v>
      </c>
      <c r="I59" s="29">
        <f>SUM('Aberdeen City:West Lothian'!I59)</f>
        <v>-29931</v>
      </c>
      <c r="J59" s="29">
        <f>SUM('Aberdeen City:West Lothian'!J59)</f>
        <v>-35171</v>
      </c>
      <c r="K59" s="29">
        <f>SUM('Aberdeen City:West Lothian'!K59)</f>
        <v>-73814</v>
      </c>
      <c r="L59" s="29">
        <f>SUM('Aberdeen City:West Lothian'!L59)</f>
        <v>-1853</v>
      </c>
      <c r="M59" s="31">
        <f>SUM(C59:L59)</f>
        <v>-435519</v>
      </c>
      <c r="N59" s="29">
        <f>SUM('Aberdeen City:West Lothian'!N59)</f>
        <v>-1754</v>
      </c>
      <c r="O59" s="31">
        <f>SUM(M59:N59)</f>
        <v>-437273</v>
      </c>
      <c r="P59" s="52"/>
      <c r="Q59" s="77"/>
      <c r="R59" s="77"/>
      <c r="S59" s="52"/>
      <c r="T59" s="29">
        <f>SUM('Aberdeen City:West Lothian'!T59)</f>
        <v>-4</v>
      </c>
      <c r="U59" s="29">
        <f>SUM('Aberdeen City:West Lothian'!U59)</f>
        <v>-1177</v>
      </c>
    </row>
    <row r="60" spans="2:21" s="21" customFormat="1" ht="16" customHeight="1">
      <c r="B60" s="33" t="s">
        <v>72</v>
      </c>
      <c r="C60" s="34">
        <f>SUM(C55,C58:C59)</f>
        <v>-68231</v>
      </c>
      <c r="D60" s="34">
        <f>SUM(D55,D58:D59)</f>
        <v>-11953</v>
      </c>
      <c r="E60" s="34">
        <f>SUM(E55,E57:E59)</f>
        <v>-3711271</v>
      </c>
      <c r="F60" s="34">
        <f>SUM(F55:F56,F58:F59)</f>
        <v>-30067</v>
      </c>
      <c r="G60" s="34">
        <f>SUM(G55,G59)</f>
        <v>0</v>
      </c>
      <c r="H60" s="34">
        <f>SUM(H55,H58:H59)</f>
        <v>-35700</v>
      </c>
      <c r="I60" s="34">
        <f>SUM(I55,I58:I59)</f>
        <v>-30610</v>
      </c>
      <c r="J60" s="34">
        <f>SUM(J55:J56,J58:J59)</f>
        <v>-41201</v>
      </c>
      <c r="K60" s="34">
        <f>SUM(K55,K58:K59)</f>
        <v>-142851</v>
      </c>
      <c r="L60" s="34">
        <f>SUM(L55,L58:L59)</f>
        <v>-1853</v>
      </c>
      <c r="M60" s="34">
        <f>SUM(M55:M59)</f>
        <v>-4073737</v>
      </c>
      <c r="N60" s="34">
        <f>SUM(N55,N58:N59)</f>
        <v>-5992</v>
      </c>
      <c r="O60" s="34">
        <f>SUM(O55:O59)</f>
        <v>-4079729</v>
      </c>
      <c r="P60" s="52"/>
      <c r="Q60" s="77"/>
      <c r="R60" s="77"/>
      <c r="S60" s="52"/>
      <c r="T60" s="34">
        <f>SUM(T55,T59)</f>
        <v>-4</v>
      </c>
      <c r="U60" s="34">
        <f>SUM(U55,U59)</f>
        <v>-1177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f>SUM('Aberdeen City:West Lothian'!C63)</f>
        <v>-25332</v>
      </c>
      <c r="D63" s="29">
        <f>SUM('Aberdeen City:West Lothian'!D63)</f>
        <v>-17507</v>
      </c>
      <c r="E63" s="29">
        <f>SUM('Aberdeen City:West Lothian'!E63)</f>
        <v>-222637</v>
      </c>
      <c r="F63" s="29">
        <f>SUM('Aberdeen City:West Lothian'!F63)</f>
        <v>-62893</v>
      </c>
      <c r="G63" s="29">
        <f>SUM('Aberdeen City:West Lothian'!G63)</f>
        <v>0</v>
      </c>
      <c r="H63" s="29">
        <f>SUM('Aberdeen City:West Lothian'!H63)</f>
        <v>-74108</v>
      </c>
      <c r="I63" s="29">
        <f>SUM('Aberdeen City:West Lothian'!I63)</f>
        <v>-53486</v>
      </c>
      <c r="J63" s="29">
        <f>SUM('Aberdeen City:West Lothian'!J63)</f>
        <v>-80431</v>
      </c>
      <c r="K63" s="29">
        <f>SUM('Aberdeen City:West Lothian'!K63)</f>
        <v>-52311</v>
      </c>
      <c r="L63" s="29">
        <f>SUM('Aberdeen City:West Lothian'!L63)</f>
        <v>-66635</v>
      </c>
      <c r="M63" s="31">
        <f>SUM(C63:L63)</f>
        <v>-655340</v>
      </c>
      <c r="N63" s="29">
        <f>SUM('Aberdeen City:West Lothian'!N63)</f>
        <v>-110812</v>
      </c>
      <c r="O63" s="31">
        <f>SUM(M63:N63)</f>
        <v>-766152</v>
      </c>
      <c r="P63" s="32"/>
      <c r="Q63" s="77"/>
      <c r="R63" s="77"/>
      <c r="S63" s="32"/>
      <c r="T63" s="29">
        <f>SUM('Aberdeen City:West Lothian'!T63)</f>
        <v>-29163</v>
      </c>
      <c r="U63" s="29">
        <f>SUM('Aberdeen City:West Lothian'!U63)</f>
        <v>-185</v>
      </c>
    </row>
    <row r="64" spans="2:21" s="21" customFormat="1" ht="16" customHeight="1">
      <c r="B64" s="28" t="s">
        <v>75</v>
      </c>
      <c r="C64" s="29">
        <f>SUM('Aberdeen City:West Lothian'!C64)</f>
        <v>-918</v>
      </c>
      <c r="D64" s="29">
        <f>SUM('Aberdeen City:West Lothian'!D64)</f>
        <v>-2823</v>
      </c>
      <c r="E64" s="29">
        <f>SUM('Aberdeen City:West Lothian'!E64)</f>
        <v>-4821</v>
      </c>
      <c r="F64" s="29">
        <f>SUM('Aberdeen City:West Lothian'!F64)</f>
        <v>-4218</v>
      </c>
      <c r="G64" s="29">
        <f>SUM('Aberdeen City:West Lothian'!G64)</f>
        <v>0</v>
      </c>
      <c r="H64" s="29">
        <f>SUM('Aberdeen City:West Lothian'!H64)</f>
        <v>-555</v>
      </c>
      <c r="I64" s="29">
        <f>SUM('Aberdeen City:West Lothian'!I64)</f>
        <v>-27682</v>
      </c>
      <c r="J64" s="29">
        <f>SUM('Aberdeen City:West Lothian'!J64)</f>
        <v>-18687</v>
      </c>
      <c r="K64" s="29">
        <f>SUM('Aberdeen City:West Lothian'!K64)</f>
        <v>-95062</v>
      </c>
      <c r="L64" s="29">
        <f>SUM('Aberdeen City:West Lothian'!L64)</f>
        <v>-7784</v>
      </c>
      <c r="M64" s="31">
        <f>SUM(C64:L64)</f>
        <v>-162550</v>
      </c>
      <c r="N64" s="29">
        <f>SUM('Aberdeen City:West Lothian'!N64)</f>
        <v>-1149280</v>
      </c>
      <c r="O64" s="31">
        <f>SUM(M64:N64)</f>
        <v>-1311830</v>
      </c>
      <c r="P64" s="32"/>
      <c r="Q64" s="77"/>
      <c r="R64" s="77"/>
      <c r="S64" s="32"/>
      <c r="T64" s="29">
        <f>SUM('Aberdeen City:West Lothian'!T64)</f>
        <v>-623</v>
      </c>
      <c r="U64" s="29">
        <f>SUM('Aberdeen City:West Lothian'!U64)</f>
        <v>-6580</v>
      </c>
    </row>
    <row r="65" spans="2:21" s="21" customFormat="1" ht="16" customHeight="1">
      <c r="B65" s="28" t="s">
        <v>76</v>
      </c>
      <c r="C65" s="29">
        <f>SUM('Aberdeen City:West Lothian'!C65)</f>
        <v>-21198</v>
      </c>
      <c r="D65" s="29">
        <f>SUM('Aberdeen City:West Lothian'!D65)</f>
        <v>-8100</v>
      </c>
      <c r="E65" s="29">
        <f>SUM('Aberdeen City:West Lothian'!E65)</f>
        <v>-40689</v>
      </c>
      <c r="F65" s="29">
        <f>SUM('Aberdeen City:West Lothian'!F65)</f>
        <v>-38510</v>
      </c>
      <c r="G65" s="29">
        <f>SUM('Aberdeen City:West Lothian'!G65)</f>
        <v>0</v>
      </c>
      <c r="H65" s="29">
        <f>SUM('Aberdeen City:West Lothian'!H65)</f>
        <v>-39010</v>
      </c>
      <c r="I65" s="29">
        <f>SUM('Aberdeen City:West Lothian'!I65)</f>
        <v>-43462</v>
      </c>
      <c r="J65" s="29">
        <f>SUM('Aberdeen City:West Lothian'!J65)</f>
        <v>-88303</v>
      </c>
      <c r="K65" s="29">
        <f>SUM('Aberdeen City:West Lothian'!K65)</f>
        <v>-32180</v>
      </c>
      <c r="L65" s="29">
        <f>SUM('Aberdeen City:West Lothian'!L65)</f>
        <v>-45698</v>
      </c>
      <c r="M65" s="31">
        <f>SUM(C65:L65)</f>
        <v>-357150</v>
      </c>
      <c r="N65" s="29">
        <f>SUM('Aberdeen City:West Lothian'!N65)</f>
        <v>-48062</v>
      </c>
      <c r="O65" s="31">
        <f>SUM(M65:N65)</f>
        <v>-405212</v>
      </c>
      <c r="P65" s="32"/>
      <c r="Q65" s="77"/>
      <c r="R65" s="77"/>
      <c r="S65" s="32"/>
      <c r="T65" s="29">
        <f>SUM('Aberdeen City:West Lothian'!T65)</f>
        <v>-15715</v>
      </c>
      <c r="U65" s="29">
        <f>SUM('Aberdeen City:West Lothian'!U65)</f>
        <v>-348</v>
      </c>
    </row>
    <row r="66" spans="2:21" s="21" customFormat="1" ht="16" customHeight="1">
      <c r="B66" s="33" t="s">
        <v>77</v>
      </c>
      <c r="C66" s="34">
        <f t="shared" ref="C66:O66" si="3">SUM(C63:C65)</f>
        <v>-47448</v>
      </c>
      <c r="D66" s="34">
        <f t="shared" si="3"/>
        <v>-28430</v>
      </c>
      <c r="E66" s="34">
        <f t="shared" si="3"/>
        <v>-268147</v>
      </c>
      <c r="F66" s="34">
        <f t="shared" si="3"/>
        <v>-105621</v>
      </c>
      <c r="G66" s="34">
        <f t="shared" si="3"/>
        <v>0</v>
      </c>
      <c r="H66" s="34">
        <f t="shared" si="3"/>
        <v>-113673</v>
      </c>
      <c r="I66" s="34">
        <f t="shared" si="3"/>
        <v>-124630</v>
      </c>
      <c r="J66" s="34">
        <f t="shared" si="3"/>
        <v>-187421</v>
      </c>
      <c r="K66" s="34">
        <f t="shared" si="3"/>
        <v>-179553</v>
      </c>
      <c r="L66" s="34">
        <f t="shared" si="3"/>
        <v>-120117</v>
      </c>
      <c r="M66" s="34">
        <f t="shared" si="3"/>
        <v>-1175040</v>
      </c>
      <c r="N66" s="34">
        <f t="shared" si="3"/>
        <v>-1308154</v>
      </c>
      <c r="O66" s="34">
        <f t="shared" si="3"/>
        <v>-2483194</v>
      </c>
      <c r="P66" s="32"/>
      <c r="Q66" s="77"/>
      <c r="R66" s="77"/>
      <c r="S66" s="32"/>
      <c r="T66" s="34">
        <f>SUM(T63:T65)</f>
        <v>-45501</v>
      </c>
      <c r="U66" s="34">
        <f>SUM(U63:U65)</f>
        <v>-7113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4">SUM(C52,C60,C66)</f>
        <v>-940882</v>
      </c>
      <c r="D68" s="31">
        <f t="shared" si="4"/>
        <v>-53681</v>
      </c>
      <c r="E68" s="31">
        <f t="shared" si="4"/>
        <v>-4241022</v>
      </c>
      <c r="F68" s="31">
        <f t="shared" si="4"/>
        <v>-201078</v>
      </c>
      <c r="G68" s="31">
        <f t="shared" si="4"/>
        <v>0</v>
      </c>
      <c r="H68" s="31">
        <f t="shared" si="4"/>
        <v>-153049</v>
      </c>
      <c r="I68" s="31">
        <f t="shared" si="4"/>
        <v>-287079</v>
      </c>
      <c r="J68" s="31">
        <f t="shared" si="4"/>
        <v>-269363</v>
      </c>
      <c r="K68" s="31">
        <f t="shared" si="4"/>
        <v>-1826010</v>
      </c>
      <c r="L68" s="31">
        <f t="shared" si="4"/>
        <v>-122687</v>
      </c>
      <c r="M68" s="31">
        <f t="shared" si="4"/>
        <v>-8094851</v>
      </c>
      <c r="N68" s="31">
        <f t="shared" si="4"/>
        <v>-1317174</v>
      </c>
      <c r="O68" s="31">
        <f t="shared" si="4"/>
        <v>-9412025</v>
      </c>
      <c r="P68" s="32"/>
      <c r="Q68" s="77"/>
      <c r="R68" s="77"/>
      <c r="S68" s="32"/>
      <c r="T68" s="31">
        <f>SUM(T52,T60,T66)</f>
        <v>-45505</v>
      </c>
      <c r="U68" s="31">
        <f>SUM(U52,U60,U66)</f>
        <v>-8290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-925572</v>
      </c>
      <c r="D70" s="31">
        <f>D68-D55</f>
        <v>-53509</v>
      </c>
      <c r="E70" s="31">
        <f>E68-E55</f>
        <v>-4225788</v>
      </c>
      <c r="F70" s="31">
        <f>F68-F55-F56</f>
        <v>-189075</v>
      </c>
      <c r="G70" s="31">
        <f>G68-G55</f>
        <v>0</v>
      </c>
      <c r="H70" s="31">
        <f>H68-H55</f>
        <v>-123642</v>
      </c>
      <c r="I70" s="31">
        <f>I68-I55</f>
        <v>-286400</v>
      </c>
      <c r="J70" s="31">
        <f>J68-J55-J56</f>
        <v>-263355</v>
      </c>
      <c r="K70" s="31">
        <f>K68-K55</f>
        <v>-1825597</v>
      </c>
      <c r="L70" s="31">
        <f>L68-L55</f>
        <v>-122687</v>
      </c>
      <c r="M70" s="31">
        <f>M68-M55-M56</f>
        <v>-8015625</v>
      </c>
      <c r="N70" s="31">
        <f>N68-N55</f>
        <v>-1316931</v>
      </c>
      <c r="O70" s="31">
        <f>O68-O55-O56</f>
        <v>-9332556</v>
      </c>
      <c r="P70" s="32"/>
      <c r="Q70" s="77"/>
      <c r="R70" s="77"/>
      <c r="S70" s="32"/>
      <c r="T70" s="31">
        <f>T68-T55</f>
        <v>-45505</v>
      </c>
      <c r="U70" s="31">
        <f>U68-U55</f>
        <v>-8290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5">C41+C68</f>
        <v>5524371</v>
      </c>
      <c r="D72" s="57">
        <f t="shared" si="5"/>
        <v>582321</v>
      </c>
      <c r="E72" s="57">
        <f t="shared" si="5"/>
        <v>3539628</v>
      </c>
      <c r="F72" s="57">
        <f t="shared" si="5"/>
        <v>455961</v>
      </c>
      <c r="G72" s="57">
        <f t="shared" si="5"/>
        <v>0</v>
      </c>
      <c r="H72" s="57">
        <f t="shared" si="5"/>
        <v>725918</v>
      </c>
      <c r="I72" s="57">
        <f t="shared" si="5"/>
        <v>218665</v>
      </c>
      <c r="J72" s="57">
        <f t="shared" si="5"/>
        <v>387266</v>
      </c>
      <c r="K72" s="57">
        <f t="shared" si="5"/>
        <v>272485</v>
      </c>
      <c r="L72" s="57">
        <f t="shared" si="5"/>
        <v>-28644</v>
      </c>
      <c r="M72" s="57">
        <f t="shared" si="5"/>
        <v>11677971</v>
      </c>
      <c r="N72" s="57">
        <f t="shared" si="5"/>
        <v>-571342</v>
      </c>
      <c r="O72" s="57">
        <f t="shared" si="5"/>
        <v>11106629</v>
      </c>
      <c r="P72" s="32"/>
      <c r="Q72" s="77"/>
      <c r="R72" s="77"/>
      <c r="S72" s="32"/>
      <c r="T72" s="57">
        <f>T41+T68</f>
        <v>-19538</v>
      </c>
      <c r="U72" s="57">
        <f>U41+U68</f>
        <v>75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f>SUM('Aberdeen City:West Lothian'!C77)</f>
        <v>43264</v>
      </c>
      <c r="D77" s="69">
        <f>SUM('Aberdeen City:West Lothian'!D77)</f>
        <v>2771</v>
      </c>
      <c r="E77" s="69">
        <f>SUM('Aberdeen City:West Lothian'!E77)</f>
        <v>1205</v>
      </c>
      <c r="F77" s="69">
        <f>SUM('Aberdeen City:West Lothian'!F77)</f>
        <v>9883</v>
      </c>
      <c r="G77" s="69">
        <f>SUM('Aberdeen City:West Lothian'!G77)</f>
        <v>0</v>
      </c>
      <c r="H77" s="69">
        <f>SUM('Aberdeen City:West Lothian'!H77)</f>
        <v>2277</v>
      </c>
      <c r="I77" s="69">
        <f>SUM('Aberdeen City:West Lothian'!I77)</f>
        <v>5011</v>
      </c>
      <c r="J77" s="69">
        <f>SUM('Aberdeen City:West Lothian'!J77)</f>
        <v>7146</v>
      </c>
      <c r="K77" s="69">
        <f>SUM('Aberdeen City:West Lothian'!K77)</f>
        <v>2778</v>
      </c>
      <c r="L77" s="69">
        <f>SUM('Aberdeen City:West Lothian'!L77)</f>
        <v>345</v>
      </c>
      <c r="M77" s="70">
        <f>SUM(C77:L77)</f>
        <v>74680</v>
      </c>
      <c r="N77" s="71">
        <f>SUM('Aberdeen City:West Lothian'!N77)</f>
        <v>203303</v>
      </c>
      <c r="O77" s="70">
        <f>SUM(M77:N77)</f>
        <v>277983</v>
      </c>
      <c r="P77" s="32"/>
      <c r="Q77" s="77"/>
      <c r="R77" s="77"/>
      <c r="S77" s="32"/>
      <c r="T77" s="71">
        <f>SUM('Aberdeen City:West Lothian'!T77)</f>
        <v>199</v>
      </c>
      <c r="U77" s="29">
        <f>SUM('Aberdeen City:West Lothian'!U77)</f>
        <v>2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f>SUM('Aberdeen City:West Lothian'!O80)</f>
        <v>2724857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f>SUM('Aberdeen City:West Lothian'!O81)</f>
        <v>-2714832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f>SUM('Aberdeen City:West Lothian'!C82)</f>
        <v>2041</v>
      </c>
      <c r="D82" s="29">
        <f>SUM('Aberdeen City:West Lothian'!D82)</f>
        <v>234</v>
      </c>
      <c r="E82" s="29">
        <f>SUM('Aberdeen City:West Lothian'!E82)</f>
        <v>2639477</v>
      </c>
      <c r="F82" s="29">
        <f>SUM('Aberdeen City:West Lothian'!F82)</f>
        <v>84</v>
      </c>
      <c r="G82" s="30"/>
      <c r="H82" s="29">
        <f>SUM('Aberdeen City:West Lothian'!H82)</f>
        <v>355</v>
      </c>
      <c r="I82" s="29">
        <f>SUM('Aberdeen City:West Lothian'!I82)</f>
        <v>0</v>
      </c>
      <c r="J82" s="29">
        <f>SUM('Aberdeen City:West Lothian'!J82)</f>
        <v>22</v>
      </c>
      <c r="K82" s="29">
        <f>SUM('Aberdeen City:West Lothian'!K82)</f>
        <v>68624</v>
      </c>
      <c r="L82" s="29">
        <f>SUM('Aberdeen City:West Lothian'!L82)</f>
        <v>0</v>
      </c>
      <c r="M82" s="31">
        <f>SUM(C82:F82,H82:L82)</f>
        <v>2710837</v>
      </c>
      <c r="N82" s="29">
        <f>SUM('Aberdeen City:West Lothian'!N82)</f>
        <v>3995</v>
      </c>
      <c r="O82" s="31">
        <f>SUM(M82:N82)</f>
        <v>2714832</v>
      </c>
      <c r="P82" s="32"/>
      <c r="Q82" s="77"/>
      <c r="R82" s="77"/>
      <c r="S82" s="32"/>
      <c r="T82" s="29">
        <f>SUM('Aberdeen City:West Lothian'!T82)</f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10025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f>SUM('Aberdeen City:West Lothian'!C86)</f>
        <v>50747</v>
      </c>
      <c r="D86" s="29">
        <f>SUM('Aberdeen City:West Lothian'!D86)</f>
        <v>29679</v>
      </c>
      <c r="E86" s="29">
        <f>SUM('Aberdeen City:West Lothian'!E86)</f>
        <v>589196</v>
      </c>
      <c r="F86" s="29">
        <f>SUM('Aberdeen City:West Lothian'!F86)</f>
        <v>531</v>
      </c>
      <c r="G86" s="30"/>
      <c r="H86" s="29">
        <f>SUM('Aberdeen City:West Lothian'!H86)</f>
        <v>1547</v>
      </c>
      <c r="I86" s="29">
        <f>SUM('Aberdeen City:West Lothian'!I86)</f>
        <v>24833</v>
      </c>
      <c r="J86" s="29">
        <f>SUM('Aberdeen City:West Lothian'!J86)</f>
        <v>1083</v>
      </c>
      <c r="K86" s="29">
        <f>SUM('Aberdeen City:West Lothian'!K86)</f>
        <v>16259</v>
      </c>
      <c r="L86" s="29">
        <f>SUM('Aberdeen City:West Lothian'!L86)</f>
        <v>0</v>
      </c>
      <c r="M86" s="31">
        <f>SUM(C86:F86,H86:L86)</f>
        <v>713875</v>
      </c>
      <c r="N86" s="29">
        <f>SUM('Aberdeen City:West Lothian'!N86)</f>
        <v>327</v>
      </c>
      <c r="O86" s="31">
        <f>SUM(M86:N86)</f>
        <v>714202</v>
      </c>
      <c r="P86" s="32"/>
      <c r="Q86" s="36"/>
      <c r="R86" s="36"/>
      <c r="S86" s="32"/>
      <c r="T86" s="29">
        <f>SUM('Aberdeen City:West Lothian'!T86)</f>
        <v>0</v>
      </c>
      <c r="U86" s="29">
        <f>SUM('Aberdeen City:West Lothian'!U86)</f>
        <v>0</v>
      </c>
    </row>
    <row r="87" spans="2:21" s="21" customFormat="1" ht="16" customHeight="1">
      <c r="B87" s="28" t="s">
        <v>89</v>
      </c>
      <c r="C87" s="29">
        <f>SUM('Aberdeen City:West Lothian'!C87)</f>
        <v>8048</v>
      </c>
      <c r="D87" s="29">
        <f>SUM('Aberdeen City:West Lothian'!D87)</f>
        <v>15156</v>
      </c>
      <c r="E87" s="29">
        <f>SUM('Aberdeen City:West Lothian'!E87)</f>
        <v>25925</v>
      </c>
      <c r="F87" s="29">
        <f>SUM('Aberdeen City:West Lothian'!F87)</f>
        <v>3989</v>
      </c>
      <c r="G87" s="30"/>
      <c r="H87" s="29">
        <f>SUM('Aberdeen City:West Lothian'!H87)</f>
        <v>2386</v>
      </c>
      <c r="I87" s="29">
        <f>SUM('Aberdeen City:West Lothian'!I87)</f>
        <v>13255</v>
      </c>
      <c r="J87" s="29">
        <f>SUM('Aberdeen City:West Lothian'!J87)</f>
        <v>3385</v>
      </c>
      <c r="K87" s="29">
        <f>SUM('Aberdeen City:West Lothian'!K87)</f>
        <v>12565</v>
      </c>
      <c r="L87" s="29">
        <f>SUM('Aberdeen City:West Lothian'!L87)</f>
        <v>109</v>
      </c>
      <c r="M87" s="31">
        <f>SUM(C87:F87,H87:L87)</f>
        <v>84818</v>
      </c>
      <c r="N87" s="29">
        <f>SUM('Aberdeen City:West Lothian'!N87)</f>
        <v>529</v>
      </c>
      <c r="O87" s="31">
        <f>SUM(M87:N87)</f>
        <v>85347</v>
      </c>
      <c r="P87" s="32"/>
      <c r="Q87" s="36"/>
      <c r="R87" s="36"/>
      <c r="S87" s="32"/>
      <c r="T87" s="29">
        <f>SUM('Aberdeen City:West Lothian'!T87)</f>
        <v>109</v>
      </c>
      <c r="U87" s="29">
        <f>SUM('Aberdeen City:West Lothian'!U87)</f>
        <v>314</v>
      </c>
    </row>
    <row r="88" spans="2:21" s="21" customFormat="1" ht="16" customHeight="1">
      <c r="B88" s="33" t="s">
        <v>90</v>
      </c>
      <c r="C88" s="72">
        <f>SUM(C86:C87)</f>
        <v>58795</v>
      </c>
      <c r="D88" s="72">
        <f>SUM(D86:D87)</f>
        <v>44835</v>
      </c>
      <c r="E88" s="72">
        <f>SUM(E86:E87)</f>
        <v>615121</v>
      </c>
      <c r="F88" s="72">
        <f>SUM(F86:F87)</f>
        <v>4520</v>
      </c>
      <c r="G88" s="30"/>
      <c r="H88" s="72">
        <f t="shared" ref="H88:O88" si="6">SUM(H86:H87)</f>
        <v>3933</v>
      </c>
      <c r="I88" s="72">
        <f t="shared" si="6"/>
        <v>38088</v>
      </c>
      <c r="J88" s="72">
        <f t="shared" si="6"/>
        <v>4468</v>
      </c>
      <c r="K88" s="72">
        <f t="shared" si="6"/>
        <v>28824</v>
      </c>
      <c r="L88" s="72">
        <f t="shared" si="6"/>
        <v>109</v>
      </c>
      <c r="M88" s="72">
        <f t="shared" si="6"/>
        <v>798693</v>
      </c>
      <c r="N88" s="72">
        <f t="shared" si="6"/>
        <v>856</v>
      </c>
      <c r="O88" s="72">
        <f t="shared" si="6"/>
        <v>799549</v>
      </c>
      <c r="P88" s="32"/>
      <c r="Q88" s="36"/>
      <c r="R88" s="36"/>
      <c r="S88" s="32"/>
      <c r="T88" s="72">
        <f>SUM(T86:T87)</f>
        <v>109</v>
      </c>
      <c r="U88" s="72">
        <f>SUM(U86:U87)</f>
        <v>314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f>SUM('Aberdeen City:West Lothian'!C90)</f>
        <v>-2481</v>
      </c>
      <c r="D90" s="29">
        <f>SUM('Aberdeen City:West Lothian'!D90)</f>
        <v>-472</v>
      </c>
      <c r="E90" s="29">
        <f>SUM('Aberdeen City:West Lothian'!E90)</f>
        <v>-8443</v>
      </c>
      <c r="F90" s="29">
        <f>SUM('Aberdeen City:West Lothian'!F90)</f>
        <v>-15</v>
      </c>
      <c r="G90" s="30"/>
      <c r="H90" s="29">
        <f>SUM('Aberdeen City:West Lothian'!H90)</f>
        <v>0</v>
      </c>
      <c r="I90" s="29">
        <f>SUM('Aberdeen City:West Lothian'!I90)</f>
        <v>-4229</v>
      </c>
      <c r="J90" s="29">
        <f>SUM('Aberdeen City:West Lothian'!J90)</f>
        <v>-7</v>
      </c>
      <c r="K90" s="29">
        <f>SUM('Aberdeen City:West Lothian'!K90)</f>
        <v>-1534</v>
      </c>
      <c r="L90" s="29">
        <f>SUM('Aberdeen City:West Lothian'!L90)</f>
        <v>0</v>
      </c>
      <c r="M90" s="31">
        <f>SUM(C90:F90,H90:L90)</f>
        <v>-17181</v>
      </c>
      <c r="N90" s="29">
        <f>SUM('Aberdeen City:West Lothian'!N90)</f>
        <v>-42</v>
      </c>
      <c r="O90" s="31">
        <f>SUM(M90:N90)</f>
        <v>-17223</v>
      </c>
      <c r="P90" s="32"/>
      <c r="Q90" s="36"/>
      <c r="R90" s="36"/>
      <c r="S90" s="32"/>
      <c r="T90" s="29">
        <f>SUM('Aberdeen City:West Lothian'!T90)</f>
        <v>0</v>
      </c>
      <c r="U90" s="29">
        <f>SUM('Aberdeen City:West Lothian'!U90)</f>
        <v>0</v>
      </c>
    </row>
    <row r="91" spans="2:21" s="21" customFormat="1" ht="16" customHeight="1">
      <c r="B91" s="28" t="s">
        <v>92</v>
      </c>
      <c r="C91" s="29">
        <f>SUM('Aberdeen City:West Lothian'!C91)</f>
        <v>-61</v>
      </c>
      <c r="D91" s="29">
        <f>SUM('Aberdeen City:West Lothian'!D91)</f>
        <v>-1276</v>
      </c>
      <c r="E91" s="29">
        <f>SUM('Aberdeen City:West Lothian'!E91)</f>
        <v>342</v>
      </c>
      <c r="F91" s="29">
        <f>SUM('Aberdeen City:West Lothian'!F91)</f>
        <v>0</v>
      </c>
      <c r="G91" s="30"/>
      <c r="H91" s="29">
        <f>SUM('Aberdeen City:West Lothian'!H91)</f>
        <v>0</v>
      </c>
      <c r="I91" s="29">
        <f>SUM('Aberdeen City:West Lothian'!I91)</f>
        <v>-3258</v>
      </c>
      <c r="J91" s="29">
        <f>SUM('Aberdeen City:West Lothian'!J91)</f>
        <v>-1100</v>
      </c>
      <c r="K91" s="29">
        <f>SUM('Aberdeen City:West Lothian'!K91)</f>
        <v>-102</v>
      </c>
      <c r="L91" s="29">
        <f>SUM('Aberdeen City:West Lothian'!L91)</f>
        <v>0</v>
      </c>
      <c r="M91" s="31">
        <f>SUM(C91:F91,H91:L91)</f>
        <v>-5455</v>
      </c>
      <c r="N91" s="29">
        <f>SUM('Aberdeen City:West Lothian'!N91)</f>
        <v>0</v>
      </c>
      <c r="O91" s="31">
        <f>SUM(M91:N91)</f>
        <v>-5455</v>
      </c>
      <c r="P91" s="32"/>
      <c r="Q91" s="36"/>
      <c r="R91" s="36"/>
      <c r="S91" s="32"/>
      <c r="T91" s="29">
        <f>SUM('Aberdeen City:West Lothian'!T91)</f>
        <v>0</v>
      </c>
      <c r="U91" s="29">
        <f>SUM('Aberdeen City:West Lothian'!U91)</f>
        <v>0</v>
      </c>
    </row>
    <row r="92" spans="2:21" s="21" customFormat="1" ht="16" customHeight="1">
      <c r="B92" s="33" t="s">
        <v>93</v>
      </c>
      <c r="C92" s="72">
        <f>SUM(C90:C91)</f>
        <v>-2542</v>
      </c>
      <c r="D92" s="72">
        <f>SUM(D90:D91)</f>
        <v>-1748</v>
      </c>
      <c r="E92" s="72">
        <f>SUM(E90:E91)</f>
        <v>-8101</v>
      </c>
      <c r="F92" s="72">
        <f>SUM(F90:F91)</f>
        <v>-15</v>
      </c>
      <c r="G92" s="30"/>
      <c r="H92" s="72">
        <f t="shared" ref="H92:O92" si="7">SUM(H90:H91)</f>
        <v>0</v>
      </c>
      <c r="I92" s="72">
        <f t="shared" si="7"/>
        <v>-7487</v>
      </c>
      <c r="J92" s="72">
        <f t="shared" si="7"/>
        <v>-1107</v>
      </c>
      <c r="K92" s="72">
        <f t="shared" si="7"/>
        <v>-1636</v>
      </c>
      <c r="L92" s="72">
        <f t="shared" si="7"/>
        <v>0</v>
      </c>
      <c r="M92" s="72">
        <f t="shared" si="7"/>
        <v>-22636</v>
      </c>
      <c r="N92" s="72">
        <f t="shared" si="7"/>
        <v>-42</v>
      </c>
      <c r="O92" s="72">
        <f t="shared" si="7"/>
        <v>-22678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56253</v>
      </c>
      <c r="D94" s="31">
        <f>D88+D92</f>
        <v>43087</v>
      </c>
      <c r="E94" s="31">
        <f>E88+E92</f>
        <v>607020</v>
      </c>
      <c r="F94" s="31">
        <f>F88+F92</f>
        <v>4505</v>
      </c>
      <c r="G94" s="30"/>
      <c r="H94" s="31">
        <f t="shared" ref="H94:O94" si="8">H88+H92</f>
        <v>3933</v>
      </c>
      <c r="I94" s="31">
        <f t="shared" si="8"/>
        <v>30601</v>
      </c>
      <c r="J94" s="31">
        <f t="shared" si="8"/>
        <v>3361</v>
      </c>
      <c r="K94" s="31">
        <f t="shared" si="8"/>
        <v>27188</v>
      </c>
      <c r="L94" s="31">
        <f t="shared" si="8"/>
        <v>109</v>
      </c>
      <c r="M94" s="31">
        <f t="shared" si="8"/>
        <v>776057</v>
      </c>
      <c r="N94" s="31">
        <f t="shared" si="8"/>
        <v>814</v>
      </c>
      <c r="O94" s="31">
        <f t="shared" si="8"/>
        <v>776871</v>
      </c>
      <c r="P94" s="32"/>
      <c r="Q94" s="36"/>
      <c r="R94" s="36"/>
      <c r="S94" s="32"/>
      <c r="T94" s="31">
        <f>T88+T92</f>
        <v>109</v>
      </c>
      <c r="U94" s="31">
        <f>U88+U92</f>
        <v>314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f>SUM('Aberdeen City:West Lothian'!C97)</f>
        <v>198544.17057480285</v>
      </c>
      <c r="D97" s="29">
        <f>SUM('Aberdeen City:West Lothian'!D97)</f>
        <v>21758.112325628717</v>
      </c>
      <c r="E97" s="29">
        <f>SUM('Aberdeen City:West Lothian'!E97)</f>
        <v>198945.22930000001</v>
      </c>
      <c r="F97" s="29">
        <f>SUM('Aberdeen City:West Lothian'!F97)</f>
        <v>5630.5338352748822</v>
      </c>
      <c r="G97" s="29">
        <f>SUM('Aberdeen City:West Lothian'!G97)</f>
        <v>0</v>
      </c>
      <c r="H97" s="29">
        <f>SUM('Aberdeen City:West Lothian'!H97)</f>
        <v>26223.580127751869</v>
      </c>
      <c r="I97" s="29">
        <f>SUM('Aberdeen City:West Lothian'!I97)</f>
        <v>39233.169176944415</v>
      </c>
      <c r="J97" s="29">
        <f>SUM('Aberdeen City:West Lothian'!J97)</f>
        <v>80161.204659597279</v>
      </c>
      <c r="K97" s="29">
        <f>SUM('Aberdeen City:West Lothian'!K97)</f>
        <v>33574</v>
      </c>
      <c r="L97" s="29">
        <f>SUM('Aberdeen City:West Lothian'!L97)</f>
        <v>311</v>
      </c>
      <c r="M97" s="31">
        <f>SUM(C97:L97)</f>
        <v>604381</v>
      </c>
      <c r="N97" s="29">
        <f>SUM('Aberdeen City:West Lothian'!N97)</f>
        <v>3076</v>
      </c>
      <c r="O97" s="31">
        <f>SUM(M97:N97)</f>
        <v>607457</v>
      </c>
      <c r="P97" s="32"/>
      <c r="Q97" s="36"/>
      <c r="R97" s="36"/>
      <c r="S97" s="32"/>
      <c r="T97" s="29">
        <f>SUM('Aberdeen City:West Lothian'!T97)</f>
        <v>0</v>
      </c>
      <c r="U97" s="29">
        <f>SUM('Aberdeen City:West Lothian'!U97)</f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N32:N34 T97:U97 C37:L37 N37 T37:U37 C77:L77 T33:U34 O80 C82:F82 H82:L82 N82 U77 C86:F87 H86:L87 N86:N87 T86:U87 C97:L97 N97 T82 C32:L34" xr:uid="{00000000-0002-0000-0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2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C10:C13 D12:L12 N12:N13 T12:U12 D13:L13 T13:U13 C17:L17 N17 T17:U17 O18 C19:L19 N19:N20 T19:U19 C20:L20 T20:U20 F21 J21 C22:L22 N22:N24 T22:U22 C23:L23 T23:U23 C24:L24 T24:U24 C28 E29 K30 C32:L32 N32:N34 C33:L33 T33:U33 C34:L34 T34:U34 C37:L37 N37 T37:U37 C39:L39 N39 T39:U39 C47:C51 E47:F47 D48:L48 N48:N51 T48:U48 D49:L49 T49:U49 D50:L50 T50:U50 D51:L51 T51:U51 C55:L55 N55 T55:U55 F56 J56 E57 C59:L59 N59 T59:U59 C63:L63 N63:N65 T63:U63 C64:L64 T64:U64 C65:L65 T65:U65 C77:L77 U77 O80:O81 C82:F82 H82:L82 N82 T82 C86:F86 H86:L86 N86:N87 T86:U86 C87:F87 H87:L87 T87:U87 C90:F90 H90:L90 N90:N91 T90:U90 C91:F91 H91:L91 T91:U91 C97:L97 N97 T97:U97" unlockedFormula="1"/>
    <ignoredError sqref="M58" emptyCellReferenc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5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133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2597</v>
      </c>
      <c r="K12" s="29">
        <v>0</v>
      </c>
      <c r="L12" s="29">
        <v>0</v>
      </c>
      <c r="M12" s="31">
        <f>SUM(C12:L12)</f>
        <v>2597</v>
      </c>
      <c r="N12" s="29">
        <v>0</v>
      </c>
      <c r="O12" s="31">
        <f>SUM(M12:N12)</f>
        <v>2597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456</v>
      </c>
      <c r="K13" s="29">
        <v>0</v>
      </c>
      <c r="L13" s="29">
        <v>0</v>
      </c>
      <c r="M13" s="31">
        <f>SUM(C13:L13)</f>
        <v>456</v>
      </c>
      <c r="N13" s="29">
        <v>0</v>
      </c>
      <c r="O13" s="31">
        <f>SUM(M13:N13)</f>
        <v>456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3053</v>
      </c>
      <c r="K14" s="34">
        <f t="shared" si="0"/>
        <v>0</v>
      </c>
      <c r="L14" s="34">
        <f t="shared" si="0"/>
        <v>0</v>
      </c>
      <c r="M14" s="34">
        <f>SUM(M10:M13)</f>
        <v>3053</v>
      </c>
      <c r="N14" s="34">
        <f>SUM(N12:N13)</f>
        <v>0</v>
      </c>
      <c r="O14" s="34">
        <f>SUM(O10:O13)</f>
        <v>3053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341</v>
      </c>
      <c r="K17" s="29">
        <v>0</v>
      </c>
      <c r="L17" s="29">
        <v>0</v>
      </c>
      <c r="M17" s="31">
        <f>SUM(C17:L17)</f>
        <v>341</v>
      </c>
      <c r="N17" s="29">
        <v>0</v>
      </c>
      <c r="O17" s="31">
        <f>SUM(M17:N17)</f>
        <v>341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97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39</v>
      </c>
      <c r="K19" s="29">
        <v>0</v>
      </c>
      <c r="L19" s="29">
        <v>0</v>
      </c>
      <c r="M19" s="31">
        <f>SUM(C19:L19)</f>
        <v>39</v>
      </c>
      <c r="N19" s="29">
        <v>0</v>
      </c>
      <c r="O19" s="31">
        <f>SUM(M19:N19)</f>
        <v>39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813</v>
      </c>
      <c r="K20" s="29">
        <v>0</v>
      </c>
      <c r="L20" s="29">
        <v>0</v>
      </c>
      <c r="M20" s="31">
        <f>SUM(C20:L20)</f>
        <v>813</v>
      </c>
      <c r="N20" s="29">
        <v>0</v>
      </c>
      <c r="O20" s="31">
        <f>SUM(M20:N20)</f>
        <v>813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1">
        <f>SUM(C24:L24)</f>
        <v>0</v>
      </c>
      <c r="N24" s="29">
        <v>0</v>
      </c>
      <c r="O24" s="31">
        <f>SUM(M24:N24)</f>
        <v>0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1193</v>
      </c>
      <c r="K25" s="34">
        <f>SUM(K17,K19:K20,K22:K24)</f>
        <v>0</v>
      </c>
      <c r="L25" s="34">
        <f>SUM(L17,L19:L20,L22:L24)</f>
        <v>0</v>
      </c>
      <c r="M25" s="34">
        <f>SUM(M17,M19:M24)</f>
        <v>1193</v>
      </c>
      <c r="N25" s="34">
        <f>SUM(N17,N19:N20,N22:N24)</f>
        <v>0</v>
      </c>
      <c r="O25" s="34">
        <f>SUM(O17,O19:O24)</f>
        <v>1193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63</v>
      </c>
      <c r="K37" s="29">
        <v>0</v>
      </c>
      <c r="L37" s="29">
        <v>0</v>
      </c>
      <c r="M37" s="31">
        <f>SUM(C37:L37)</f>
        <v>63</v>
      </c>
      <c r="N37" s="29">
        <v>0</v>
      </c>
      <c r="O37" s="31">
        <f>SUM(M37:N37)</f>
        <v>63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4309</v>
      </c>
      <c r="K41" s="31">
        <f t="shared" si="2"/>
        <v>0</v>
      </c>
      <c r="L41" s="31">
        <f t="shared" si="2"/>
        <v>0</v>
      </c>
      <c r="M41" s="31">
        <f t="shared" si="2"/>
        <v>4309</v>
      </c>
      <c r="N41" s="31">
        <f t="shared" si="2"/>
        <v>0</v>
      </c>
      <c r="O41" s="31">
        <f t="shared" si="2"/>
        <v>4309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267</v>
      </c>
      <c r="K43" s="31">
        <f>SUM(K41,K55)</f>
        <v>0</v>
      </c>
      <c r="L43" s="31">
        <f>SUM(L41,L55)</f>
        <v>0</v>
      </c>
      <c r="M43" s="31">
        <f>SUM(M41,M55:M56)</f>
        <v>267</v>
      </c>
      <c r="N43" s="31">
        <f>SUM(N41,N55)</f>
        <v>0</v>
      </c>
      <c r="O43" s="31">
        <f>SUM(O41,O55:O56)</f>
        <v>267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-366</v>
      </c>
      <c r="K51" s="29">
        <v>0</v>
      </c>
      <c r="L51" s="29">
        <v>0</v>
      </c>
      <c r="M51" s="31">
        <f>SUM(C51:L51)</f>
        <v>-366</v>
      </c>
      <c r="N51" s="29">
        <v>0</v>
      </c>
      <c r="O51" s="31">
        <f>SUM(M51:N51)</f>
        <v>-366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-366</v>
      </c>
      <c r="K52" s="34">
        <f t="shared" si="3"/>
        <v>0</v>
      </c>
      <c r="L52" s="34">
        <f t="shared" si="3"/>
        <v>0</v>
      </c>
      <c r="M52" s="34">
        <f>SUM(M47:M51)</f>
        <v>-366</v>
      </c>
      <c r="N52" s="34">
        <f>SUM(N48:N51)</f>
        <v>0</v>
      </c>
      <c r="O52" s="34">
        <f>SUM(O47:O51)</f>
        <v>-366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-4042</v>
      </c>
      <c r="K56" s="30"/>
      <c r="L56" s="30"/>
      <c r="M56" s="31">
        <f>SUM(F56,J56)</f>
        <v>-4042</v>
      </c>
      <c r="N56" s="30"/>
      <c r="O56" s="31">
        <f>M56</f>
        <v>-4042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-4042</v>
      </c>
      <c r="K60" s="34">
        <f>SUM(K55,K58:K59)</f>
        <v>0</v>
      </c>
      <c r="L60" s="34">
        <f>SUM(L55,L58:L59)</f>
        <v>0</v>
      </c>
      <c r="M60" s="34">
        <f>SUM(M55:M59)</f>
        <v>-4042</v>
      </c>
      <c r="N60" s="34">
        <f>SUM(N55,N58:N59)</f>
        <v>0</v>
      </c>
      <c r="O60" s="34">
        <f>SUM(O55:O59)</f>
        <v>-4042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-13</v>
      </c>
      <c r="K63" s="29">
        <v>0</v>
      </c>
      <c r="L63" s="29">
        <v>0</v>
      </c>
      <c r="M63" s="31">
        <f>SUM(C63:L63)</f>
        <v>-13</v>
      </c>
      <c r="N63" s="29">
        <v>0</v>
      </c>
      <c r="O63" s="31">
        <f>SUM(M63:N63)</f>
        <v>-13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0</v>
      </c>
      <c r="N65" s="29">
        <v>0</v>
      </c>
      <c r="O65" s="31">
        <f>SUM(M65:N65)</f>
        <v>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-13</v>
      </c>
      <c r="K66" s="34">
        <f t="shared" si="4"/>
        <v>0</v>
      </c>
      <c r="L66" s="34">
        <f t="shared" si="4"/>
        <v>0</v>
      </c>
      <c r="M66" s="34">
        <f t="shared" si="4"/>
        <v>-13</v>
      </c>
      <c r="N66" s="34">
        <f t="shared" si="4"/>
        <v>0</v>
      </c>
      <c r="O66" s="34">
        <f t="shared" si="4"/>
        <v>-13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-4421</v>
      </c>
      <c r="K68" s="31">
        <f t="shared" si="5"/>
        <v>0</v>
      </c>
      <c r="L68" s="31">
        <f t="shared" si="5"/>
        <v>0</v>
      </c>
      <c r="M68" s="31">
        <f t="shared" si="5"/>
        <v>-4421</v>
      </c>
      <c r="N68" s="31">
        <f t="shared" si="5"/>
        <v>0</v>
      </c>
      <c r="O68" s="31">
        <f t="shared" si="5"/>
        <v>-4421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-379</v>
      </c>
      <c r="K70" s="31">
        <f>K68-K55</f>
        <v>0</v>
      </c>
      <c r="L70" s="31">
        <f>L68-L55</f>
        <v>0</v>
      </c>
      <c r="M70" s="31">
        <f>M68-M55-M56</f>
        <v>-379</v>
      </c>
      <c r="N70" s="31">
        <f>N68-N55</f>
        <v>0</v>
      </c>
      <c r="O70" s="31">
        <f>O68-O55-O56</f>
        <v>-379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-112</v>
      </c>
      <c r="K72" s="57">
        <f t="shared" si="6"/>
        <v>0</v>
      </c>
      <c r="L72" s="57">
        <f t="shared" si="6"/>
        <v>0</v>
      </c>
      <c r="M72" s="57">
        <f t="shared" si="6"/>
        <v>-112</v>
      </c>
      <c r="N72" s="57">
        <f t="shared" si="6"/>
        <v>0</v>
      </c>
      <c r="O72" s="57">
        <f t="shared" si="6"/>
        <v>-112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49</v>
      </c>
      <c r="K77" s="69">
        <v>0</v>
      </c>
      <c r="L77" s="69">
        <v>0</v>
      </c>
      <c r="M77" s="70">
        <f>SUM(C77:L77)</f>
        <v>49</v>
      </c>
      <c r="N77" s="71">
        <v>0</v>
      </c>
      <c r="O77" s="70">
        <f>SUM(M77:N77)</f>
        <v>49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6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6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6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134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1799</v>
      </c>
      <c r="K12" s="29">
        <v>0</v>
      </c>
      <c r="L12" s="29">
        <v>0</v>
      </c>
      <c r="M12" s="31">
        <f>SUM(C12:L12)</f>
        <v>1799</v>
      </c>
      <c r="N12" s="29">
        <v>0</v>
      </c>
      <c r="O12" s="31">
        <f>SUM(M12:N12)</f>
        <v>1799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285</v>
      </c>
      <c r="K13" s="29">
        <v>0</v>
      </c>
      <c r="L13" s="29">
        <v>0</v>
      </c>
      <c r="M13" s="31">
        <f>SUM(C13:L13)</f>
        <v>285</v>
      </c>
      <c r="N13" s="29">
        <v>0</v>
      </c>
      <c r="O13" s="31">
        <f>SUM(M13:N13)</f>
        <v>285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2084</v>
      </c>
      <c r="K14" s="34">
        <f t="shared" si="0"/>
        <v>0</v>
      </c>
      <c r="L14" s="34">
        <f t="shared" si="0"/>
        <v>0</v>
      </c>
      <c r="M14" s="34">
        <f>SUM(M10:M13)</f>
        <v>2084</v>
      </c>
      <c r="N14" s="34">
        <f>SUM(N12:N13)</f>
        <v>0</v>
      </c>
      <c r="O14" s="34">
        <f>SUM(O10:O13)</f>
        <v>2084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242</v>
      </c>
      <c r="K17" s="29">
        <v>0</v>
      </c>
      <c r="L17" s="29">
        <v>0</v>
      </c>
      <c r="M17" s="31">
        <f>SUM(C17:L17)</f>
        <v>242</v>
      </c>
      <c r="N17" s="29">
        <v>0</v>
      </c>
      <c r="O17" s="31">
        <f>SUM(M17:N17)</f>
        <v>242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56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21</v>
      </c>
      <c r="K19" s="29">
        <v>0</v>
      </c>
      <c r="L19" s="29">
        <v>0</v>
      </c>
      <c r="M19" s="31">
        <f>SUM(C19:L19)</f>
        <v>21</v>
      </c>
      <c r="N19" s="29">
        <v>0</v>
      </c>
      <c r="O19" s="31">
        <f>SUM(M19:N19)</f>
        <v>21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697</v>
      </c>
      <c r="K20" s="29">
        <v>0</v>
      </c>
      <c r="L20" s="29">
        <v>0</v>
      </c>
      <c r="M20" s="31">
        <f>SUM(C20:L20)</f>
        <v>697</v>
      </c>
      <c r="N20" s="29">
        <v>0</v>
      </c>
      <c r="O20" s="31">
        <f>SUM(M20:N20)</f>
        <v>697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160</v>
      </c>
      <c r="K24" s="29">
        <v>0</v>
      </c>
      <c r="L24" s="29">
        <v>0</v>
      </c>
      <c r="M24" s="31">
        <f>SUM(C24:L24)</f>
        <v>160</v>
      </c>
      <c r="N24" s="29">
        <v>0</v>
      </c>
      <c r="O24" s="31">
        <f>SUM(M24:N24)</f>
        <v>160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1120</v>
      </c>
      <c r="K25" s="34">
        <f>SUM(K17,K19:K20,K22:K24)</f>
        <v>0</v>
      </c>
      <c r="L25" s="34">
        <f>SUM(L17,L19:L20,L22:L24)</f>
        <v>0</v>
      </c>
      <c r="M25" s="34">
        <f>SUM(M17,M19:M24)</f>
        <v>1120</v>
      </c>
      <c r="N25" s="34">
        <f>SUM(N17,N19:N20,N22:N24)</f>
        <v>0</v>
      </c>
      <c r="O25" s="34">
        <f>SUM(O17,O19:O24)</f>
        <v>1120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131</v>
      </c>
      <c r="K37" s="29">
        <v>0</v>
      </c>
      <c r="L37" s="29">
        <v>0</v>
      </c>
      <c r="M37" s="31">
        <f>SUM(C37:L37)</f>
        <v>131</v>
      </c>
      <c r="N37" s="29">
        <v>0</v>
      </c>
      <c r="O37" s="31">
        <f>SUM(M37:N37)</f>
        <v>131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3335</v>
      </c>
      <c r="K41" s="31">
        <f t="shared" si="2"/>
        <v>0</v>
      </c>
      <c r="L41" s="31">
        <f t="shared" si="2"/>
        <v>0</v>
      </c>
      <c r="M41" s="31">
        <f t="shared" si="2"/>
        <v>3335</v>
      </c>
      <c r="N41" s="31">
        <f t="shared" si="2"/>
        <v>0</v>
      </c>
      <c r="O41" s="31">
        <f t="shared" si="2"/>
        <v>3335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236</v>
      </c>
      <c r="K43" s="31">
        <f>SUM(K41,K55)</f>
        <v>0</v>
      </c>
      <c r="L43" s="31">
        <f>SUM(L41,L55)</f>
        <v>0</v>
      </c>
      <c r="M43" s="31">
        <f>SUM(M41,M55:M56)</f>
        <v>236</v>
      </c>
      <c r="N43" s="31">
        <f>SUM(N41,N55)</f>
        <v>0</v>
      </c>
      <c r="O43" s="31">
        <f>SUM(O41,O55:O56)</f>
        <v>236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-233</v>
      </c>
      <c r="K51" s="29">
        <v>0</v>
      </c>
      <c r="L51" s="29">
        <v>0</v>
      </c>
      <c r="M51" s="31">
        <f>SUM(C51:L51)</f>
        <v>-233</v>
      </c>
      <c r="N51" s="29">
        <v>0</v>
      </c>
      <c r="O51" s="31">
        <f>SUM(M51:N51)</f>
        <v>-233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-233</v>
      </c>
      <c r="K52" s="34">
        <f t="shared" si="3"/>
        <v>0</v>
      </c>
      <c r="L52" s="34">
        <f t="shared" si="3"/>
        <v>0</v>
      </c>
      <c r="M52" s="34">
        <f>SUM(M47:M51)</f>
        <v>-233</v>
      </c>
      <c r="N52" s="34">
        <f>SUM(N48:N51)</f>
        <v>0</v>
      </c>
      <c r="O52" s="34">
        <f>SUM(O47:O51)</f>
        <v>-233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-3099</v>
      </c>
      <c r="K56" s="30"/>
      <c r="L56" s="30"/>
      <c r="M56" s="31">
        <f>SUM(F56,J56)</f>
        <v>-3099</v>
      </c>
      <c r="N56" s="30"/>
      <c r="O56" s="31">
        <f>M56</f>
        <v>-3099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-3099</v>
      </c>
      <c r="K60" s="34">
        <f>SUM(K55,K58:K59)</f>
        <v>0</v>
      </c>
      <c r="L60" s="34">
        <f>SUM(L55,L58:L59)</f>
        <v>0</v>
      </c>
      <c r="M60" s="34">
        <f>SUM(M55:M59)</f>
        <v>-3099</v>
      </c>
      <c r="N60" s="34">
        <f>SUM(N55,N58:N59)</f>
        <v>0</v>
      </c>
      <c r="O60" s="34">
        <f>SUM(O55:O59)</f>
        <v>-3099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-6</v>
      </c>
      <c r="K63" s="29">
        <v>0</v>
      </c>
      <c r="L63" s="29">
        <v>0</v>
      </c>
      <c r="M63" s="31">
        <f>SUM(C63:L63)</f>
        <v>-6</v>
      </c>
      <c r="N63" s="29">
        <v>0</v>
      </c>
      <c r="O63" s="31">
        <f>SUM(M63:N63)</f>
        <v>-6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0</v>
      </c>
      <c r="N65" s="29">
        <v>0</v>
      </c>
      <c r="O65" s="31">
        <f>SUM(M65:N65)</f>
        <v>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-6</v>
      </c>
      <c r="K66" s="34">
        <f t="shared" si="4"/>
        <v>0</v>
      </c>
      <c r="L66" s="34">
        <f t="shared" si="4"/>
        <v>0</v>
      </c>
      <c r="M66" s="34">
        <f t="shared" si="4"/>
        <v>-6</v>
      </c>
      <c r="N66" s="34">
        <f t="shared" si="4"/>
        <v>0</v>
      </c>
      <c r="O66" s="34">
        <f t="shared" si="4"/>
        <v>-6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-3338</v>
      </c>
      <c r="K68" s="31">
        <f t="shared" si="5"/>
        <v>0</v>
      </c>
      <c r="L68" s="31">
        <f t="shared" si="5"/>
        <v>0</v>
      </c>
      <c r="M68" s="31">
        <f t="shared" si="5"/>
        <v>-3338</v>
      </c>
      <c r="N68" s="31">
        <f t="shared" si="5"/>
        <v>0</v>
      </c>
      <c r="O68" s="31">
        <f t="shared" si="5"/>
        <v>-3338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-239</v>
      </c>
      <c r="K70" s="31">
        <f>K68-K55</f>
        <v>0</v>
      </c>
      <c r="L70" s="31">
        <f>L68-L55</f>
        <v>0</v>
      </c>
      <c r="M70" s="31">
        <f>M68-M55-M56</f>
        <v>-239</v>
      </c>
      <c r="N70" s="31">
        <f>N68-N55</f>
        <v>0</v>
      </c>
      <c r="O70" s="31">
        <f>O68-O55-O56</f>
        <v>-239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-3</v>
      </c>
      <c r="K72" s="57">
        <f t="shared" si="6"/>
        <v>0</v>
      </c>
      <c r="L72" s="57">
        <f t="shared" si="6"/>
        <v>0</v>
      </c>
      <c r="M72" s="57">
        <f t="shared" si="6"/>
        <v>-3</v>
      </c>
      <c r="N72" s="57">
        <f t="shared" si="6"/>
        <v>0</v>
      </c>
      <c r="O72" s="57">
        <f t="shared" si="6"/>
        <v>-3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7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7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7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135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2279</v>
      </c>
      <c r="K12" s="29">
        <v>0</v>
      </c>
      <c r="L12" s="29">
        <v>0</v>
      </c>
      <c r="M12" s="31">
        <f>SUM(C12:L12)</f>
        <v>2279</v>
      </c>
      <c r="N12" s="29">
        <v>0</v>
      </c>
      <c r="O12" s="31">
        <f>SUM(M12:N12)</f>
        <v>2279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416</v>
      </c>
      <c r="K13" s="29">
        <v>0</v>
      </c>
      <c r="L13" s="29">
        <v>0</v>
      </c>
      <c r="M13" s="31">
        <f>SUM(C13:L13)</f>
        <v>416</v>
      </c>
      <c r="N13" s="29">
        <v>0</v>
      </c>
      <c r="O13" s="31">
        <f>SUM(M13:N13)</f>
        <v>416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2695</v>
      </c>
      <c r="K14" s="34">
        <f t="shared" si="0"/>
        <v>0</v>
      </c>
      <c r="L14" s="34">
        <f t="shared" si="0"/>
        <v>0</v>
      </c>
      <c r="M14" s="34">
        <f>SUM(M10:M13)</f>
        <v>2695</v>
      </c>
      <c r="N14" s="34">
        <f>SUM(N12:N13)</f>
        <v>0</v>
      </c>
      <c r="O14" s="34">
        <f>SUM(O10:O13)</f>
        <v>2695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1">
        <f>SUM(C17:L17)</f>
        <v>0</v>
      </c>
      <c r="N17" s="29">
        <v>0</v>
      </c>
      <c r="O17" s="31">
        <f>SUM(M17:N17)</f>
        <v>0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0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0</v>
      </c>
      <c r="N19" s="29">
        <v>0</v>
      </c>
      <c r="O19" s="31">
        <f>SUM(M19:N19)</f>
        <v>0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894</v>
      </c>
      <c r="K20" s="29">
        <v>0</v>
      </c>
      <c r="L20" s="29">
        <v>0</v>
      </c>
      <c r="M20" s="31">
        <f>SUM(C20:L20)</f>
        <v>894</v>
      </c>
      <c r="N20" s="29">
        <v>0</v>
      </c>
      <c r="O20" s="31">
        <f>SUM(M20:N20)</f>
        <v>894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28</v>
      </c>
      <c r="K24" s="29">
        <v>0</v>
      </c>
      <c r="L24" s="29">
        <v>0</v>
      </c>
      <c r="M24" s="31">
        <f>SUM(C24:L24)</f>
        <v>28</v>
      </c>
      <c r="N24" s="29">
        <v>0</v>
      </c>
      <c r="O24" s="31">
        <f>SUM(M24:N24)</f>
        <v>28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922</v>
      </c>
      <c r="K25" s="34">
        <f>SUM(K17,K19:K20,K22:K24)</f>
        <v>0</v>
      </c>
      <c r="L25" s="34">
        <f>SUM(L17,L19:L20,L22:L24)</f>
        <v>0</v>
      </c>
      <c r="M25" s="34">
        <f>SUM(M17,M19:M24)</f>
        <v>922</v>
      </c>
      <c r="N25" s="34">
        <f>SUM(N17,N19:N20,N22:N24)</f>
        <v>0</v>
      </c>
      <c r="O25" s="34">
        <f>SUM(O17,O19:O24)</f>
        <v>922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494</v>
      </c>
      <c r="K37" s="29">
        <v>0</v>
      </c>
      <c r="L37" s="29">
        <v>0</v>
      </c>
      <c r="M37" s="31">
        <f>SUM(C37:L37)</f>
        <v>494</v>
      </c>
      <c r="N37" s="29">
        <v>0</v>
      </c>
      <c r="O37" s="31">
        <f>SUM(M37:N37)</f>
        <v>494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4111</v>
      </c>
      <c r="K41" s="31">
        <f t="shared" si="2"/>
        <v>0</v>
      </c>
      <c r="L41" s="31">
        <f t="shared" si="2"/>
        <v>0</v>
      </c>
      <c r="M41" s="31">
        <f t="shared" si="2"/>
        <v>4111</v>
      </c>
      <c r="N41" s="31">
        <f t="shared" si="2"/>
        <v>0</v>
      </c>
      <c r="O41" s="31">
        <f t="shared" si="2"/>
        <v>4111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-292</v>
      </c>
      <c r="K43" s="31">
        <f>SUM(K41,K55)</f>
        <v>0</v>
      </c>
      <c r="L43" s="31">
        <f>SUM(L41,L55)</f>
        <v>0</v>
      </c>
      <c r="M43" s="31">
        <f>SUM(M41,M55:M56)</f>
        <v>-292</v>
      </c>
      <c r="N43" s="31">
        <f>SUM(N41,N55)</f>
        <v>0</v>
      </c>
      <c r="O43" s="31">
        <f>SUM(O41,O55:O56)</f>
        <v>-292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0</v>
      </c>
      <c r="N51" s="29">
        <v>0</v>
      </c>
      <c r="O51" s="31">
        <f>SUM(M51:N51)</f>
        <v>0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0</v>
      </c>
      <c r="N52" s="34">
        <f>SUM(N48:N51)</f>
        <v>0</v>
      </c>
      <c r="O52" s="34">
        <f>SUM(O47:O51)</f>
        <v>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-4403</v>
      </c>
      <c r="K56" s="30"/>
      <c r="L56" s="30"/>
      <c r="M56" s="31">
        <f>SUM(F56,J56)</f>
        <v>-4403</v>
      </c>
      <c r="N56" s="30"/>
      <c r="O56" s="31">
        <f>M56</f>
        <v>-4403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-4403</v>
      </c>
      <c r="K60" s="34">
        <f>SUM(K55,K58:K59)</f>
        <v>0</v>
      </c>
      <c r="L60" s="34">
        <f>SUM(L55,L58:L59)</f>
        <v>0</v>
      </c>
      <c r="M60" s="34">
        <f>SUM(M55:M59)</f>
        <v>-4403</v>
      </c>
      <c r="N60" s="34">
        <f>SUM(N55,N58:N59)</f>
        <v>0</v>
      </c>
      <c r="O60" s="34">
        <f>SUM(O55:O59)</f>
        <v>-4403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-69</v>
      </c>
      <c r="K65" s="29">
        <v>0</v>
      </c>
      <c r="L65" s="29">
        <v>0</v>
      </c>
      <c r="M65" s="31">
        <f>SUM(C65:L65)</f>
        <v>-69</v>
      </c>
      <c r="N65" s="29">
        <v>0</v>
      </c>
      <c r="O65" s="31">
        <f>SUM(M65:N65)</f>
        <v>-69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-69</v>
      </c>
      <c r="K66" s="34">
        <f t="shared" si="4"/>
        <v>0</v>
      </c>
      <c r="L66" s="34">
        <f t="shared" si="4"/>
        <v>0</v>
      </c>
      <c r="M66" s="34">
        <f t="shared" si="4"/>
        <v>-69</v>
      </c>
      <c r="N66" s="34">
        <f t="shared" si="4"/>
        <v>0</v>
      </c>
      <c r="O66" s="34">
        <f t="shared" si="4"/>
        <v>-69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-4472</v>
      </c>
      <c r="K68" s="31">
        <f t="shared" si="5"/>
        <v>0</v>
      </c>
      <c r="L68" s="31">
        <f t="shared" si="5"/>
        <v>0</v>
      </c>
      <c r="M68" s="31">
        <f t="shared" si="5"/>
        <v>-4472</v>
      </c>
      <c r="N68" s="31">
        <f t="shared" si="5"/>
        <v>0</v>
      </c>
      <c r="O68" s="31">
        <f t="shared" si="5"/>
        <v>-4472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-69</v>
      </c>
      <c r="K70" s="31">
        <f>K68-K55</f>
        <v>0</v>
      </c>
      <c r="L70" s="31">
        <f>L68-L55</f>
        <v>0</v>
      </c>
      <c r="M70" s="31">
        <f>M68-M55-M56</f>
        <v>-69</v>
      </c>
      <c r="N70" s="31">
        <f>N68-N55</f>
        <v>0</v>
      </c>
      <c r="O70" s="31">
        <f>O68-O55-O56</f>
        <v>-69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-361</v>
      </c>
      <c r="K72" s="57">
        <f t="shared" si="6"/>
        <v>0</v>
      </c>
      <c r="L72" s="57">
        <f t="shared" si="6"/>
        <v>0</v>
      </c>
      <c r="M72" s="57">
        <f t="shared" si="6"/>
        <v>-361</v>
      </c>
      <c r="N72" s="57">
        <f t="shared" si="6"/>
        <v>0</v>
      </c>
      <c r="O72" s="57">
        <f t="shared" si="6"/>
        <v>-361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181</v>
      </c>
      <c r="K77" s="69">
        <v>0</v>
      </c>
      <c r="L77" s="69">
        <v>0</v>
      </c>
      <c r="M77" s="70">
        <f>SUM(C77:L77)</f>
        <v>181</v>
      </c>
      <c r="N77" s="71">
        <v>0</v>
      </c>
      <c r="O77" s="70">
        <f>SUM(M77:N77)</f>
        <v>181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8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8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8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136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4263</v>
      </c>
      <c r="K12" s="29">
        <v>0</v>
      </c>
      <c r="L12" s="29">
        <v>0</v>
      </c>
      <c r="M12" s="31">
        <f>SUM(C12:L12)</f>
        <v>4263</v>
      </c>
      <c r="N12" s="29">
        <v>0</v>
      </c>
      <c r="O12" s="31">
        <f>SUM(M12:N12)</f>
        <v>4263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706</v>
      </c>
      <c r="K13" s="29">
        <v>0</v>
      </c>
      <c r="L13" s="29">
        <v>0</v>
      </c>
      <c r="M13" s="31">
        <f>SUM(C13:L13)</f>
        <v>706</v>
      </c>
      <c r="N13" s="29">
        <v>0</v>
      </c>
      <c r="O13" s="31">
        <f>SUM(M13:N13)</f>
        <v>706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4969</v>
      </c>
      <c r="K14" s="34">
        <f t="shared" si="0"/>
        <v>0</v>
      </c>
      <c r="L14" s="34">
        <f t="shared" si="0"/>
        <v>0</v>
      </c>
      <c r="M14" s="34">
        <f>SUM(M10:M13)</f>
        <v>4969</v>
      </c>
      <c r="N14" s="34">
        <f>SUM(N12:N13)</f>
        <v>0</v>
      </c>
      <c r="O14" s="34">
        <f>SUM(O10:O13)</f>
        <v>4969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485</v>
      </c>
      <c r="K17" s="29">
        <v>0</v>
      </c>
      <c r="L17" s="29">
        <v>0</v>
      </c>
      <c r="M17" s="31">
        <f>SUM(C17:L17)</f>
        <v>485</v>
      </c>
      <c r="N17" s="29">
        <v>0</v>
      </c>
      <c r="O17" s="31">
        <f>SUM(M17:N17)</f>
        <v>485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117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45</v>
      </c>
      <c r="K19" s="29">
        <v>0</v>
      </c>
      <c r="L19" s="29">
        <v>0</v>
      </c>
      <c r="M19" s="31">
        <f>SUM(C19:L19)</f>
        <v>45</v>
      </c>
      <c r="N19" s="29">
        <v>0</v>
      </c>
      <c r="O19" s="31">
        <f>SUM(M19:N19)</f>
        <v>45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1170</v>
      </c>
      <c r="K20" s="29">
        <v>0</v>
      </c>
      <c r="L20" s="29">
        <v>0</v>
      </c>
      <c r="M20" s="31">
        <f>SUM(C20:L20)</f>
        <v>1170</v>
      </c>
      <c r="N20" s="29">
        <v>0</v>
      </c>
      <c r="O20" s="31">
        <f>SUM(M20:N20)</f>
        <v>1170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95</v>
      </c>
      <c r="K24" s="29">
        <v>0</v>
      </c>
      <c r="L24" s="29">
        <v>0</v>
      </c>
      <c r="M24" s="31">
        <f>SUM(C24:L24)</f>
        <v>95</v>
      </c>
      <c r="N24" s="29">
        <v>0</v>
      </c>
      <c r="O24" s="31">
        <f>SUM(M24:N24)</f>
        <v>95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1795</v>
      </c>
      <c r="K25" s="34">
        <f>SUM(K17,K19:K20,K22:K24)</f>
        <v>0</v>
      </c>
      <c r="L25" s="34">
        <f>SUM(L17,L19:L20,L22:L24)</f>
        <v>0</v>
      </c>
      <c r="M25" s="34">
        <f>SUM(M17,M19:M24)</f>
        <v>1795</v>
      </c>
      <c r="N25" s="34">
        <f>SUM(N17,N19:N20,N22:N24)</f>
        <v>0</v>
      </c>
      <c r="O25" s="34">
        <f>SUM(O17,O19:O24)</f>
        <v>1795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68</v>
      </c>
      <c r="K37" s="29">
        <v>0</v>
      </c>
      <c r="L37" s="29">
        <v>0</v>
      </c>
      <c r="M37" s="31">
        <f>SUM(C37:L37)</f>
        <v>68</v>
      </c>
      <c r="N37" s="29">
        <v>0</v>
      </c>
      <c r="O37" s="31">
        <f>SUM(M37:N37)</f>
        <v>68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6832</v>
      </c>
      <c r="K41" s="31">
        <f t="shared" si="2"/>
        <v>0</v>
      </c>
      <c r="L41" s="31">
        <f t="shared" si="2"/>
        <v>0</v>
      </c>
      <c r="M41" s="31">
        <f t="shared" si="2"/>
        <v>6832</v>
      </c>
      <c r="N41" s="31">
        <f t="shared" si="2"/>
        <v>0</v>
      </c>
      <c r="O41" s="31">
        <f t="shared" si="2"/>
        <v>6832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624</v>
      </c>
      <c r="K43" s="31">
        <f>SUM(K41,K55)</f>
        <v>0</v>
      </c>
      <c r="L43" s="31">
        <f>SUM(L41,L55)</f>
        <v>0</v>
      </c>
      <c r="M43" s="31">
        <f>SUM(M41,M55:M56)</f>
        <v>624</v>
      </c>
      <c r="N43" s="31">
        <f>SUM(N41,N55)</f>
        <v>0</v>
      </c>
      <c r="O43" s="31">
        <f>SUM(O41,O55:O56)</f>
        <v>624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0</v>
      </c>
      <c r="N51" s="29">
        <v>0</v>
      </c>
      <c r="O51" s="31">
        <f>SUM(M51:N51)</f>
        <v>0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0</v>
      </c>
      <c r="N52" s="34">
        <f>SUM(N48:N51)</f>
        <v>0</v>
      </c>
      <c r="O52" s="34">
        <f>SUM(O47:O51)</f>
        <v>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-6208</v>
      </c>
      <c r="K56" s="30"/>
      <c r="L56" s="30"/>
      <c r="M56" s="31">
        <f>SUM(F56,J56)</f>
        <v>-6208</v>
      </c>
      <c r="N56" s="30"/>
      <c r="O56" s="31">
        <f>M56</f>
        <v>-6208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-6208</v>
      </c>
      <c r="K60" s="34">
        <f>SUM(K55,K58:K59)</f>
        <v>0</v>
      </c>
      <c r="L60" s="34">
        <f>SUM(L55,L58:L59)</f>
        <v>0</v>
      </c>
      <c r="M60" s="34">
        <f>SUM(M55:M59)</f>
        <v>-6208</v>
      </c>
      <c r="N60" s="34">
        <f>SUM(N55,N58:N59)</f>
        <v>0</v>
      </c>
      <c r="O60" s="34">
        <f>SUM(O55:O59)</f>
        <v>-6208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-805</v>
      </c>
      <c r="K65" s="29">
        <v>0</v>
      </c>
      <c r="L65" s="29">
        <v>0</v>
      </c>
      <c r="M65" s="31">
        <f>SUM(C65:L65)</f>
        <v>-805</v>
      </c>
      <c r="N65" s="29">
        <v>0</v>
      </c>
      <c r="O65" s="31">
        <f>SUM(M65:N65)</f>
        <v>-805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-805</v>
      </c>
      <c r="K66" s="34">
        <f t="shared" si="4"/>
        <v>0</v>
      </c>
      <c r="L66" s="34">
        <f t="shared" si="4"/>
        <v>0</v>
      </c>
      <c r="M66" s="34">
        <f t="shared" si="4"/>
        <v>-805</v>
      </c>
      <c r="N66" s="34">
        <f t="shared" si="4"/>
        <v>0</v>
      </c>
      <c r="O66" s="34">
        <f t="shared" si="4"/>
        <v>-805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-7013</v>
      </c>
      <c r="K68" s="31">
        <f t="shared" si="5"/>
        <v>0</v>
      </c>
      <c r="L68" s="31">
        <f t="shared" si="5"/>
        <v>0</v>
      </c>
      <c r="M68" s="31">
        <f t="shared" si="5"/>
        <v>-7013</v>
      </c>
      <c r="N68" s="31">
        <f t="shared" si="5"/>
        <v>0</v>
      </c>
      <c r="O68" s="31">
        <f t="shared" si="5"/>
        <v>-7013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-805</v>
      </c>
      <c r="K70" s="31">
        <f>K68-K55</f>
        <v>0</v>
      </c>
      <c r="L70" s="31">
        <f>L68-L55</f>
        <v>0</v>
      </c>
      <c r="M70" s="31">
        <f>M68-M55-M56</f>
        <v>-805</v>
      </c>
      <c r="N70" s="31">
        <f>N68-N55</f>
        <v>0</v>
      </c>
      <c r="O70" s="31">
        <f>O68-O55-O56</f>
        <v>-805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-181</v>
      </c>
      <c r="K72" s="57">
        <f t="shared" si="6"/>
        <v>0</v>
      </c>
      <c r="L72" s="57">
        <f t="shared" si="6"/>
        <v>0</v>
      </c>
      <c r="M72" s="57">
        <f t="shared" si="6"/>
        <v>-181</v>
      </c>
      <c r="N72" s="57">
        <f t="shared" si="6"/>
        <v>0</v>
      </c>
      <c r="O72" s="57">
        <f t="shared" si="6"/>
        <v>-181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130</v>
      </c>
      <c r="K77" s="69">
        <v>0</v>
      </c>
      <c r="L77" s="69">
        <v>0</v>
      </c>
      <c r="M77" s="70">
        <f>SUM(C77:L77)</f>
        <v>130</v>
      </c>
      <c r="N77" s="71">
        <v>0</v>
      </c>
      <c r="O77" s="70">
        <f>SUM(M77:N77)</f>
        <v>130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9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9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9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137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425</v>
      </c>
      <c r="K12" s="29">
        <v>0</v>
      </c>
      <c r="L12" s="29">
        <v>0</v>
      </c>
      <c r="M12" s="31">
        <f>SUM(C12:L12)</f>
        <v>425</v>
      </c>
      <c r="N12" s="29">
        <v>0</v>
      </c>
      <c r="O12" s="31">
        <f>SUM(M12:N12)</f>
        <v>425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113</v>
      </c>
      <c r="K13" s="29">
        <v>0</v>
      </c>
      <c r="L13" s="29">
        <v>0</v>
      </c>
      <c r="M13" s="31">
        <f>SUM(C13:L13)</f>
        <v>113</v>
      </c>
      <c r="N13" s="29">
        <v>0</v>
      </c>
      <c r="O13" s="31">
        <f>SUM(M13:N13)</f>
        <v>113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538</v>
      </c>
      <c r="K14" s="34">
        <f t="shared" si="0"/>
        <v>0</v>
      </c>
      <c r="L14" s="34">
        <f t="shared" si="0"/>
        <v>0</v>
      </c>
      <c r="M14" s="34">
        <f>SUM(M10:M13)</f>
        <v>538</v>
      </c>
      <c r="N14" s="34">
        <f>SUM(N12:N13)</f>
        <v>0</v>
      </c>
      <c r="O14" s="34">
        <f>SUM(O10:O13)</f>
        <v>538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31</v>
      </c>
      <c r="K17" s="29">
        <v>0</v>
      </c>
      <c r="L17" s="29">
        <v>0</v>
      </c>
      <c r="M17" s="31">
        <f>SUM(C17:L17)</f>
        <v>31</v>
      </c>
      <c r="N17" s="29">
        <v>0</v>
      </c>
      <c r="O17" s="31">
        <f>SUM(M17:N17)</f>
        <v>31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31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2</v>
      </c>
      <c r="K19" s="29">
        <v>0</v>
      </c>
      <c r="L19" s="29">
        <v>0</v>
      </c>
      <c r="M19" s="31">
        <f>SUM(C19:L19)</f>
        <v>2</v>
      </c>
      <c r="N19" s="29">
        <v>0</v>
      </c>
      <c r="O19" s="31">
        <f>SUM(M19:N19)</f>
        <v>2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204</v>
      </c>
      <c r="K20" s="29">
        <v>0</v>
      </c>
      <c r="L20" s="29">
        <v>0</v>
      </c>
      <c r="M20" s="31">
        <f>SUM(C20:L20)</f>
        <v>204</v>
      </c>
      <c r="N20" s="29">
        <v>0</v>
      </c>
      <c r="O20" s="31">
        <f>SUM(M20:N20)</f>
        <v>204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5</v>
      </c>
      <c r="K24" s="29">
        <v>0</v>
      </c>
      <c r="L24" s="29">
        <v>0</v>
      </c>
      <c r="M24" s="31">
        <f>SUM(C24:L24)</f>
        <v>5</v>
      </c>
      <c r="N24" s="29">
        <v>0</v>
      </c>
      <c r="O24" s="31">
        <f>SUM(M24:N24)</f>
        <v>5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242</v>
      </c>
      <c r="K25" s="34">
        <f>SUM(K17,K19:K20,K22:K24)</f>
        <v>0</v>
      </c>
      <c r="L25" s="34">
        <f>SUM(L17,L19:L20,L22:L24)</f>
        <v>0</v>
      </c>
      <c r="M25" s="34">
        <f>SUM(M17,M19:M24)</f>
        <v>242</v>
      </c>
      <c r="N25" s="34">
        <f>SUM(N17,N19:N20,N22:N24)</f>
        <v>0</v>
      </c>
      <c r="O25" s="34">
        <f>SUM(O17,O19:O24)</f>
        <v>242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34</v>
      </c>
      <c r="K37" s="29">
        <v>0</v>
      </c>
      <c r="L37" s="29">
        <v>0</v>
      </c>
      <c r="M37" s="31">
        <f>SUM(C37:L37)</f>
        <v>34</v>
      </c>
      <c r="N37" s="29">
        <v>0</v>
      </c>
      <c r="O37" s="31">
        <f>SUM(M37:N37)</f>
        <v>34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814</v>
      </c>
      <c r="K41" s="31">
        <f t="shared" si="2"/>
        <v>0</v>
      </c>
      <c r="L41" s="31">
        <f t="shared" si="2"/>
        <v>0</v>
      </c>
      <c r="M41" s="31">
        <f t="shared" si="2"/>
        <v>814</v>
      </c>
      <c r="N41" s="31">
        <f t="shared" si="2"/>
        <v>0</v>
      </c>
      <c r="O41" s="31">
        <f t="shared" si="2"/>
        <v>814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104</v>
      </c>
      <c r="K43" s="31">
        <f>SUM(K41,K55)</f>
        <v>0</v>
      </c>
      <c r="L43" s="31">
        <f>SUM(L41,L55)</f>
        <v>0</v>
      </c>
      <c r="M43" s="31">
        <f>SUM(M41,M55:M56)</f>
        <v>104</v>
      </c>
      <c r="N43" s="31">
        <f>SUM(N41,N55)</f>
        <v>0</v>
      </c>
      <c r="O43" s="31">
        <f>SUM(O41,O55:O56)</f>
        <v>104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0</v>
      </c>
      <c r="N51" s="29">
        <v>0</v>
      </c>
      <c r="O51" s="31">
        <f>SUM(M51:N51)</f>
        <v>0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0</v>
      </c>
      <c r="N52" s="34">
        <f>SUM(N48:N51)</f>
        <v>0</v>
      </c>
      <c r="O52" s="34">
        <f>SUM(O47:O51)</f>
        <v>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-710</v>
      </c>
      <c r="K56" s="30"/>
      <c r="L56" s="30"/>
      <c r="M56" s="31">
        <f>SUM(F56,J56)</f>
        <v>-710</v>
      </c>
      <c r="N56" s="30"/>
      <c r="O56" s="31">
        <f>M56</f>
        <v>-710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-60</v>
      </c>
      <c r="K59" s="29">
        <v>0</v>
      </c>
      <c r="L59" s="29">
        <v>0</v>
      </c>
      <c r="M59" s="31">
        <f>SUM(C59:L59)</f>
        <v>-60</v>
      </c>
      <c r="N59" s="29">
        <v>0</v>
      </c>
      <c r="O59" s="31">
        <f>SUM(M59:N59)</f>
        <v>-60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-770</v>
      </c>
      <c r="K60" s="34">
        <f>SUM(K55,K58:K59)</f>
        <v>0</v>
      </c>
      <c r="L60" s="34">
        <f>SUM(L55,L58:L59)</f>
        <v>0</v>
      </c>
      <c r="M60" s="34">
        <f>SUM(M55:M59)</f>
        <v>-770</v>
      </c>
      <c r="N60" s="34">
        <f>SUM(N55,N58:N59)</f>
        <v>0</v>
      </c>
      <c r="O60" s="34">
        <f>SUM(O55:O59)</f>
        <v>-770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-44</v>
      </c>
      <c r="K65" s="29">
        <v>0</v>
      </c>
      <c r="L65" s="29">
        <v>0</v>
      </c>
      <c r="M65" s="31">
        <f>SUM(C65:L65)</f>
        <v>-44</v>
      </c>
      <c r="N65" s="29">
        <v>0</v>
      </c>
      <c r="O65" s="31">
        <f>SUM(M65:N65)</f>
        <v>-44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-44</v>
      </c>
      <c r="K66" s="34">
        <f t="shared" si="4"/>
        <v>0</v>
      </c>
      <c r="L66" s="34">
        <f t="shared" si="4"/>
        <v>0</v>
      </c>
      <c r="M66" s="34">
        <f t="shared" si="4"/>
        <v>-44</v>
      </c>
      <c r="N66" s="34">
        <f t="shared" si="4"/>
        <v>0</v>
      </c>
      <c r="O66" s="34">
        <f t="shared" si="4"/>
        <v>-44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-814</v>
      </c>
      <c r="K68" s="31">
        <f t="shared" si="5"/>
        <v>0</v>
      </c>
      <c r="L68" s="31">
        <f t="shared" si="5"/>
        <v>0</v>
      </c>
      <c r="M68" s="31">
        <f t="shared" si="5"/>
        <v>-814</v>
      </c>
      <c r="N68" s="31">
        <f t="shared" si="5"/>
        <v>0</v>
      </c>
      <c r="O68" s="31">
        <f t="shared" si="5"/>
        <v>-814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-104</v>
      </c>
      <c r="K70" s="31">
        <f>K68-K55</f>
        <v>0</v>
      </c>
      <c r="L70" s="31">
        <f>L68-L55</f>
        <v>0</v>
      </c>
      <c r="M70" s="31">
        <f>M68-M55-M56</f>
        <v>-104</v>
      </c>
      <c r="N70" s="31">
        <f>N68-N55</f>
        <v>0</v>
      </c>
      <c r="O70" s="31">
        <f>O68-O55-O56</f>
        <v>-104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0</v>
      </c>
      <c r="K72" s="57">
        <f t="shared" si="6"/>
        <v>0</v>
      </c>
      <c r="L72" s="57">
        <f t="shared" si="6"/>
        <v>0</v>
      </c>
      <c r="M72" s="57">
        <f t="shared" si="6"/>
        <v>0</v>
      </c>
      <c r="N72" s="57">
        <f t="shared" si="6"/>
        <v>0</v>
      </c>
      <c r="O72" s="57">
        <f t="shared" si="6"/>
        <v>0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A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A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0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138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1487</v>
      </c>
      <c r="K12" s="29">
        <v>0</v>
      </c>
      <c r="L12" s="29">
        <v>0</v>
      </c>
      <c r="M12" s="31">
        <f>SUM(C12:L12)</f>
        <v>1487</v>
      </c>
      <c r="N12" s="29">
        <v>0</v>
      </c>
      <c r="O12" s="31">
        <f>SUM(M12:N12)</f>
        <v>1487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239</v>
      </c>
      <c r="K13" s="29">
        <v>0</v>
      </c>
      <c r="L13" s="29">
        <v>0</v>
      </c>
      <c r="M13" s="31">
        <f>SUM(C13:L13)</f>
        <v>239</v>
      </c>
      <c r="N13" s="29">
        <v>0</v>
      </c>
      <c r="O13" s="31">
        <f>SUM(M13:N13)</f>
        <v>239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1726</v>
      </c>
      <c r="K14" s="34">
        <f t="shared" si="0"/>
        <v>0</v>
      </c>
      <c r="L14" s="34">
        <f t="shared" si="0"/>
        <v>0</v>
      </c>
      <c r="M14" s="34">
        <f>SUM(M10:M13)</f>
        <v>1726</v>
      </c>
      <c r="N14" s="34">
        <f>SUM(N12:N13)</f>
        <v>0</v>
      </c>
      <c r="O14" s="34">
        <f>SUM(O10:O13)</f>
        <v>1726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189</v>
      </c>
      <c r="K17" s="29">
        <v>0</v>
      </c>
      <c r="L17" s="29">
        <v>0</v>
      </c>
      <c r="M17" s="31">
        <f>SUM(C17:L17)</f>
        <v>189</v>
      </c>
      <c r="N17" s="29">
        <v>0</v>
      </c>
      <c r="O17" s="31">
        <f>SUM(M17:N17)</f>
        <v>189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31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2</v>
      </c>
      <c r="K19" s="29">
        <v>0</v>
      </c>
      <c r="L19" s="29">
        <v>0</v>
      </c>
      <c r="M19" s="31">
        <f>SUM(C19:L19)</f>
        <v>2</v>
      </c>
      <c r="N19" s="29">
        <v>0</v>
      </c>
      <c r="O19" s="31">
        <f>SUM(M19:N19)</f>
        <v>2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539</v>
      </c>
      <c r="K20" s="29">
        <v>0</v>
      </c>
      <c r="L20" s="29">
        <v>0</v>
      </c>
      <c r="M20" s="31">
        <f>SUM(C20:L20)</f>
        <v>539</v>
      </c>
      <c r="N20" s="29">
        <v>0</v>
      </c>
      <c r="O20" s="31">
        <f>SUM(M20:N20)</f>
        <v>539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1">
        <f>SUM(C24:L24)</f>
        <v>0</v>
      </c>
      <c r="N24" s="29">
        <v>0</v>
      </c>
      <c r="O24" s="31">
        <f>SUM(M24:N24)</f>
        <v>0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730</v>
      </c>
      <c r="K25" s="34">
        <f>SUM(K17,K19:K20,K22:K24)</f>
        <v>0</v>
      </c>
      <c r="L25" s="34">
        <f>SUM(L17,L19:L20,L22:L24)</f>
        <v>0</v>
      </c>
      <c r="M25" s="34">
        <f>SUM(M17,M19:M24)</f>
        <v>730</v>
      </c>
      <c r="N25" s="34">
        <f>SUM(N17,N19:N20,N22:N24)</f>
        <v>0</v>
      </c>
      <c r="O25" s="34">
        <f>SUM(O17,O19:O24)</f>
        <v>730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7</v>
      </c>
      <c r="K34" s="29">
        <v>0</v>
      </c>
      <c r="L34" s="29">
        <v>0</v>
      </c>
      <c r="M34" s="31">
        <f>SUM(C34:L34)</f>
        <v>7</v>
      </c>
      <c r="N34" s="29">
        <v>0</v>
      </c>
      <c r="O34" s="31">
        <f>SUM(M34:N34)</f>
        <v>7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7</v>
      </c>
      <c r="K35" s="34">
        <f>SUM(K30,K32:K34)</f>
        <v>0</v>
      </c>
      <c r="L35" s="34">
        <f>SUM(L32:L34)</f>
        <v>0</v>
      </c>
      <c r="M35" s="34">
        <f>SUM(M28:M34)</f>
        <v>7</v>
      </c>
      <c r="N35" s="34">
        <f>SUM(N32:N34)</f>
        <v>0</v>
      </c>
      <c r="O35" s="34">
        <f>SUM(O28:O34)</f>
        <v>7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79</v>
      </c>
      <c r="K37" s="29">
        <v>0</v>
      </c>
      <c r="L37" s="29">
        <v>0</v>
      </c>
      <c r="M37" s="31">
        <f>SUM(C37:L37)</f>
        <v>79</v>
      </c>
      <c r="N37" s="29">
        <v>0</v>
      </c>
      <c r="O37" s="31">
        <f>SUM(M37:N37)</f>
        <v>79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2542</v>
      </c>
      <c r="K41" s="31">
        <f t="shared" si="2"/>
        <v>0</v>
      </c>
      <c r="L41" s="31">
        <f t="shared" si="2"/>
        <v>0</v>
      </c>
      <c r="M41" s="31">
        <f t="shared" si="2"/>
        <v>2542</v>
      </c>
      <c r="N41" s="31">
        <f t="shared" si="2"/>
        <v>0</v>
      </c>
      <c r="O41" s="31">
        <f t="shared" si="2"/>
        <v>2542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-59</v>
      </c>
      <c r="K43" s="31">
        <f>SUM(K41,K55)</f>
        <v>0</v>
      </c>
      <c r="L43" s="31">
        <f>SUM(L41,L55)</f>
        <v>0</v>
      </c>
      <c r="M43" s="31">
        <f>SUM(M41,M55:M56)</f>
        <v>-59</v>
      </c>
      <c r="N43" s="31">
        <f>SUM(N41,N55)</f>
        <v>0</v>
      </c>
      <c r="O43" s="31">
        <f>SUM(O41,O55:O56)</f>
        <v>-59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-299</v>
      </c>
      <c r="K51" s="29">
        <v>0</v>
      </c>
      <c r="L51" s="29">
        <v>0</v>
      </c>
      <c r="M51" s="31">
        <f>SUM(C51:L51)</f>
        <v>-299</v>
      </c>
      <c r="N51" s="29">
        <v>0</v>
      </c>
      <c r="O51" s="31">
        <f>SUM(M51:N51)</f>
        <v>-299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-299</v>
      </c>
      <c r="K52" s="34">
        <f t="shared" si="3"/>
        <v>0</v>
      </c>
      <c r="L52" s="34">
        <f t="shared" si="3"/>
        <v>0</v>
      </c>
      <c r="M52" s="34">
        <f>SUM(M47:M51)</f>
        <v>-299</v>
      </c>
      <c r="N52" s="34">
        <f>SUM(N48:N51)</f>
        <v>0</v>
      </c>
      <c r="O52" s="34">
        <f>SUM(O47:O51)</f>
        <v>-299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-2601</v>
      </c>
      <c r="K56" s="30"/>
      <c r="L56" s="30"/>
      <c r="M56" s="31">
        <f>SUM(F56,J56)</f>
        <v>-2601</v>
      </c>
      <c r="N56" s="30"/>
      <c r="O56" s="31">
        <f>M56</f>
        <v>-2601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-2601</v>
      </c>
      <c r="K60" s="34">
        <f>SUM(K55,K58:K59)</f>
        <v>0</v>
      </c>
      <c r="L60" s="34">
        <f>SUM(L55,L58:L59)</f>
        <v>0</v>
      </c>
      <c r="M60" s="34">
        <f>SUM(M55:M59)</f>
        <v>-2601</v>
      </c>
      <c r="N60" s="34">
        <f>SUM(N55,N58:N59)</f>
        <v>0</v>
      </c>
      <c r="O60" s="34">
        <f>SUM(O55:O59)</f>
        <v>-2601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-19</v>
      </c>
      <c r="K65" s="29">
        <v>0</v>
      </c>
      <c r="L65" s="29">
        <v>0</v>
      </c>
      <c r="M65" s="31">
        <f>SUM(C65:L65)</f>
        <v>-19</v>
      </c>
      <c r="N65" s="29">
        <v>0</v>
      </c>
      <c r="O65" s="31">
        <f>SUM(M65:N65)</f>
        <v>-19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-19</v>
      </c>
      <c r="K66" s="34">
        <f t="shared" si="4"/>
        <v>0</v>
      </c>
      <c r="L66" s="34">
        <f t="shared" si="4"/>
        <v>0</v>
      </c>
      <c r="M66" s="34">
        <f t="shared" si="4"/>
        <v>-19</v>
      </c>
      <c r="N66" s="34">
        <f t="shared" si="4"/>
        <v>0</v>
      </c>
      <c r="O66" s="34">
        <f t="shared" si="4"/>
        <v>-19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-2919</v>
      </c>
      <c r="K68" s="31">
        <f t="shared" si="5"/>
        <v>0</v>
      </c>
      <c r="L68" s="31">
        <f t="shared" si="5"/>
        <v>0</v>
      </c>
      <c r="M68" s="31">
        <f t="shared" si="5"/>
        <v>-2919</v>
      </c>
      <c r="N68" s="31">
        <f t="shared" si="5"/>
        <v>0</v>
      </c>
      <c r="O68" s="31">
        <f t="shared" si="5"/>
        <v>-2919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-318</v>
      </c>
      <c r="K70" s="31">
        <f>K68-K55</f>
        <v>0</v>
      </c>
      <c r="L70" s="31">
        <f>L68-L55</f>
        <v>0</v>
      </c>
      <c r="M70" s="31">
        <f>M68-M55-M56</f>
        <v>-318</v>
      </c>
      <c r="N70" s="31">
        <f>N68-N55</f>
        <v>0</v>
      </c>
      <c r="O70" s="31">
        <f>O68-O55-O56</f>
        <v>-318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-377</v>
      </c>
      <c r="K72" s="57">
        <f t="shared" si="6"/>
        <v>0</v>
      </c>
      <c r="L72" s="57">
        <f t="shared" si="6"/>
        <v>0</v>
      </c>
      <c r="M72" s="57">
        <f t="shared" si="6"/>
        <v>-377</v>
      </c>
      <c r="N72" s="57">
        <f t="shared" si="6"/>
        <v>0</v>
      </c>
      <c r="O72" s="57">
        <f t="shared" si="6"/>
        <v>-377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105</v>
      </c>
      <c r="K77" s="69">
        <v>0</v>
      </c>
      <c r="L77" s="69">
        <v>0</v>
      </c>
      <c r="M77" s="70">
        <f>SUM(C77:L77)</f>
        <v>105</v>
      </c>
      <c r="N77" s="71">
        <v>0</v>
      </c>
      <c r="O77" s="70">
        <f>SUM(M77:N77)</f>
        <v>105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B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B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51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139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2454</v>
      </c>
      <c r="K12" s="29">
        <v>0</v>
      </c>
      <c r="L12" s="29">
        <v>0</v>
      </c>
      <c r="M12" s="31">
        <f>SUM(C12:L12)</f>
        <v>2454</v>
      </c>
      <c r="N12" s="29">
        <v>0</v>
      </c>
      <c r="O12" s="31">
        <f>SUM(M12:N12)</f>
        <v>2454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386</v>
      </c>
      <c r="K13" s="29">
        <v>0</v>
      </c>
      <c r="L13" s="29">
        <v>0</v>
      </c>
      <c r="M13" s="31">
        <f>SUM(C13:L13)</f>
        <v>386</v>
      </c>
      <c r="N13" s="29">
        <v>0</v>
      </c>
      <c r="O13" s="31">
        <f>SUM(M13:N13)</f>
        <v>386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2840</v>
      </c>
      <c r="K14" s="34">
        <f t="shared" si="0"/>
        <v>0</v>
      </c>
      <c r="L14" s="34">
        <f t="shared" si="0"/>
        <v>0</v>
      </c>
      <c r="M14" s="34">
        <f>SUM(M10:M13)</f>
        <v>2840</v>
      </c>
      <c r="N14" s="34">
        <f>SUM(N12:N13)</f>
        <v>0</v>
      </c>
      <c r="O14" s="34">
        <f>SUM(O10:O13)</f>
        <v>2840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278</v>
      </c>
      <c r="K17" s="29">
        <v>0</v>
      </c>
      <c r="L17" s="29">
        <v>0</v>
      </c>
      <c r="M17" s="31">
        <f>SUM(C17:L17)</f>
        <v>278</v>
      </c>
      <c r="N17" s="29">
        <v>0</v>
      </c>
      <c r="O17" s="31">
        <f>SUM(M17:N17)</f>
        <v>278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48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7</v>
      </c>
      <c r="K19" s="29">
        <v>0</v>
      </c>
      <c r="L19" s="29">
        <v>0</v>
      </c>
      <c r="M19" s="31">
        <f>SUM(C19:L19)</f>
        <v>7</v>
      </c>
      <c r="N19" s="29">
        <v>0</v>
      </c>
      <c r="O19" s="31">
        <f>SUM(M19:N19)</f>
        <v>7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445</v>
      </c>
      <c r="K20" s="29">
        <v>0</v>
      </c>
      <c r="L20" s="29">
        <v>0</v>
      </c>
      <c r="M20" s="31">
        <f>SUM(C20:L20)</f>
        <v>445</v>
      </c>
      <c r="N20" s="29">
        <v>0</v>
      </c>
      <c r="O20" s="31">
        <f>SUM(M20:N20)</f>
        <v>445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44</v>
      </c>
      <c r="K24" s="29">
        <v>0</v>
      </c>
      <c r="L24" s="29">
        <v>0</v>
      </c>
      <c r="M24" s="31">
        <f>SUM(C24:L24)</f>
        <v>44</v>
      </c>
      <c r="N24" s="29">
        <v>0</v>
      </c>
      <c r="O24" s="31">
        <f>SUM(M24:N24)</f>
        <v>44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774</v>
      </c>
      <c r="K25" s="34">
        <f>SUM(K17,K19:K20,K22:K24)</f>
        <v>0</v>
      </c>
      <c r="L25" s="34">
        <f>SUM(L17,L19:L20,L22:L24)</f>
        <v>0</v>
      </c>
      <c r="M25" s="34">
        <f>SUM(M17,M19:M24)</f>
        <v>774</v>
      </c>
      <c r="N25" s="34">
        <f>SUM(N17,N19:N20,N22:N24)</f>
        <v>0</v>
      </c>
      <c r="O25" s="34">
        <f>SUM(O17,O19:O24)</f>
        <v>774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40</v>
      </c>
      <c r="K37" s="29">
        <v>0</v>
      </c>
      <c r="L37" s="29">
        <v>0</v>
      </c>
      <c r="M37" s="31">
        <f>SUM(C37:L37)</f>
        <v>40</v>
      </c>
      <c r="N37" s="29">
        <v>0</v>
      </c>
      <c r="O37" s="31">
        <f>SUM(M37:N37)</f>
        <v>40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3654</v>
      </c>
      <c r="K41" s="31">
        <f t="shared" si="2"/>
        <v>0</v>
      </c>
      <c r="L41" s="31">
        <f t="shared" si="2"/>
        <v>0</v>
      </c>
      <c r="M41" s="31">
        <f t="shared" si="2"/>
        <v>3654</v>
      </c>
      <c r="N41" s="31">
        <f t="shared" si="2"/>
        <v>0</v>
      </c>
      <c r="O41" s="31">
        <f t="shared" si="2"/>
        <v>3654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892</v>
      </c>
      <c r="K43" s="31">
        <f>SUM(K41,K55)</f>
        <v>0</v>
      </c>
      <c r="L43" s="31">
        <f>SUM(L41,L55)</f>
        <v>0</v>
      </c>
      <c r="M43" s="31">
        <f>SUM(M41,M55:M56)</f>
        <v>892</v>
      </c>
      <c r="N43" s="31">
        <f>SUM(N41,N55)</f>
        <v>0</v>
      </c>
      <c r="O43" s="31">
        <f>SUM(O41,O55:O56)</f>
        <v>892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0</v>
      </c>
      <c r="N51" s="29">
        <v>0</v>
      </c>
      <c r="O51" s="31">
        <f>SUM(M51:N51)</f>
        <v>0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0</v>
      </c>
      <c r="N52" s="34">
        <f>SUM(N48:N51)</f>
        <v>0</v>
      </c>
      <c r="O52" s="34">
        <f>SUM(O47:O51)</f>
        <v>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-2762</v>
      </c>
      <c r="K56" s="30"/>
      <c r="L56" s="30"/>
      <c r="M56" s="31">
        <f>SUM(F56,J56)</f>
        <v>-2762</v>
      </c>
      <c r="N56" s="30"/>
      <c r="O56" s="31">
        <f>M56</f>
        <v>-2762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-2762</v>
      </c>
      <c r="K60" s="34">
        <f>SUM(K55,K58:K59)</f>
        <v>0</v>
      </c>
      <c r="L60" s="34">
        <f>SUM(L55,L58:L59)</f>
        <v>0</v>
      </c>
      <c r="M60" s="34">
        <f>SUM(M55:M59)</f>
        <v>-2762</v>
      </c>
      <c r="N60" s="34">
        <f>SUM(N55,N58:N59)</f>
        <v>0</v>
      </c>
      <c r="O60" s="34">
        <f>SUM(O55:O59)</f>
        <v>-2762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0</v>
      </c>
      <c r="N65" s="29">
        <v>0</v>
      </c>
      <c r="O65" s="31">
        <f>SUM(M65:N65)</f>
        <v>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0</v>
      </c>
      <c r="K66" s="34">
        <f t="shared" si="4"/>
        <v>0</v>
      </c>
      <c r="L66" s="34">
        <f t="shared" si="4"/>
        <v>0</v>
      </c>
      <c r="M66" s="34">
        <f t="shared" si="4"/>
        <v>0</v>
      </c>
      <c r="N66" s="34">
        <f t="shared" si="4"/>
        <v>0</v>
      </c>
      <c r="O66" s="34">
        <f t="shared" si="4"/>
        <v>0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-2762</v>
      </c>
      <c r="K68" s="31">
        <f t="shared" si="5"/>
        <v>0</v>
      </c>
      <c r="L68" s="31">
        <f t="shared" si="5"/>
        <v>0</v>
      </c>
      <c r="M68" s="31">
        <f t="shared" si="5"/>
        <v>-2762</v>
      </c>
      <c r="N68" s="31">
        <f t="shared" si="5"/>
        <v>0</v>
      </c>
      <c r="O68" s="31">
        <f t="shared" si="5"/>
        <v>-2762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0</v>
      </c>
      <c r="K70" s="31">
        <f>K68-K55</f>
        <v>0</v>
      </c>
      <c r="L70" s="31">
        <f>L68-L55</f>
        <v>0</v>
      </c>
      <c r="M70" s="31">
        <f>M68-M55-M56</f>
        <v>0</v>
      </c>
      <c r="N70" s="31">
        <f>N68-N55</f>
        <v>0</v>
      </c>
      <c r="O70" s="31">
        <f>O68-O55-O56</f>
        <v>0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892</v>
      </c>
      <c r="K72" s="57">
        <f t="shared" si="6"/>
        <v>0</v>
      </c>
      <c r="L72" s="57">
        <f t="shared" si="6"/>
        <v>0</v>
      </c>
      <c r="M72" s="57">
        <f t="shared" si="6"/>
        <v>892</v>
      </c>
      <c r="N72" s="57">
        <f t="shared" si="6"/>
        <v>0</v>
      </c>
      <c r="O72" s="57">
        <f t="shared" si="6"/>
        <v>892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C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C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52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140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918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1">
        <f>SUM(C12:L12)</f>
        <v>918</v>
      </c>
      <c r="N12" s="29">
        <v>0</v>
      </c>
      <c r="O12" s="31">
        <f>SUM(M12:N12)</f>
        <v>918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>SUM(C13:L13)</f>
        <v>0</v>
      </c>
      <c r="N13" s="29">
        <v>0</v>
      </c>
      <c r="O13" s="31">
        <f>SUM(M13:N13)</f>
        <v>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918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>SUM(M10:M13)</f>
        <v>918</v>
      </c>
      <c r="N14" s="34">
        <f>SUM(N12:N13)</f>
        <v>0</v>
      </c>
      <c r="O14" s="34">
        <f>SUM(O10:O13)</f>
        <v>918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84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1">
        <f>SUM(C17:L17)</f>
        <v>84</v>
      </c>
      <c r="N17" s="29">
        <v>0</v>
      </c>
      <c r="O17" s="31">
        <f>SUM(M17:N17)</f>
        <v>84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0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29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29</v>
      </c>
      <c r="N19" s="29">
        <v>0</v>
      </c>
      <c r="O19" s="31">
        <f>SUM(M19:N19)</f>
        <v>29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0</v>
      </c>
      <c r="G20" s="29">
        <v>342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1">
        <f>SUM(C20:L20)</f>
        <v>342</v>
      </c>
      <c r="N20" s="29">
        <v>0</v>
      </c>
      <c r="O20" s="31">
        <f>SUM(M20:N20)</f>
        <v>342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25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1">
        <f>SUM(C24:L24)</f>
        <v>25</v>
      </c>
      <c r="N24" s="29">
        <v>0</v>
      </c>
      <c r="O24" s="31">
        <f>SUM(M24:N24)</f>
        <v>25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0</v>
      </c>
      <c r="G25" s="34">
        <f>SUM(G17,G19:G20,G22:G24)</f>
        <v>480</v>
      </c>
      <c r="H25" s="34">
        <f>SUM(H17,H19:H20,H22:H24)</f>
        <v>0</v>
      </c>
      <c r="I25" s="34">
        <f>SUM(I17,I19:I20,I22:I24)</f>
        <v>0</v>
      </c>
      <c r="J25" s="34">
        <f>SUM(J17,J19:J24)</f>
        <v>0</v>
      </c>
      <c r="K25" s="34">
        <f>SUM(K17,K19:K20,K22:K24)</f>
        <v>0</v>
      </c>
      <c r="L25" s="34">
        <f>SUM(L17,L19:L20,L22:L24)</f>
        <v>0</v>
      </c>
      <c r="M25" s="34">
        <f>SUM(M17,M19:M24)</f>
        <v>480</v>
      </c>
      <c r="N25" s="34">
        <f>SUM(N17,N19:N20,N22:N24)</f>
        <v>0</v>
      </c>
      <c r="O25" s="34">
        <f>SUM(O17,O19:O24)</f>
        <v>480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101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1">
        <f>SUM(C37:L37)</f>
        <v>101</v>
      </c>
      <c r="N37" s="29">
        <v>0</v>
      </c>
      <c r="O37" s="31">
        <f>SUM(M37:N37)</f>
        <v>101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1499</v>
      </c>
      <c r="H41" s="31">
        <f t="shared" si="2"/>
        <v>0</v>
      </c>
      <c r="I41" s="31">
        <f t="shared" si="2"/>
        <v>0</v>
      </c>
      <c r="J41" s="31">
        <f t="shared" si="2"/>
        <v>0</v>
      </c>
      <c r="K41" s="31">
        <f t="shared" si="2"/>
        <v>0</v>
      </c>
      <c r="L41" s="31">
        <f t="shared" si="2"/>
        <v>0</v>
      </c>
      <c r="M41" s="31">
        <f t="shared" si="2"/>
        <v>1499</v>
      </c>
      <c r="N41" s="31">
        <f t="shared" si="2"/>
        <v>0</v>
      </c>
      <c r="O41" s="31">
        <f t="shared" si="2"/>
        <v>1499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0</v>
      </c>
      <c r="G43" s="31">
        <f>SUM(G41,G55)</f>
        <v>1499</v>
      </c>
      <c r="H43" s="31">
        <f>SUM(H41,H55)</f>
        <v>0</v>
      </c>
      <c r="I43" s="31">
        <f>SUM(I41,I55)</f>
        <v>0</v>
      </c>
      <c r="J43" s="31">
        <f>SUM(J41,J55:J56)</f>
        <v>0</v>
      </c>
      <c r="K43" s="31">
        <f>SUM(K41,K55)</f>
        <v>0</v>
      </c>
      <c r="L43" s="31">
        <f>SUM(L41,L55)</f>
        <v>0</v>
      </c>
      <c r="M43" s="31">
        <f>SUM(M41,M55:M56)</f>
        <v>1499</v>
      </c>
      <c r="N43" s="31">
        <f>SUM(N41,N55)</f>
        <v>0</v>
      </c>
      <c r="O43" s="31">
        <f>SUM(O41,O55:O56)</f>
        <v>1499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0</v>
      </c>
      <c r="N51" s="29">
        <v>0</v>
      </c>
      <c r="O51" s="31">
        <f>SUM(M51:N51)</f>
        <v>0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0</v>
      </c>
      <c r="N52" s="34">
        <f>SUM(N48:N51)</f>
        <v>0</v>
      </c>
      <c r="O52" s="34">
        <f>SUM(O47:O51)</f>
        <v>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0</v>
      </c>
      <c r="K60" s="34">
        <f>SUM(K55,K58:K59)</f>
        <v>0</v>
      </c>
      <c r="L60" s="34">
        <f>SUM(L55,L58:L59)</f>
        <v>0</v>
      </c>
      <c r="M60" s="34">
        <f>SUM(M55:M59)</f>
        <v>0</v>
      </c>
      <c r="N60" s="34">
        <f>SUM(N55,N58:N59)</f>
        <v>0</v>
      </c>
      <c r="O60" s="34">
        <f>SUM(O55:O59)</f>
        <v>0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0</v>
      </c>
      <c r="N65" s="29">
        <v>0</v>
      </c>
      <c r="O65" s="31">
        <f>SUM(M65:N65)</f>
        <v>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0</v>
      </c>
      <c r="K66" s="34">
        <f t="shared" si="4"/>
        <v>0</v>
      </c>
      <c r="L66" s="34">
        <f t="shared" si="4"/>
        <v>0</v>
      </c>
      <c r="M66" s="34">
        <f t="shared" si="4"/>
        <v>0</v>
      </c>
      <c r="N66" s="34">
        <f t="shared" si="4"/>
        <v>0</v>
      </c>
      <c r="O66" s="34">
        <f t="shared" si="4"/>
        <v>0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0</v>
      </c>
      <c r="K68" s="31">
        <f t="shared" si="5"/>
        <v>0</v>
      </c>
      <c r="L68" s="31">
        <f t="shared" si="5"/>
        <v>0</v>
      </c>
      <c r="M68" s="31">
        <f t="shared" si="5"/>
        <v>0</v>
      </c>
      <c r="N68" s="31">
        <f t="shared" si="5"/>
        <v>0</v>
      </c>
      <c r="O68" s="31">
        <f t="shared" si="5"/>
        <v>0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0</v>
      </c>
      <c r="K70" s="31">
        <f>K68-K55</f>
        <v>0</v>
      </c>
      <c r="L70" s="31">
        <f>L68-L55</f>
        <v>0</v>
      </c>
      <c r="M70" s="31">
        <f>M68-M55-M56</f>
        <v>0</v>
      </c>
      <c r="N70" s="31">
        <f>N68-N55</f>
        <v>0</v>
      </c>
      <c r="O70" s="31">
        <f>O68-O55-O56</f>
        <v>0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1499</v>
      </c>
      <c r="H72" s="57">
        <f t="shared" si="6"/>
        <v>0</v>
      </c>
      <c r="I72" s="57">
        <f t="shared" si="6"/>
        <v>0</v>
      </c>
      <c r="J72" s="57">
        <f t="shared" si="6"/>
        <v>0</v>
      </c>
      <c r="K72" s="57">
        <f t="shared" si="6"/>
        <v>0</v>
      </c>
      <c r="L72" s="57">
        <f t="shared" si="6"/>
        <v>0</v>
      </c>
      <c r="M72" s="57">
        <f t="shared" si="6"/>
        <v>1499</v>
      </c>
      <c r="N72" s="57">
        <f t="shared" si="6"/>
        <v>0</v>
      </c>
      <c r="O72" s="57">
        <f t="shared" si="6"/>
        <v>1499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D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D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53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141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457</v>
      </c>
      <c r="G12" s="29">
        <v>0</v>
      </c>
      <c r="H12" s="29">
        <v>0</v>
      </c>
      <c r="I12" s="29">
        <v>0</v>
      </c>
      <c r="J12" s="29">
        <v>128</v>
      </c>
      <c r="K12" s="29">
        <v>0</v>
      </c>
      <c r="L12" s="29">
        <v>0</v>
      </c>
      <c r="M12" s="31">
        <f>SUM(C12:L12)</f>
        <v>585</v>
      </c>
      <c r="N12" s="29">
        <v>0</v>
      </c>
      <c r="O12" s="31">
        <f>SUM(M12:N12)</f>
        <v>585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>SUM(C13:L13)</f>
        <v>0</v>
      </c>
      <c r="N13" s="29">
        <v>0</v>
      </c>
      <c r="O13" s="31">
        <f>SUM(M13:N13)</f>
        <v>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457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128</v>
      </c>
      <c r="K14" s="34">
        <f t="shared" si="0"/>
        <v>0</v>
      </c>
      <c r="L14" s="34">
        <f t="shared" si="0"/>
        <v>0</v>
      </c>
      <c r="M14" s="34">
        <f>SUM(M10:M13)</f>
        <v>585</v>
      </c>
      <c r="N14" s="34">
        <f>SUM(N12:N13)</f>
        <v>0</v>
      </c>
      <c r="O14" s="34">
        <f>SUM(O10:O13)</f>
        <v>585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20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1">
        <f>SUM(C17:L17)</f>
        <v>20</v>
      </c>
      <c r="N17" s="29">
        <v>0</v>
      </c>
      <c r="O17" s="31">
        <f>SUM(M17:N17)</f>
        <v>20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0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2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2</v>
      </c>
      <c r="N19" s="29">
        <v>0</v>
      </c>
      <c r="O19" s="31">
        <f>SUM(M19:N19)</f>
        <v>2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38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1">
        <f>SUM(C20:L20)</f>
        <v>38</v>
      </c>
      <c r="N20" s="29">
        <v>0</v>
      </c>
      <c r="O20" s="31">
        <f>SUM(M20:N20)</f>
        <v>38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292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292</v>
      </c>
      <c r="N22" s="29">
        <v>0</v>
      </c>
      <c r="O22" s="31">
        <f>SUM(M22:N22)</f>
        <v>292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1676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1">
        <f>SUM(C24:L24)</f>
        <v>1676</v>
      </c>
      <c r="N24" s="29">
        <v>0</v>
      </c>
      <c r="O24" s="31">
        <f>SUM(M24:N24)</f>
        <v>1676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2028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0</v>
      </c>
      <c r="K25" s="34">
        <f>SUM(K17,K19:K20,K22:K24)</f>
        <v>0</v>
      </c>
      <c r="L25" s="34">
        <f>SUM(L17,L19:L20,L22:L24)</f>
        <v>0</v>
      </c>
      <c r="M25" s="34">
        <f>SUM(M17,M19:M24)</f>
        <v>2028</v>
      </c>
      <c r="N25" s="34">
        <f>SUM(N17,N19:N20,N22:N24)</f>
        <v>0</v>
      </c>
      <c r="O25" s="34">
        <f>SUM(O17,O19:O24)</f>
        <v>2028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39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1">
        <f>SUM(C37:L37)</f>
        <v>39</v>
      </c>
      <c r="N37" s="29">
        <v>0</v>
      </c>
      <c r="O37" s="31">
        <f>SUM(M37:N37)</f>
        <v>39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2524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128</v>
      </c>
      <c r="K41" s="31">
        <f t="shared" si="2"/>
        <v>0</v>
      </c>
      <c r="L41" s="31">
        <f t="shared" si="2"/>
        <v>0</v>
      </c>
      <c r="M41" s="31">
        <f t="shared" si="2"/>
        <v>2652</v>
      </c>
      <c r="N41" s="31">
        <f t="shared" si="2"/>
        <v>0</v>
      </c>
      <c r="O41" s="31">
        <f t="shared" si="2"/>
        <v>2652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2049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64</v>
      </c>
      <c r="K43" s="31">
        <f>SUM(K41,K55)</f>
        <v>0</v>
      </c>
      <c r="L43" s="31">
        <f>SUM(L41,L55)</f>
        <v>0</v>
      </c>
      <c r="M43" s="31">
        <f>SUM(M41,M55:M56)</f>
        <v>2113</v>
      </c>
      <c r="N43" s="31">
        <f>SUM(N41,N55)</f>
        <v>0</v>
      </c>
      <c r="O43" s="31">
        <f>SUM(O41,O55:O56)</f>
        <v>2113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-1215</v>
      </c>
      <c r="G51" s="29">
        <v>0</v>
      </c>
      <c r="H51" s="29">
        <v>0</v>
      </c>
      <c r="I51" s="29">
        <v>0</v>
      </c>
      <c r="J51" s="29">
        <v>-64</v>
      </c>
      <c r="K51" s="29">
        <v>0</v>
      </c>
      <c r="L51" s="29">
        <v>0</v>
      </c>
      <c r="M51" s="31">
        <f>SUM(C51:L51)</f>
        <v>-1279</v>
      </c>
      <c r="N51" s="29">
        <v>0</v>
      </c>
      <c r="O51" s="31">
        <f>SUM(M51:N51)</f>
        <v>-1279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-1215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-64</v>
      </c>
      <c r="K52" s="34">
        <f t="shared" si="3"/>
        <v>0</v>
      </c>
      <c r="L52" s="34">
        <f t="shared" si="3"/>
        <v>0</v>
      </c>
      <c r="M52" s="34">
        <f>SUM(M47:M51)</f>
        <v>-1279</v>
      </c>
      <c r="N52" s="34">
        <f>SUM(N48:N51)</f>
        <v>0</v>
      </c>
      <c r="O52" s="34">
        <f>SUM(O47:O51)</f>
        <v>-1279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-339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-339</v>
      </c>
      <c r="N55" s="29">
        <v>0</v>
      </c>
      <c r="O55" s="31">
        <f>SUM(M55:N55)</f>
        <v>-339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-136</v>
      </c>
      <c r="G56" s="30"/>
      <c r="H56" s="30"/>
      <c r="I56" s="30"/>
      <c r="J56" s="29">
        <v>-64</v>
      </c>
      <c r="K56" s="30"/>
      <c r="L56" s="30"/>
      <c r="M56" s="31">
        <f>SUM(F56,J56)</f>
        <v>-200</v>
      </c>
      <c r="N56" s="30"/>
      <c r="O56" s="31">
        <f>M56</f>
        <v>-200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-805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-805</v>
      </c>
      <c r="N59" s="29">
        <v>0</v>
      </c>
      <c r="O59" s="31">
        <f>SUM(M59:N59)</f>
        <v>-805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-1280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-64</v>
      </c>
      <c r="K60" s="34">
        <f>SUM(K55,K58:K59)</f>
        <v>0</v>
      </c>
      <c r="L60" s="34">
        <f>SUM(L55,L58:L59)</f>
        <v>0</v>
      </c>
      <c r="M60" s="34">
        <f>SUM(M55:M59)</f>
        <v>-1344</v>
      </c>
      <c r="N60" s="34">
        <f>SUM(N55,N58:N59)</f>
        <v>0</v>
      </c>
      <c r="O60" s="34">
        <f>SUM(O55:O59)</f>
        <v>-1344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-26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-26</v>
      </c>
      <c r="N65" s="29">
        <v>0</v>
      </c>
      <c r="O65" s="31">
        <f>SUM(M65:N65)</f>
        <v>-26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-26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0</v>
      </c>
      <c r="K66" s="34">
        <f t="shared" si="4"/>
        <v>0</v>
      </c>
      <c r="L66" s="34">
        <f t="shared" si="4"/>
        <v>0</v>
      </c>
      <c r="M66" s="34">
        <f t="shared" si="4"/>
        <v>-26</v>
      </c>
      <c r="N66" s="34">
        <f t="shared" si="4"/>
        <v>0</v>
      </c>
      <c r="O66" s="34">
        <f t="shared" si="4"/>
        <v>-26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-2521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-128</v>
      </c>
      <c r="K68" s="31">
        <f t="shared" si="5"/>
        <v>0</v>
      </c>
      <c r="L68" s="31">
        <f t="shared" si="5"/>
        <v>0</v>
      </c>
      <c r="M68" s="31">
        <f t="shared" si="5"/>
        <v>-2649</v>
      </c>
      <c r="N68" s="31">
        <f t="shared" si="5"/>
        <v>0</v>
      </c>
      <c r="O68" s="31">
        <f t="shared" si="5"/>
        <v>-2649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-2046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-64</v>
      </c>
      <c r="K70" s="31">
        <f>K68-K55</f>
        <v>0</v>
      </c>
      <c r="L70" s="31">
        <f>L68-L55</f>
        <v>0</v>
      </c>
      <c r="M70" s="31">
        <f>M68-M55-M56</f>
        <v>-2110</v>
      </c>
      <c r="N70" s="31">
        <f>N68-N55</f>
        <v>0</v>
      </c>
      <c r="O70" s="31">
        <f>O68-O55-O56</f>
        <v>-2110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3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0</v>
      </c>
      <c r="K72" s="57">
        <f t="shared" si="6"/>
        <v>0</v>
      </c>
      <c r="L72" s="57">
        <f t="shared" si="6"/>
        <v>0</v>
      </c>
      <c r="M72" s="57">
        <f t="shared" si="6"/>
        <v>3</v>
      </c>
      <c r="N72" s="57">
        <f t="shared" si="6"/>
        <v>0</v>
      </c>
      <c r="O72" s="57">
        <f t="shared" si="6"/>
        <v>3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E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E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4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142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318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1">
        <f>SUM(C12:L12)</f>
        <v>318</v>
      </c>
      <c r="N12" s="29">
        <v>0</v>
      </c>
      <c r="O12" s="31">
        <f>SUM(M12:N12)</f>
        <v>318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70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>SUM(C13:L13)</f>
        <v>70</v>
      </c>
      <c r="N13" s="29">
        <v>0</v>
      </c>
      <c r="O13" s="31">
        <f>SUM(M13:N13)</f>
        <v>70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388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>SUM(M10:M13)</f>
        <v>388</v>
      </c>
      <c r="N14" s="34">
        <f>SUM(N12:N13)</f>
        <v>0</v>
      </c>
      <c r="O14" s="34">
        <f>SUM(O10:O13)</f>
        <v>388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47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1">
        <f>SUM(C17:L17)</f>
        <v>47</v>
      </c>
      <c r="N17" s="29">
        <v>0</v>
      </c>
      <c r="O17" s="31">
        <f>SUM(M17:N17)</f>
        <v>47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10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0</v>
      </c>
      <c r="N19" s="29">
        <v>0</v>
      </c>
      <c r="O19" s="31">
        <f>SUM(M19:N19)</f>
        <v>0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498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1">
        <f>SUM(C20:L20)</f>
        <v>498</v>
      </c>
      <c r="N20" s="29">
        <v>0</v>
      </c>
      <c r="O20" s="31">
        <f>SUM(M20:N20)</f>
        <v>498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2127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2127</v>
      </c>
      <c r="N22" s="29">
        <v>0</v>
      </c>
      <c r="O22" s="31">
        <f>SUM(M22:N22)</f>
        <v>2127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1">
        <f>SUM(C24:L24)</f>
        <v>0</v>
      </c>
      <c r="N24" s="29">
        <v>0</v>
      </c>
      <c r="O24" s="31">
        <f>SUM(M24:N24)</f>
        <v>0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2672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0</v>
      </c>
      <c r="K25" s="34">
        <f>SUM(K17,K19:K20,K22:K24)</f>
        <v>0</v>
      </c>
      <c r="L25" s="34">
        <f>SUM(L17,L19:L20,L22:L24)</f>
        <v>0</v>
      </c>
      <c r="M25" s="34">
        <f>SUM(M17,M19:M24)</f>
        <v>2672</v>
      </c>
      <c r="N25" s="34">
        <f>SUM(N17,N19:N20,N22:N24)</f>
        <v>0</v>
      </c>
      <c r="O25" s="34">
        <f>SUM(O17,O19:O24)</f>
        <v>2672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65</v>
      </c>
      <c r="G37" s="29">
        <v>0</v>
      </c>
      <c r="H37" s="29">
        <v>0</v>
      </c>
      <c r="I37" s="29">
        <v>0</v>
      </c>
      <c r="J37" s="29">
        <v>10</v>
      </c>
      <c r="K37" s="29">
        <v>0</v>
      </c>
      <c r="L37" s="29">
        <v>0</v>
      </c>
      <c r="M37" s="31">
        <f>SUM(C37:L37)</f>
        <v>75</v>
      </c>
      <c r="N37" s="29">
        <v>0</v>
      </c>
      <c r="O37" s="31">
        <f>SUM(M37:N37)</f>
        <v>75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3125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10</v>
      </c>
      <c r="K41" s="31">
        <f t="shared" si="2"/>
        <v>0</v>
      </c>
      <c r="L41" s="31">
        <f t="shared" si="2"/>
        <v>0</v>
      </c>
      <c r="M41" s="31">
        <f t="shared" si="2"/>
        <v>3135</v>
      </c>
      <c r="N41" s="31">
        <f t="shared" si="2"/>
        <v>0</v>
      </c>
      <c r="O41" s="31">
        <f t="shared" si="2"/>
        <v>3135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1058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0</v>
      </c>
      <c r="K43" s="31">
        <f>SUM(K41,K55)</f>
        <v>0</v>
      </c>
      <c r="L43" s="31">
        <f>SUM(L41,L55)</f>
        <v>0</v>
      </c>
      <c r="M43" s="31">
        <f>SUM(M41,M55:M56)</f>
        <v>1058</v>
      </c>
      <c r="N43" s="31">
        <f>SUM(N41,N55)</f>
        <v>0</v>
      </c>
      <c r="O43" s="31">
        <f>SUM(O41,O55:O56)</f>
        <v>1058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-926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-926</v>
      </c>
      <c r="N51" s="29">
        <v>0</v>
      </c>
      <c r="O51" s="31">
        <f>SUM(M51:N51)</f>
        <v>-926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-926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-926</v>
      </c>
      <c r="N52" s="34">
        <f>SUM(N48:N51)</f>
        <v>0</v>
      </c>
      <c r="O52" s="34">
        <f>SUM(O47:O51)</f>
        <v>-926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-179</v>
      </c>
      <c r="G55" s="29">
        <v>0</v>
      </c>
      <c r="H55" s="29">
        <v>0</v>
      </c>
      <c r="I55" s="29">
        <v>0</v>
      </c>
      <c r="J55" s="29">
        <v>-10</v>
      </c>
      <c r="K55" s="29">
        <v>0</v>
      </c>
      <c r="L55" s="29">
        <v>0</v>
      </c>
      <c r="M55" s="31">
        <f>SUM(C55:L55)</f>
        <v>-189</v>
      </c>
      <c r="N55" s="29">
        <v>0</v>
      </c>
      <c r="O55" s="31">
        <f>SUM(M55:N55)</f>
        <v>-189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-1888</v>
      </c>
      <c r="G56" s="30"/>
      <c r="H56" s="30"/>
      <c r="I56" s="30"/>
      <c r="J56" s="29">
        <v>0</v>
      </c>
      <c r="K56" s="30"/>
      <c r="L56" s="30"/>
      <c r="M56" s="31">
        <f>SUM(F56,J56)</f>
        <v>-1888</v>
      </c>
      <c r="N56" s="30"/>
      <c r="O56" s="31">
        <f>M56</f>
        <v>-1888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-312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-312</v>
      </c>
      <c r="N59" s="29">
        <v>0</v>
      </c>
      <c r="O59" s="31">
        <f>SUM(M59:N59)</f>
        <v>-312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-2379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-10</v>
      </c>
      <c r="K60" s="34">
        <f>SUM(K55,K58:K59)</f>
        <v>0</v>
      </c>
      <c r="L60" s="34">
        <f>SUM(L55,L58:L59)</f>
        <v>0</v>
      </c>
      <c r="M60" s="34">
        <f>SUM(M55:M59)</f>
        <v>-2389</v>
      </c>
      <c r="N60" s="34">
        <f>SUM(N55,N58:N59)</f>
        <v>0</v>
      </c>
      <c r="O60" s="34">
        <f>SUM(O55:O59)</f>
        <v>-2389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0</v>
      </c>
      <c r="N65" s="29">
        <v>0</v>
      </c>
      <c r="O65" s="31">
        <f>SUM(M65:N65)</f>
        <v>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0</v>
      </c>
      <c r="K66" s="34">
        <f t="shared" si="4"/>
        <v>0</v>
      </c>
      <c r="L66" s="34">
        <f t="shared" si="4"/>
        <v>0</v>
      </c>
      <c r="M66" s="34">
        <f t="shared" si="4"/>
        <v>0</v>
      </c>
      <c r="N66" s="34">
        <f t="shared" si="4"/>
        <v>0</v>
      </c>
      <c r="O66" s="34">
        <f t="shared" si="4"/>
        <v>0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-3305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-10</v>
      </c>
      <c r="K68" s="31">
        <f t="shared" si="5"/>
        <v>0</v>
      </c>
      <c r="L68" s="31">
        <f t="shared" si="5"/>
        <v>0</v>
      </c>
      <c r="M68" s="31">
        <f t="shared" si="5"/>
        <v>-3315</v>
      </c>
      <c r="N68" s="31">
        <f t="shared" si="5"/>
        <v>0</v>
      </c>
      <c r="O68" s="31">
        <f t="shared" si="5"/>
        <v>-3315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-1238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0</v>
      </c>
      <c r="K70" s="31">
        <f>K68-K55</f>
        <v>0</v>
      </c>
      <c r="L70" s="31">
        <f>L68-L55</f>
        <v>0</v>
      </c>
      <c r="M70" s="31">
        <f>M68-M55-M56</f>
        <v>-1238</v>
      </c>
      <c r="N70" s="31">
        <f>N68-N55</f>
        <v>0</v>
      </c>
      <c r="O70" s="31">
        <f>O68-O55-O56</f>
        <v>-1238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-180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0</v>
      </c>
      <c r="K72" s="57">
        <f t="shared" si="6"/>
        <v>0</v>
      </c>
      <c r="L72" s="57">
        <f t="shared" si="6"/>
        <v>0</v>
      </c>
      <c r="M72" s="57">
        <f t="shared" si="6"/>
        <v>-180</v>
      </c>
      <c r="N72" s="57">
        <f t="shared" si="6"/>
        <v>0</v>
      </c>
      <c r="O72" s="57">
        <f t="shared" si="6"/>
        <v>-180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2F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2F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98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83756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83756</v>
      </c>
      <c r="N10" s="30"/>
      <c r="O10" s="31">
        <f>M10</f>
        <v>83756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16660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16660</v>
      </c>
      <c r="N11" s="30"/>
      <c r="O11" s="31">
        <f>M11</f>
        <v>16660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47111</v>
      </c>
      <c r="D12" s="29">
        <v>9605</v>
      </c>
      <c r="E12" s="29">
        <v>33692</v>
      </c>
      <c r="F12" s="29">
        <v>9364</v>
      </c>
      <c r="G12" s="29">
        <v>0</v>
      </c>
      <c r="H12" s="29">
        <v>13060</v>
      </c>
      <c r="I12" s="29">
        <v>5356</v>
      </c>
      <c r="J12" s="29">
        <v>9169</v>
      </c>
      <c r="K12" s="29">
        <v>9744</v>
      </c>
      <c r="L12" s="29">
        <v>15298</v>
      </c>
      <c r="M12" s="31">
        <f>SUM(C12:L12)</f>
        <v>152399</v>
      </c>
      <c r="N12" s="29">
        <v>2560</v>
      </c>
      <c r="O12" s="31">
        <f>SUM(M12:N12)</f>
        <v>154959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8113</v>
      </c>
      <c r="D13" s="29">
        <v>1654</v>
      </c>
      <c r="E13" s="29">
        <v>5684</v>
      </c>
      <c r="F13" s="29">
        <v>1193</v>
      </c>
      <c r="G13" s="29">
        <v>0</v>
      </c>
      <c r="H13" s="29">
        <v>2164</v>
      </c>
      <c r="I13" s="29">
        <v>927</v>
      </c>
      <c r="J13" s="29">
        <v>658</v>
      </c>
      <c r="K13" s="29">
        <v>1616</v>
      </c>
      <c r="L13" s="29">
        <v>2646</v>
      </c>
      <c r="M13" s="31">
        <f>SUM(C13:L13)</f>
        <v>24655</v>
      </c>
      <c r="N13" s="29">
        <v>433</v>
      </c>
      <c r="O13" s="31">
        <f>SUM(M13:N13)</f>
        <v>25088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155640</v>
      </c>
      <c r="D14" s="34">
        <f t="shared" ref="D14:L14" si="0">SUM(D12:D13)</f>
        <v>11259</v>
      </c>
      <c r="E14" s="34">
        <f t="shared" si="0"/>
        <v>39376</v>
      </c>
      <c r="F14" s="34">
        <f t="shared" si="0"/>
        <v>10557</v>
      </c>
      <c r="G14" s="34">
        <f t="shared" si="0"/>
        <v>0</v>
      </c>
      <c r="H14" s="34">
        <f t="shared" si="0"/>
        <v>15224</v>
      </c>
      <c r="I14" s="34">
        <f t="shared" si="0"/>
        <v>6283</v>
      </c>
      <c r="J14" s="34">
        <f t="shared" si="0"/>
        <v>9827</v>
      </c>
      <c r="K14" s="34">
        <f t="shared" si="0"/>
        <v>11360</v>
      </c>
      <c r="L14" s="34">
        <f t="shared" si="0"/>
        <v>17944</v>
      </c>
      <c r="M14" s="34">
        <f>SUM(M10:M13)</f>
        <v>277470</v>
      </c>
      <c r="N14" s="34">
        <f>SUM(N12:N13)</f>
        <v>2993</v>
      </c>
      <c r="O14" s="34">
        <f>SUM(O10:O13)</f>
        <v>280463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20439</v>
      </c>
      <c r="D17" s="29">
        <v>2128</v>
      </c>
      <c r="E17" s="29">
        <v>1761</v>
      </c>
      <c r="F17" s="29">
        <v>2497</v>
      </c>
      <c r="G17" s="29">
        <v>0</v>
      </c>
      <c r="H17" s="29">
        <v>1533</v>
      </c>
      <c r="I17" s="29">
        <v>316</v>
      </c>
      <c r="J17" s="29">
        <v>1237</v>
      </c>
      <c r="K17" s="29">
        <v>3344</v>
      </c>
      <c r="L17" s="29">
        <v>4930</v>
      </c>
      <c r="M17" s="31">
        <f>SUM(C17:L17)</f>
        <v>38185</v>
      </c>
      <c r="N17" s="29">
        <v>35844</v>
      </c>
      <c r="O17" s="31">
        <f>SUM(M17:N17)</f>
        <v>74029</v>
      </c>
      <c r="Q17" s="77"/>
      <c r="R17" s="77"/>
      <c r="T17" s="29">
        <v>0</v>
      </c>
      <c r="U17" s="29">
        <v>645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9475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2834</v>
      </c>
      <c r="D19" s="29">
        <v>1056</v>
      </c>
      <c r="E19" s="29">
        <v>762</v>
      </c>
      <c r="F19" s="29">
        <v>1528</v>
      </c>
      <c r="G19" s="29">
        <v>0</v>
      </c>
      <c r="H19" s="29">
        <v>1617</v>
      </c>
      <c r="I19" s="29">
        <v>311</v>
      </c>
      <c r="J19" s="29">
        <v>17</v>
      </c>
      <c r="K19" s="29">
        <v>173</v>
      </c>
      <c r="L19" s="29">
        <v>777</v>
      </c>
      <c r="M19" s="31">
        <f>SUM(C19:L19)</f>
        <v>9075</v>
      </c>
      <c r="N19" s="29">
        <v>22</v>
      </c>
      <c r="O19" s="31">
        <f>SUM(M19:N19)</f>
        <v>9097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17986</v>
      </c>
      <c r="D20" s="29">
        <v>3548</v>
      </c>
      <c r="E20" s="29">
        <v>8698</v>
      </c>
      <c r="F20" s="29">
        <v>59687</v>
      </c>
      <c r="G20" s="29">
        <v>0</v>
      </c>
      <c r="H20" s="29">
        <v>60947</v>
      </c>
      <c r="I20" s="29">
        <v>2025</v>
      </c>
      <c r="J20" s="29">
        <v>7823</v>
      </c>
      <c r="K20" s="29">
        <v>3679</v>
      </c>
      <c r="L20" s="29">
        <v>17030</v>
      </c>
      <c r="M20" s="31">
        <f>SUM(C20:L20)</f>
        <v>181423</v>
      </c>
      <c r="N20" s="29">
        <v>13153</v>
      </c>
      <c r="O20" s="31">
        <f>SUM(M20:N20)</f>
        <v>194576</v>
      </c>
      <c r="Q20" s="77"/>
      <c r="R20" s="77"/>
      <c r="T20" s="29">
        <v>0</v>
      </c>
      <c r="U20" s="29">
        <v>2702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666</v>
      </c>
      <c r="G21" s="30"/>
      <c r="H21" s="30"/>
      <c r="I21" s="30"/>
      <c r="J21" s="29">
        <v>1786</v>
      </c>
      <c r="K21" s="30"/>
      <c r="L21" s="30"/>
      <c r="M21" s="31">
        <f>SUM(F21,J21)</f>
        <v>2452</v>
      </c>
      <c r="N21" s="30"/>
      <c r="O21" s="31">
        <f>M21</f>
        <v>2452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824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824</v>
      </c>
      <c r="N23" s="29">
        <v>0</v>
      </c>
      <c r="O23" s="31">
        <f>SUM(M23:N23)</f>
        <v>824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19966</v>
      </c>
      <c r="D24" s="29">
        <v>253</v>
      </c>
      <c r="E24" s="29">
        <v>159771</v>
      </c>
      <c r="F24" s="29">
        <v>0</v>
      </c>
      <c r="G24" s="29">
        <v>0</v>
      </c>
      <c r="H24" s="29">
        <v>3</v>
      </c>
      <c r="I24" s="29">
        <v>700</v>
      </c>
      <c r="J24" s="29">
        <v>7593</v>
      </c>
      <c r="K24" s="29">
        <v>2555</v>
      </c>
      <c r="L24" s="29">
        <v>0</v>
      </c>
      <c r="M24" s="31">
        <f>SUM(C24:L24)</f>
        <v>190841</v>
      </c>
      <c r="N24" s="29">
        <v>375</v>
      </c>
      <c r="O24" s="31">
        <f>SUM(M24:N24)</f>
        <v>191216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61225</v>
      </c>
      <c r="D25" s="34">
        <f>SUM(D17,D19:D20,D22:D24)</f>
        <v>6985</v>
      </c>
      <c r="E25" s="34">
        <f>SUM(E17,E19:E20,E22:E24)</f>
        <v>171816</v>
      </c>
      <c r="F25" s="34">
        <f>SUM(F17,F19:F24)</f>
        <v>64378</v>
      </c>
      <c r="G25" s="34">
        <f>SUM(G17,G19:G20,G22:G24)</f>
        <v>0</v>
      </c>
      <c r="H25" s="34">
        <f>SUM(H17,H19:H20,H22:H24)</f>
        <v>64100</v>
      </c>
      <c r="I25" s="34">
        <f>SUM(I17,I19:I20,I22:I24)</f>
        <v>3352</v>
      </c>
      <c r="J25" s="34">
        <f>SUM(J17,J19:J24)</f>
        <v>18456</v>
      </c>
      <c r="K25" s="34">
        <f>SUM(K17,K19:K20,K22:K24)</f>
        <v>9751</v>
      </c>
      <c r="L25" s="34">
        <f>SUM(L17,L19:L20,L22:L24)</f>
        <v>22737</v>
      </c>
      <c r="M25" s="34">
        <f>SUM(M17,M19:M24)</f>
        <v>422800</v>
      </c>
      <c r="N25" s="34">
        <f>SUM(N17,N19:N20,N22:N24)</f>
        <v>49394</v>
      </c>
      <c r="O25" s="34">
        <f>SUM(O17,O19:O24)</f>
        <v>472194</v>
      </c>
      <c r="Q25" s="77"/>
      <c r="R25" s="77"/>
      <c r="T25" s="34">
        <f>SUM(T17,T19:T20,T22:T24)</f>
        <v>0</v>
      </c>
      <c r="U25" s="34">
        <f>SUM(U17,U19:U20,U22:U24)</f>
        <v>3347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46395</v>
      </c>
      <c r="L30" s="30"/>
      <c r="M30" s="31">
        <f>K30</f>
        <v>46395</v>
      </c>
      <c r="N30" s="30"/>
      <c r="O30" s="31">
        <f>M30</f>
        <v>46395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96008</v>
      </c>
      <c r="F31" s="41"/>
      <c r="G31" s="41"/>
      <c r="H31" s="41"/>
      <c r="I31" s="41"/>
      <c r="J31" s="41"/>
      <c r="K31" s="41"/>
      <c r="L31" s="41"/>
      <c r="M31" s="31">
        <f>E31</f>
        <v>96008</v>
      </c>
      <c r="N31" s="41"/>
      <c r="O31" s="31">
        <f>M31</f>
        <v>96008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666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387</v>
      </c>
      <c r="L32" s="75">
        <f t="shared" si="1"/>
        <v>0</v>
      </c>
      <c r="M32" s="31">
        <f>SUM(C32:L32)</f>
        <v>1053</v>
      </c>
      <c r="N32" s="75">
        <f>-N49-N50</f>
        <v>0</v>
      </c>
      <c r="O32" s="31">
        <f>SUM(M32:N32)</f>
        <v>1053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562</v>
      </c>
      <c r="D34" s="29">
        <v>7447</v>
      </c>
      <c r="E34" s="29">
        <v>1704</v>
      </c>
      <c r="F34" s="29">
        <v>781</v>
      </c>
      <c r="G34" s="29">
        <v>0</v>
      </c>
      <c r="H34" s="29">
        <v>1685</v>
      </c>
      <c r="I34" s="29">
        <v>381</v>
      </c>
      <c r="J34" s="29">
        <v>143</v>
      </c>
      <c r="K34" s="29">
        <v>1282</v>
      </c>
      <c r="L34" s="29">
        <v>0</v>
      </c>
      <c r="M34" s="31">
        <f>SUM(C34:L34)</f>
        <v>13985</v>
      </c>
      <c r="N34" s="29">
        <v>3237</v>
      </c>
      <c r="O34" s="31">
        <f>SUM(M34:N34)</f>
        <v>17222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562</v>
      </c>
      <c r="D35" s="34">
        <f>SUM(D32:D34)</f>
        <v>7447</v>
      </c>
      <c r="E35" s="34">
        <f>SUM(E29,E31:E34)</f>
        <v>97712</v>
      </c>
      <c r="F35" s="34">
        <f>SUM(F32:F34)</f>
        <v>1447</v>
      </c>
      <c r="G35" s="34">
        <f>SUM(G32:G34)</f>
        <v>0</v>
      </c>
      <c r="H35" s="34">
        <f>SUM(H32:H34)</f>
        <v>1685</v>
      </c>
      <c r="I35" s="34">
        <f>SUM(I32:I34)</f>
        <v>381</v>
      </c>
      <c r="J35" s="34">
        <f>SUM(J32:J34)</f>
        <v>143</v>
      </c>
      <c r="K35" s="34">
        <f>SUM(K30,K32:K34)</f>
        <v>48064</v>
      </c>
      <c r="L35" s="34">
        <f>SUM(L32:L34)</f>
        <v>0</v>
      </c>
      <c r="M35" s="34">
        <f>SUM(M28:M34)</f>
        <v>157441</v>
      </c>
      <c r="N35" s="34">
        <f>SUM(N32:N34)</f>
        <v>3237</v>
      </c>
      <c r="O35" s="34">
        <f>SUM(O28:O34)</f>
        <v>160678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9381</v>
      </c>
      <c r="D37" s="29">
        <v>860</v>
      </c>
      <c r="E37" s="29">
        <v>3250</v>
      </c>
      <c r="F37" s="29">
        <v>1118</v>
      </c>
      <c r="G37" s="29">
        <v>0</v>
      </c>
      <c r="H37" s="29">
        <v>2437</v>
      </c>
      <c r="I37" s="29">
        <v>837</v>
      </c>
      <c r="J37" s="29">
        <v>3045</v>
      </c>
      <c r="K37" s="29">
        <v>2548</v>
      </c>
      <c r="L37" s="29">
        <v>1373</v>
      </c>
      <c r="M37" s="31">
        <f>SUM(C37:L37)</f>
        <v>24849</v>
      </c>
      <c r="N37" s="29">
        <v>86</v>
      </c>
      <c r="O37" s="31">
        <f>SUM(M37:N37)</f>
        <v>24935</v>
      </c>
      <c r="Q37" s="77"/>
      <c r="R37" s="77"/>
      <c r="T37" s="29">
        <v>0</v>
      </c>
      <c r="U37" s="29">
        <v>242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-5681</v>
      </c>
      <c r="D39" s="29">
        <v>-4408</v>
      </c>
      <c r="E39" s="29">
        <v>-962</v>
      </c>
      <c r="F39" s="29">
        <v>-14692</v>
      </c>
      <c r="G39" s="29">
        <v>0</v>
      </c>
      <c r="H39" s="29">
        <v>-20455</v>
      </c>
      <c r="I39" s="29">
        <v>-282</v>
      </c>
      <c r="J39" s="29">
        <v>-549</v>
      </c>
      <c r="K39" s="29">
        <v>-9440</v>
      </c>
      <c r="L39" s="29">
        <v>-30764</v>
      </c>
      <c r="M39" s="31">
        <f>SUM(C39:L39)</f>
        <v>-87233</v>
      </c>
      <c r="N39" s="29">
        <v>-3460</v>
      </c>
      <c r="O39" s="31">
        <f>SUM(M39:N39)</f>
        <v>-90693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221127</v>
      </c>
      <c r="D41" s="31">
        <f t="shared" si="2"/>
        <v>22143</v>
      </c>
      <c r="E41" s="31">
        <f t="shared" si="2"/>
        <v>311192</v>
      </c>
      <c r="F41" s="31">
        <f t="shared" si="2"/>
        <v>62808</v>
      </c>
      <c r="G41" s="31">
        <f t="shared" si="2"/>
        <v>0</v>
      </c>
      <c r="H41" s="31">
        <f t="shared" si="2"/>
        <v>62991</v>
      </c>
      <c r="I41" s="31">
        <f t="shared" si="2"/>
        <v>10571</v>
      </c>
      <c r="J41" s="31">
        <f t="shared" si="2"/>
        <v>30922</v>
      </c>
      <c r="K41" s="31">
        <f t="shared" si="2"/>
        <v>62283</v>
      </c>
      <c r="L41" s="31">
        <f t="shared" si="2"/>
        <v>11290</v>
      </c>
      <c r="M41" s="31">
        <f t="shared" si="2"/>
        <v>795327</v>
      </c>
      <c r="N41" s="31">
        <f t="shared" si="2"/>
        <v>52250</v>
      </c>
      <c r="O41" s="31">
        <f t="shared" si="2"/>
        <v>847577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3589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221005</v>
      </c>
      <c r="D43" s="31">
        <f>SUM(D41,D55)</f>
        <v>22023</v>
      </c>
      <c r="E43" s="31">
        <f>SUM(E41,E55)</f>
        <v>310572</v>
      </c>
      <c r="F43" s="31">
        <f>SUM(F41,F55:F56)</f>
        <v>58985</v>
      </c>
      <c r="G43" s="31">
        <f>SUM(G41,G55)</f>
        <v>0</v>
      </c>
      <c r="H43" s="31">
        <f>SUM(H41,H55)</f>
        <v>34549</v>
      </c>
      <c r="I43" s="31">
        <f>SUM(I41,I55)</f>
        <v>10571</v>
      </c>
      <c r="J43" s="31">
        <f>SUM(J41,J55:J56)</f>
        <v>30922</v>
      </c>
      <c r="K43" s="31">
        <f>SUM(K41,K55)</f>
        <v>62283</v>
      </c>
      <c r="L43" s="31">
        <f>SUM(L41,L55)</f>
        <v>11290</v>
      </c>
      <c r="M43" s="31">
        <f>SUM(M41,M55:M56)</f>
        <v>762200</v>
      </c>
      <c r="N43" s="31">
        <f>SUM(N41,N55)</f>
        <v>52250</v>
      </c>
      <c r="O43" s="31">
        <f>SUM(O41,O55:O56)</f>
        <v>814450</v>
      </c>
      <c r="Q43" s="77"/>
      <c r="R43" s="77"/>
      <c r="T43" s="31">
        <f>SUM(T41,T55)</f>
        <v>0</v>
      </c>
      <c r="U43" s="31">
        <f>SUM(U41,U55)</f>
        <v>3589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-31081</v>
      </c>
      <c r="D47" s="30"/>
      <c r="E47" s="29">
        <v>-4955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-36036</v>
      </c>
      <c r="N47" s="30"/>
      <c r="O47" s="31">
        <f>M47</f>
        <v>-36036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-1254</v>
      </c>
      <c r="D48" s="29">
        <v>0</v>
      </c>
      <c r="E48" s="29">
        <v>-821</v>
      </c>
      <c r="F48" s="29">
        <v>0</v>
      </c>
      <c r="G48" s="29">
        <v>0</v>
      </c>
      <c r="H48" s="29">
        <v>0</v>
      </c>
      <c r="I48" s="29">
        <v>-102</v>
      </c>
      <c r="J48" s="29">
        <v>0</v>
      </c>
      <c r="K48" s="29">
        <v>-289</v>
      </c>
      <c r="L48" s="29">
        <v>0</v>
      </c>
      <c r="M48" s="31">
        <f>SUM(C48:L48)</f>
        <v>-2466</v>
      </c>
      <c r="N48" s="29">
        <v>0</v>
      </c>
      <c r="O48" s="31">
        <f>SUM(M48:N48)</f>
        <v>-2466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-666</v>
      </c>
      <c r="G49" s="29">
        <v>0</v>
      </c>
      <c r="H49" s="29">
        <v>0</v>
      </c>
      <c r="I49" s="29">
        <v>0</v>
      </c>
      <c r="J49" s="29">
        <v>0</v>
      </c>
      <c r="K49" s="29">
        <v>-387</v>
      </c>
      <c r="L49" s="29">
        <v>0</v>
      </c>
      <c r="M49" s="31">
        <f>SUM(C49:L49)</f>
        <v>-1053</v>
      </c>
      <c r="N49" s="29">
        <v>0</v>
      </c>
      <c r="O49" s="31">
        <f>SUM(M49:N49)</f>
        <v>-1053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-3158</v>
      </c>
      <c r="D51" s="29">
        <v>-457</v>
      </c>
      <c r="E51" s="29">
        <v>-3862</v>
      </c>
      <c r="F51" s="29">
        <v>-44382</v>
      </c>
      <c r="G51" s="29">
        <v>0</v>
      </c>
      <c r="H51" s="29">
        <v>-60</v>
      </c>
      <c r="I51" s="29">
        <v>-1723</v>
      </c>
      <c r="J51" s="29">
        <v>-629</v>
      </c>
      <c r="K51" s="29">
        <v>-45325</v>
      </c>
      <c r="L51" s="29">
        <v>-6</v>
      </c>
      <c r="M51" s="31">
        <f>SUM(C51:L51)</f>
        <v>-99602</v>
      </c>
      <c r="N51" s="29">
        <v>-22</v>
      </c>
      <c r="O51" s="31">
        <f>SUM(M51:N51)</f>
        <v>-99624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-35493</v>
      </c>
      <c r="D52" s="34">
        <f>SUM(D48:D51)</f>
        <v>-457</v>
      </c>
      <c r="E52" s="34">
        <f>SUM(E47:E51)</f>
        <v>-9638</v>
      </c>
      <c r="F52" s="34">
        <f>SUM(F47:F51)</f>
        <v>-45048</v>
      </c>
      <c r="G52" s="34">
        <f t="shared" ref="G52:L52" si="3">SUM(G48:G51)</f>
        <v>0</v>
      </c>
      <c r="H52" s="34">
        <f t="shared" si="3"/>
        <v>-60</v>
      </c>
      <c r="I52" s="34">
        <f t="shared" si="3"/>
        <v>-1825</v>
      </c>
      <c r="J52" s="34">
        <f t="shared" si="3"/>
        <v>-629</v>
      </c>
      <c r="K52" s="34">
        <f t="shared" si="3"/>
        <v>-46001</v>
      </c>
      <c r="L52" s="34">
        <f t="shared" si="3"/>
        <v>-6</v>
      </c>
      <c r="M52" s="34">
        <f>SUM(M47:M51)</f>
        <v>-139157</v>
      </c>
      <c r="N52" s="34">
        <f>SUM(N48:N51)</f>
        <v>-22</v>
      </c>
      <c r="O52" s="34">
        <f>SUM(O47:O51)</f>
        <v>-139179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-122</v>
      </c>
      <c r="D55" s="29">
        <v>-120</v>
      </c>
      <c r="E55" s="29">
        <v>-620</v>
      </c>
      <c r="F55" s="29">
        <v>-3823</v>
      </c>
      <c r="G55" s="29">
        <v>0</v>
      </c>
      <c r="H55" s="29">
        <v>-28442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-33127</v>
      </c>
      <c r="N55" s="29">
        <v>0</v>
      </c>
      <c r="O55" s="31">
        <f>SUM(M55:N55)</f>
        <v>-33127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-53079</v>
      </c>
      <c r="F57" s="30"/>
      <c r="G57" s="30"/>
      <c r="H57" s="30"/>
      <c r="I57" s="30"/>
      <c r="J57" s="30"/>
      <c r="K57" s="30"/>
      <c r="L57" s="30"/>
      <c r="M57" s="31">
        <f>E57</f>
        <v>-53079</v>
      </c>
      <c r="N57" s="30"/>
      <c r="O57" s="31">
        <f>M57</f>
        <v>-53079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-96008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-96008</v>
      </c>
      <c r="N58" s="42">
        <f>-N82</f>
        <v>0</v>
      </c>
      <c r="O58" s="31">
        <f>SUM(M58:N58)</f>
        <v>-96008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-823</v>
      </c>
      <c r="D59" s="29">
        <v>37</v>
      </c>
      <c r="E59" s="29">
        <v>-56</v>
      </c>
      <c r="F59" s="29">
        <v>-21</v>
      </c>
      <c r="G59" s="29">
        <v>0</v>
      </c>
      <c r="H59" s="29">
        <v>-219</v>
      </c>
      <c r="I59" s="29">
        <v>-330</v>
      </c>
      <c r="J59" s="29">
        <v>-643</v>
      </c>
      <c r="K59" s="29">
        <v>-15</v>
      </c>
      <c r="L59" s="29">
        <v>-1567</v>
      </c>
      <c r="M59" s="31">
        <f>SUM(C59:L59)</f>
        <v>-3637</v>
      </c>
      <c r="N59" s="29">
        <v>0</v>
      </c>
      <c r="O59" s="31">
        <f>SUM(M59:N59)</f>
        <v>-3637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-945</v>
      </c>
      <c r="D60" s="34">
        <f>SUM(D55,D58:D59)</f>
        <v>-83</v>
      </c>
      <c r="E60" s="34">
        <f>SUM(E55,E57:E59)</f>
        <v>-149763</v>
      </c>
      <c r="F60" s="34">
        <f>SUM(F55:F56,F58:F59)</f>
        <v>-3844</v>
      </c>
      <c r="G60" s="34">
        <f>SUM(G55,G59)</f>
        <v>0</v>
      </c>
      <c r="H60" s="34">
        <f>SUM(H55,H58:H59)</f>
        <v>-28661</v>
      </c>
      <c r="I60" s="34">
        <f>SUM(I55,I58:I59)</f>
        <v>-330</v>
      </c>
      <c r="J60" s="34">
        <f>SUM(J55:J56,J58:J59)</f>
        <v>-643</v>
      </c>
      <c r="K60" s="34">
        <f>SUM(K55,K58:K59)</f>
        <v>-15</v>
      </c>
      <c r="L60" s="34">
        <f>SUM(L55,L58:L59)</f>
        <v>-1567</v>
      </c>
      <c r="M60" s="34">
        <f>SUM(M55:M59)</f>
        <v>-185851</v>
      </c>
      <c r="N60" s="34">
        <f>SUM(N55,N58:N59)</f>
        <v>0</v>
      </c>
      <c r="O60" s="34">
        <f>SUM(O55:O59)</f>
        <v>-185851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-1027</v>
      </c>
      <c r="D63" s="29">
        <v>-165</v>
      </c>
      <c r="E63" s="29">
        <v>-7559</v>
      </c>
      <c r="F63" s="29">
        <v>-2482</v>
      </c>
      <c r="G63" s="29">
        <v>0</v>
      </c>
      <c r="H63" s="29">
        <v>-4913</v>
      </c>
      <c r="I63" s="29">
        <v>-1764</v>
      </c>
      <c r="J63" s="29">
        <v>-783</v>
      </c>
      <c r="K63" s="29">
        <v>-5296</v>
      </c>
      <c r="L63" s="29">
        <v>-5151</v>
      </c>
      <c r="M63" s="31">
        <f>SUM(C63:L63)</f>
        <v>-29140</v>
      </c>
      <c r="N63" s="29">
        <v>-94746</v>
      </c>
      <c r="O63" s="31">
        <f>SUM(M63:N63)</f>
        <v>-123886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-393</v>
      </c>
      <c r="D64" s="29">
        <v>-79</v>
      </c>
      <c r="E64" s="29">
        <v>-2941</v>
      </c>
      <c r="F64" s="29">
        <v>0</v>
      </c>
      <c r="G64" s="29">
        <v>0</v>
      </c>
      <c r="H64" s="29">
        <v>-23</v>
      </c>
      <c r="I64" s="29">
        <v>-1</v>
      </c>
      <c r="J64" s="29">
        <v>0</v>
      </c>
      <c r="K64" s="29">
        <v>-5</v>
      </c>
      <c r="L64" s="29">
        <v>-6894</v>
      </c>
      <c r="M64" s="31">
        <f>SUM(C64:L64)</f>
        <v>-10336</v>
      </c>
      <c r="N64" s="29">
        <v>-10</v>
      </c>
      <c r="O64" s="31">
        <f>SUM(M64:N64)</f>
        <v>-10346</v>
      </c>
      <c r="P64" s="32"/>
      <c r="Q64" s="77"/>
      <c r="R64" s="77"/>
      <c r="S64" s="32"/>
      <c r="T64" s="29">
        <v>0</v>
      </c>
      <c r="U64" s="29">
        <v>-3059</v>
      </c>
    </row>
    <row r="65" spans="2:21" s="21" customFormat="1" ht="16" customHeight="1">
      <c r="B65" s="28" t="s">
        <v>76</v>
      </c>
      <c r="C65" s="29">
        <v>-222</v>
      </c>
      <c r="D65" s="29">
        <v>-487</v>
      </c>
      <c r="E65" s="29">
        <v>794</v>
      </c>
      <c r="F65" s="29">
        <v>-456</v>
      </c>
      <c r="G65" s="29">
        <v>0</v>
      </c>
      <c r="H65" s="29">
        <v>-245</v>
      </c>
      <c r="I65" s="29">
        <v>-40</v>
      </c>
      <c r="J65" s="29">
        <v>-15</v>
      </c>
      <c r="K65" s="29">
        <v>-1377</v>
      </c>
      <c r="L65" s="29">
        <v>-3386</v>
      </c>
      <c r="M65" s="31">
        <f>SUM(C65:L65)</f>
        <v>-5434</v>
      </c>
      <c r="N65" s="29">
        <v>-2</v>
      </c>
      <c r="O65" s="31">
        <f>SUM(M65:N65)</f>
        <v>-5436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-1642</v>
      </c>
      <c r="D66" s="34">
        <f t="shared" si="4"/>
        <v>-731</v>
      </c>
      <c r="E66" s="34">
        <f t="shared" si="4"/>
        <v>-9706</v>
      </c>
      <c r="F66" s="34">
        <f t="shared" si="4"/>
        <v>-2938</v>
      </c>
      <c r="G66" s="34">
        <f t="shared" si="4"/>
        <v>0</v>
      </c>
      <c r="H66" s="34">
        <f t="shared" si="4"/>
        <v>-5181</v>
      </c>
      <c r="I66" s="34">
        <f t="shared" si="4"/>
        <v>-1805</v>
      </c>
      <c r="J66" s="34">
        <f t="shared" si="4"/>
        <v>-798</v>
      </c>
      <c r="K66" s="34">
        <f t="shared" si="4"/>
        <v>-6678</v>
      </c>
      <c r="L66" s="34">
        <f t="shared" si="4"/>
        <v>-15431</v>
      </c>
      <c r="M66" s="34">
        <f t="shared" si="4"/>
        <v>-44910</v>
      </c>
      <c r="N66" s="34">
        <f t="shared" si="4"/>
        <v>-94758</v>
      </c>
      <c r="O66" s="34">
        <f t="shared" si="4"/>
        <v>-139668</v>
      </c>
      <c r="P66" s="32"/>
      <c r="Q66" s="77"/>
      <c r="R66" s="77"/>
      <c r="S66" s="32"/>
      <c r="T66" s="34">
        <f>SUM(T63:T65)</f>
        <v>0</v>
      </c>
      <c r="U66" s="34">
        <f>SUM(U63:U65)</f>
        <v>-3059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-38080</v>
      </c>
      <c r="D68" s="31">
        <f t="shared" si="5"/>
        <v>-1271</v>
      </c>
      <c r="E68" s="31">
        <f t="shared" si="5"/>
        <v>-169107</v>
      </c>
      <c r="F68" s="31">
        <f t="shared" si="5"/>
        <v>-51830</v>
      </c>
      <c r="G68" s="31">
        <f t="shared" si="5"/>
        <v>0</v>
      </c>
      <c r="H68" s="31">
        <f t="shared" si="5"/>
        <v>-33902</v>
      </c>
      <c r="I68" s="31">
        <f t="shared" si="5"/>
        <v>-3960</v>
      </c>
      <c r="J68" s="31">
        <f t="shared" si="5"/>
        <v>-2070</v>
      </c>
      <c r="K68" s="31">
        <f t="shared" si="5"/>
        <v>-52694</v>
      </c>
      <c r="L68" s="31">
        <f t="shared" si="5"/>
        <v>-17004</v>
      </c>
      <c r="M68" s="31">
        <f t="shared" si="5"/>
        <v>-369918</v>
      </c>
      <c r="N68" s="31">
        <f t="shared" si="5"/>
        <v>-94780</v>
      </c>
      <c r="O68" s="31">
        <f t="shared" si="5"/>
        <v>-464698</v>
      </c>
      <c r="P68" s="32"/>
      <c r="Q68" s="77"/>
      <c r="R68" s="77"/>
      <c r="S68" s="32"/>
      <c r="T68" s="31">
        <f>SUM(T52,T60,T66)</f>
        <v>0</v>
      </c>
      <c r="U68" s="31">
        <f>SUM(U52,U60,U66)</f>
        <v>-3059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-37958</v>
      </c>
      <c r="D70" s="31">
        <f>D68-D55</f>
        <v>-1151</v>
      </c>
      <c r="E70" s="31">
        <f>E68-E55</f>
        <v>-168487</v>
      </c>
      <c r="F70" s="31">
        <f>F68-F55-F56</f>
        <v>-48007</v>
      </c>
      <c r="G70" s="31">
        <f>G68-G55</f>
        <v>0</v>
      </c>
      <c r="H70" s="31">
        <f>H68-H55</f>
        <v>-5460</v>
      </c>
      <c r="I70" s="31">
        <f>I68-I55</f>
        <v>-3960</v>
      </c>
      <c r="J70" s="31">
        <f>J68-J55-J56</f>
        <v>-2070</v>
      </c>
      <c r="K70" s="31">
        <f>K68-K55</f>
        <v>-52694</v>
      </c>
      <c r="L70" s="31">
        <f>L68-L55</f>
        <v>-17004</v>
      </c>
      <c r="M70" s="31">
        <f>M68-M55-M56</f>
        <v>-336791</v>
      </c>
      <c r="N70" s="31">
        <f>N68-N55</f>
        <v>-94780</v>
      </c>
      <c r="O70" s="31">
        <f>O68-O55-O56</f>
        <v>-431571</v>
      </c>
      <c r="P70" s="32"/>
      <c r="Q70" s="77"/>
      <c r="R70" s="77"/>
      <c r="S70" s="32"/>
      <c r="T70" s="31">
        <f>T68-T55</f>
        <v>0</v>
      </c>
      <c r="U70" s="31">
        <f>U68-U55</f>
        <v>-3059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183047</v>
      </c>
      <c r="D72" s="57">
        <f t="shared" si="6"/>
        <v>20872</v>
      </c>
      <c r="E72" s="57">
        <f t="shared" si="6"/>
        <v>142085</v>
      </c>
      <c r="F72" s="57">
        <f t="shared" si="6"/>
        <v>10978</v>
      </c>
      <c r="G72" s="57">
        <f t="shared" si="6"/>
        <v>0</v>
      </c>
      <c r="H72" s="57">
        <f t="shared" si="6"/>
        <v>29089</v>
      </c>
      <c r="I72" s="57">
        <f t="shared" si="6"/>
        <v>6611</v>
      </c>
      <c r="J72" s="57">
        <f t="shared" si="6"/>
        <v>28852</v>
      </c>
      <c r="K72" s="57">
        <f t="shared" si="6"/>
        <v>9589</v>
      </c>
      <c r="L72" s="57">
        <f t="shared" si="6"/>
        <v>-5714</v>
      </c>
      <c r="M72" s="57">
        <f t="shared" si="6"/>
        <v>425409</v>
      </c>
      <c r="N72" s="57">
        <f t="shared" si="6"/>
        <v>-42530</v>
      </c>
      <c r="O72" s="57">
        <f t="shared" si="6"/>
        <v>382879</v>
      </c>
      <c r="P72" s="32"/>
      <c r="Q72" s="77"/>
      <c r="R72" s="77"/>
      <c r="S72" s="32"/>
      <c r="T72" s="57">
        <f>T41+T68</f>
        <v>0</v>
      </c>
      <c r="U72" s="57">
        <f>U41+U68</f>
        <v>530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152</v>
      </c>
      <c r="D77" s="69">
        <v>52</v>
      </c>
      <c r="E77" s="69">
        <v>4</v>
      </c>
      <c r="F77" s="69">
        <v>33</v>
      </c>
      <c r="G77" s="69">
        <v>0</v>
      </c>
      <c r="H77" s="69">
        <v>2</v>
      </c>
      <c r="I77" s="69">
        <v>4</v>
      </c>
      <c r="J77" s="69">
        <v>11</v>
      </c>
      <c r="K77" s="69">
        <v>5</v>
      </c>
      <c r="L77" s="69">
        <v>3</v>
      </c>
      <c r="M77" s="70">
        <f>SUM(C77:L77)</f>
        <v>266</v>
      </c>
      <c r="N77" s="71">
        <v>33390</v>
      </c>
      <c r="O77" s="70">
        <f>SUM(M77:N77)</f>
        <v>33656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96008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-96008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96008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96008</v>
      </c>
      <c r="N82" s="29">
        <v>0</v>
      </c>
      <c r="O82" s="31">
        <f>SUM(M82:N82)</f>
        <v>96008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114</v>
      </c>
      <c r="D86" s="29">
        <v>0</v>
      </c>
      <c r="E86" s="29">
        <v>43039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1912</v>
      </c>
      <c r="L86" s="29">
        <v>0</v>
      </c>
      <c r="M86" s="31">
        <f>SUM(C86:F86,H86:L86)</f>
        <v>45065</v>
      </c>
      <c r="N86" s="29">
        <v>0</v>
      </c>
      <c r="O86" s="31">
        <f>SUM(M86:N86)</f>
        <v>45065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7494</v>
      </c>
      <c r="E87" s="29">
        <v>2682</v>
      </c>
      <c r="F87" s="29">
        <v>122</v>
      </c>
      <c r="G87" s="30"/>
      <c r="H87" s="29">
        <v>0</v>
      </c>
      <c r="I87" s="29">
        <v>0</v>
      </c>
      <c r="J87" s="29">
        <v>0</v>
      </c>
      <c r="K87" s="29">
        <v>757</v>
      </c>
      <c r="L87" s="29">
        <v>0</v>
      </c>
      <c r="M87" s="31">
        <f>SUM(C87:F87,H87:L87)</f>
        <v>11055</v>
      </c>
      <c r="N87" s="29">
        <v>0</v>
      </c>
      <c r="O87" s="31">
        <f>SUM(M87:N87)</f>
        <v>11055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114</v>
      </c>
      <c r="D88" s="72">
        <f>SUM(D86:D87)</f>
        <v>7494</v>
      </c>
      <c r="E88" s="72">
        <f>SUM(E86:E87)</f>
        <v>45721</v>
      </c>
      <c r="F88" s="72">
        <f>SUM(F86:F87)</f>
        <v>122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2669</v>
      </c>
      <c r="L88" s="72">
        <f t="shared" si="7"/>
        <v>0</v>
      </c>
      <c r="M88" s="72">
        <f t="shared" si="7"/>
        <v>56120</v>
      </c>
      <c r="N88" s="72">
        <f t="shared" si="7"/>
        <v>0</v>
      </c>
      <c r="O88" s="72">
        <f t="shared" si="7"/>
        <v>56120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-152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-152</v>
      </c>
      <c r="N90" s="29">
        <v>0</v>
      </c>
      <c r="O90" s="31">
        <f>SUM(M90:N90)</f>
        <v>-152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-966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-966</v>
      </c>
      <c r="N91" s="29">
        <v>0</v>
      </c>
      <c r="O91" s="31">
        <f>SUM(M91:N91)</f>
        <v>-966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-966</v>
      </c>
      <c r="E92" s="72">
        <f>SUM(E90:E91)</f>
        <v>-152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-1118</v>
      </c>
      <c r="N92" s="72">
        <f t="shared" si="8"/>
        <v>0</v>
      </c>
      <c r="O92" s="72">
        <f t="shared" si="8"/>
        <v>-1118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114</v>
      </c>
      <c r="D94" s="31">
        <f>D88+D92</f>
        <v>6528</v>
      </c>
      <c r="E94" s="31">
        <f>E88+E92</f>
        <v>45569</v>
      </c>
      <c r="F94" s="31">
        <f>F88+F92</f>
        <v>122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2669</v>
      </c>
      <c r="L94" s="31">
        <f t="shared" si="9"/>
        <v>0</v>
      </c>
      <c r="M94" s="31">
        <f t="shared" si="9"/>
        <v>55002</v>
      </c>
      <c r="N94" s="31">
        <f t="shared" si="9"/>
        <v>0</v>
      </c>
      <c r="O94" s="31">
        <f t="shared" si="9"/>
        <v>55002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8579</v>
      </c>
      <c r="D97" s="29">
        <v>370</v>
      </c>
      <c r="E97" s="29">
        <v>5324</v>
      </c>
      <c r="F97" s="29">
        <v>234</v>
      </c>
      <c r="G97" s="29">
        <v>0</v>
      </c>
      <c r="H97" s="29">
        <v>414</v>
      </c>
      <c r="I97" s="29">
        <v>30</v>
      </c>
      <c r="J97" s="29">
        <v>1480</v>
      </c>
      <c r="K97" s="29">
        <v>654</v>
      </c>
      <c r="L97" s="29">
        <v>279</v>
      </c>
      <c r="M97" s="31">
        <f>SUM(C97:L97)</f>
        <v>17364</v>
      </c>
      <c r="N97" s="29">
        <v>86</v>
      </c>
      <c r="O97" s="31">
        <f>SUM(M97:N97)</f>
        <v>17450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3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3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5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143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551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1">
        <f>SUM(C12:L12)</f>
        <v>551</v>
      </c>
      <c r="N12" s="29">
        <v>0</v>
      </c>
      <c r="O12" s="31">
        <f>SUM(M12:N12)</f>
        <v>551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>SUM(C13:L13)</f>
        <v>0</v>
      </c>
      <c r="N13" s="29">
        <v>0</v>
      </c>
      <c r="O13" s="31">
        <f>SUM(M13:N13)</f>
        <v>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551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>SUM(M10:M13)</f>
        <v>551</v>
      </c>
      <c r="N14" s="34">
        <f>SUM(N12:N13)</f>
        <v>0</v>
      </c>
      <c r="O14" s="34">
        <f>SUM(O10:O13)</f>
        <v>551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17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1">
        <f>SUM(C17:L17)</f>
        <v>17</v>
      </c>
      <c r="N17" s="29">
        <v>0</v>
      </c>
      <c r="O17" s="31">
        <f>SUM(M17:N17)</f>
        <v>17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5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0</v>
      </c>
      <c r="N19" s="29">
        <v>0</v>
      </c>
      <c r="O19" s="31">
        <f>SUM(M19:N19)</f>
        <v>0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203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1">
        <f>SUM(C20:L20)</f>
        <v>203</v>
      </c>
      <c r="N20" s="29">
        <v>0</v>
      </c>
      <c r="O20" s="31">
        <f>SUM(M20:N20)</f>
        <v>203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6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6</v>
      </c>
      <c r="N22" s="29">
        <v>0</v>
      </c>
      <c r="O22" s="31">
        <f>SUM(M22:N22)</f>
        <v>6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607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1">
        <f>SUM(C24:L24)</f>
        <v>607</v>
      </c>
      <c r="N24" s="29">
        <v>0</v>
      </c>
      <c r="O24" s="31">
        <f>SUM(M24:N24)</f>
        <v>607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833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0</v>
      </c>
      <c r="K25" s="34">
        <f>SUM(K17,K19:K20,K22:K24)</f>
        <v>0</v>
      </c>
      <c r="L25" s="34">
        <f>SUM(L17,L19:L20,L22:L24)</f>
        <v>0</v>
      </c>
      <c r="M25" s="34">
        <f>SUM(M17,M19:M24)</f>
        <v>833</v>
      </c>
      <c r="N25" s="34">
        <f>SUM(N17,N19:N20,N22:N24)</f>
        <v>0</v>
      </c>
      <c r="O25" s="34">
        <f>SUM(O17,O19:O24)</f>
        <v>833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43</v>
      </c>
      <c r="K37" s="29">
        <v>0</v>
      </c>
      <c r="L37" s="29">
        <v>0</v>
      </c>
      <c r="M37" s="31">
        <f>SUM(C37:L37)</f>
        <v>43</v>
      </c>
      <c r="N37" s="29">
        <v>0</v>
      </c>
      <c r="O37" s="31">
        <f>SUM(M37:N37)</f>
        <v>43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1384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43</v>
      </c>
      <c r="K41" s="31">
        <f t="shared" si="2"/>
        <v>0</v>
      </c>
      <c r="L41" s="31">
        <f t="shared" si="2"/>
        <v>0</v>
      </c>
      <c r="M41" s="31">
        <f t="shared" si="2"/>
        <v>1427</v>
      </c>
      <c r="N41" s="31">
        <f t="shared" si="2"/>
        <v>0</v>
      </c>
      <c r="O41" s="31">
        <f t="shared" si="2"/>
        <v>1427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1140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43</v>
      </c>
      <c r="K43" s="31">
        <f>SUM(K41,K55)</f>
        <v>0</v>
      </c>
      <c r="L43" s="31">
        <f>SUM(L41,L55)</f>
        <v>0</v>
      </c>
      <c r="M43" s="31">
        <f>SUM(M41,M55:M56)</f>
        <v>1183</v>
      </c>
      <c r="N43" s="31">
        <f>SUM(N41,N55)</f>
        <v>0</v>
      </c>
      <c r="O43" s="31">
        <f>SUM(O41,O55:O56)</f>
        <v>1183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-317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-317</v>
      </c>
      <c r="N51" s="29">
        <v>0</v>
      </c>
      <c r="O51" s="31">
        <f>SUM(M51:N51)</f>
        <v>-317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-317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-317</v>
      </c>
      <c r="N52" s="34">
        <f>SUM(N48:N51)</f>
        <v>0</v>
      </c>
      <c r="O52" s="34">
        <f>SUM(O47:O51)</f>
        <v>-317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-54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-54</v>
      </c>
      <c r="N55" s="29">
        <v>0</v>
      </c>
      <c r="O55" s="31">
        <f>SUM(M55:N55)</f>
        <v>-54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-190</v>
      </c>
      <c r="G56" s="30"/>
      <c r="H56" s="30"/>
      <c r="I56" s="30"/>
      <c r="J56" s="29">
        <v>0</v>
      </c>
      <c r="K56" s="30"/>
      <c r="L56" s="30"/>
      <c r="M56" s="31">
        <f>SUM(F56,J56)</f>
        <v>-190</v>
      </c>
      <c r="N56" s="30"/>
      <c r="O56" s="31">
        <f>M56</f>
        <v>-190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-142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-142</v>
      </c>
      <c r="N59" s="29">
        <v>0</v>
      </c>
      <c r="O59" s="31">
        <f>SUM(M59:N59)</f>
        <v>-142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-386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0</v>
      </c>
      <c r="K60" s="34">
        <f>SUM(K55,K58:K59)</f>
        <v>0</v>
      </c>
      <c r="L60" s="34">
        <f>SUM(L55,L58:L59)</f>
        <v>0</v>
      </c>
      <c r="M60" s="34">
        <f>SUM(M55:M59)</f>
        <v>-386</v>
      </c>
      <c r="N60" s="34">
        <f>SUM(N55,N58:N59)</f>
        <v>0</v>
      </c>
      <c r="O60" s="34">
        <f>SUM(O55:O59)</f>
        <v>-386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0</v>
      </c>
      <c r="N65" s="29">
        <v>0</v>
      </c>
      <c r="O65" s="31">
        <f>SUM(M65:N65)</f>
        <v>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0</v>
      </c>
      <c r="K66" s="34">
        <f t="shared" si="4"/>
        <v>0</v>
      </c>
      <c r="L66" s="34">
        <f t="shared" si="4"/>
        <v>0</v>
      </c>
      <c r="M66" s="34">
        <f t="shared" si="4"/>
        <v>0</v>
      </c>
      <c r="N66" s="34">
        <f t="shared" si="4"/>
        <v>0</v>
      </c>
      <c r="O66" s="34">
        <f t="shared" si="4"/>
        <v>0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-703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0</v>
      </c>
      <c r="K68" s="31">
        <f t="shared" si="5"/>
        <v>0</v>
      </c>
      <c r="L68" s="31">
        <f t="shared" si="5"/>
        <v>0</v>
      </c>
      <c r="M68" s="31">
        <f t="shared" si="5"/>
        <v>-703</v>
      </c>
      <c r="N68" s="31">
        <f t="shared" si="5"/>
        <v>0</v>
      </c>
      <c r="O68" s="31">
        <f t="shared" si="5"/>
        <v>-703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-459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0</v>
      </c>
      <c r="K70" s="31">
        <f>K68-K55</f>
        <v>0</v>
      </c>
      <c r="L70" s="31">
        <f>L68-L55</f>
        <v>0</v>
      </c>
      <c r="M70" s="31">
        <f>M68-M55-M56</f>
        <v>-459</v>
      </c>
      <c r="N70" s="31">
        <f>N68-N55</f>
        <v>0</v>
      </c>
      <c r="O70" s="31">
        <f>O68-O55-O56</f>
        <v>-459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681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43</v>
      </c>
      <c r="K72" s="57">
        <f t="shared" si="6"/>
        <v>0</v>
      </c>
      <c r="L72" s="57">
        <f t="shared" si="6"/>
        <v>0</v>
      </c>
      <c r="M72" s="57">
        <f t="shared" si="6"/>
        <v>724</v>
      </c>
      <c r="N72" s="57">
        <f t="shared" si="6"/>
        <v>0</v>
      </c>
      <c r="O72" s="57">
        <f t="shared" si="6"/>
        <v>724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113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113</v>
      </c>
      <c r="N77" s="71">
        <v>0</v>
      </c>
      <c r="O77" s="70">
        <f>SUM(M77:N77)</f>
        <v>113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30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30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6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144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22138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1">
        <f>SUM(C12:L12)</f>
        <v>22138</v>
      </c>
      <c r="N12" s="29">
        <v>0</v>
      </c>
      <c r="O12" s="31">
        <f>SUM(M12:N12)</f>
        <v>22138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>SUM(C13:L13)</f>
        <v>0</v>
      </c>
      <c r="N13" s="29">
        <v>0</v>
      </c>
      <c r="O13" s="31">
        <f>SUM(M13:N13)</f>
        <v>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22138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>SUM(M10:M13)</f>
        <v>22138</v>
      </c>
      <c r="N14" s="34">
        <f>SUM(N12:N13)</f>
        <v>0</v>
      </c>
      <c r="O14" s="34">
        <f>SUM(O10:O13)</f>
        <v>22138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5693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1">
        <f>SUM(C17:L17)</f>
        <v>5693</v>
      </c>
      <c r="N17" s="29">
        <v>0</v>
      </c>
      <c r="O17" s="31">
        <f>SUM(M17:N17)</f>
        <v>5693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795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57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57</v>
      </c>
      <c r="N19" s="29">
        <v>0</v>
      </c>
      <c r="O19" s="31">
        <f>SUM(M19:N19)</f>
        <v>57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1456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1">
        <f>SUM(C20:L20)</f>
        <v>1456</v>
      </c>
      <c r="N20" s="29">
        <v>0</v>
      </c>
      <c r="O20" s="31">
        <f>SUM(M20:N20)</f>
        <v>1456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17373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1">
        <f>SUM(C24:L24)</f>
        <v>17373</v>
      </c>
      <c r="N24" s="29">
        <v>0</v>
      </c>
      <c r="O24" s="31">
        <f>SUM(M24:N24)</f>
        <v>17373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24579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0</v>
      </c>
      <c r="K25" s="34">
        <f>SUM(K17,K19:K20,K22:K24)</f>
        <v>0</v>
      </c>
      <c r="L25" s="34">
        <f>SUM(L17,L19:L20,L22:L24)</f>
        <v>0</v>
      </c>
      <c r="M25" s="34">
        <f>SUM(M17,M19:M24)</f>
        <v>24579</v>
      </c>
      <c r="N25" s="34">
        <f>SUM(N17,N19:N20,N22:N24)</f>
        <v>0</v>
      </c>
      <c r="O25" s="34">
        <f>SUM(O17,O19:O24)</f>
        <v>24579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9749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9749</v>
      </c>
      <c r="N32" s="75">
        <f>-N49-N50</f>
        <v>0</v>
      </c>
      <c r="O32" s="31">
        <f>SUM(M32:N32)</f>
        <v>9749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9749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9749</v>
      </c>
      <c r="N35" s="34">
        <f>SUM(N32:N34)</f>
        <v>0</v>
      </c>
      <c r="O35" s="34">
        <f>SUM(O28:O34)</f>
        <v>9749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1">
        <f>SUM(C37:L37)</f>
        <v>0</v>
      </c>
      <c r="N37" s="29">
        <v>0</v>
      </c>
      <c r="O37" s="31">
        <f>SUM(M37:N37)</f>
        <v>0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56466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0</v>
      </c>
      <c r="K41" s="31">
        <f t="shared" si="2"/>
        <v>0</v>
      </c>
      <c r="L41" s="31">
        <f t="shared" si="2"/>
        <v>0</v>
      </c>
      <c r="M41" s="31">
        <f t="shared" si="2"/>
        <v>56466</v>
      </c>
      <c r="N41" s="31">
        <f t="shared" si="2"/>
        <v>0</v>
      </c>
      <c r="O41" s="31">
        <f t="shared" si="2"/>
        <v>56466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21003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0</v>
      </c>
      <c r="K43" s="31">
        <f>SUM(K41,K55)</f>
        <v>0</v>
      </c>
      <c r="L43" s="31">
        <f>SUM(L41,L55)</f>
        <v>0</v>
      </c>
      <c r="M43" s="31">
        <f>SUM(M41,M55:M56)</f>
        <v>21003</v>
      </c>
      <c r="N43" s="31">
        <f>SUM(N41,N55)</f>
        <v>0</v>
      </c>
      <c r="O43" s="31">
        <f>SUM(O41,O55:O56)</f>
        <v>21003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-9749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-9749</v>
      </c>
      <c r="N50" s="29">
        <v>0</v>
      </c>
      <c r="O50" s="31">
        <f>SUM(M50:N50)</f>
        <v>-9749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-2543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-2543</v>
      </c>
      <c r="N51" s="29">
        <v>0</v>
      </c>
      <c r="O51" s="31">
        <f>SUM(M51:N51)</f>
        <v>-2543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-12292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-12292</v>
      </c>
      <c r="N52" s="34">
        <f>SUM(N48:N51)</f>
        <v>0</v>
      </c>
      <c r="O52" s="34">
        <f>SUM(O47:O51)</f>
        <v>-12292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-35463</v>
      </c>
      <c r="G56" s="30"/>
      <c r="H56" s="30"/>
      <c r="I56" s="30"/>
      <c r="J56" s="29">
        <v>0</v>
      </c>
      <c r="K56" s="30"/>
      <c r="L56" s="30"/>
      <c r="M56" s="31">
        <f>SUM(F56,J56)</f>
        <v>-35463</v>
      </c>
      <c r="N56" s="30"/>
      <c r="O56" s="31">
        <f>M56</f>
        <v>-35463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0</v>
      </c>
      <c r="N59" s="29">
        <v>0</v>
      </c>
      <c r="O59" s="31">
        <f>SUM(M59:N59)</f>
        <v>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-35463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0</v>
      </c>
      <c r="K60" s="34">
        <f>SUM(K55,K58:K59)</f>
        <v>0</v>
      </c>
      <c r="L60" s="34">
        <f>SUM(L55,L58:L59)</f>
        <v>0</v>
      </c>
      <c r="M60" s="34">
        <f>SUM(M55:M59)</f>
        <v>-35463</v>
      </c>
      <c r="N60" s="34">
        <f>SUM(N55,N58:N59)</f>
        <v>0</v>
      </c>
      <c r="O60" s="34">
        <f>SUM(O55:O59)</f>
        <v>-35463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-581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-581</v>
      </c>
      <c r="N64" s="29">
        <v>0</v>
      </c>
      <c r="O64" s="31">
        <f>SUM(M64:N64)</f>
        <v>-581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-8584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-8584</v>
      </c>
      <c r="N65" s="29">
        <v>0</v>
      </c>
      <c r="O65" s="31">
        <f>SUM(M65:N65)</f>
        <v>-8584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-9165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0</v>
      </c>
      <c r="K66" s="34">
        <f t="shared" si="4"/>
        <v>0</v>
      </c>
      <c r="L66" s="34">
        <f t="shared" si="4"/>
        <v>0</v>
      </c>
      <c r="M66" s="34">
        <f t="shared" si="4"/>
        <v>-9165</v>
      </c>
      <c r="N66" s="34">
        <f t="shared" si="4"/>
        <v>0</v>
      </c>
      <c r="O66" s="34">
        <f t="shared" si="4"/>
        <v>-9165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-56920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0</v>
      </c>
      <c r="K68" s="31">
        <f t="shared" si="5"/>
        <v>0</v>
      </c>
      <c r="L68" s="31">
        <f t="shared" si="5"/>
        <v>0</v>
      </c>
      <c r="M68" s="31">
        <f t="shared" si="5"/>
        <v>-56920</v>
      </c>
      <c r="N68" s="31">
        <f t="shared" si="5"/>
        <v>0</v>
      </c>
      <c r="O68" s="31">
        <f t="shared" si="5"/>
        <v>-56920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-21457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0</v>
      </c>
      <c r="K70" s="31">
        <f>K68-K55</f>
        <v>0</v>
      </c>
      <c r="L70" s="31">
        <f>L68-L55</f>
        <v>0</v>
      </c>
      <c r="M70" s="31">
        <f>M68-M55-M56</f>
        <v>-21457</v>
      </c>
      <c r="N70" s="31">
        <f>N68-N55</f>
        <v>0</v>
      </c>
      <c r="O70" s="31">
        <f>O68-O55-O56</f>
        <v>-21457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-454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0</v>
      </c>
      <c r="K72" s="57">
        <f t="shared" si="6"/>
        <v>0</v>
      </c>
      <c r="L72" s="57">
        <f t="shared" si="6"/>
        <v>0</v>
      </c>
      <c r="M72" s="57">
        <f t="shared" si="6"/>
        <v>-454</v>
      </c>
      <c r="N72" s="57">
        <f t="shared" si="6"/>
        <v>0</v>
      </c>
      <c r="O72" s="57">
        <f t="shared" si="6"/>
        <v>-454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3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31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7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145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117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1">
        <f>SUM(C12:L12)</f>
        <v>117</v>
      </c>
      <c r="N12" s="29">
        <v>0</v>
      </c>
      <c r="O12" s="31">
        <f>SUM(M12:N12)</f>
        <v>117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>SUM(C13:L13)</f>
        <v>0</v>
      </c>
      <c r="N13" s="29">
        <v>0</v>
      </c>
      <c r="O13" s="31">
        <f>SUM(M13:N13)</f>
        <v>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117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>SUM(M10:M13)</f>
        <v>117</v>
      </c>
      <c r="N14" s="34">
        <f>SUM(N12:N13)</f>
        <v>0</v>
      </c>
      <c r="O14" s="34">
        <f>SUM(O10:O13)</f>
        <v>117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1">
        <f>SUM(C17:L17)</f>
        <v>0</v>
      </c>
      <c r="N17" s="29">
        <v>0</v>
      </c>
      <c r="O17" s="31">
        <f>SUM(M17:N17)</f>
        <v>0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0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0</v>
      </c>
      <c r="N19" s="29">
        <v>0</v>
      </c>
      <c r="O19" s="31">
        <f>SUM(M19:N19)</f>
        <v>0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14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1">
        <f>SUM(C20:L20)</f>
        <v>14</v>
      </c>
      <c r="N20" s="29">
        <v>0</v>
      </c>
      <c r="O20" s="31">
        <f>SUM(M20:N20)</f>
        <v>14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0</v>
      </c>
      <c r="N22" s="29">
        <v>0</v>
      </c>
      <c r="O22" s="31">
        <f>SUM(M22:N22)</f>
        <v>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4056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1">
        <f>SUM(C24:L24)</f>
        <v>4056</v>
      </c>
      <c r="N24" s="29">
        <v>0</v>
      </c>
      <c r="O24" s="31">
        <f>SUM(M24:N24)</f>
        <v>4056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4070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0</v>
      </c>
      <c r="K25" s="34">
        <f>SUM(K17,K19:K20,K22:K24)</f>
        <v>0</v>
      </c>
      <c r="L25" s="34">
        <f>SUM(L17,L19:L20,L22:L24)</f>
        <v>0</v>
      </c>
      <c r="M25" s="34">
        <f>SUM(M17,M19:M24)</f>
        <v>4070</v>
      </c>
      <c r="N25" s="34">
        <f>SUM(N17,N19:N20,N22:N24)</f>
        <v>0</v>
      </c>
      <c r="O25" s="34">
        <f>SUM(O17,O19:O24)</f>
        <v>4070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6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6</v>
      </c>
      <c r="N32" s="75">
        <f>-N49-N50</f>
        <v>0</v>
      </c>
      <c r="O32" s="31">
        <f>SUM(M32:N32)</f>
        <v>6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6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6</v>
      </c>
      <c r="N35" s="34">
        <f>SUM(N32:N34)</f>
        <v>0</v>
      </c>
      <c r="O35" s="34">
        <f>SUM(O28:O34)</f>
        <v>6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45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1">
        <f>SUM(C37:L37)</f>
        <v>45</v>
      </c>
      <c r="N37" s="29">
        <v>0</v>
      </c>
      <c r="O37" s="31">
        <f>SUM(M37:N37)</f>
        <v>45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4238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0</v>
      </c>
      <c r="K41" s="31">
        <f t="shared" si="2"/>
        <v>0</v>
      </c>
      <c r="L41" s="31">
        <f t="shared" si="2"/>
        <v>0</v>
      </c>
      <c r="M41" s="31">
        <f t="shared" si="2"/>
        <v>4238</v>
      </c>
      <c r="N41" s="31">
        <f t="shared" si="2"/>
        <v>0</v>
      </c>
      <c r="O41" s="31">
        <f t="shared" si="2"/>
        <v>4238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665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0</v>
      </c>
      <c r="K43" s="31">
        <f>SUM(K41,K55)</f>
        <v>0</v>
      </c>
      <c r="L43" s="31">
        <f>SUM(L41,L55)</f>
        <v>0</v>
      </c>
      <c r="M43" s="31">
        <f>SUM(M41,M55:M56)</f>
        <v>665</v>
      </c>
      <c r="N43" s="31">
        <f>SUM(N41,N55)</f>
        <v>0</v>
      </c>
      <c r="O43" s="31">
        <f>SUM(O41,O55:O56)</f>
        <v>665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-6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-6</v>
      </c>
      <c r="N50" s="29">
        <v>0</v>
      </c>
      <c r="O50" s="31">
        <f>SUM(M50:N50)</f>
        <v>-6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-259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-259</v>
      </c>
      <c r="N51" s="29">
        <v>0</v>
      </c>
      <c r="O51" s="31">
        <f>SUM(M51:N51)</f>
        <v>-259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-265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-265</v>
      </c>
      <c r="N52" s="34">
        <f>SUM(N48:N51)</f>
        <v>0</v>
      </c>
      <c r="O52" s="34">
        <f>SUM(O47:O51)</f>
        <v>-265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-3573</v>
      </c>
      <c r="G56" s="30"/>
      <c r="H56" s="30"/>
      <c r="I56" s="30"/>
      <c r="J56" s="29">
        <v>0</v>
      </c>
      <c r="K56" s="30"/>
      <c r="L56" s="30"/>
      <c r="M56" s="31">
        <f>SUM(F56,J56)</f>
        <v>-3573</v>
      </c>
      <c r="N56" s="30"/>
      <c r="O56" s="31">
        <f>M56</f>
        <v>-3573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-400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-400</v>
      </c>
      <c r="N59" s="29">
        <v>0</v>
      </c>
      <c r="O59" s="31">
        <f>SUM(M59:N59)</f>
        <v>-400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-3973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0</v>
      </c>
      <c r="K60" s="34">
        <f>SUM(K55,K58:K59)</f>
        <v>0</v>
      </c>
      <c r="L60" s="34">
        <f>SUM(L55,L58:L59)</f>
        <v>0</v>
      </c>
      <c r="M60" s="34">
        <f>SUM(M55:M59)</f>
        <v>-3973</v>
      </c>
      <c r="N60" s="34">
        <f>SUM(N55,N58:N59)</f>
        <v>0</v>
      </c>
      <c r="O60" s="34">
        <f>SUM(O55:O59)</f>
        <v>-3973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0</v>
      </c>
      <c r="N65" s="29">
        <v>0</v>
      </c>
      <c r="O65" s="31">
        <f>SUM(M65:N65)</f>
        <v>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0</v>
      </c>
      <c r="K66" s="34">
        <f t="shared" si="4"/>
        <v>0</v>
      </c>
      <c r="L66" s="34">
        <f t="shared" si="4"/>
        <v>0</v>
      </c>
      <c r="M66" s="34">
        <f t="shared" si="4"/>
        <v>0</v>
      </c>
      <c r="N66" s="34">
        <f t="shared" si="4"/>
        <v>0</v>
      </c>
      <c r="O66" s="34">
        <f t="shared" si="4"/>
        <v>0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-4238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0</v>
      </c>
      <c r="K68" s="31">
        <f t="shared" si="5"/>
        <v>0</v>
      </c>
      <c r="L68" s="31">
        <f t="shared" si="5"/>
        <v>0</v>
      </c>
      <c r="M68" s="31">
        <f t="shared" si="5"/>
        <v>-4238</v>
      </c>
      <c r="N68" s="31">
        <f t="shared" si="5"/>
        <v>0</v>
      </c>
      <c r="O68" s="31">
        <f t="shared" si="5"/>
        <v>-4238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-665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0</v>
      </c>
      <c r="K70" s="31">
        <f>K68-K55</f>
        <v>0</v>
      </c>
      <c r="L70" s="31">
        <f>L68-L55</f>
        <v>0</v>
      </c>
      <c r="M70" s="31">
        <f>M68-M55-M56</f>
        <v>-665</v>
      </c>
      <c r="N70" s="31">
        <f>N68-N55</f>
        <v>0</v>
      </c>
      <c r="O70" s="31">
        <f>O68-O55-O56</f>
        <v>-665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0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0</v>
      </c>
      <c r="K72" s="57">
        <f t="shared" si="6"/>
        <v>0</v>
      </c>
      <c r="L72" s="57">
        <f t="shared" si="6"/>
        <v>0</v>
      </c>
      <c r="M72" s="57">
        <f t="shared" si="6"/>
        <v>0</v>
      </c>
      <c r="N72" s="57">
        <f t="shared" si="6"/>
        <v>0</v>
      </c>
      <c r="O72" s="57">
        <f t="shared" si="6"/>
        <v>0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3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32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8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146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314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1">
        <f>SUM(C12:L12)</f>
        <v>314</v>
      </c>
      <c r="N12" s="29">
        <v>0</v>
      </c>
      <c r="O12" s="31">
        <f>SUM(M12:N12)</f>
        <v>314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48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>SUM(C13:L13)</f>
        <v>48</v>
      </c>
      <c r="N13" s="29">
        <v>0</v>
      </c>
      <c r="O13" s="31">
        <f>SUM(M13:N13)</f>
        <v>48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362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>SUM(M10:M13)</f>
        <v>362</v>
      </c>
      <c r="N14" s="34">
        <f>SUM(N12:N13)</f>
        <v>0</v>
      </c>
      <c r="O14" s="34">
        <f>SUM(O10:O13)</f>
        <v>362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18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1">
        <f>SUM(C17:L17)</f>
        <v>18</v>
      </c>
      <c r="N17" s="29">
        <v>0</v>
      </c>
      <c r="O17" s="31">
        <f>SUM(M17:N17)</f>
        <v>18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0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0</v>
      </c>
      <c r="N19" s="29">
        <v>0</v>
      </c>
      <c r="O19" s="31">
        <f>SUM(M19:N19)</f>
        <v>0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15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1">
        <f>SUM(C20:L20)</f>
        <v>15</v>
      </c>
      <c r="N20" s="29">
        <v>0</v>
      </c>
      <c r="O20" s="31">
        <f>SUM(M20:N20)</f>
        <v>15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260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260</v>
      </c>
      <c r="N22" s="29">
        <v>0</v>
      </c>
      <c r="O22" s="31">
        <f>SUM(M22:N22)</f>
        <v>260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843</v>
      </c>
      <c r="G24" s="29">
        <v>0</v>
      </c>
      <c r="H24" s="29">
        <v>0</v>
      </c>
      <c r="I24" s="29">
        <v>0</v>
      </c>
      <c r="J24" s="29">
        <v>51</v>
      </c>
      <c r="K24" s="29">
        <v>0</v>
      </c>
      <c r="L24" s="29">
        <v>0</v>
      </c>
      <c r="M24" s="31">
        <f>SUM(C24:L24)</f>
        <v>894</v>
      </c>
      <c r="N24" s="29">
        <v>0</v>
      </c>
      <c r="O24" s="31">
        <f>SUM(M24:N24)</f>
        <v>894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1136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51</v>
      </c>
      <c r="K25" s="34">
        <f>SUM(K17,K19:K20,K22:K24)</f>
        <v>0</v>
      </c>
      <c r="L25" s="34">
        <f>SUM(L17,L19:L20,L22:L24)</f>
        <v>0</v>
      </c>
      <c r="M25" s="34">
        <f>SUM(M17,M19:M24)</f>
        <v>1187</v>
      </c>
      <c r="N25" s="34">
        <f>SUM(N17,N19:N20,N22:N24)</f>
        <v>0</v>
      </c>
      <c r="O25" s="34">
        <f>SUM(O17,O19:O24)</f>
        <v>1187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1">
        <f>SUM(C37:L37)</f>
        <v>0</v>
      </c>
      <c r="N37" s="29">
        <v>0</v>
      </c>
      <c r="O37" s="31">
        <f>SUM(M37:N37)</f>
        <v>0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1498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51</v>
      </c>
      <c r="K41" s="31">
        <f t="shared" si="2"/>
        <v>0</v>
      </c>
      <c r="L41" s="31">
        <f t="shared" si="2"/>
        <v>0</v>
      </c>
      <c r="M41" s="31">
        <f t="shared" si="2"/>
        <v>1549</v>
      </c>
      <c r="N41" s="31">
        <f t="shared" si="2"/>
        <v>0</v>
      </c>
      <c r="O41" s="31">
        <f t="shared" si="2"/>
        <v>1549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1367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51</v>
      </c>
      <c r="K43" s="31">
        <f>SUM(K41,K55)</f>
        <v>0</v>
      </c>
      <c r="L43" s="31">
        <f>SUM(L41,L55)</f>
        <v>0</v>
      </c>
      <c r="M43" s="31">
        <f>SUM(M41,M55:M56)</f>
        <v>1418</v>
      </c>
      <c r="N43" s="31">
        <f>SUM(N41,N55)</f>
        <v>0</v>
      </c>
      <c r="O43" s="31">
        <f>SUM(O41,O55:O56)</f>
        <v>1418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-523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-523</v>
      </c>
      <c r="N51" s="29">
        <v>0</v>
      </c>
      <c r="O51" s="31">
        <f>SUM(M51:N51)</f>
        <v>-523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-523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-523</v>
      </c>
      <c r="N52" s="34">
        <f>SUM(N48:N51)</f>
        <v>0</v>
      </c>
      <c r="O52" s="34">
        <f>SUM(O47:O51)</f>
        <v>-523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-28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-28</v>
      </c>
      <c r="N55" s="29">
        <v>0</v>
      </c>
      <c r="O55" s="31">
        <f>SUM(M55:N55)</f>
        <v>-28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-103</v>
      </c>
      <c r="G56" s="30"/>
      <c r="H56" s="30"/>
      <c r="I56" s="30"/>
      <c r="J56" s="29">
        <v>0</v>
      </c>
      <c r="K56" s="30"/>
      <c r="L56" s="30"/>
      <c r="M56" s="31">
        <f>SUM(F56,J56)</f>
        <v>-103</v>
      </c>
      <c r="N56" s="30"/>
      <c r="O56" s="31">
        <f>M56</f>
        <v>-103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-977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-977</v>
      </c>
      <c r="N59" s="29">
        <v>0</v>
      </c>
      <c r="O59" s="31">
        <f>SUM(M59:N59)</f>
        <v>-977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-1108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0</v>
      </c>
      <c r="K60" s="34">
        <f>SUM(K55,K58:K59)</f>
        <v>0</v>
      </c>
      <c r="L60" s="34">
        <f>SUM(L55,L58:L59)</f>
        <v>0</v>
      </c>
      <c r="M60" s="34">
        <f>SUM(M55:M59)</f>
        <v>-1108</v>
      </c>
      <c r="N60" s="34">
        <f>SUM(N55,N58:N59)</f>
        <v>0</v>
      </c>
      <c r="O60" s="34">
        <f>SUM(O55:O59)</f>
        <v>-1108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0</v>
      </c>
      <c r="N63" s="29">
        <v>0</v>
      </c>
      <c r="O63" s="31">
        <f>SUM(M63:N63)</f>
        <v>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0</v>
      </c>
      <c r="N65" s="29">
        <v>0</v>
      </c>
      <c r="O65" s="31">
        <f>SUM(M65:N65)</f>
        <v>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0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0</v>
      </c>
      <c r="K66" s="34">
        <f t="shared" si="4"/>
        <v>0</v>
      </c>
      <c r="L66" s="34">
        <f t="shared" si="4"/>
        <v>0</v>
      </c>
      <c r="M66" s="34">
        <f t="shared" si="4"/>
        <v>0</v>
      </c>
      <c r="N66" s="34">
        <f t="shared" si="4"/>
        <v>0</v>
      </c>
      <c r="O66" s="34">
        <f t="shared" si="4"/>
        <v>0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-1631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0</v>
      </c>
      <c r="K68" s="31">
        <f t="shared" si="5"/>
        <v>0</v>
      </c>
      <c r="L68" s="31">
        <f t="shared" si="5"/>
        <v>0</v>
      </c>
      <c r="M68" s="31">
        <f t="shared" si="5"/>
        <v>-1631</v>
      </c>
      <c r="N68" s="31">
        <f t="shared" si="5"/>
        <v>0</v>
      </c>
      <c r="O68" s="31">
        <f t="shared" si="5"/>
        <v>-1631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-1500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0</v>
      </c>
      <c r="K70" s="31">
        <f>K68-K55</f>
        <v>0</v>
      </c>
      <c r="L70" s="31">
        <f>L68-L55</f>
        <v>0</v>
      </c>
      <c r="M70" s="31">
        <f>M68-M55-M56</f>
        <v>-1500</v>
      </c>
      <c r="N70" s="31">
        <f>N68-N55</f>
        <v>0</v>
      </c>
      <c r="O70" s="31">
        <f>O68-O55-O56</f>
        <v>-1500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-133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51</v>
      </c>
      <c r="K72" s="57">
        <f t="shared" si="6"/>
        <v>0</v>
      </c>
      <c r="L72" s="57">
        <f t="shared" si="6"/>
        <v>0</v>
      </c>
      <c r="M72" s="57">
        <f t="shared" si="6"/>
        <v>-82</v>
      </c>
      <c r="N72" s="57">
        <f t="shared" si="6"/>
        <v>0</v>
      </c>
      <c r="O72" s="57">
        <f t="shared" si="6"/>
        <v>-82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33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33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9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147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0</v>
      </c>
      <c r="N10" s="30"/>
      <c r="O10" s="31">
        <f>M10</f>
        <v>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1">
        <f>SUM(C12:L12)</f>
        <v>0</v>
      </c>
      <c r="N12" s="29">
        <v>0</v>
      </c>
      <c r="O12" s="31">
        <f>SUM(M12:N12)</f>
        <v>0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1">
        <f>SUM(C13:L13)</f>
        <v>0</v>
      </c>
      <c r="N13" s="29">
        <v>0</v>
      </c>
      <c r="O13" s="31">
        <f>SUM(M13:N13)</f>
        <v>0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0</v>
      </c>
      <c r="D14" s="34">
        <f t="shared" ref="D14:L14" si="0">SUM(D12:D13)</f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>SUM(M10:M13)</f>
        <v>0</v>
      </c>
      <c r="N14" s="34">
        <f>SUM(N12:N13)</f>
        <v>0</v>
      </c>
      <c r="O14" s="34">
        <f>SUM(O10:O13)</f>
        <v>0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1">
        <f>SUM(C17:L17)</f>
        <v>0</v>
      </c>
      <c r="N17" s="29">
        <v>0</v>
      </c>
      <c r="O17" s="31">
        <f>SUM(M17:N17)</f>
        <v>0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0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1">
        <f>SUM(C19:L19)</f>
        <v>0</v>
      </c>
      <c r="N19" s="29">
        <v>0</v>
      </c>
      <c r="O19" s="31">
        <f>SUM(M19:N19)</f>
        <v>0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0</v>
      </c>
      <c r="D20" s="29">
        <v>0</v>
      </c>
      <c r="E20" s="29">
        <v>0</v>
      </c>
      <c r="F20" s="29">
        <v>16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1">
        <f>SUM(C20:L20)</f>
        <v>16</v>
      </c>
      <c r="N20" s="29">
        <v>0</v>
      </c>
      <c r="O20" s="31">
        <f>SUM(M20:N20)</f>
        <v>16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0</v>
      </c>
      <c r="G21" s="30"/>
      <c r="H21" s="30"/>
      <c r="I21" s="30"/>
      <c r="J21" s="29">
        <v>0</v>
      </c>
      <c r="K21" s="30"/>
      <c r="L21" s="30"/>
      <c r="M21" s="31">
        <f>SUM(F21,J21)</f>
        <v>0</v>
      </c>
      <c r="N21" s="30"/>
      <c r="O21" s="31">
        <f>M21</f>
        <v>0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0</v>
      </c>
      <c r="D22" s="29">
        <v>0</v>
      </c>
      <c r="E22" s="29">
        <v>0</v>
      </c>
      <c r="F22" s="29">
        <v>241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241</v>
      </c>
      <c r="N22" s="29">
        <v>0</v>
      </c>
      <c r="O22" s="31">
        <f>SUM(M22:N22)</f>
        <v>241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0</v>
      </c>
      <c r="D24" s="29">
        <v>0</v>
      </c>
      <c r="E24" s="29">
        <v>0</v>
      </c>
      <c r="F24" s="29">
        <v>4117</v>
      </c>
      <c r="G24" s="29">
        <v>0</v>
      </c>
      <c r="H24" s="29">
        <v>0</v>
      </c>
      <c r="I24" s="29">
        <v>0</v>
      </c>
      <c r="J24" s="29">
        <v>10</v>
      </c>
      <c r="K24" s="29">
        <v>0</v>
      </c>
      <c r="L24" s="29">
        <v>0</v>
      </c>
      <c r="M24" s="31">
        <f>SUM(C24:L24)</f>
        <v>4127</v>
      </c>
      <c r="N24" s="29">
        <v>0</v>
      </c>
      <c r="O24" s="31">
        <f>SUM(M24:N24)</f>
        <v>4127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0</v>
      </c>
      <c r="D25" s="34">
        <f>SUM(D17,D19:D20,D22:D24)</f>
        <v>0</v>
      </c>
      <c r="E25" s="34">
        <f>SUM(E17,E19:E20,E22:E24)</f>
        <v>0</v>
      </c>
      <c r="F25" s="34">
        <f>SUM(F17,F19:F24)</f>
        <v>4374</v>
      </c>
      <c r="G25" s="34">
        <f>SUM(G17,G19:G20,G22:G24)</f>
        <v>0</v>
      </c>
      <c r="H25" s="34">
        <f>SUM(H17,H19:H20,H22:H24)</f>
        <v>0</v>
      </c>
      <c r="I25" s="34">
        <f>SUM(I17,I19:I20,I22:I24)</f>
        <v>0</v>
      </c>
      <c r="J25" s="34">
        <f>SUM(J17,J19:J24)</f>
        <v>10</v>
      </c>
      <c r="K25" s="34">
        <f>SUM(K17,K19:K20,K22:K24)</f>
        <v>0</v>
      </c>
      <c r="L25" s="34">
        <f>SUM(L17,L19:L20,L22:L24)</f>
        <v>0</v>
      </c>
      <c r="M25" s="34">
        <f>SUM(M17,M19:M24)</f>
        <v>4384</v>
      </c>
      <c r="N25" s="34">
        <f>SUM(N17,N19:N20,N22:N24)</f>
        <v>0</v>
      </c>
      <c r="O25" s="34">
        <f>SUM(O17,O19:O24)</f>
        <v>4384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0</v>
      </c>
      <c r="L30" s="30"/>
      <c r="M30" s="31">
        <f>K30</f>
        <v>0</v>
      </c>
      <c r="N30" s="30"/>
      <c r="O30" s="31">
        <f>M30</f>
        <v>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0</v>
      </c>
      <c r="F31" s="41"/>
      <c r="G31" s="41"/>
      <c r="H31" s="41"/>
      <c r="I31" s="41"/>
      <c r="J31" s="41"/>
      <c r="K31" s="41"/>
      <c r="L31" s="41"/>
      <c r="M31" s="31">
        <f>E31</f>
        <v>0</v>
      </c>
      <c r="N31" s="41"/>
      <c r="O31" s="31">
        <f>M31</f>
        <v>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0</v>
      </c>
      <c r="L32" s="75">
        <f t="shared" si="1"/>
        <v>0</v>
      </c>
      <c r="M32" s="31">
        <f>SUM(C32:L32)</f>
        <v>0</v>
      </c>
      <c r="N32" s="75">
        <f>-N49-N50</f>
        <v>0</v>
      </c>
      <c r="O32" s="31">
        <f>SUM(M32:N32)</f>
        <v>0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1">
        <f>SUM(C34:L34)</f>
        <v>0</v>
      </c>
      <c r="N34" s="29">
        <v>0</v>
      </c>
      <c r="O34" s="31">
        <f>SUM(M34:N34)</f>
        <v>0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0</v>
      </c>
      <c r="L35" s="34">
        <f>SUM(L32:L34)</f>
        <v>0</v>
      </c>
      <c r="M35" s="34">
        <f>SUM(M28:M34)</f>
        <v>0</v>
      </c>
      <c r="N35" s="34">
        <f>SUM(N32:N34)</f>
        <v>0</v>
      </c>
      <c r="O35" s="34">
        <f>SUM(O28:O34)</f>
        <v>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1">
        <f>SUM(C37:L37)</f>
        <v>0</v>
      </c>
      <c r="N37" s="29">
        <v>0</v>
      </c>
      <c r="O37" s="31">
        <f>SUM(M37:N37)</f>
        <v>0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1">
        <f>SUM(C39:L39)</f>
        <v>0</v>
      </c>
      <c r="N39" s="29">
        <v>0</v>
      </c>
      <c r="O39" s="31">
        <f>SUM(M39:N39)</f>
        <v>0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0</v>
      </c>
      <c r="D41" s="31">
        <f t="shared" si="2"/>
        <v>0</v>
      </c>
      <c r="E41" s="31">
        <f t="shared" si="2"/>
        <v>0</v>
      </c>
      <c r="F41" s="31">
        <f t="shared" si="2"/>
        <v>4374</v>
      </c>
      <c r="G41" s="31">
        <f t="shared" si="2"/>
        <v>0</v>
      </c>
      <c r="H41" s="31">
        <f t="shared" si="2"/>
        <v>0</v>
      </c>
      <c r="I41" s="31">
        <f t="shared" si="2"/>
        <v>0</v>
      </c>
      <c r="J41" s="31">
        <f t="shared" si="2"/>
        <v>10</v>
      </c>
      <c r="K41" s="31">
        <f t="shared" si="2"/>
        <v>0</v>
      </c>
      <c r="L41" s="31">
        <f t="shared" si="2"/>
        <v>0</v>
      </c>
      <c r="M41" s="31">
        <f t="shared" si="2"/>
        <v>4384</v>
      </c>
      <c r="N41" s="31">
        <f t="shared" si="2"/>
        <v>0</v>
      </c>
      <c r="O41" s="31">
        <f t="shared" si="2"/>
        <v>4384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0</v>
      </c>
      <c r="D43" s="31">
        <f>SUM(D41,D55)</f>
        <v>0</v>
      </c>
      <c r="E43" s="31">
        <f>SUM(E41,E55)</f>
        <v>0</v>
      </c>
      <c r="F43" s="31">
        <f>SUM(F41,F55:F56)</f>
        <v>662</v>
      </c>
      <c r="G43" s="31">
        <f>SUM(G41,G55)</f>
        <v>0</v>
      </c>
      <c r="H43" s="31">
        <f>SUM(H41,H55)</f>
        <v>0</v>
      </c>
      <c r="I43" s="31">
        <f>SUM(I41,I55)</f>
        <v>0</v>
      </c>
      <c r="J43" s="31">
        <f>SUM(J41,J55:J56)</f>
        <v>0</v>
      </c>
      <c r="K43" s="31">
        <f>SUM(K41,K55)</f>
        <v>0</v>
      </c>
      <c r="L43" s="31">
        <f>SUM(L41,L55)</f>
        <v>0</v>
      </c>
      <c r="M43" s="31">
        <f>SUM(M41,M55:M56)</f>
        <v>662</v>
      </c>
      <c r="N43" s="31">
        <f>SUM(N41,N55)</f>
        <v>0</v>
      </c>
      <c r="O43" s="31">
        <f>SUM(O41,O55:O56)</f>
        <v>662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0</v>
      </c>
      <c r="D47" s="30"/>
      <c r="E47" s="29">
        <v>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0</v>
      </c>
      <c r="N47" s="30"/>
      <c r="O47" s="31">
        <f>M47</f>
        <v>0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0</v>
      </c>
      <c r="N48" s="29">
        <v>0</v>
      </c>
      <c r="O48" s="31">
        <f>SUM(M48:N48)</f>
        <v>0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f>SUM(C49:L49)</f>
        <v>0</v>
      </c>
      <c r="N49" s="29">
        <v>0</v>
      </c>
      <c r="O49" s="31">
        <f>SUM(M49:N49)</f>
        <v>0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f>SUM(C51:L51)</f>
        <v>0</v>
      </c>
      <c r="N51" s="29">
        <v>0</v>
      </c>
      <c r="O51" s="31">
        <f>SUM(M51:N51)</f>
        <v>0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0</v>
      </c>
      <c r="D52" s="34">
        <f>SUM(D48:D51)</f>
        <v>0</v>
      </c>
      <c r="E52" s="34">
        <f>SUM(E47:E51)</f>
        <v>0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>SUM(M47:M51)</f>
        <v>0</v>
      </c>
      <c r="N52" s="34">
        <f>SUM(N48:N51)</f>
        <v>0</v>
      </c>
      <c r="O52" s="34">
        <f>SUM(O47:O51)</f>
        <v>0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-3712</v>
      </c>
      <c r="G56" s="30"/>
      <c r="H56" s="30"/>
      <c r="I56" s="30"/>
      <c r="J56" s="29">
        <v>-10</v>
      </c>
      <c r="K56" s="30"/>
      <c r="L56" s="30"/>
      <c r="M56" s="31">
        <f>SUM(F56,J56)</f>
        <v>-3722</v>
      </c>
      <c r="N56" s="30"/>
      <c r="O56" s="31">
        <f>M56</f>
        <v>-3722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0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0</v>
      </c>
      <c r="N58" s="42">
        <f>-N82</f>
        <v>0</v>
      </c>
      <c r="O58" s="31">
        <f>SUM(M58:N58)</f>
        <v>0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0</v>
      </c>
      <c r="F59" s="29">
        <v>-89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1">
        <f>SUM(C59:L59)</f>
        <v>-89</v>
      </c>
      <c r="N59" s="29">
        <v>0</v>
      </c>
      <c r="O59" s="31">
        <f>SUM(M59:N59)</f>
        <v>-89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0</v>
      </c>
      <c r="F60" s="34">
        <f>SUM(F55:F56,F58:F59)</f>
        <v>-3801</v>
      </c>
      <c r="G60" s="34">
        <f>SUM(G55,G59)</f>
        <v>0</v>
      </c>
      <c r="H60" s="34">
        <f>SUM(H55,H58:H59)</f>
        <v>0</v>
      </c>
      <c r="I60" s="34">
        <f>SUM(I55,I58:I59)</f>
        <v>0</v>
      </c>
      <c r="J60" s="34">
        <f>SUM(J55:J56,J58:J59)</f>
        <v>-10</v>
      </c>
      <c r="K60" s="34">
        <f>SUM(K55,K58:K59)</f>
        <v>0</v>
      </c>
      <c r="L60" s="34">
        <f>SUM(L55,L58:L59)</f>
        <v>0</v>
      </c>
      <c r="M60" s="34">
        <f>SUM(M55:M59)</f>
        <v>-3811</v>
      </c>
      <c r="N60" s="34">
        <f>SUM(N55,N58:N59)</f>
        <v>0</v>
      </c>
      <c r="O60" s="34">
        <f>SUM(O55:O59)</f>
        <v>-3811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0</v>
      </c>
      <c r="D63" s="29">
        <v>0</v>
      </c>
      <c r="E63" s="29">
        <v>0</v>
      </c>
      <c r="F63" s="29">
        <v>-441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31">
        <f>SUM(C63:L63)</f>
        <v>-441</v>
      </c>
      <c r="N63" s="29">
        <v>0</v>
      </c>
      <c r="O63" s="31">
        <f>SUM(M63:N63)</f>
        <v>-441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1">
        <f>SUM(C64:L64)</f>
        <v>0</v>
      </c>
      <c r="N64" s="29">
        <v>0</v>
      </c>
      <c r="O64" s="31">
        <f>SUM(M64:N64)</f>
        <v>0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1">
        <f>SUM(C65:L65)</f>
        <v>0</v>
      </c>
      <c r="N65" s="29">
        <v>0</v>
      </c>
      <c r="O65" s="31">
        <f>SUM(M65:N65)</f>
        <v>0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0</v>
      </c>
      <c r="D66" s="34">
        <f t="shared" si="4"/>
        <v>0</v>
      </c>
      <c r="E66" s="34">
        <f t="shared" si="4"/>
        <v>0</v>
      </c>
      <c r="F66" s="34">
        <f t="shared" si="4"/>
        <v>-441</v>
      </c>
      <c r="G66" s="34">
        <f t="shared" si="4"/>
        <v>0</v>
      </c>
      <c r="H66" s="34">
        <f t="shared" si="4"/>
        <v>0</v>
      </c>
      <c r="I66" s="34">
        <f t="shared" si="4"/>
        <v>0</v>
      </c>
      <c r="J66" s="34">
        <f t="shared" si="4"/>
        <v>0</v>
      </c>
      <c r="K66" s="34">
        <f t="shared" si="4"/>
        <v>0</v>
      </c>
      <c r="L66" s="34">
        <f t="shared" si="4"/>
        <v>0</v>
      </c>
      <c r="M66" s="34">
        <f t="shared" si="4"/>
        <v>-441</v>
      </c>
      <c r="N66" s="34">
        <f t="shared" si="4"/>
        <v>0</v>
      </c>
      <c r="O66" s="34">
        <f t="shared" si="4"/>
        <v>-441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0</v>
      </c>
      <c r="D68" s="31">
        <f t="shared" si="5"/>
        <v>0</v>
      </c>
      <c r="E68" s="31">
        <f t="shared" si="5"/>
        <v>0</v>
      </c>
      <c r="F68" s="31">
        <f t="shared" si="5"/>
        <v>-4242</v>
      </c>
      <c r="G68" s="31">
        <f t="shared" si="5"/>
        <v>0</v>
      </c>
      <c r="H68" s="31">
        <f t="shared" si="5"/>
        <v>0</v>
      </c>
      <c r="I68" s="31">
        <f t="shared" si="5"/>
        <v>0</v>
      </c>
      <c r="J68" s="31">
        <f t="shared" si="5"/>
        <v>-10</v>
      </c>
      <c r="K68" s="31">
        <f t="shared" si="5"/>
        <v>0</v>
      </c>
      <c r="L68" s="31">
        <f t="shared" si="5"/>
        <v>0</v>
      </c>
      <c r="M68" s="31">
        <f t="shared" si="5"/>
        <v>-4252</v>
      </c>
      <c r="N68" s="31">
        <f t="shared" si="5"/>
        <v>0</v>
      </c>
      <c r="O68" s="31">
        <f t="shared" si="5"/>
        <v>-4252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0</v>
      </c>
      <c r="D70" s="31">
        <f>D68-D55</f>
        <v>0</v>
      </c>
      <c r="E70" s="31">
        <f>E68-E55</f>
        <v>0</v>
      </c>
      <c r="F70" s="31">
        <f>F68-F55-F56</f>
        <v>-530</v>
      </c>
      <c r="G70" s="31">
        <f>G68-G55</f>
        <v>0</v>
      </c>
      <c r="H70" s="31">
        <f>H68-H55</f>
        <v>0</v>
      </c>
      <c r="I70" s="31">
        <f>I68-I55</f>
        <v>0</v>
      </c>
      <c r="J70" s="31">
        <f>J68-J55-J56</f>
        <v>0</v>
      </c>
      <c r="K70" s="31">
        <f>K68-K55</f>
        <v>0</v>
      </c>
      <c r="L70" s="31">
        <f>L68-L55</f>
        <v>0</v>
      </c>
      <c r="M70" s="31">
        <f>M68-M55-M56</f>
        <v>-530</v>
      </c>
      <c r="N70" s="31">
        <f>N68-N55</f>
        <v>0</v>
      </c>
      <c r="O70" s="31">
        <f>O68-O55-O56</f>
        <v>-530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0</v>
      </c>
      <c r="D72" s="57">
        <f t="shared" si="6"/>
        <v>0</v>
      </c>
      <c r="E72" s="57">
        <f t="shared" si="6"/>
        <v>0</v>
      </c>
      <c r="F72" s="57">
        <f t="shared" si="6"/>
        <v>132</v>
      </c>
      <c r="G72" s="57">
        <f t="shared" si="6"/>
        <v>0</v>
      </c>
      <c r="H72" s="57">
        <f t="shared" si="6"/>
        <v>0</v>
      </c>
      <c r="I72" s="57">
        <f t="shared" si="6"/>
        <v>0</v>
      </c>
      <c r="J72" s="57">
        <f t="shared" si="6"/>
        <v>0</v>
      </c>
      <c r="K72" s="57">
        <f t="shared" si="6"/>
        <v>0</v>
      </c>
      <c r="L72" s="57">
        <f t="shared" si="6"/>
        <v>0</v>
      </c>
      <c r="M72" s="57">
        <f t="shared" si="6"/>
        <v>132</v>
      </c>
      <c r="N72" s="57">
        <f t="shared" si="6"/>
        <v>0</v>
      </c>
      <c r="O72" s="57">
        <f t="shared" si="6"/>
        <v>132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0</v>
      </c>
      <c r="N77" s="71">
        <v>0</v>
      </c>
      <c r="O77" s="70">
        <f>SUM(M77:N77)</f>
        <v>0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0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0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0</v>
      </c>
      <c r="N82" s="29">
        <v>0</v>
      </c>
      <c r="O82" s="31">
        <f>SUM(M82:N82)</f>
        <v>0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0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0</v>
      </c>
      <c r="N86" s="29">
        <v>0</v>
      </c>
      <c r="O86" s="31">
        <f>SUM(M86:N86)</f>
        <v>0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0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0</v>
      </c>
      <c r="N88" s="72">
        <f t="shared" si="7"/>
        <v>0</v>
      </c>
      <c r="O88" s="72">
        <f t="shared" si="7"/>
        <v>0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0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1">
        <f>SUM(C97:L97)</f>
        <v>0</v>
      </c>
      <c r="N97" s="29">
        <v>0</v>
      </c>
      <c r="O97" s="31">
        <f>SUM(M97:N97)</f>
        <v>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3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34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99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135625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135625</v>
      </c>
      <c r="N10" s="30"/>
      <c r="O10" s="31">
        <f>M10</f>
        <v>135625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28864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28864</v>
      </c>
      <c r="N11" s="30"/>
      <c r="O11" s="31">
        <f>M11</f>
        <v>28864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64384</v>
      </c>
      <c r="D12" s="29">
        <v>16203</v>
      </c>
      <c r="E12" s="29">
        <v>66789</v>
      </c>
      <c r="F12" s="29">
        <v>17697</v>
      </c>
      <c r="G12" s="29">
        <v>0</v>
      </c>
      <c r="H12" s="29">
        <v>13909</v>
      </c>
      <c r="I12" s="29">
        <v>7255</v>
      </c>
      <c r="J12" s="29">
        <v>7301</v>
      </c>
      <c r="K12" s="29">
        <v>2640</v>
      </c>
      <c r="L12" s="29">
        <v>48</v>
      </c>
      <c r="M12" s="31">
        <f>SUM(C12:L12)</f>
        <v>196226</v>
      </c>
      <c r="N12" s="29">
        <v>13725</v>
      </c>
      <c r="O12" s="31">
        <f>SUM(M12:N12)</f>
        <v>209951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12148</v>
      </c>
      <c r="D13" s="29">
        <v>3627</v>
      </c>
      <c r="E13" s="29">
        <v>11448</v>
      </c>
      <c r="F13" s="29">
        <v>3038</v>
      </c>
      <c r="G13" s="29">
        <v>0</v>
      </c>
      <c r="H13" s="29">
        <v>2322</v>
      </c>
      <c r="I13" s="29">
        <v>1727</v>
      </c>
      <c r="J13" s="29">
        <v>1549</v>
      </c>
      <c r="K13" s="29">
        <v>475</v>
      </c>
      <c r="L13" s="29">
        <v>7</v>
      </c>
      <c r="M13" s="31">
        <f>SUM(C13:L13)</f>
        <v>36341</v>
      </c>
      <c r="N13" s="29">
        <v>2377</v>
      </c>
      <c r="O13" s="31">
        <f>SUM(M13:N13)</f>
        <v>38718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241021</v>
      </c>
      <c r="D14" s="34">
        <f t="shared" ref="D14:L14" si="0">SUM(D12:D13)</f>
        <v>19830</v>
      </c>
      <c r="E14" s="34">
        <f t="shared" si="0"/>
        <v>78237</v>
      </c>
      <c r="F14" s="34">
        <f t="shared" si="0"/>
        <v>20735</v>
      </c>
      <c r="G14" s="34">
        <f t="shared" si="0"/>
        <v>0</v>
      </c>
      <c r="H14" s="34">
        <f t="shared" si="0"/>
        <v>16231</v>
      </c>
      <c r="I14" s="34">
        <f t="shared" si="0"/>
        <v>8982</v>
      </c>
      <c r="J14" s="34">
        <f t="shared" si="0"/>
        <v>8850</v>
      </c>
      <c r="K14" s="34">
        <f t="shared" si="0"/>
        <v>3115</v>
      </c>
      <c r="L14" s="34">
        <f t="shared" si="0"/>
        <v>55</v>
      </c>
      <c r="M14" s="34">
        <f>SUM(M10:M13)</f>
        <v>397056</v>
      </c>
      <c r="N14" s="34">
        <f>SUM(N12:N13)</f>
        <v>16102</v>
      </c>
      <c r="O14" s="34">
        <f>SUM(O10:O13)</f>
        <v>413158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26988</v>
      </c>
      <c r="D17" s="29">
        <v>7644</v>
      </c>
      <c r="E17" s="29">
        <v>4035</v>
      </c>
      <c r="F17" s="29">
        <v>4687</v>
      </c>
      <c r="G17" s="29">
        <v>0</v>
      </c>
      <c r="H17" s="29">
        <v>2565</v>
      </c>
      <c r="I17" s="29">
        <v>1620</v>
      </c>
      <c r="J17" s="29">
        <v>9164</v>
      </c>
      <c r="K17" s="29">
        <v>1534</v>
      </c>
      <c r="L17" s="29">
        <v>126</v>
      </c>
      <c r="M17" s="31">
        <f>SUM(C17:L17)</f>
        <v>58363</v>
      </c>
      <c r="N17" s="29">
        <v>14684</v>
      </c>
      <c r="O17" s="31">
        <f>SUM(M17:N17)</f>
        <v>73047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13570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20874</v>
      </c>
      <c r="D19" s="29">
        <v>1281</v>
      </c>
      <c r="E19" s="29">
        <v>1429</v>
      </c>
      <c r="F19" s="29">
        <v>10951</v>
      </c>
      <c r="G19" s="29">
        <v>0</v>
      </c>
      <c r="H19" s="29">
        <v>4543</v>
      </c>
      <c r="I19" s="29">
        <v>305</v>
      </c>
      <c r="J19" s="29">
        <v>133</v>
      </c>
      <c r="K19" s="29">
        <v>22</v>
      </c>
      <c r="L19" s="29">
        <v>7</v>
      </c>
      <c r="M19" s="31">
        <f>SUM(C19:L19)</f>
        <v>39545</v>
      </c>
      <c r="N19" s="29">
        <v>569</v>
      </c>
      <c r="O19" s="31">
        <f>SUM(M19:N19)</f>
        <v>40114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19083</v>
      </c>
      <c r="D20" s="29">
        <v>2605</v>
      </c>
      <c r="E20" s="29">
        <v>6997</v>
      </c>
      <c r="F20" s="29">
        <v>22692</v>
      </c>
      <c r="G20" s="29">
        <v>0</v>
      </c>
      <c r="H20" s="29">
        <v>10950</v>
      </c>
      <c r="I20" s="29">
        <v>4679</v>
      </c>
      <c r="J20" s="29">
        <v>2551</v>
      </c>
      <c r="K20" s="29">
        <v>3814</v>
      </c>
      <c r="L20" s="29">
        <v>938</v>
      </c>
      <c r="M20" s="31">
        <f>SUM(C20:L20)</f>
        <v>74309</v>
      </c>
      <c r="N20" s="29">
        <v>7387</v>
      </c>
      <c r="O20" s="31">
        <f>SUM(M20:N20)</f>
        <v>81696</v>
      </c>
      <c r="Q20" s="77"/>
      <c r="R20" s="77"/>
      <c r="T20" s="29">
        <v>0</v>
      </c>
      <c r="U20" s="29">
        <v>105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112</v>
      </c>
      <c r="G21" s="30"/>
      <c r="H21" s="30"/>
      <c r="I21" s="30"/>
      <c r="J21" s="29">
        <v>1967</v>
      </c>
      <c r="K21" s="30"/>
      <c r="L21" s="30"/>
      <c r="M21" s="31">
        <f>SUM(F21,J21)</f>
        <v>2079</v>
      </c>
      <c r="N21" s="30"/>
      <c r="O21" s="31">
        <f>M21</f>
        <v>2079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240</v>
      </c>
      <c r="D22" s="29">
        <v>0</v>
      </c>
      <c r="E22" s="29">
        <v>1910</v>
      </c>
      <c r="F22" s="29">
        <v>0</v>
      </c>
      <c r="G22" s="29">
        <v>0</v>
      </c>
      <c r="H22" s="29">
        <v>266</v>
      </c>
      <c r="I22" s="29">
        <v>0</v>
      </c>
      <c r="J22" s="29">
        <v>2</v>
      </c>
      <c r="K22" s="29">
        <v>0</v>
      </c>
      <c r="L22" s="29">
        <v>0</v>
      </c>
      <c r="M22" s="31">
        <f>SUM(C22:L22)</f>
        <v>2418</v>
      </c>
      <c r="N22" s="29">
        <v>0</v>
      </c>
      <c r="O22" s="31">
        <f>SUM(M22:N22)</f>
        <v>2418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704</v>
      </c>
      <c r="D23" s="29">
        <v>0</v>
      </c>
      <c r="E23" s="29">
        <v>1172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1876</v>
      </c>
      <c r="N23" s="29">
        <v>0</v>
      </c>
      <c r="O23" s="31">
        <f>SUM(M23:N23)</f>
        <v>1876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20245</v>
      </c>
      <c r="D24" s="29">
        <v>440</v>
      </c>
      <c r="E24" s="29">
        <v>112391</v>
      </c>
      <c r="F24" s="29">
        <v>3444</v>
      </c>
      <c r="G24" s="29">
        <v>0</v>
      </c>
      <c r="H24" s="29">
        <v>7125</v>
      </c>
      <c r="I24" s="29">
        <v>3444</v>
      </c>
      <c r="J24" s="29">
        <v>1536</v>
      </c>
      <c r="K24" s="29">
        <v>1928</v>
      </c>
      <c r="L24" s="29">
        <v>59</v>
      </c>
      <c r="M24" s="31">
        <f>SUM(C24:L24)</f>
        <v>150612</v>
      </c>
      <c r="N24" s="29">
        <v>162</v>
      </c>
      <c r="O24" s="31">
        <f>SUM(M24:N24)</f>
        <v>150774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88134</v>
      </c>
      <c r="D25" s="34">
        <f>SUM(D17,D19:D20,D22:D24)</f>
        <v>11970</v>
      </c>
      <c r="E25" s="34">
        <f>SUM(E17,E19:E20,E22:E24)</f>
        <v>127934</v>
      </c>
      <c r="F25" s="34">
        <f>SUM(F17,F19:F24)</f>
        <v>41886</v>
      </c>
      <c r="G25" s="34">
        <f>SUM(G17,G19:G20,G22:G24)</f>
        <v>0</v>
      </c>
      <c r="H25" s="34">
        <f>SUM(H17,H19:H20,H22:H24)</f>
        <v>25449</v>
      </c>
      <c r="I25" s="34">
        <f>SUM(I17,I19:I20,I22:I24)</f>
        <v>10048</v>
      </c>
      <c r="J25" s="34">
        <f>SUM(J17,J19:J24)</f>
        <v>15353</v>
      </c>
      <c r="K25" s="34">
        <f>SUM(K17,K19:K20,K22:K24)</f>
        <v>7298</v>
      </c>
      <c r="L25" s="34">
        <f>SUM(L17,L19:L20,L22:L24)</f>
        <v>1130</v>
      </c>
      <c r="M25" s="34">
        <f>SUM(M17,M19:M24)</f>
        <v>329202</v>
      </c>
      <c r="N25" s="34">
        <f>SUM(N17,N19:N20,N22:N24)</f>
        <v>22802</v>
      </c>
      <c r="O25" s="34">
        <f>SUM(O17,O19:O24)</f>
        <v>352004</v>
      </c>
      <c r="Q25" s="77"/>
      <c r="R25" s="77"/>
      <c r="T25" s="34">
        <f>SUM(T17,T19:T20,T22:T24)</f>
        <v>0</v>
      </c>
      <c r="U25" s="34">
        <f>SUM(U17,U19:U20,U22:U24)</f>
        <v>105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2530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2530</v>
      </c>
      <c r="N28" s="30"/>
      <c r="O28" s="31">
        <f>M28</f>
        <v>2530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8228</v>
      </c>
      <c r="F29" s="30"/>
      <c r="G29" s="30"/>
      <c r="H29" s="30"/>
      <c r="I29" s="30"/>
      <c r="J29" s="30"/>
      <c r="K29" s="30"/>
      <c r="L29" s="30"/>
      <c r="M29" s="31">
        <f>E29</f>
        <v>8228</v>
      </c>
      <c r="N29" s="30"/>
      <c r="O29" s="31">
        <f>M29</f>
        <v>8228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32014</v>
      </c>
      <c r="L30" s="30"/>
      <c r="M30" s="31">
        <f>K30</f>
        <v>32014</v>
      </c>
      <c r="N30" s="30"/>
      <c r="O30" s="31">
        <f>M30</f>
        <v>32014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169037</v>
      </c>
      <c r="F31" s="41"/>
      <c r="G31" s="41"/>
      <c r="H31" s="41"/>
      <c r="I31" s="41"/>
      <c r="J31" s="41"/>
      <c r="K31" s="41"/>
      <c r="L31" s="41"/>
      <c r="M31" s="31">
        <f>E31</f>
        <v>169037</v>
      </c>
      <c r="N31" s="41"/>
      <c r="O31" s="31">
        <f>M31</f>
        <v>169037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918</v>
      </c>
      <c r="G32" s="75">
        <f t="shared" si="1"/>
        <v>0</v>
      </c>
      <c r="H32" s="75">
        <f t="shared" si="1"/>
        <v>0</v>
      </c>
      <c r="I32" s="75">
        <f t="shared" si="1"/>
        <v>28851</v>
      </c>
      <c r="J32" s="75">
        <f t="shared" si="1"/>
        <v>0</v>
      </c>
      <c r="K32" s="75">
        <f t="shared" si="1"/>
        <v>552</v>
      </c>
      <c r="L32" s="75">
        <f t="shared" si="1"/>
        <v>0</v>
      </c>
      <c r="M32" s="31">
        <f>SUM(C32:L32)</f>
        <v>30321</v>
      </c>
      <c r="N32" s="75">
        <f>-N49-N50</f>
        <v>0</v>
      </c>
      <c r="O32" s="31">
        <f>SUM(M32:N32)</f>
        <v>30321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1393</v>
      </c>
      <c r="K34" s="29">
        <v>0</v>
      </c>
      <c r="L34" s="29">
        <v>0</v>
      </c>
      <c r="M34" s="31">
        <f>SUM(C34:L34)</f>
        <v>1393</v>
      </c>
      <c r="N34" s="29">
        <v>10</v>
      </c>
      <c r="O34" s="31">
        <f>SUM(M34:N34)</f>
        <v>1403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2530</v>
      </c>
      <c r="D35" s="34">
        <f>SUM(D32:D34)</f>
        <v>0</v>
      </c>
      <c r="E35" s="34">
        <f>SUM(E29,E31:E34)</f>
        <v>177265</v>
      </c>
      <c r="F35" s="34">
        <f>SUM(F32:F34)</f>
        <v>918</v>
      </c>
      <c r="G35" s="34">
        <f>SUM(G32:G34)</f>
        <v>0</v>
      </c>
      <c r="H35" s="34">
        <f>SUM(H32:H34)</f>
        <v>0</v>
      </c>
      <c r="I35" s="34">
        <f>SUM(I32:I34)</f>
        <v>28851</v>
      </c>
      <c r="J35" s="34">
        <f>SUM(J32:J34)</f>
        <v>1393</v>
      </c>
      <c r="K35" s="34">
        <f>SUM(K30,K32:K34)</f>
        <v>32566</v>
      </c>
      <c r="L35" s="34">
        <f>SUM(L32:L34)</f>
        <v>0</v>
      </c>
      <c r="M35" s="34">
        <f>SUM(M28:M34)</f>
        <v>243523</v>
      </c>
      <c r="N35" s="34">
        <f>SUM(N32:N34)</f>
        <v>10</v>
      </c>
      <c r="O35" s="34">
        <f>SUM(O28:O34)</f>
        <v>243533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12849</v>
      </c>
      <c r="D37" s="29">
        <v>893</v>
      </c>
      <c r="E37" s="29">
        <v>6542</v>
      </c>
      <c r="F37" s="29">
        <v>1354</v>
      </c>
      <c r="G37" s="29">
        <v>0</v>
      </c>
      <c r="H37" s="29">
        <v>1982</v>
      </c>
      <c r="I37" s="29">
        <v>533</v>
      </c>
      <c r="J37" s="29">
        <v>1059</v>
      </c>
      <c r="K37" s="29">
        <v>478</v>
      </c>
      <c r="L37" s="29">
        <v>31</v>
      </c>
      <c r="M37" s="31">
        <f>SUM(C37:L37)</f>
        <v>25721</v>
      </c>
      <c r="N37" s="29">
        <v>2431</v>
      </c>
      <c r="O37" s="31">
        <f>SUM(M37:N37)</f>
        <v>28152</v>
      </c>
      <c r="Q37" s="77"/>
      <c r="R37" s="77"/>
      <c r="T37" s="29">
        <v>0</v>
      </c>
      <c r="U37" s="29">
        <v>21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-8212</v>
      </c>
      <c r="D39" s="29">
        <v>-8143</v>
      </c>
      <c r="E39" s="29">
        <v>-2703</v>
      </c>
      <c r="F39" s="29">
        <v>-36552</v>
      </c>
      <c r="G39" s="29">
        <v>0</v>
      </c>
      <c r="H39" s="29">
        <v>-5215</v>
      </c>
      <c r="I39" s="29">
        <v>-1455</v>
      </c>
      <c r="J39" s="29">
        <v>-9535</v>
      </c>
      <c r="K39" s="29">
        <v>-19</v>
      </c>
      <c r="L39" s="29">
        <v>0</v>
      </c>
      <c r="M39" s="31">
        <f>SUM(C39:L39)</f>
        <v>-71834</v>
      </c>
      <c r="N39" s="29">
        <v>0</v>
      </c>
      <c r="O39" s="31">
        <f>SUM(M39:N39)</f>
        <v>-71834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336322</v>
      </c>
      <c r="D41" s="31">
        <f t="shared" si="2"/>
        <v>24550</v>
      </c>
      <c r="E41" s="31">
        <f t="shared" si="2"/>
        <v>387275</v>
      </c>
      <c r="F41" s="31">
        <f t="shared" si="2"/>
        <v>28341</v>
      </c>
      <c r="G41" s="31">
        <f t="shared" si="2"/>
        <v>0</v>
      </c>
      <c r="H41" s="31">
        <f t="shared" si="2"/>
        <v>38447</v>
      </c>
      <c r="I41" s="31">
        <f t="shared" si="2"/>
        <v>46959</v>
      </c>
      <c r="J41" s="31">
        <f t="shared" si="2"/>
        <v>17120</v>
      </c>
      <c r="K41" s="31">
        <f t="shared" si="2"/>
        <v>43438</v>
      </c>
      <c r="L41" s="31">
        <f t="shared" si="2"/>
        <v>1216</v>
      </c>
      <c r="M41" s="31">
        <f t="shared" si="2"/>
        <v>923668</v>
      </c>
      <c r="N41" s="31">
        <f t="shared" si="2"/>
        <v>41345</v>
      </c>
      <c r="O41" s="31">
        <f t="shared" si="2"/>
        <v>965013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126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336141</v>
      </c>
      <c r="D43" s="31">
        <f>SUM(D41,D55)</f>
        <v>24550</v>
      </c>
      <c r="E43" s="31">
        <f>SUM(E41,E55)</f>
        <v>386958</v>
      </c>
      <c r="F43" s="31">
        <f>SUM(F41,F55:F56)</f>
        <v>28247</v>
      </c>
      <c r="G43" s="31">
        <f>SUM(G41,G55)</f>
        <v>0</v>
      </c>
      <c r="H43" s="31">
        <f>SUM(H41,H55)</f>
        <v>38436</v>
      </c>
      <c r="I43" s="31">
        <f>SUM(I41,I55)</f>
        <v>46959</v>
      </c>
      <c r="J43" s="31">
        <f>SUM(J41,J55:J56)</f>
        <v>17120</v>
      </c>
      <c r="K43" s="31">
        <f>SUM(K41,K55)</f>
        <v>43438</v>
      </c>
      <c r="L43" s="31">
        <f>SUM(L41,L55)</f>
        <v>1216</v>
      </c>
      <c r="M43" s="31">
        <f>SUM(M41,M55:M56)</f>
        <v>923065</v>
      </c>
      <c r="N43" s="31">
        <f>SUM(N41,N55)</f>
        <v>41345</v>
      </c>
      <c r="O43" s="31">
        <f>SUM(O41,O55:O56)</f>
        <v>964410</v>
      </c>
      <c r="Q43" s="77"/>
      <c r="R43" s="77"/>
      <c r="T43" s="31">
        <f>SUM(T41,T55)</f>
        <v>0</v>
      </c>
      <c r="U43" s="31">
        <f>SUM(U41,U55)</f>
        <v>126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-20092</v>
      </c>
      <c r="D47" s="30"/>
      <c r="E47" s="29">
        <v>-3344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-23436</v>
      </c>
      <c r="N47" s="30"/>
      <c r="O47" s="31">
        <f>M47</f>
        <v>-23436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-3162</v>
      </c>
      <c r="D48" s="29">
        <v>0</v>
      </c>
      <c r="E48" s="29">
        <v>-529</v>
      </c>
      <c r="F48" s="29">
        <v>0</v>
      </c>
      <c r="G48" s="29">
        <v>0</v>
      </c>
      <c r="H48" s="29">
        <v>0</v>
      </c>
      <c r="I48" s="29">
        <v>-645</v>
      </c>
      <c r="J48" s="29">
        <v>-2682</v>
      </c>
      <c r="K48" s="29">
        <v>0</v>
      </c>
      <c r="L48" s="29">
        <v>0</v>
      </c>
      <c r="M48" s="31">
        <f>SUM(C48:L48)</f>
        <v>-7018</v>
      </c>
      <c r="N48" s="29">
        <v>0</v>
      </c>
      <c r="O48" s="31">
        <f>SUM(M48:N48)</f>
        <v>-7018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-701</v>
      </c>
      <c r="G49" s="29">
        <v>0</v>
      </c>
      <c r="H49" s="29">
        <v>0</v>
      </c>
      <c r="I49" s="29">
        <v>0</v>
      </c>
      <c r="J49" s="29">
        <v>0</v>
      </c>
      <c r="K49" s="29">
        <v>-552</v>
      </c>
      <c r="L49" s="29">
        <v>0</v>
      </c>
      <c r="M49" s="31">
        <f>SUM(C49:L49)</f>
        <v>-1253</v>
      </c>
      <c r="N49" s="29">
        <v>0</v>
      </c>
      <c r="O49" s="31">
        <f>SUM(M49:N49)</f>
        <v>-1253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-217</v>
      </c>
      <c r="G50" s="29">
        <v>0</v>
      </c>
      <c r="H50" s="29">
        <v>0</v>
      </c>
      <c r="I50" s="29">
        <v>-28851</v>
      </c>
      <c r="J50" s="29">
        <v>0</v>
      </c>
      <c r="K50" s="29">
        <v>0</v>
      </c>
      <c r="L50" s="29">
        <v>0</v>
      </c>
      <c r="M50" s="31">
        <f>SUM(C50:L50)</f>
        <v>-29068</v>
      </c>
      <c r="N50" s="29">
        <v>0</v>
      </c>
      <c r="O50" s="31">
        <f>SUM(M50:N50)</f>
        <v>-29068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-17928</v>
      </c>
      <c r="D51" s="29">
        <v>-46</v>
      </c>
      <c r="E51" s="29">
        <v>-10358</v>
      </c>
      <c r="F51" s="29">
        <v>-575</v>
      </c>
      <c r="G51" s="29">
        <v>0</v>
      </c>
      <c r="H51" s="29">
        <v>-317</v>
      </c>
      <c r="I51" s="29">
        <v>-2885</v>
      </c>
      <c r="J51" s="29">
        <v>-73</v>
      </c>
      <c r="K51" s="29">
        <v>-2071</v>
      </c>
      <c r="L51" s="29">
        <v>0</v>
      </c>
      <c r="M51" s="31">
        <f>SUM(C51:L51)</f>
        <v>-34253</v>
      </c>
      <c r="N51" s="29">
        <v>0</v>
      </c>
      <c r="O51" s="31">
        <f>SUM(M51:N51)</f>
        <v>-34253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-41182</v>
      </c>
      <c r="D52" s="34">
        <f>SUM(D48:D51)</f>
        <v>-46</v>
      </c>
      <c r="E52" s="34">
        <f>SUM(E47:E51)</f>
        <v>-14231</v>
      </c>
      <c r="F52" s="34">
        <f>SUM(F47:F51)</f>
        <v>-1493</v>
      </c>
      <c r="G52" s="34">
        <f t="shared" ref="G52:L52" si="3">SUM(G48:G51)</f>
        <v>0</v>
      </c>
      <c r="H52" s="34">
        <f t="shared" si="3"/>
        <v>-317</v>
      </c>
      <c r="I52" s="34">
        <f t="shared" si="3"/>
        <v>-32381</v>
      </c>
      <c r="J52" s="34">
        <f t="shared" si="3"/>
        <v>-2755</v>
      </c>
      <c r="K52" s="34">
        <f t="shared" si="3"/>
        <v>-2623</v>
      </c>
      <c r="L52" s="34">
        <f t="shared" si="3"/>
        <v>0</v>
      </c>
      <c r="M52" s="34">
        <f>SUM(M47:M51)</f>
        <v>-95028</v>
      </c>
      <c r="N52" s="34">
        <f>SUM(N48:N51)</f>
        <v>0</v>
      </c>
      <c r="O52" s="34">
        <f>SUM(O47:O51)</f>
        <v>-95028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-181</v>
      </c>
      <c r="D55" s="29">
        <v>0</v>
      </c>
      <c r="E55" s="29">
        <v>-317</v>
      </c>
      <c r="F55" s="29">
        <v>-94</v>
      </c>
      <c r="G55" s="29">
        <v>0</v>
      </c>
      <c r="H55" s="29">
        <v>-11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-603</v>
      </c>
      <c r="N55" s="29">
        <v>0</v>
      </c>
      <c r="O55" s="31">
        <f>SUM(M55:N55)</f>
        <v>-603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-35277</v>
      </c>
      <c r="F57" s="30"/>
      <c r="G57" s="30"/>
      <c r="H57" s="30"/>
      <c r="I57" s="30"/>
      <c r="J57" s="30"/>
      <c r="K57" s="30"/>
      <c r="L57" s="30"/>
      <c r="M57" s="31">
        <f>E57</f>
        <v>-35277</v>
      </c>
      <c r="N57" s="30"/>
      <c r="O57" s="31">
        <f>M57</f>
        <v>-35277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-169037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-169037</v>
      </c>
      <c r="N58" s="42">
        <f>-N82</f>
        <v>0</v>
      </c>
      <c r="O58" s="31">
        <f>SUM(M58:N58)</f>
        <v>-169037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-845</v>
      </c>
      <c r="D59" s="29">
        <v>-365</v>
      </c>
      <c r="E59" s="29">
        <v>-510</v>
      </c>
      <c r="F59" s="29">
        <v>-117</v>
      </c>
      <c r="G59" s="29">
        <v>0</v>
      </c>
      <c r="H59" s="29">
        <v>-10</v>
      </c>
      <c r="I59" s="29">
        <v>-495</v>
      </c>
      <c r="J59" s="29">
        <v>-844</v>
      </c>
      <c r="K59" s="29">
        <v>-31146</v>
      </c>
      <c r="L59" s="29">
        <v>0</v>
      </c>
      <c r="M59" s="31">
        <f>SUM(C59:L59)</f>
        <v>-34332</v>
      </c>
      <c r="N59" s="29">
        <v>0</v>
      </c>
      <c r="O59" s="31">
        <f>SUM(M59:N59)</f>
        <v>-34332</v>
      </c>
      <c r="P59" s="52"/>
      <c r="Q59" s="77"/>
      <c r="R59" s="77"/>
      <c r="S59" s="52"/>
      <c r="T59" s="29">
        <v>0</v>
      </c>
      <c r="U59" s="29">
        <v>-105</v>
      </c>
    </row>
    <row r="60" spans="2:21" s="21" customFormat="1" ht="16" customHeight="1">
      <c r="B60" s="33" t="s">
        <v>72</v>
      </c>
      <c r="C60" s="34">
        <f>SUM(C55,C58:C59)</f>
        <v>-1026</v>
      </c>
      <c r="D60" s="34">
        <f>SUM(D55,D58:D59)</f>
        <v>-365</v>
      </c>
      <c r="E60" s="34">
        <f>SUM(E55,E57:E59)</f>
        <v>-205141</v>
      </c>
      <c r="F60" s="34">
        <f>SUM(F55:F56,F58:F59)</f>
        <v>-211</v>
      </c>
      <c r="G60" s="34">
        <f>SUM(G55,G59)</f>
        <v>0</v>
      </c>
      <c r="H60" s="34">
        <f>SUM(H55,H58:H59)</f>
        <v>-21</v>
      </c>
      <c r="I60" s="34">
        <f>SUM(I55,I58:I59)</f>
        <v>-495</v>
      </c>
      <c r="J60" s="34">
        <f>SUM(J55:J56,J58:J59)</f>
        <v>-844</v>
      </c>
      <c r="K60" s="34">
        <f>SUM(K55,K58:K59)</f>
        <v>-31146</v>
      </c>
      <c r="L60" s="34">
        <f>SUM(L55,L58:L59)</f>
        <v>0</v>
      </c>
      <c r="M60" s="34">
        <f>SUM(M55:M59)</f>
        <v>-239249</v>
      </c>
      <c r="N60" s="34">
        <f>SUM(N55,N58:N59)</f>
        <v>0</v>
      </c>
      <c r="O60" s="34">
        <f>SUM(O55:O59)</f>
        <v>-239249</v>
      </c>
      <c r="P60" s="52"/>
      <c r="Q60" s="77"/>
      <c r="R60" s="77"/>
      <c r="S60" s="52"/>
      <c r="T60" s="34">
        <f>SUM(T55,T59)</f>
        <v>0</v>
      </c>
      <c r="U60" s="34">
        <f>SUM(U55,U59)</f>
        <v>-105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-2663</v>
      </c>
      <c r="D63" s="29">
        <v>-724</v>
      </c>
      <c r="E63" s="29">
        <v>-7424</v>
      </c>
      <c r="F63" s="29">
        <v>-998</v>
      </c>
      <c r="G63" s="29">
        <v>0</v>
      </c>
      <c r="H63" s="29">
        <v>-3323</v>
      </c>
      <c r="I63" s="29">
        <v>-3671</v>
      </c>
      <c r="J63" s="29">
        <v>-451</v>
      </c>
      <c r="K63" s="29">
        <v>-914</v>
      </c>
      <c r="L63" s="29">
        <v>-95</v>
      </c>
      <c r="M63" s="31">
        <f>SUM(C63:L63)</f>
        <v>-20263</v>
      </c>
      <c r="N63" s="29">
        <v>-4736</v>
      </c>
      <c r="O63" s="31">
        <f>SUM(M63:N63)</f>
        <v>-24999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-1</v>
      </c>
      <c r="D64" s="29">
        <v>-75</v>
      </c>
      <c r="E64" s="29">
        <v>-130</v>
      </c>
      <c r="F64" s="29">
        <v>-99</v>
      </c>
      <c r="G64" s="29">
        <v>0</v>
      </c>
      <c r="H64" s="29">
        <v>0</v>
      </c>
      <c r="I64" s="29">
        <v>-4173</v>
      </c>
      <c r="J64" s="29">
        <v>-706</v>
      </c>
      <c r="K64" s="29">
        <v>-1398</v>
      </c>
      <c r="L64" s="29">
        <v>-53</v>
      </c>
      <c r="M64" s="31">
        <f>SUM(C64:L64)</f>
        <v>-6635</v>
      </c>
      <c r="N64" s="29">
        <v>-56270</v>
      </c>
      <c r="O64" s="31">
        <f>SUM(M64:N64)</f>
        <v>-62905</v>
      </c>
      <c r="P64" s="32"/>
      <c r="Q64" s="77"/>
      <c r="R64" s="77"/>
      <c r="S64" s="32"/>
      <c r="T64" s="29">
        <v>0</v>
      </c>
      <c r="U64" s="29">
        <v>-20</v>
      </c>
    </row>
    <row r="65" spans="2:21" s="21" customFormat="1" ht="16" customHeight="1">
      <c r="B65" s="28" t="s">
        <v>76</v>
      </c>
      <c r="C65" s="29">
        <v>-226</v>
      </c>
      <c r="D65" s="29">
        <v>-79</v>
      </c>
      <c r="E65" s="29">
        <v>-1829</v>
      </c>
      <c r="F65" s="29">
        <v>-1992</v>
      </c>
      <c r="G65" s="29">
        <v>0</v>
      </c>
      <c r="H65" s="29">
        <v>-1003</v>
      </c>
      <c r="I65" s="29">
        <v>-106</v>
      </c>
      <c r="J65" s="29">
        <v>-1268</v>
      </c>
      <c r="K65" s="29">
        <v>-31</v>
      </c>
      <c r="L65" s="29">
        <v>-541</v>
      </c>
      <c r="M65" s="31">
        <f>SUM(C65:L65)</f>
        <v>-7075</v>
      </c>
      <c r="N65" s="29">
        <v>-6881</v>
      </c>
      <c r="O65" s="31">
        <f>SUM(M65:N65)</f>
        <v>-13956</v>
      </c>
      <c r="P65" s="32"/>
      <c r="Q65" s="77"/>
      <c r="R65" s="77"/>
      <c r="S65" s="32"/>
      <c r="T65" s="29">
        <v>0</v>
      </c>
      <c r="U65" s="29">
        <v>-15</v>
      </c>
    </row>
    <row r="66" spans="2:21" s="21" customFormat="1" ht="16" customHeight="1">
      <c r="B66" s="33" t="s">
        <v>77</v>
      </c>
      <c r="C66" s="34">
        <f t="shared" ref="C66:O66" si="4">SUM(C63:C65)</f>
        <v>-2890</v>
      </c>
      <c r="D66" s="34">
        <f t="shared" si="4"/>
        <v>-878</v>
      </c>
      <c r="E66" s="34">
        <f t="shared" si="4"/>
        <v>-9383</v>
      </c>
      <c r="F66" s="34">
        <f t="shared" si="4"/>
        <v>-3089</v>
      </c>
      <c r="G66" s="34">
        <f t="shared" si="4"/>
        <v>0</v>
      </c>
      <c r="H66" s="34">
        <f t="shared" si="4"/>
        <v>-4326</v>
      </c>
      <c r="I66" s="34">
        <f t="shared" si="4"/>
        <v>-7950</v>
      </c>
      <c r="J66" s="34">
        <f t="shared" si="4"/>
        <v>-2425</v>
      </c>
      <c r="K66" s="34">
        <f t="shared" si="4"/>
        <v>-2343</v>
      </c>
      <c r="L66" s="34">
        <f t="shared" si="4"/>
        <v>-689</v>
      </c>
      <c r="M66" s="34">
        <f t="shared" si="4"/>
        <v>-33973</v>
      </c>
      <c r="N66" s="34">
        <f t="shared" si="4"/>
        <v>-67887</v>
      </c>
      <c r="O66" s="34">
        <f t="shared" si="4"/>
        <v>-101860</v>
      </c>
      <c r="P66" s="32"/>
      <c r="Q66" s="77"/>
      <c r="R66" s="77"/>
      <c r="S66" s="32"/>
      <c r="T66" s="34">
        <f>SUM(T63:T65)</f>
        <v>0</v>
      </c>
      <c r="U66" s="34">
        <f>SUM(U63:U65)</f>
        <v>-35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-45098</v>
      </c>
      <c r="D68" s="31">
        <f t="shared" si="5"/>
        <v>-1289</v>
      </c>
      <c r="E68" s="31">
        <f t="shared" si="5"/>
        <v>-228755</v>
      </c>
      <c r="F68" s="31">
        <f t="shared" si="5"/>
        <v>-4793</v>
      </c>
      <c r="G68" s="31">
        <f t="shared" si="5"/>
        <v>0</v>
      </c>
      <c r="H68" s="31">
        <f t="shared" si="5"/>
        <v>-4664</v>
      </c>
      <c r="I68" s="31">
        <f t="shared" si="5"/>
        <v>-40826</v>
      </c>
      <c r="J68" s="31">
        <f t="shared" si="5"/>
        <v>-6024</v>
      </c>
      <c r="K68" s="31">
        <f t="shared" si="5"/>
        <v>-36112</v>
      </c>
      <c r="L68" s="31">
        <f t="shared" si="5"/>
        <v>-689</v>
      </c>
      <c r="M68" s="31">
        <f t="shared" si="5"/>
        <v>-368250</v>
      </c>
      <c r="N68" s="31">
        <f t="shared" si="5"/>
        <v>-67887</v>
      </c>
      <c r="O68" s="31">
        <f t="shared" si="5"/>
        <v>-436137</v>
      </c>
      <c r="P68" s="32"/>
      <c r="Q68" s="77"/>
      <c r="R68" s="77"/>
      <c r="S68" s="32"/>
      <c r="T68" s="31">
        <f>SUM(T52,T60,T66)</f>
        <v>0</v>
      </c>
      <c r="U68" s="31">
        <f>SUM(U52,U60,U66)</f>
        <v>-140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-44917</v>
      </c>
      <c r="D70" s="31">
        <f>D68-D55</f>
        <v>-1289</v>
      </c>
      <c r="E70" s="31">
        <f>E68-E55</f>
        <v>-228438</v>
      </c>
      <c r="F70" s="31">
        <f>F68-F55-F56</f>
        <v>-4699</v>
      </c>
      <c r="G70" s="31">
        <f>G68-G55</f>
        <v>0</v>
      </c>
      <c r="H70" s="31">
        <f>H68-H55</f>
        <v>-4653</v>
      </c>
      <c r="I70" s="31">
        <f>I68-I55</f>
        <v>-40826</v>
      </c>
      <c r="J70" s="31">
        <f>J68-J55-J56</f>
        <v>-6024</v>
      </c>
      <c r="K70" s="31">
        <f>K68-K55</f>
        <v>-36112</v>
      </c>
      <c r="L70" s="31">
        <f>L68-L55</f>
        <v>-689</v>
      </c>
      <c r="M70" s="31">
        <f>M68-M55-M56</f>
        <v>-367647</v>
      </c>
      <c r="N70" s="31">
        <f>N68-N55</f>
        <v>-67887</v>
      </c>
      <c r="O70" s="31">
        <f>O68-O55-O56</f>
        <v>-435534</v>
      </c>
      <c r="P70" s="32"/>
      <c r="Q70" s="77"/>
      <c r="R70" s="77"/>
      <c r="S70" s="32"/>
      <c r="T70" s="31">
        <f>T68-T55</f>
        <v>0</v>
      </c>
      <c r="U70" s="31">
        <f>U68-U55</f>
        <v>-140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291224</v>
      </c>
      <c r="D72" s="57">
        <f t="shared" si="6"/>
        <v>23261</v>
      </c>
      <c r="E72" s="57">
        <f t="shared" si="6"/>
        <v>158520</v>
      </c>
      <c r="F72" s="57">
        <f t="shared" si="6"/>
        <v>23548</v>
      </c>
      <c r="G72" s="57">
        <f t="shared" si="6"/>
        <v>0</v>
      </c>
      <c r="H72" s="57">
        <f t="shared" si="6"/>
        <v>33783</v>
      </c>
      <c r="I72" s="57">
        <f t="shared" si="6"/>
        <v>6133</v>
      </c>
      <c r="J72" s="57">
        <f t="shared" si="6"/>
        <v>11096</v>
      </c>
      <c r="K72" s="57">
        <f t="shared" si="6"/>
        <v>7326</v>
      </c>
      <c r="L72" s="57">
        <f t="shared" si="6"/>
        <v>527</v>
      </c>
      <c r="M72" s="57">
        <f t="shared" si="6"/>
        <v>555418</v>
      </c>
      <c r="N72" s="57">
        <f t="shared" si="6"/>
        <v>-26542</v>
      </c>
      <c r="O72" s="57">
        <f t="shared" si="6"/>
        <v>528876</v>
      </c>
      <c r="P72" s="32"/>
      <c r="Q72" s="77"/>
      <c r="R72" s="77"/>
      <c r="S72" s="32"/>
      <c r="T72" s="57">
        <f>T41+T68</f>
        <v>0</v>
      </c>
      <c r="U72" s="57">
        <f>U41+U68</f>
        <v>-14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1163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70">
        <f>SUM(C77:L77)</f>
        <v>1163</v>
      </c>
      <c r="N77" s="71">
        <v>16126</v>
      </c>
      <c r="O77" s="70">
        <f>SUM(M77:N77)</f>
        <v>17289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169037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-169037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169037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169037</v>
      </c>
      <c r="N82" s="29">
        <v>0</v>
      </c>
      <c r="O82" s="31">
        <f>SUM(M82:N82)</f>
        <v>169037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1481</v>
      </c>
      <c r="D86" s="29">
        <v>0</v>
      </c>
      <c r="E86" s="29">
        <v>47845</v>
      </c>
      <c r="F86" s="29">
        <v>0</v>
      </c>
      <c r="G86" s="30"/>
      <c r="H86" s="29">
        <v>142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49468</v>
      </c>
      <c r="N86" s="29">
        <v>29</v>
      </c>
      <c r="O86" s="31">
        <f>SUM(M86:N86)</f>
        <v>49497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45</v>
      </c>
      <c r="D87" s="29">
        <v>239</v>
      </c>
      <c r="E87" s="29">
        <v>2179</v>
      </c>
      <c r="F87" s="29">
        <v>0</v>
      </c>
      <c r="G87" s="30"/>
      <c r="H87" s="29">
        <v>0</v>
      </c>
      <c r="I87" s="29">
        <v>1565</v>
      </c>
      <c r="J87" s="29">
        <v>0</v>
      </c>
      <c r="K87" s="29">
        <v>0</v>
      </c>
      <c r="L87" s="29">
        <v>0</v>
      </c>
      <c r="M87" s="31">
        <f>SUM(C87:F87,H87:L87)</f>
        <v>4028</v>
      </c>
      <c r="N87" s="29">
        <v>0</v>
      </c>
      <c r="O87" s="31">
        <f>SUM(M87:N87)</f>
        <v>4028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1526</v>
      </c>
      <c r="D88" s="72">
        <f>SUM(D86:D87)</f>
        <v>239</v>
      </c>
      <c r="E88" s="72">
        <f>SUM(E86:E87)</f>
        <v>50024</v>
      </c>
      <c r="F88" s="72">
        <f>SUM(F86:F87)</f>
        <v>0</v>
      </c>
      <c r="G88" s="30"/>
      <c r="H88" s="72">
        <f t="shared" ref="H88:O88" si="7">SUM(H86:H87)</f>
        <v>142</v>
      </c>
      <c r="I88" s="72">
        <f t="shared" si="7"/>
        <v>1565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53496</v>
      </c>
      <c r="N88" s="72">
        <f t="shared" si="7"/>
        <v>29</v>
      </c>
      <c r="O88" s="72">
        <f t="shared" si="7"/>
        <v>53525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-5288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-5288</v>
      </c>
      <c r="N90" s="29">
        <v>0</v>
      </c>
      <c r="O90" s="31">
        <f>SUM(M90:N90)</f>
        <v>-5288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-5288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-5288</v>
      </c>
      <c r="N92" s="72">
        <f t="shared" si="8"/>
        <v>0</v>
      </c>
      <c r="O92" s="72">
        <f t="shared" si="8"/>
        <v>-5288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1526</v>
      </c>
      <c r="D94" s="31">
        <f>D88+D92</f>
        <v>239</v>
      </c>
      <c r="E94" s="31">
        <f>E88+E92</f>
        <v>44736</v>
      </c>
      <c r="F94" s="31">
        <f>F88+F92</f>
        <v>0</v>
      </c>
      <c r="G94" s="30"/>
      <c r="H94" s="31">
        <f t="shared" ref="H94:O94" si="9">H88+H92</f>
        <v>142</v>
      </c>
      <c r="I94" s="31">
        <f t="shared" si="9"/>
        <v>1565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48208</v>
      </c>
      <c r="N94" s="31">
        <f t="shared" si="9"/>
        <v>29</v>
      </c>
      <c r="O94" s="31">
        <f t="shared" si="9"/>
        <v>48237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7279</v>
      </c>
      <c r="D97" s="29">
        <v>2</v>
      </c>
      <c r="E97" s="29">
        <v>11390</v>
      </c>
      <c r="F97" s="29">
        <v>3</v>
      </c>
      <c r="G97" s="29">
        <v>0</v>
      </c>
      <c r="H97" s="29">
        <v>0</v>
      </c>
      <c r="I97" s="29">
        <v>703</v>
      </c>
      <c r="J97" s="29">
        <v>3698</v>
      </c>
      <c r="K97" s="29">
        <v>0</v>
      </c>
      <c r="L97" s="29">
        <v>0</v>
      </c>
      <c r="M97" s="31">
        <f>SUM(C97:L97)</f>
        <v>23075</v>
      </c>
      <c r="N97" s="29">
        <v>115</v>
      </c>
      <c r="O97" s="31">
        <f>SUM(M97:N97)</f>
        <v>23190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4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100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59095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59095</v>
      </c>
      <c r="N10" s="30"/>
      <c r="O10" s="31">
        <f>M10</f>
        <v>59095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11692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11692</v>
      </c>
      <c r="N11" s="30"/>
      <c r="O11" s="31">
        <f>M11</f>
        <v>11692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17961</v>
      </c>
      <c r="D12" s="29">
        <v>3347</v>
      </c>
      <c r="E12" s="29">
        <v>26993</v>
      </c>
      <c r="F12" s="29">
        <v>2485</v>
      </c>
      <c r="G12" s="29">
        <v>0</v>
      </c>
      <c r="H12" s="29">
        <v>6501</v>
      </c>
      <c r="I12" s="29">
        <v>2426</v>
      </c>
      <c r="J12" s="29">
        <v>6476</v>
      </c>
      <c r="K12" s="29">
        <v>438</v>
      </c>
      <c r="L12" s="29">
        <v>0</v>
      </c>
      <c r="M12" s="31">
        <f>SUM(C12:L12)</f>
        <v>66627</v>
      </c>
      <c r="N12" s="29">
        <v>3102</v>
      </c>
      <c r="O12" s="31">
        <f>SUM(M12:N12)</f>
        <v>69729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3005</v>
      </c>
      <c r="D13" s="29">
        <v>487</v>
      </c>
      <c r="E13" s="29">
        <v>4167</v>
      </c>
      <c r="F13" s="29">
        <v>322</v>
      </c>
      <c r="G13" s="29">
        <v>0</v>
      </c>
      <c r="H13" s="29">
        <v>861</v>
      </c>
      <c r="I13" s="29">
        <v>353</v>
      </c>
      <c r="J13" s="29">
        <v>0</v>
      </c>
      <c r="K13" s="29">
        <v>62</v>
      </c>
      <c r="L13" s="29">
        <v>0</v>
      </c>
      <c r="M13" s="31">
        <f>SUM(C13:L13)</f>
        <v>9257</v>
      </c>
      <c r="N13" s="29">
        <v>451</v>
      </c>
      <c r="O13" s="31">
        <f>SUM(M13:N13)</f>
        <v>9708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91753</v>
      </c>
      <c r="D14" s="34">
        <f t="shared" ref="D14:L14" si="0">SUM(D12:D13)</f>
        <v>3834</v>
      </c>
      <c r="E14" s="34">
        <f t="shared" si="0"/>
        <v>31160</v>
      </c>
      <c r="F14" s="34">
        <f t="shared" si="0"/>
        <v>2807</v>
      </c>
      <c r="G14" s="34">
        <f t="shared" si="0"/>
        <v>0</v>
      </c>
      <c r="H14" s="34">
        <f t="shared" si="0"/>
        <v>7362</v>
      </c>
      <c r="I14" s="34">
        <f t="shared" si="0"/>
        <v>2779</v>
      </c>
      <c r="J14" s="34">
        <f t="shared" si="0"/>
        <v>6476</v>
      </c>
      <c r="K14" s="34">
        <f t="shared" si="0"/>
        <v>500</v>
      </c>
      <c r="L14" s="34">
        <f t="shared" si="0"/>
        <v>0</v>
      </c>
      <c r="M14" s="34">
        <f>SUM(M10:M13)</f>
        <v>146671</v>
      </c>
      <c r="N14" s="34">
        <f>SUM(N12:N13)</f>
        <v>3553</v>
      </c>
      <c r="O14" s="34">
        <f>SUM(O10:O13)</f>
        <v>150224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12249</v>
      </c>
      <c r="D17" s="29">
        <v>1207</v>
      </c>
      <c r="E17" s="29">
        <v>1097</v>
      </c>
      <c r="F17" s="29">
        <v>636</v>
      </c>
      <c r="G17" s="29">
        <v>0</v>
      </c>
      <c r="H17" s="29">
        <v>802</v>
      </c>
      <c r="I17" s="29">
        <v>361</v>
      </c>
      <c r="J17" s="29">
        <v>3107</v>
      </c>
      <c r="K17" s="29">
        <v>47</v>
      </c>
      <c r="L17" s="29">
        <v>37</v>
      </c>
      <c r="M17" s="31">
        <f>SUM(C17:L17)</f>
        <v>19543</v>
      </c>
      <c r="N17" s="29">
        <v>7485</v>
      </c>
      <c r="O17" s="31">
        <f>SUM(M17:N17)</f>
        <v>27028</v>
      </c>
      <c r="Q17" s="77"/>
      <c r="R17" s="77"/>
      <c r="T17" s="29">
        <v>0</v>
      </c>
      <c r="U17" s="29">
        <v>31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4693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3470</v>
      </c>
      <c r="D19" s="29">
        <v>764</v>
      </c>
      <c r="E19" s="29">
        <v>780</v>
      </c>
      <c r="F19" s="29">
        <v>119</v>
      </c>
      <c r="G19" s="29">
        <v>0</v>
      </c>
      <c r="H19" s="29">
        <v>3952</v>
      </c>
      <c r="I19" s="29">
        <v>4</v>
      </c>
      <c r="J19" s="29">
        <v>243</v>
      </c>
      <c r="K19" s="29">
        <v>16</v>
      </c>
      <c r="L19" s="29">
        <v>0</v>
      </c>
      <c r="M19" s="31">
        <f>SUM(C19:L19)</f>
        <v>9348</v>
      </c>
      <c r="N19" s="29">
        <v>51</v>
      </c>
      <c r="O19" s="31">
        <f>SUM(M19:N19)</f>
        <v>9399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9116</v>
      </c>
      <c r="D20" s="29">
        <v>805</v>
      </c>
      <c r="E20" s="29">
        <v>1712</v>
      </c>
      <c r="F20" s="29">
        <v>233</v>
      </c>
      <c r="G20" s="29">
        <v>0</v>
      </c>
      <c r="H20" s="29">
        <v>6198</v>
      </c>
      <c r="I20" s="29">
        <v>429</v>
      </c>
      <c r="J20" s="29">
        <v>2599</v>
      </c>
      <c r="K20" s="29">
        <v>179</v>
      </c>
      <c r="L20" s="29">
        <v>162</v>
      </c>
      <c r="M20" s="31">
        <f>SUM(C20:L20)</f>
        <v>21433</v>
      </c>
      <c r="N20" s="29">
        <v>2769</v>
      </c>
      <c r="O20" s="31">
        <f>SUM(M20:N20)</f>
        <v>24202</v>
      </c>
      <c r="Q20" s="77"/>
      <c r="R20" s="77"/>
      <c r="T20" s="29">
        <v>0</v>
      </c>
      <c r="U20" s="29">
        <v>1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24</v>
      </c>
      <c r="G21" s="30"/>
      <c r="H21" s="30"/>
      <c r="I21" s="30"/>
      <c r="J21" s="29">
        <v>1007</v>
      </c>
      <c r="K21" s="30"/>
      <c r="L21" s="30"/>
      <c r="M21" s="31">
        <f>SUM(F21,J21)</f>
        <v>1031</v>
      </c>
      <c r="N21" s="30"/>
      <c r="O21" s="31">
        <f>M21</f>
        <v>1031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561</v>
      </c>
      <c r="D22" s="29">
        <v>0</v>
      </c>
      <c r="E22" s="29">
        <v>110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671</v>
      </c>
      <c r="N22" s="29">
        <v>0</v>
      </c>
      <c r="O22" s="31">
        <f>SUM(M22:N22)</f>
        <v>671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196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196</v>
      </c>
      <c r="N23" s="29">
        <v>0</v>
      </c>
      <c r="O23" s="31">
        <f>SUM(M23:N23)</f>
        <v>196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8990</v>
      </c>
      <c r="D24" s="29">
        <v>4029</v>
      </c>
      <c r="E24" s="29">
        <v>65480</v>
      </c>
      <c r="F24" s="29">
        <v>8492</v>
      </c>
      <c r="G24" s="29">
        <v>0</v>
      </c>
      <c r="H24" s="29">
        <v>80</v>
      </c>
      <c r="I24" s="29">
        <v>699</v>
      </c>
      <c r="J24" s="29">
        <v>2184</v>
      </c>
      <c r="K24" s="29">
        <v>1703</v>
      </c>
      <c r="L24" s="29">
        <v>0</v>
      </c>
      <c r="M24" s="31">
        <f>SUM(C24:L24)</f>
        <v>91657</v>
      </c>
      <c r="N24" s="29">
        <v>1207</v>
      </c>
      <c r="O24" s="31">
        <f>SUM(M24:N24)</f>
        <v>92864</v>
      </c>
      <c r="Q24" s="77"/>
      <c r="R24" s="77"/>
      <c r="T24" s="29">
        <v>0</v>
      </c>
      <c r="U24" s="29">
        <v>290</v>
      </c>
    </row>
    <row r="25" spans="2:21" s="21" customFormat="1" ht="16" customHeight="1">
      <c r="B25" s="33" t="s">
        <v>44</v>
      </c>
      <c r="C25" s="34">
        <f>SUM(C17,C19:C20,C22:C24)</f>
        <v>34582</v>
      </c>
      <c r="D25" s="34">
        <f>SUM(D17,D19:D20,D22:D24)</f>
        <v>6805</v>
      </c>
      <c r="E25" s="34">
        <f>SUM(E17,E19:E20,E22:E24)</f>
        <v>69179</v>
      </c>
      <c r="F25" s="34">
        <f>SUM(F17,F19:F24)</f>
        <v>9504</v>
      </c>
      <c r="G25" s="34">
        <f>SUM(G17,G19:G20,G22:G24)</f>
        <v>0</v>
      </c>
      <c r="H25" s="34">
        <f>SUM(H17,H19:H20,H22:H24)</f>
        <v>11032</v>
      </c>
      <c r="I25" s="34">
        <f>SUM(I17,I19:I20,I22:I24)</f>
        <v>1493</v>
      </c>
      <c r="J25" s="34">
        <f>SUM(J17,J19:J24)</f>
        <v>9140</v>
      </c>
      <c r="K25" s="34">
        <f>SUM(K17,K19:K20,K22:K24)</f>
        <v>1945</v>
      </c>
      <c r="L25" s="34">
        <f>SUM(L17,L19:L20,L22:L24)</f>
        <v>199</v>
      </c>
      <c r="M25" s="34">
        <f>SUM(M17,M19:M24)</f>
        <v>143879</v>
      </c>
      <c r="N25" s="34">
        <f>SUM(N17,N19:N20,N22:N24)</f>
        <v>11512</v>
      </c>
      <c r="O25" s="34">
        <f>SUM(O17,O19:O24)</f>
        <v>155391</v>
      </c>
      <c r="Q25" s="77"/>
      <c r="R25" s="77"/>
      <c r="T25" s="34">
        <f>SUM(T17,T19:T20,T22:T24)</f>
        <v>0</v>
      </c>
      <c r="U25" s="34">
        <f>SUM(U17,U19:U20,U22:U24)</f>
        <v>322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0</v>
      </c>
      <c r="N28" s="30"/>
      <c r="O28" s="31">
        <f>M28</f>
        <v>0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0</v>
      </c>
      <c r="F29" s="30"/>
      <c r="G29" s="30"/>
      <c r="H29" s="30"/>
      <c r="I29" s="30"/>
      <c r="J29" s="30"/>
      <c r="K29" s="30"/>
      <c r="L29" s="30"/>
      <c r="M29" s="31">
        <f>E29</f>
        <v>0</v>
      </c>
      <c r="N29" s="30"/>
      <c r="O29" s="31">
        <f>M29</f>
        <v>0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20308</v>
      </c>
      <c r="L30" s="30"/>
      <c r="M30" s="31">
        <f>K30</f>
        <v>20308</v>
      </c>
      <c r="N30" s="30"/>
      <c r="O30" s="31">
        <f>M30</f>
        <v>20308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47950</v>
      </c>
      <c r="F31" s="41"/>
      <c r="G31" s="41"/>
      <c r="H31" s="41"/>
      <c r="I31" s="41"/>
      <c r="J31" s="41"/>
      <c r="K31" s="41"/>
      <c r="L31" s="41"/>
      <c r="M31" s="31">
        <f>E31</f>
        <v>47950</v>
      </c>
      <c r="N31" s="41"/>
      <c r="O31" s="31">
        <f>M31</f>
        <v>47950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1171</v>
      </c>
      <c r="J32" s="75">
        <f t="shared" si="1"/>
        <v>68</v>
      </c>
      <c r="K32" s="75">
        <f t="shared" si="1"/>
        <v>79</v>
      </c>
      <c r="L32" s="75">
        <f t="shared" si="1"/>
        <v>0</v>
      </c>
      <c r="M32" s="31">
        <f>SUM(C32:L32)</f>
        <v>1318</v>
      </c>
      <c r="N32" s="75">
        <f>-N49-N50</f>
        <v>0</v>
      </c>
      <c r="O32" s="31">
        <f>SUM(M32:N32)</f>
        <v>1318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288</v>
      </c>
      <c r="L33" s="29">
        <v>0</v>
      </c>
      <c r="M33" s="31">
        <f>SUM(C33:L33)</f>
        <v>288</v>
      </c>
      <c r="N33" s="29">
        <v>0</v>
      </c>
      <c r="O33" s="31">
        <f>SUM(M33:N33)</f>
        <v>288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1929</v>
      </c>
      <c r="L34" s="29">
        <v>0</v>
      </c>
      <c r="M34" s="31">
        <f>SUM(C34:L34)</f>
        <v>1929</v>
      </c>
      <c r="N34" s="29">
        <v>0</v>
      </c>
      <c r="O34" s="31">
        <f>SUM(M34:N34)</f>
        <v>1929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0</v>
      </c>
      <c r="D35" s="34">
        <f>SUM(D32:D34)</f>
        <v>0</v>
      </c>
      <c r="E35" s="34">
        <f>SUM(E29,E31:E34)</f>
        <v>47950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1171</v>
      </c>
      <c r="J35" s="34">
        <f>SUM(J32:J34)</f>
        <v>68</v>
      </c>
      <c r="K35" s="34">
        <f>SUM(K30,K32:K34)</f>
        <v>22604</v>
      </c>
      <c r="L35" s="34">
        <f>SUM(L32:L34)</f>
        <v>0</v>
      </c>
      <c r="M35" s="34">
        <f>SUM(M28:M34)</f>
        <v>71793</v>
      </c>
      <c r="N35" s="34">
        <f>SUM(N32:N34)</f>
        <v>0</v>
      </c>
      <c r="O35" s="34">
        <f>SUM(O28:O34)</f>
        <v>71793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4408</v>
      </c>
      <c r="D37" s="29">
        <v>883</v>
      </c>
      <c r="E37" s="29">
        <v>2388</v>
      </c>
      <c r="F37" s="29">
        <v>663</v>
      </c>
      <c r="G37" s="29">
        <v>0</v>
      </c>
      <c r="H37" s="29">
        <v>1628</v>
      </c>
      <c r="I37" s="29">
        <v>520</v>
      </c>
      <c r="J37" s="29">
        <v>2313</v>
      </c>
      <c r="K37" s="29">
        <v>71</v>
      </c>
      <c r="L37" s="29">
        <v>0</v>
      </c>
      <c r="M37" s="31">
        <f>SUM(C37:L37)</f>
        <v>12874</v>
      </c>
      <c r="N37" s="29">
        <v>2289</v>
      </c>
      <c r="O37" s="31">
        <f>SUM(M37:N37)</f>
        <v>15163</v>
      </c>
      <c r="Q37" s="77"/>
      <c r="R37" s="77"/>
      <c r="T37" s="29">
        <v>0</v>
      </c>
      <c r="U37" s="29">
        <v>31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0</v>
      </c>
      <c r="D39" s="29">
        <v>0</v>
      </c>
      <c r="E39" s="29">
        <v>0</v>
      </c>
      <c r="F39" s="29">
        <v>-140</v>
      </c>
      <c r="G39" s="29">
        <v>0</v>
      </c>
      <c r="H39" s="29">
        <v>-2088</v>
      </c>
      <c r="I39" s="29">
        <v>-17</v>
      </c>
      <c r="J39" s="29">
        <v>0</v>
      </c>
      <c r="K39" s="29">
        <v>-155</v>
      </c>
      <c r="L39" s="29">
        <v>0</v>
      </c>
      <c r="M39" s="31">
        <f>SUM(C39:L39)</f>
        <v>-2400</v>
      </c>
      <c r="N39" s="29">
        <v>-786</v>
      </c>
      <c r="O39" s="31">
        <f>SUM(M39:N39)</f>
        <v>-3186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130743</v>
      </c>
      <c r="D41" s="31">
        <f t="shared" si="2"/>
        <v>11522</v>
      </c>
      <c r="E41" s="31">
        <f t="shared" si="2"/>
        <v>150677</v>
      </c>
      <c r="F41" s="31">
        <f t="shared" si="2"/>
        <v>12834</v>
      </c>
      <c r="G41" s="31">
        <f t="shared" si="2"/>
        <v>0</v>
      </c>
      <c r="H41" s="31">
        <f t="shared" si="2"/>
        <v>17934</v>
      </c>
      <c r="I41" s="31">
        <f t="shared" si="2"/>
        <v>5946</v>
      </c>
      <c r="J41" s="31">
        <f t="shared" si="2"/>
        <v>17997</v>
      </c>
      <c r="K41" s="31">
        <f t="shared" si="2"/>
        <v>24965</v>
      </c>
      <c r="L41" s="31">
        <f t="shared" si="2"/>
        <v>199</v>
      </c>
      <c r="M41" s="31">
        <f t="shared" si="2"/>
        <v>372817</v>
      </c>
      <c r="N41" s="31">
        <f t="shared" si="2"/>
        <v>16568</v>
      </c>
      <c r="O41" s="31">
        <f t="shared" si="2"/>
        <v>389385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353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130743</v>
      </c>
      <c r="D43" s="31">
        <f>SUM(D41,D55)</f>
        <v>11522</v>
      </c>
      <c r="E43" s="31">
        <f>SUM(E41,E55)</f>
        <v>150677</v>
      </c>
      <c r="F43" s="31">
        <f>SUM(F41,F55:F56)</f>
        <v>12834</v>
      </c>
      <c r="G43" s="31">
        <f>SUM(G41,G55)</f>
        <v>0</v>
      </c>
      <c r="H43" s="31">
        <f>SUM(H41,H55)</f>
        <v>17934</v>
      </c>
      <c r="I43" s="31">
        <f>SUM(I41,I55)</f>
        <v>5946</v>
      </c>
      <c r="J43" s="31">
        <f>SUM(J41,J55:J56)</f>
        <v>17997</v>
      </c>
      <c r="K43" s="31">
        <f>SUM(K41,K55)</f>
        <v>24965</v>
      </c>
      <c r="L43" s="31">
        <f>SUM(L41,L55)</f>
        <v>199</v>
      </c>
      <c r="M43" s="31">
        <f>SUM(M41,M55:M56)</f>
        <v>372817</v>
      </c>
      <c r="N43" s="31">
        <f>SUM(N41,N55)</f>
        <v>16568</v>
      </c>
      <c r="O43" s="31">
        <f>SUM(O41,O55:O56)</f>
        <v>389385</v>
      </c>
      <c r="Q43" s="77"/>
      <c r="R43" s="77"/>
      <c r="T43" s="31">
        <f>SUM(T41,T55)</f>
        <v>0</v>
      </c>
      <c r="U43" s="31">
        <f>SUM(U41,U55)</f>
        <v>353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-10505</v>
      </c>
      <c r="D47" s="30"/>
      <c r="E47" s="29">
        <v>-1940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-12445</v>
      </c>
      <c r="N47" s="30"/>
      <c r="O47" s="31">
        <f>M47</f>
        <v>-12445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-1807</v>
      </c>
      <c r="D48" s="29">
        <v>0</v>
      </c>
      <c r="E48" s="29">
        <v>-337</v>
      </c>
      <c r="F48" s="29">
        <v>0</v>
      </c>
      <c r="G48" s="29">
        <v>0</v>
      </c>
      <c r="H48" s="29">
        <v>0</v>
      </c>
      <c r="I48" s="29">
        <v>0</v>
      </c>
      <c r="J48" s="29">
        <v>-279</v>
      </c>
      <c r="K48" s="29">
        <v>0</v>
      </c>
      <c r="L48" s="29">
        <v>0</v>
      </c>
      <c r="M48" s="31">
        <f>SUM(C48:L48)</f>
        <v>-2423</v>
      </c>
      <c r="N48" s="29">
        <v>0</v>
      </c>
      <c r="O48" s="31">
        <f>SUM(M48:N48)</f>
        <v>-2423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-68</v>
      </c>
      <c r="K49" s="29">
        <v>-79</v>
      </c>
      <c r="L49" s="29">
        <v>0</v>
      </c>
      <c r="M49" s="31">
        <f>SUM(C49:L49)</f>
        <v>-147</v>
      </c>
      <c r="N49" s="29">
        <v>0</v>
      </c>
      <c r="O49" s="31">
        <f>SUM(M49:N49)</f>
        <v>-147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-1171</v>
      </c>
      <c r="J50" s="29">
        <v>0</v>
      </c>
      <c r="K50" s="29">
        <v>0</v>
      </c>
      <c r="L50" s="29">
        <v>0</v>
      </c>
      <c r="M50" s="31">
        <f>SUM(C50:L50)</f>
        <v>-1171</v>
      </c>
      <c r="N50" s="29">
        <v>0</v>
      </c>
      <c r="O50" s="31">
        <f>SUM(M50:N50)</f>
        <v>-1171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-5857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-150</v>
      </c>
      <c r="K51" s="29">
        <v>-21090</v>
      </c>
      <c r="L51" s="29">
        <v>0</v>
      </c>
      <c r="M51" s="31">
        <f>SUM(C51:L51)</f>
        <v>-27097</v>
      </c>
      <c r="N51" s="29">
        <v>-204</v>
      </c>
      <c r="O51" s="31">
        <f>SUM(M51:N51)</f>
        <v>-27301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-18169</v>
      </c>
      <c r="D52" s="34">
        <f>SUM(D48:D51)</f>
        <v>0</v>
      </c>
      <c r="E52" s="34">
        <f>SUM(E47:E51)</f>
        <v>-2277</v>
      </c>
      <c r="F52" s="34">
        <f>SUM(F47:F51)</f>
        <v>0</v>
      </c>
      <c r="G52" s="34">
        <f t="shared" ref="G52:L52" si="3">SUM(G48:G51)</f>
        <v>0</v>
      </c>
      <c r="H52" s="34">
        <f t="shared" si="3"/>
        <v>0</v>
      </c>
      <c r="I52" s="34">
        <f t="shared" si="3"/>
        <v>-1171</v>
      </c>
      <c r="J52" s="34">
        <f t="shared" si="3"/>
        <v>-497</v>
      </c>
      <c r="K52" s="34">
        <f t="shared" si="3"/>
        <v>-21169</v>
      </c>
      <c r="L52" s="34">
        <f t="shared" si="3"/>
        <v>0</v>
      </c>
      <c r="M52" s="34">
        <f>SUM(M47:M51)</f>
        <v>-43283</v>
      </c>
      <c r="N52" s="34">
        <f>SUM(N48:N51)</f>
        <v>-204</v>
      </c>
      <c r="O52" s="34">
        <f>SUM(O47:O51)</f>
        <v>-43487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0</v>
      </c>
      <c r="N55" s="29">
        <v>0</v>
      </c>
      <c r="O55" s="31">
        <f>SUM(M55:N55)</f>
        <v>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-67309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-1929</v>
      </c>
      <c r="L58" s="42">
        <f>-L82</f>
        <v>0</v>
      </c>
      <c r="M58" s="31">
        <f>SUM(C58:L58)</f>
        <v>-69238</v>
      </c>
      <c r="N58" s="42">
        <f>-N82</f>
        <v>0</v>
      </c>
      <c r="O58" s="31">
        <f>SUM(M58:N58)</f>
        <v>-69238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0</v>
      </c>
      <c r="D59" s="29">
        <v>0</v>
      </c>
      <c r="E59" s="29">
        <v>-345</v>
      </c>
      <c r="F59" s="29">
        <v>0</v>
      </c>
      <c r="G59" s="29">
        <v>0</v>
      </c>
      <c r="H59" s="29">
        <v>0</v>
      </c>
      <c r="I59" s="29">
        <v>-1666</v>
      </c>
      <c r="J59" s="29">
        <v>-3067</v>
      </c>
      <c r="K59" s="29">
        <v>0</v>
      </c>
      <c r="L59" s="29">
        <v>0</v>
      </c>
      <c r="M59" s="31">
        <f>SUM(C59:L59)</f>
        <v>-5078</v>
      </c>
      <c r="N59" s="29">
        <v>-71</v>
      </c>
      <c r="O59" s="31">
        <f>SUM(M59:N59)</f>
        <v>-5149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0</v>
      </c>
      <c r="D60" s="34">
        <f>SUM(D55,D58:D59)</f>
        <v>0</v>
      </c>
      <c r="E60" s="34">
        <f>SUM(E55,E57:E59)</f>
        <v>-67654</v>
      </c>
      <c r="F60" s="34">
        <f>SUM(F55:F56,F58:F59)</f>
        <v>0</v>
      </c>
      <c r="G60" s="34">
        <f>SUM(G55,G59)</f>
        <v>0</v>
      </c>
      <c r="H60" s="34">
        <f>SUM(H55,H58:H59)</f>
        <v>0</v>
      </c>
      <c r="I60" s="34">
        <f>SUM(I55,I58:I59)</f>
        <v>-1666</v>
      </c>
      <c r="J60" s="34">
        <f>SUM(J55:J56,J58:J59)</f>
        <v>-3067</v>
      </c>
      <c r="K60" s="34">
        <f>SUM(K55,K58:K59)</f>
        <v>-1929</v>
      </c>
      <c r="L60" s="34">
        <f>SUM(L55,L58:L59)</f>
        <v>0</v>
      </c>
      <c r="M60" s="34">
        <f>SUM(M55:M59)</f>
        <v>-74316</v>
      </c>
      <c r="N60" s="34">
        <f>SUM(N55,N58:N59)</f>
        <v>-71</v>
      </c>
      <c r="O60" s="34">
        <f>SUM(O55:O59)</f>
        <v>-74387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-650</v>
      </c>
      <c r="D63" s="29">
        <v>-1751</v>
      </c>
      <c r="E63" s="29">
        <v>-9739</v>
      </c>
      <c r="F63" s="29">
        <v>-76</v>
      </c>
      <c r="G63" s="29">
        <v>0</v>
      </c>
      <c r="H63" s="29">
        <v>-2175</v>
      </c>
      <c r="I63" s="29">
        <v>-1127</v>
      </c>
      <c r="J63" s="29">
        <v>0</v>
      </c>
      <c r="K63" s="29">
        <v>-111</v>
      </c>
      <c r="L63" s="29">
        <v>-262</v>
      </c>
      <c r="M63" s="31">
        <f>SUM(C63:L63)</f>
        <v>-15891</v>
      </c>
      <c r="N63" s="29">
        <v>-779</v>
      </c>
      <c r="O63" s="31">
        <f>SUM(M63:N63)</f>
        <v>-16670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-3</v>
      </c>
      <c r="D64" s="29">
        <v>-103</v>
      </c>
      <c r="E64" s="29">
        <v>0</v>
      </c>
      <c r="F64" s="29">
        <v>0</v>
      </c>
      <c r="G64" s="29">
        <v>0</v>
      </c>
      <c r="H64" s="29">
        <v>-1</v>
      </c>
      <c r="I64" s="29">
        <v>-935</v>
      </c>
      <c r="J64" s="29">
        <v>0</v>
      </c>
      <c r="K64" s="29">
        <v>-56</v>
      </c>
      <c r="L64" s="29">
        <v>-32</v>
      </c>
      <c r="M64" s="31">
        <f>SUM(C64:L64)</f>
        <v>-1130</v>
      </c>
      <c r="N64" s="29">
        <v>-29146</v>
      </c>
      <c r="O64" s="31">
        <f>SUM(M64:N64)</f>
        <v>-30276</v>
      </c>
      <c r="P64" s="32"/>
      <c r="Q64" s="77"/>
      <c r="R64" s="77"/>
      <c r="S64" s="32"/>
      <c r="T64" s="29">
        <v>0</v>
      </c>
      <c r="U64" s="29">
        <v>-295</v>
      </c>
    </row>
    <row r="65" spans="2:21" s="21" customFormat="1" ht="16" customHeight="1">
      <c r="B65" s="28" t="s">
        <v>76</v>
      </c>
      <c r="C65" s="29">
        <v>-814</v>
      </c>
      <c r="D65" s="29">
        <v>-904</v>
      </c>
      <c r="E65" s="29">
        <v>0</v>
      </c>
      <c r="F65" s="29">
        <v>-998</v>
      </c>
      <c r="G65" s="29">
        <v>0</v>
      </c>
      <c r="H65" s="29">
        <v>-279</v>
      </c>
      <c r="I65" s="29">
        <v>-42</v>
      </c>
      <c r="J65" s="29">
        <v>0</v>
      </c>
      <c r="K65" s="29">
        <v>-86</v>
      </c>
      <c r="L65" s="29">
        <v>0</v>
      </c>
      <c r="M65" s="31">
        <f>SUM(C65:L65)</f>
        <v>-3123</v>
      </c>
      <c r="N65" s="29">
        <v>-14</v>
      </c>
      <c r="O65" s="31">
        <f>SUM(M65:N65)</f>
        <v>-3137</v>
      </c>
      <c r="P65" s="32"/>
      <c r="Q65" s="77"/>
      <c r="R65" s="77"/>
      <c r="S65" s="32"/>
      <c r="T65" s="29">
        <v>0</v>
      </c>
      <c r="U65" s="29">
        <v>-16</v>
      </c>
    </row>
    <row r="66" spans="2:21" s="21" customFormat="1" ht="16" customHeight="1">
      <c r="B66" s="33" t="s">
        <v>77</v>
      </c>
      <c r="C66" s="34">
        <f t="shared" ref="C66:O66" si="4">SUM(C63:C65)</f>
        <v>-1467</v>
      </c>
      <c r="D66" s="34">
        <f t="shared" si="4"/>
        <v>-2758</v>
      </c>
      <c r="E66" s="34">
        <f t="shared" si="4"/>
        <v>-9739</v>
      </c>
      <c r="F66" s="34">
        <f t="shared" si="4"/>
        <v>-1074</v>
      </c>
      <c r="G66" s="34">
        <f t="shared" si="4"/>
        <v>0</v>
      </c>
      <c r="H66" s="34">
        <f t="shared" si="4"/>
        <v>-2455</v>
      </c>
      <c r="I66" s="34">
        <f t="shared" si="4"/>
        <v>-2104</v>
      </c>
      <c r="J66" s="34">
        <f t="shared" si="4"/>
        <v>0</v>
      </c>
      <c r="K66" s="34">
        <f t="shared" si="4"/>
        <v>-253</v>
      </c>
      <c r="L66" s="34">
        <f t="shared" si="4"/>
        <v>-294</v>
      </c>
      <c r="M66" s="34">
        <f t="shared" si="4"/>
        <v>-20144</v>
      </c>
      <c r="N66" s="34">
        <f t="shared" si="4"/>
        <v>-29939</v>
      </c>
      <c r="O66" s="34">
        <f t="shared" si="4"/>
        <v>-50083</v>
      </c>
      <c r="P66" s="32"/>
      <c r="Q66" s="77"/>
      <c r="R66" s="77"/>
      <c r="S66" s="32"/>
      <c r="T66" s="34">
        <f>SUM(T63:T65)</f>
        <v>0</v>
      </c>
      <c r="U66" s="34">
        <f>SUM(U63:U65)</f>
        <v>-311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-19636</v>
      </c>
      <c r="D68" s="31">
        <f t="shared" si="5"/>
        <v>-2758</v>
      </c>
      <c r="E68" s="31">
        <f t="shared" si="5"/>
        <v>-79670</v>
      </c>
      <c r="F68" s="31">
        <f t="shared" si="5"/>
        <v>-1074</v>
      </c>
      <c r="G68" s="31">
        <f t="shared" si="5"/>
        <v>0</v>
      </c>
      <c r="H68" s="31">
        <f t="shared" si="5"/>
        <v>-2455</v>
      </c>
      <c r="I68" s="31">
        <f t="shared" si="5"/>
        <v>-4941</v>
      </c>
      <c r="J68" s="31">
        <f t="shared" si="5"/>
        <v>-3564</v>
      </c>
      <c r="K68" s="31">
        <f t="shared" si="5"/>
        <v>-23351</v>
      </c>
      <c r="L68" s="31">
        <f t="shared" si="5"/>
        <v>-294</v>
      </c>
      <c r="M68" s="31">
        <f t="shared" si="5"/>
        <v>-137743</v>
      </c>
      <c r="N68" s="31">
        <f t="shared" si="5"/>
        <v>-30214</v>
      </c>
      <c r="O68" s="31">
        <f t="shared" si="5"/>
        <v>-167957</v>
      </c>
      <c r="P68" s="32"/>
      <c r="Q68" s="77"/>
      <c r="R68" s="77"/>
      <c r="S68" s="32"/>
      <c r="T68" s="31">
        <f>SUM(T52,T60,T66)</f>
        <v>0</v>
      </c>
      <c r="U68" s="31">
        <f>SUM(U52,U60,U66)</f>
        <v>-311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-19636</v>
      </c>
      <c r="D70" s="31">
        <f>D68-D55</f>
        <v>-2758</v>
      </c>
      <c r="E70" s="31">
        <f>E68-E55</f>
        <v>-79670</v>
      </c>
      <c r="F70" s="31">
        <f>F68-F55-F56</f>
        <v>-1074</v>
      </c>
      <c r="G70" s="31">
        <f>G68-G55</f>
        <v>0</v>
      </c>
      <c r="H70" s="31">
        <f>H68-H55</f>
        <v>-2455</v>
      </c>
      <c r="I70" s="31">
        <f>I68-I55</f>
        <v>-4941</v>
      </c>
      <c r="J70" s="31">
        <f>J68-J55-J56</f>
        <v>-3564</v>
      </c>
      <c r="K70" s="31">
        <f>K68-K55</f>
        <v>-23351</v>
      </c>
      <c r="L70" s="31">
        <f>L68-L55</f>
        <v>-294</v>
      </c>
      <c r="M70" s="31">
        <f>M68-M55-M56</f>
        <v>-137743</v>
      </c>
      <c r="N70" s="31">
        <f>N68-N55</f>
        <v>-30214</v>
      </c>
      <c r="O70" s="31">
        <f>O68-O55-O56</f>
        <v>-167957</v>
      </c>
      <c r="P70" s="32"/>
      <c r="Q70" s="77"/>
      <c r="R70" s="77"/>
      <c r="S70" s="32"/>
      <c r="T70" s="31">
        <f>T68-T55</f>
        <v>0</v>
      </c>
      <c r="U70" s="31">
        <f>U68-U55</f>
        <v>-311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111107</v>
      </c>
      <c r="D72" s="57">
        <f t="shared" si="6"/>
        <v>8764</v>
      </c>
      <c r="E72" s="57">
        <f t="shared" si="6"/>
        <v>71007</v>
      </c>
      <c r="F72" s="57">
        <f t="shared" si="6"/>
        <v>11760</v>
      </c>
      <c r="G72" s="57">
        <f t="shared" si="6"/>
        <v>0</v>
      </c>
      <c r="H72" s="57">
        <f t="shared" si="6"/>
        <v>15479</v>
      </c>
      <c r="I72" s="57">
        <f t="shared" si="6"/>
        <v>1005</v>
      </c>
      <c r="J72" s="57">
        <f t="shared" si="6"/>
        <v>14433</v>
      </c>
      <c r="K72" s="57">
        <f t="shared" si="6"/>
        <v>1614</v>
      </c>
      <c r="L72" s="57">
        <f t="shared" si="6"/>
        <v>-95</v>
      </c>
      <c r="M72" s="57">
        <f t="shared" si="6"/>
        <v>235074</v>
      </c>
      <c r="N72" s="57">
        <f t="shared" si="6"/>
        <v>-13646</v>
      </c>
      <c r="O72" s="57">
        <f t="shared" si="6"/>
        <v>221428</v>
      </c>
      <c r="P72" s="32"/>
      <c r="Q72" s="77"/>
      <c r="R72" s="77"/>
      <c r="S72" s="32"/>
      <c r="T72" s="57">
        <f>T41+T68</f>
        <v>0</v>
      </c>
      <c r="U72" s="57">
        <f>U41+U68</f>
        <v>42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4663</v>
      </c>
      <c r="D77" s="69">
        <v>30</v>
      </c>
      <c r="E77" s="69">
        <v>72</v>
      </c>
      <c r="F77" s="69">
        <v>1563</v>
      </c>
      <c r="G77" s="69">
        <v>0</v>
      </c>
      <c r="H77" s="69">
        <v>212</v>
      </c>
      <c r="I77" s="69">
        <v>41</v>
      </c>
      <c r="J77" s="69">
        <v>26</v>
      </c>
      <c r="K77" s="69">
        <v>0</v>
      </c>
      <c r="L77" s="69">
        <v>0</v>
      </c>
      <c r="M77" s="70">
        <f>SUM(C77:L77)</f>
        <v>6607</v>
      </c>
      <c r="N77" s="71">
        <v>7647</v>
      </c>
      <c r="O77" s="70">
        <f>SUM(M77:N77)</f>
        <v>14254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47950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-69238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67309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1929</v>
      </c>
      <c r="L82" s="29">
        <v>0</v>
      </c>
      <c r="M82" s="31">
        <f>SUM(C82:F82,H82:L82)</f>
        <v>69238</v>
      </c>
      <c r="N82" s="29">
        <v>0</v>
      </c>
      <c r="O82" s="31">
        <f>SUM(M82:N82)</f>
        <v>69238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-21288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147</v>
      </c>
      <c r="D86" s="29">
        <v>0</v>
      </c>
      <c r="E86" s="29">
        <v>0</v>
      </c>
      <c r="F86" s="29">
        <v>0</v>
      </c>
      <c r="G86" s="3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147</v>
      </c>
      <c r="N86" s="29">
        <v>0</v>
      </c>
      <c r="O86" s="31">
        <f>SUM(M86:N86)</f>
        <v>147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0</v>
      </c>
      <c r="D87" s="29">
        <v>0</v>
      </c>
      <c r="E87" s="29">
        <v>0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0</v>
      </c>
      <c r="N87" s="29">
        <v>0</v>
      </c>
      <c r="O87" s="31">
        <f>SUM(M87:N87)</f>
        <v>0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147</v>
      </c>
      <c r="D88" s="72">
        <f>SUM(D86:D87)</f>
        <v>0</v>
      </c>
      <c r="E88" s="72">
        <f>SUM(E86:E87)</f>
        <v>0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147</v>
      </c>
      <c r="N88" s="72">
        <f t="shared" si="7"/>
        <v>0</v>
      </c>
      <c r="O88" s="72">
        <f t="shared" si="7"/>
        <v>147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0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0</v>
      </c>
      <c r="N90" s="29">
        <v>0</v>
      </c>
      <c r="O90" s="31">
        <f>SUM(M90:N90)</f>
        <v>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0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0</v>
      </c>
      <c r="N92" s="72">
        <f t="shared" si="8"/>
        <v>0</v>
      </c>
      <c r="O92" s="72">
        <f t="shared" si="8"/>
        <v>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147</v>
      </c>
      <c r="D94" s="31">
        <f>D88+D92</f>
        <v>0</v>
      </c>
      <c r="E94" s="31">
        <f>E88+E92</f>
        <v>0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147</v>
      </c>
      <c r="N94" s="31">
        <f t="shared" si="9"/>
        <v>0</v>
      </c>
      <c r="O94" s="31">
        <f t="shared" si="9"/>
        <v>147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6597</v>
      </c>
      <c r="D97" s="29">
        <v>0</v>
      </c>
      <c r="E97" s="29">
        <v>4215</v>
      </c>
      <c r="F97" s="29">
        <v>1537</v>
      </c>
      <c r="G97" s="29">
        <v>0</v>
      </c>
      <c r="H97" s="29">
        <v>1276</v>
      </c>
      <c r="I97" s="29">
        <v>0</v>
      </c>
      <c r="J97" s="29">
        <v>3692</v>
      </c>
      <c r="K97" s="29">
        <v>0</v>
      </c>
      <c r="L97" s="29">
        <v>0</v>
      </c>
      <c r="M97" s="31">
        <f>SUM(C97:L97)</f>
        <v>17317</v>
      </c>
      <c r="N97" s="29">
        <v>0</v>
      </c>
      <c r="O97" s="31">
        <f>SUM(M97:N97)</f>
        <v>17317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5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5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101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45320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45320</v>
      </c>
      <c r="N10" s="30"/>
      <c r="O10" s="31">
        <f>M10</f>
        <v>45320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9222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9222</v>
      </c>
      <c r="N11" s="30"/>
      <c r="O11" s="31">
        <f>M11</f>
        <v>9222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19020</v>
      </c>
      <c r="D12" s="29">
        <v>679</v>
      </c>
      <c r="E12" s="29">
        <v>20696</v>
      </c>
      <c r="F12" s="29">
        <v>4806</v>
      </c>
      <c r="G12" s="29">
        <v>0</v>
      </c>
      <c r="H12" s="29">
        <v>4630</v>
      </c>
      <c r="I12" s="29">
        <v>3549</v>
      </c>
      <c r="J12" s="29">
        <v>5213</v>
      </c>
      <c r="K12" s="29">
        <v>1179</v>
      </c>
      <c r="L12" s="29">
        <v>6204</v>
      </c>
      <c r="M12" s="31">
        <f>SUM(C12:L12)</f>
        <v>65976</v>
      </c>
      <c r="N12" s="29">
        <v>0</v>
      </c>
      <c r="O12" s="31">
        <f>SUM(M12:N12)</f>
        <v>65976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3165</v>
      </c>
      <c r="D13" s="29">
        <v>107</v>
      </c>
      <c r="E13" s="29">
        <v>3144</v>
      </c>
      <c r="F13" s="29">
        <v>687</v>
      </c>
      <c r="G13" s="29">
        <v>0</v>
      </c>
      <c r="H13" s="29">
        <v>734</v>
      </c>
      <c r="I13" s="29">
        <v>576</v>
      </c>
      <c r="J13" s="29">
        <v>684</v>
      </c>
      <c r="K13" s="29">
        <v>207</v>
      </c>
      <c r="L13" s="29">
        <v>967</v>
      </c>
      <c r="M13" s="31">
        <f>SUM(C13:L13)</f>
        <v>10271</v>
      </c>
      <c r="N13" s="29">
        <v>0</v>
      </c>
      <c r="O13" s="31">
        <f>SUM(M13:N13)</f>
        <v>10271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76727</v>
      </c>
      <c r="D14" s="34">
        <f t="shared" ref="D14:L14" si="0">SUM(D12:D13)</f>
        <v>786</v>
      </c>
      <c r="E14" s="34">
        <f t="shared" si="0"/>
        <v>23840</v>
      </c>
      <c r="F14" s="34">
        <f t="shared" si="0"/>
        <v>5493</v>
      </c>
      <c r="G14" s="34">
        <f t="shared" si="0"/>
        <v>0</v>
      </c>
      <c r="H14" s="34">
        <f t="shared" si="0"/>
        <v>5364</v>
      </c>
      <c r="I14" s="34">
        <f t="shared" si="0"/>
        <v>4125</v>
      </c>
      <c r="J14" s="34">
        <f t="shared" si="0"/>
        <v>5897</v>
      </c>
      <c r="K14" s="34">
        <f t="shared" si="0"/>
        <v>1386</v>
      </c>
      <c r="L14" s="34">
        <f t="shared" si="0"/>
        <v>7171</v>
      </c>
      <c r="M14" s="34">
        <f>SUM(M10:M13)</f>
        <v>130789</v>
      </c>
      <c r="N14" s="34">
        <f>SUM(N12:N13)</f>
        <v>0</v>
      </c>
      <c r="O14" s="34">
        <f>SUM(O10:O13)</f>
        <v>130789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7222</v>
      </c>
      <c r="D17" s="29">
        <v>1057</v>
      </c>
      <c r="E17" s="29">
        <v>799</v>
      </c>
      <c r="F17" s="29">
        <v>1037</v>
      </c>
      <c r="G17" s="29">
        <v>0</v>
      </c>
      <c r="H17" s="29">
        <v>621</v>
      </c>
      <c r="I17" s="29">
        <v>-7</v>
      </c>
      <c r="J17" s="29">
        <v>180</v>
      </c>
      <c r="K17" s="29">
        <v>174</v>
      </c>
      <c r="L17" s="29">
        <v>754</v>
      </c>
      <c r="M17" s="31">
        <f>SUM(C17:L17)</f>
        <v>11837</v>
      </c>
      <c r="N17" s="29">
        <v>0</v>
      </c>
      <c r="O17" s="31">
        <f>SUM(M17:N17)</f>
        <v>11837</v>
      </c>
      <c r="Q17" s="77"/>
      <c r="R17" s="77"/>
      <c r="T17" s="29">
        <v>0</v>
      </c>
      <c r="U17" s="29">
        <v>0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3379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5630</v>
      </c>
      <c r="D19" s="29">
        <v>160</v>
      </c>
      <c r="E19" s="29">
        <v>452</v>
      </c>
      <c r="F19" s="29">
        <v>3520</v>
      </c>
      <c r="G19" s="29">
        <v>0</v>
      </c>
      <c r="H19" s="29">
        <v>1724</v>
      </c>
      <c r="I19" s="29">
        <v>34</v>
      </c>
      <c r="J19" s="29">
        <v>32</v>
      </c>
      <c r="K19" s="29">
        <v>11</v>
      </c>
      <c r="L19" s="29">
        <v>146</v>
      </c>
      <c r="M19" s="31">
        <f>SUM(C19:L19)</f>
        <v>11709</v>
      </c>
      <c r="N19" s="29">
        <v>0</v>
      </c>
      <c r="O19" s="31">
        <f>SUM(M19:N19)</f>
        <v>11709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12176</v>
      </c>
      <c r="D20" s="29">
        <v>394</v>
      </c>
      <c r="E20" s="29">
        <v>7023</v>
      </c>
      <c r="F20" s="29">
        <v>6021</v>
      </c>
      <c r="G20" s="29">
        <v>0</v>
      </c>
      <c r="H20" s="29">
        <v>1403</v>
      </c>
      <c r="I20" s="29">
        <v>532</v>
      </c>
      <c r="J20" s="29">
        <v>1570</v>
      </c>
      <c r="K20" s="29">
        <v>346</v>
      </c>
      <c r="L20" s="29">
        <v>2766</v>
      </c>
      <c r="M20" s="31">
        <f>SUM(C20:L20)</f>
        <v>32231</v>
      </c>
      <c r="N20" s="29">
        <v>0</v>
      </c>
      <c r="O20" s="31">
        <f>SUM(M20:N20)</f>
        <v>32231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409</v>
      </c>
      <c r="G21" s="30"/>
      <c r="H21" s="30"/>
      <c r="I21" s="30"/>
      <c r="J21" s="29">
        <v>1400</v>
      </c>
      <c r="K21" s="30"/>
      <c r="L21" s="30"/>
      <c r="M21" s="31">
        <f>SUM(F21,J21)</f>
        <v>1809</v>
      </c>
      <c r="N21" s="30"/>
      <c r="O21" s="31">
        <f>M21</f>
        <v>1809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32</v>
      </c>
      <c r="D22" s="29">
        <v>0</v>
      </c>
      <c r="E22" s="29">
        <v>59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1">
        <f>SUM(C22:L22)</f>
        <v>91</v>
      </c>
      <c r="N22" s="29">
        <v>0</v>
      </c>
      <c r="O22" s="31">
        <f>SUM(M22:N22)</f>
        <v>91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85</v>
      </c>
      <c r="D23" s="29">
        <v>0</v>
      </c>
      <c r="E23" s="29">
        <v>1577</v>
      </c>
      <c r="F23" s="29">
        <v>0</v>
      </c>
      <c r="G23" s="29">
        <v>0</v>
      </c>
      <c r="H23" s="29">
        <v>9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1671</v>
      </c>
      <c r="N23" s="29">
        <v>0</v>
      </c>
      <c r="O23" s="31">
        <f>SUM(M23:N23)</f>
        <v>1671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18131</v>
      </c>
      <c r="D24" s="29">
        <v>4828</v>
      </c>
      <c r="E24" s="29">
        <v>50467</v>
      </c>
      <c r="F24" s="29">
        <v>17621</v>
      </c>
      <c r="G24" s="29">
        <v>0</v>
      </c>
      <c r="H24" s="29">
        <v>11270</v>
      </c>
      <c r="I24" s="29">
        <v>1704</v>
      </c>
      <c r="J24" s="29">
        <v>368</v>
      </c>
      <c r="K24" s="29">
        <v>5873</v>
      </c>
      <c r="L24" s="29">
        <v>1617</v>
      </c>
      <c r="M24" s="31">
        <f>SUM(C24:L24)</f>
        <v>111879</v>
      </c>
      <c r="N24" s="29">
        <v>0</v>
      </c>
      <c r="O24" s="31">
        <f>SUM(M24:N24)</f>
        <v>111879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43276</v>
      </c>
      <c r="D25" s="34">
        <f>SUM(D17,D19:D20,D22:D24)</f>
        <v>6439</v>
      </c>
      <c r="E25" s="34">
        <f>SUM(E17,E19:E20,E22:E24)</f>
        <v>60377</v>
      </c>
      <c r="F25" s="34">
        <f>SUM(F17,F19:F24)</f>
        <v>28608</v>
      </c>
      <c r="G25" s="34">
        <f>SUM(G17,G19:G20,G22:G24)</f>
        <v>0</v>
      </c>
      <c r="H25" s="34">
        <f>SUM(H17,H19:H20,H22:H24)</f>
        <v>15027</v>
      </c>
      <c r="I25" s="34">
        <f>SUM(I17,I19:I20,I22:I24)</f>
        <v>2263</v>
      </c>
      <c r="J25" s="34">
        <f>SUM(J17,J19:J24)</f>
        <v>3550</v>
      </c>
      <c r="K25" s="34">
        <f>SUM(K17,K19:K20,K22:K24)</f>
        <v>6404</v>
      </c>
      <c r="L25" s="34">
        <f>SUM(L17,L19:L20,L22:L24)</f>
        <v>5283</v>
      </c>
      <c r="M25" s="34">
        <f>SUM(M17,M19:M24)</f>
        <v>171227</v>
      </c>
      <c r="N25" s="34">
        <f>SUM(N17,N19:N20,N22:N24)</f>
        <v>0</v>
      </c>
      <c r="O25" s="34">
        <f>SUM(O17,O19:O24)</f>
        <v>171227</v>
      </c>
      <c r="Q25" s="77"/>
      <c r="R25" s="77"/>
      <c r="T25" s="34">
        <f>SUM(T17,T19:T20,T22:T24)</f>
        <v>0</v>
      </c>
      <c r="U25" s="34">
        <f>SUM(U17,U19:U20,U22:U24)</f>
        <v>0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408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408</v>
      </c>
      <c r="N28" s="30"/>
      <c r="O28" s="31">
        <f>M28</f>
        <v>408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3065</v>
      </c>
      <c r="F29" s="30"/>
      <c r="G29" s="30"/>
      <c r="H29" s="30"/>
      <c r="I29" s="30"/>
      <c r="J29" s="30"/>
      <c r="K29" s="30"/>
      <c r="L29" s="30"/>
      <c r="M29" s="31">
        <f>E29</f>
        <v>3065</v>
      </c>
      <c r="N29" s="30"/>
      <c r="O29" s="31">
        <f>M29</f>
        <v>3065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19280</v>
      </c>
      <c r="L30" s="30"/>
      <c r="M30" s="31">
        <f>K30</f>
        <v>19280</v>
      </c>
      <c r="N30" s="30"/>
      <c r="O30" s="31">
        <f>M30</f>
        <v>19280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58177</v>
      </c>
      <c r="F31" s="41"/>
      <c r="G31" s="41"/>
      <c r="H31" s="41"/>
      <c r="I31" s="41"/>
      <c r="J31" s="41"/>
      <c r="K31" s="41"/>
      <c r="L31" s="41"/>
      <c r="M31" s="31">
        <f>E31</f>
        <v>58177</v>
      </c>
      <c r="N31" s="41"/>
      <c r="O31" s="31">
        <f>M31</f>
        <v>58177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356</v>
      </c>
      <c r="L32" s="75">
        <f t="shared" si="1"/>
        <v>0</v>
      </c>
      <c r="M32" s="31">
        <f>SUM(C32:L32)</f>
        <v>356</v>
      </c>
      <c r="N32" s="75">
        <f>-N49-N50</f>
        <v>0</v>
      </c>
      <c r="O32" s="31">
        <f>SUM(M32:N32)</f>
        <v>356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1535</v>
      </c>
      <c r="L34" s="29">
        <v>0</v>
      </c>
      <c r="M34" s="31">
        <f>SUM(C34:L34)</f>
        <v>1535</v>
      </c>
      <c r="N34" s="29">
        <v>0</v>
      </c>
      <c r="O34" s="31">
        <f>SUM(M34:N34)</f>
        <v>1535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408</v>
      </c>
      <c r="D35" s="34">
        <f>SUM(D32:D34)</f>
        <v>0</v>
      </c>
      <c r="E35" s="34">
        <f>SUM(E29,E31:E34)</f>
        <v>61242</v>
      </c>
      <c r="F35" s="34">
        <f>SUM(F32:F34)</f>
        <v>0</v>
      </c>
      <c r="G35" s="34">
        <f>SUM(G32:G34)</f>
        <v>0</v>
      </c>
      <c r="H35" s="34">
        <f>SUM(H32:H34)</f>
        <v>0</v>
      </c>
      <c r="I35" s="34">
        <f>SUM(I32:I34)</f>
        <v>0</v>
      </c>
      <c r="J35" s="34">
        <f>SUM(J32:J34)</f>
        <v>0</v>
      </c>
      <c r="K35" s="34">
        <f>SUM(K30,K32:K34)</f>
        <v>21171</v>
      </c>
      <c r="L35" s="34">
        <f>SUM(L32:L34)</f>
        <v>0</v>
      </c>
      <c r="M35" s="34">
        <f>SUM(M28:M34)</f>
        <v>82821</v>
      </c>
      <c r="N35" s="34">
        <f>SUM(N32:N34)</f>
        <v>0</v>
      </c>
      <c r="O35" s="34">
        <f>SUM(O28:O34)</f>
        <v>82821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4923</v>
      </c>
      <c r="D37" s="29">
        <v>223</v>
      </c>
      <c r="E37" s="29">
        <v>3426</v>
      </c>
      <c r="F37" s="29">
        <v>1188</v>
      </c>
      <c r="G37" s="29">
        <v>0</v>
      </c>
      <c r="H37" s="29">
        <v>975</v>
      </c>
      <c r="I37" s="29">
        <v>340</v>
      </c>
      <c r="J37" s="29">
        <v>644</v>
      </c>
      <c r="K37" s="29">
        <v>262</v>
      </c>
      <c r="L37" s="29">
        <v>579</v>
      </c>
      <c r="M37" s="31">
        <f>SUM(C37:L37)</f>
        <v>12560</v>
      </c>
      <c r="N37" s="29">
        <v>0</v>
      </c>
      <c r="O37" s="31">
        <f>SUM(M37:N37)</f>
        <v>12560</v>
      </c>
      <c r="Q37" s="77"/>
      <c r="R37" s="77"/>
      <c r="T37" s="29">
        <v>0</v>
      </c>
      <c r="U37" s="29">
        <v>0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-3088</v>
      </c>
      <c r="D39" s="29">
        <v>-215</v>
      </c>
      <c r="E39" s="29">
        <v>-469</v>
      </c>
      <c r="F39" s="29">
        <v>-18661</v>
      </c>
      <c r="G39" s="29">
        <v>0</v>
      </c>
      <c r="H39" s="29">
        <v>-750</v>
      </c>
      <c r="I39" s="29">
        <v>-203</v>
      </c>
      <c r="J39" s="29">
        <v>-15</v>
      </c>
      <c r="K39" s="29">
        <v>-28</v>
      </c>
      <c r="L39" s="29">
        <v>-1342</v>
      </c>
      <c r="M39" s="31">
        <f>SUM(C39:L39)</f>
        <v>-24771</v>
      </c>
      <c r="N39" s="29">
        <v>0</v>
      </c>
      <c r="O39" s="31">
        <f>SUM(M39:N39)</f>
        <v>-24771</v>
      </c>
      <c r="P39" s="45"/>
      <c r="Q39" s="77"/>
      <c r="R39" s="77"/>
      <c r="S39" s="45"/>
      <c r="T39" s="29">
        <v>0</v>
      </c>
      <c r="U39" s="29">
        <v>0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122246</v>
      </c>
      <c r="D41" s="31">
        <f t="shared" si="2"/>
        <v>7233</v>
      </c>
      <c r="E41" s="31">
        <f t="shared" si="2"/>
        <v>148416</v>
      </c>
      <c r="F41" s="31">
        <f t="shared" si="2"/>
        <v>16628</v>
      </c>
      <c r="G41" s="31">
        <f t="shared" si="2"/>
        <v>0</v>
      </c>
      <c r="H41" s="31">
        <f t="shared" si="2"/>
        <v>20616</v>
      </c>
      <c r="I41" s="31">
        <f t="shared" si="2"/>
        <v>6525</v>
      </c>
      <c r="J41" s="31">
        <f t="shared" si="2"/>
        <v>10076</v>
      </c>
      <c r="K41" s="31">
        <f t="shared" si="2"/>
        <v>29195</v>
      </c>
      <c r="L41" s="31">
        <f t="shared" si="2"/>
        <v>11691</v>
      </c>
      <c r="M41" s="31">
        <f t="shared" si="2"/>
        <v>372626</v>
      </c>
      <c r="N41" s="31">
        <f t="shared" si="2"/>
        <v>0</v>
      </c>
      <c r="O41" s="31">
        <f t="shared" si="2"/>
        <v>372626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0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121891</v>
      </c>
      <c r="D43" s="31">
        <f>SUM(D41,D55)</f>
        <v>7233</v>
      </c>
      <c r="E43" s="31">
        <f>SUM(E41,E55)</f>
        <v>148147</v>
      </c>
      <c r="F43" s="31">
        <f>SUM(F41,F55:F56)</f>
        <v>16628</v>
      </c>
      <c r="G43" s="31">
        <f>SUM(G41,G55)</f>
        <v>0</v>
      </c>
      <c r="H43" s="31">
        <f>SUM(H41,H55)</f>
        <v>20616</v>
      </c>
      <c r="I43" s="31">
        <f>SUM(I41,I55)</f>
        <v>6525</v>
      </c>
      <c r="J43" s="31">
        <f>SUM(J41,J55:J56)</f>
        <v>10076</v>
      </c>
      <c r="K43" s="31">
        <f>SUM(K41,K55)</f>
        <v>29195</v>
      </c>
      <c r="L43" s="31">
        <f>SUM(L41,L55)</f>
        <v>11691</v>
      </c>
      <c r="M43" s="31">
        <f>SUM(M41,M55:M56)</f>
        <v>372002</v>
      </c>
      <c r="N43" s="31">
        <f>SUM(N41,N55)</f>
        <v>0</v>
      </c>
      <c r="O43" s="31">
        <f>SUM(O41,O55:O56)</f>
        <v>372002</v>
      </c>
      <c r="Q43" s="77"/>
      <c r="R43" s="77"/>
      <c r="T43" s="31">
        <f>SUM(T41,T55)</f>
        <v>0</v>
      </c>
      <c r="U43" s="31">
        <f>SUM(U41,U55)</f>
        <v>0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-9826</v>
      </c>
      <c r="D47" s="30"/>
      <c r="E47" s="29">
        <v>-1149</v>
      </c>
      <c r="F47" s="29">
        <v>-954</v>
      </c>
      <c r="G47" s="30"/>
      <c r="H47" s="30"/>
      <c r="I47" s="30"/>
      <c r="J47" s="30"/>
      <c r="K47" s="30"/>
      <c r="L47" s="30"/>
      <c r="M47" s="31">
        <f>SUM(C47,E47:F47)</f>
        <v>-11929</v>
      </c>
      <c r="N47" s="30"/>
      <c r="O47" s="31">
        <f>M47</f>
        <v>-11929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-1278</v>
      </c>
      <c r="D48" s="29">
        <v>0</v>
      </c>
      <c r="E48" s="29">
        <v>-23</v>
      </c>
      <c r="F48" s="29">
        <v>0</v>
      </c>
      <c r="G48" s="29">
        <v>0</v>
      </c>
      <c r="H48" s="29">
        <v>0</v>
      </c>
      <c r="I48" s="29">
        <v>-621</v>
      </c>
      <c r="J48" s="29">
        <v>-20</v>
      </c>
      <c r="K48" s="29">
        <v>-82</v>
      </c>
      <c r="L48" s="29">
        <v>0</v>
      </c>
      <c r="M48" s="31">
        <f>SUM(C48:L48)</f>
        <v>-2024</v>
      </c>
      <c r="N48" s="29">
        <v>0</v>
      </c>
      <c r="O48" s="31">
        <f>SUM(M48:N48)</f>
        <v>-2024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-356</v>
      </c>
      <c r="L49" s="29">
        <v>0</v>
      </c>
      <c r="M49" s="31">
        <f>SUM(C49:L49)</f>
        <v>-356</v>
      </c>
      <c r="N49" s="29">
        <v>0</v>
      </c>
      <c r="O49" s="31">
        <f>SUM(M49:N49)</f>
        <v>-356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f>SUM(C50:L50)</f>
        <v>0</v>
      </c>
      <c r="N50" s="29">
        <v>0</v>
      </c>
      <c r="O50" s="31">
        <f>SUM(M50:N50)</f>
        <v>0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-4236</v>
      </c>
      <c r="D51" s="29">
        <v>0</v>
      </c>
      <c r="E51" s="29">
        <v>0</v>
      </c>
      <c r="F51" s="29">
        <v>0</v>
      </c>
      <c r="G51" s="29">
        <v>0</v>
      </c>
      <c r="H51" s="29">
        <v>-87</v>
      </c>
      <c r="I51" s="29">
        <v>-323</v>
      </c>
      <c r="J51" s="29">
        <v>-378</v>
      </c>
      <c r="K51" s="29">
        <v>-18523</v>
      </c>
      <c r="L51" s="29">
        <v>-211</v>
      </c>
      <c r="M51" s="31">
        <f>SUM(C51:L51)</f>
        <v>-23758</v>
      </c>
      <c r="N51" s="29">
        <v>0</v>
      </c>
      <c r="O51" s="31">
        <f>SUM(M51:N51)</f>
        <v>-23758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-15340</v>
      </c>
      <c r="D52" s="34">
        <f>SUM(D48:D51)</f>
        <v>0</v>
      </c>
      <c r="E52" s="34">
        <f>SUM(E47:E51)</f>
        <v>-1172</v>
      </c>
      <c r="F52" s="34">
        <f>SUM(F47:F51)</f>
        <v>-954</v>
      </c>
      <c r="G52" s="34">
        <f t="shared" ref="G52:L52" si="3">SUM(G48:G51)</f>
        <v>0</v>
      </c>
      <c r="H52" s="34">
        <f t="shared" si="3"/>
        <v>-87</v>
      </c>
      <c r="I52" s="34">
        <f t="shared" si="3"/>
        <v>-944</v>
      </c>
      <c r="J52" s="34">
        <f t="shared" si="3"/>
        <v>-398</v>
      </c>
      <c r="K52" s="34">
        <f t="shared" si="3"/>
        <v>-18961</v>
      </c>
      <c r="L52" s="34">
        <f t="shared" si="3"/>
        <v>-211</v>
      </c>
      <c r="M52" s="34">
        <f>SUM(M47:M51)</f>
        <v>-38067</v>
      </c>
      <c r="N52" s="34">
        <f>SUM(N48:N51)</f>
        <v>0</v>
      </c>
      <c r="O52" s="34">
        <f>SUM(O47:O51)</f>
        <v>-38067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-355</v>
      </c>
      <c r="D55" s="29">
        <v>0</v>
      </c>
      <c r="E55" s="29">
        <v>-269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-624</v>
      </c>
      <c r="N55" s="29">
        <v>0</v>
      </c>
      <c r="O55" s="31">
        <f>SUM(M55:N55)</f>
        <v>-624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-21798</v>
      </c>
      <c r="F57" s="30"/>
      <c r="G57" s="30"/>
      <c r="H57" s="30"/>
      <c r="I57" s="30"/>
      <c r="J57" s="30"/>
      <c r="K57" s="30"/>
      <c r="L57" s="30"/>
      <c r="M57" s="31">
        <f>E57</f>
        <v>-21798</v>
      </c>
      <c r="N57" s="30"/>
      <c r="O57" s="31">
        <f>M57</f>
        <v>-21798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-1091</v>
      </c>
      <c r="D58" s="42">
        <f>-D82</f>
        <v>0</v>
      </c>
      <c r="E58" s="42">
        <f>-E82</f>
        <v>-57086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-58177</v>
      </c>
      <c r="N58" s="42">
        <f>-N82</f>
        <v>0</v>
      </c>
      <c r="O58" s="31">
        <f>SUM(M58:N58)</f>
        <v>-58177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-1229</v>
      </c>
      <c r="D59" s="29">
        <v>0</v>
      </c>
      <c r="E59" s="29">
        <v>-3210</v>
      </c>
      <c r="F59" s="29">
        <v>-325</v>
      </c>
      <c r="G59" s="29">
        <v>0</v>
      </c>
      <c r="H59" s="29">
        <v>-240</v>
      </c>
      <c r="I59" s="29">
        <v>-1863</v>
      </c>
      <c r="J59" s="29">
        <v>-39</v>
      </c>
      <c r="K59" s="29">
        <v>-2886</v>
      </c>
      <c r="L59" s="29">
        <v>0</v>
      </c>
      <c r="M59" s="31">
        <f>SUM(C59:L59)</f>
        <v>-9792</v>
      </c>
      <c r="N59" s="29">
        <v>0</v>
      </c>
      <c r="O59" s="31">
        <f>SUM(M59:N59)</f>
        <v>-9792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-2675</v>
      </c>
      <c r="D60" s="34">
        <f>SUM(D55,D58:D59)</f>
        <v>0</v>
      </c>
      <c r="E60" s="34">
        <f>SUM(E55,E57:E59)</f>
        <v>-82363</v>
      </c>
      <c r="F60" s="34">
        <f>SUM(F55:F56,F58:F59)</f>
        <v>-325</v>
      </c>
      <c r="G60" s="34">
        <f>SUM(G55,G59)</f>
        <v>0</v>
      </c>
      <c r="H60" s="34">
        <f>SUM(H55,H58:H59)</f>
        <v>-240</v>
      </c>
      <c r="I60" s="34">
        <f>SUM(I55,I58:I59)</f>
        <v>-1863</v>
      </c>
      <c r="J60" s="34">
        <f>SUM(J55:J56,J58:J59)</f>
        <v>-39</v>
      </c>
      <c r="K60" s="34">
        <f>SUM(K55,K58:K59)</f>
        <v>-2886</v>
      </c>
      <c r="L60" s="34">
        <f>SUM(L55,L58:L59)</f>
        <v>0</v>
      </c>
      <c r="M60" s="34">
        <f>SUM(M55:M59)</f>
        <v>-90391</v>
      </c>
      <c r="N60" s="34">
        <f>SUM(N55,N58:N59)</f>
        <v>0</v>
      </c>
      <c r="O60" s="34">
        <f>SUM(O55:O59)</f>
        <v>-90391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-704</v>
      </c>
      <c r="D63" s="29">
        <v>-52</v>
      </c>
      <c r="E63" s="29">
        <v>-3649</v>
      </c>
      <c r="F63" s="29">
        <v>-1696</v>
      </c>
      <c r="G63" s="29">
        <v>0</v>
      </c>
      <c r="H63" s="29">
        <v>-3836</v>
      </c>
      <c r="I63" s="29">
        <v>-1805</v>
      </c>
      <c r="J63" s="29">
        <v>-487</v>
      </c>
      <c r="K63" s="29">
        <v>0</v>
      </c>
      <c r="L63" s="29">
        <v>-5248</v>
      </c>
      <c r="M63" s="31">
        <f>SUM(C63:L63)</f>
        <v>-17477</v>
      </c>
      <c r="N63" s="29">
        <v>0</v>
      </c>
      <c r="O63" s="31">
        <f>SUM(M63:N63)</f>
        <v>-17477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-47</v>
      </c>
      <c r="D64" s="29">
        <v>-35</v>
      </c>
      <c r="E64" s="29">
        <v>-145</v>
      </c>
      <c r="F64" s="29">
        <v>-26</v>
      </c>
      <c r="G64" s="29">
        <v>0</v>
      </c>
      <c r="H64" s="29">
        <v>0</v>
      </c>
      <c r="I64" s="29">
        <v>-167</v>
      </c>
      <c r="J64" s="29">
        <v>-11</v>
      </c>
      <c r="K64" s="29">
        <v>-67</v>
      </c>
      <c r="L64" s="29">
        <v>-80</v>
      </c>
      <c r="M64" s="31">
        <f>SUM(C64:L64)</f>
        <v>-578</v>
      </c>
      <c r="N64" s="29">
        <v>0</v>
      </c>
      <c r="O64" s="31">
        <f>SUM(M64:N64)</f>
        <v>-578</v>
      </c>
      <c r="P64" s="32"/>
      <c r="Q64" s="77"/>
      <c r="R64" s="77"/>
      <c r="S64" s="32"/>
      <c r="T64" s="29">
        <v>0</v>
      </c>
      <c r="U64" s="29">
        <v>0</v>
      </c>
    </row>
    <row r="65" spans="2:21" s="21" customFormat="1" ht="16" customHeight="1">
      <c r="B65" s="28" t="s">
        <v>76</v>
      </c>
      <c r="C65" s="29">
        <v>-135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-593</v>
      </c>
      <c r="K65" s="29">
        <v>-134</v>
      </c>
      <c r="L65" s="29">
        <v>-3849</v>
      </c>
      <c r="M65" s="31">
        <f>SUM(C65:L65)</f>
        <v>-4711</v>
      </c>
      <c r="N65" s="29">
        <v>0</v>
      </c>
      <c r="O65" s="31">
        <f>SUM(M65:N65)</f>
        <v>-4711</v>
      </c>
      <c r="P65" s="32"/>
      <c r="Q65" s="77"/>
      <c r="R65" s="77"/>
      <c r="S65" s="32"/>
      <c r="T65" s="29">
        <v>0</v>
      </c>
      <c r="U65" s="29">
        <v>0</v>
      </c>
    </row>
    <row r="66" spans="2:21" s="21" customFormat="1" ht="16" customHeight="1">
      <c r="B66" s="33" t="s">
        <v>77</v>
      </c>
      <c r="C66" s="34">
        <f t="shared" ref="C66:O66" si="4">SUM(C63:C65)</f>
        <v>-886</v>
      </c>
      <c r="D66" s="34">
        <f t="shared" si="4"/>
        <v>-87</v>
      </c>
      <c r="E66" s="34">
        <f t="shared" si="4"/>
        <v>-3794</v>
      </c>
      <c r="F66" s="34">
        <f t="shared" si="4"/>
        <v>-1722</v>
      </c>
      <c r="G66" s="34">
        <f t="shared" si="4"/>
        <v>0</v>
      </c>
      <c r="H66" s="34">
        <f t="shared" si="4"/>
        <v>-3836</v>
      </c>
      <c r="I66" s="34">
        <f t="shared" si="4"/>
        <v>-1972</v>
      </c>
      <c r="J66" s="34">
        <f t="shared" si="4"/>
        <v>-1091</v>
      </c>
      <c r="K66" s="34">
        <f t="shared" si="4"/>
        <v>-201</v>
      </c>
      <c r="L66" s="34">
        <f t="shared" si="4"/>
        <v>-9177</v>
      </c>
      <c r="M66" s="34">
        <f t="shared" si="4"/>
        <v>-22766</v>
      </c>
      <c r="N66" s="34">
        <f t="shared" si="4"/>
        <v>0</v>
      </c>
      <c r="O66" s="34">
        <f t="shared" si="4"/>
        <v>-22766</v>
      </c>
      <c r="P66" s="32"/>
      <c r="Q66" s="77"/>
      <c r="R66" s="77"/>
      <c r="S66" s="32"/>
      <c r="T66" s="34">
        <f>SUM(T63:T65)</f>
        <v>0</v>
      </c>
      <c r="U66" s="34">
        <f>SUM(U63:U65)</f>
        <v>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-18901</v>
      </c>
      <c r="D68" s="31">
        <f t="shared" si="5"/>
        <v>-87</v>
      </c>
      <c r="E68" s="31">
        <f t="shared" si="5"/>
        <v>-87329</v>
      </c>
      <c r="F68" s="31">
        <f t="shared" si="5"/>
        <v>-3001</v>
      </c>
      <c r="G68" s="31">
        <f t="shared" si="5"/>
        <v>0</v>
      </c>
      <c r="H68" s="31">
        <f t="shared" si="5"/>
        <v>-4163</v>
      </c>
      <c r="I68" s="31">
        <f t="shared" si="5"/>
        <v>-4779</v>
      </c>
      <c r="J68" s="31">
        <f t="shared" si="5"/>
        <v>-1528</v>
      </c>
      <c r="K68" s="31">
        <f t="shared" si="5"/>
        <v>-22048</v>
      </c>
      <c r="L68" s="31">
        <f t="shared" si="5"/>
        <v>-9388</v>
      </c>
      <c r="M68" s="31">
        <f t="shared" si="5"/>
        <v>-151224</v>
      </c>
      <c r="N68" s="31">
        <f t="shared" si="5"/>
        <v>0</v>
      </c>
      <c r="O68" s="31">
        <f t="shared" si="5"/>
        <v>-151224</v>
      </c>
      <c r="P68" s="32"/>
      <c r="Q68" s="77"/>
      <c r="R68" s="77"/>
      <c r="S68" s="32"/>
      <c r="T68" s="31">
        <f>SUM(T52,T60,T66)</f>
        <v>0</v>
      </c>
      <c r="U68" s="31">
        <f>SUM(U52,U60,U66)</f>
        <v>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-18546</v>
      </c>
      <c r="D70" s="31">
        <f>D68-D55</f>
        <v>-87</v>
      </c>
      <c r="E70" s="31">
        <f>E68-E55</f>
        <v>-87060</v>
      </c>
      <c r="F70" s="31">
        <f>F68-F55-F56</f>
        <v>-3001</v>
      </c>
      <c r="G70" s="31">
        <f>G68-G55</f>
        <v>0</v>
      </c>
      <c r="H70" s="31">
        <f>H68-H55</f>
        <v>-4163</v>
      </c>
      <c r="I70" s="31">
        <f>I68-I55</f>
        <v>-4779</v>
      </c>
      <c r="J70" s="31">
        <f>J68-J55-J56</f>
        <v>-1528</v>
      </c>
      <c r="K70" s="31">
        <f>K68-K55</f>
        <v>-22048</v>
      </c>
      <c r="L70" s="31">
        <f>L68-L55</f>
        <v>-9388</v>
      </c>
      <c r="M70" s="31">
        <f>M68-M55-M56</f>
        <v>-150600</v>
      </c>
      <c r="N70" s="31">
        <f>N68-N55</f>
        <v>0</v>
      </c>
      <c r="O70" s="31">
        <f>O68-O55-O56</f>
        <v>-150600</v>
      </c>
      <c r="P70" s="32"/>
      <c r="Q70" s="77"/>
      <c r="R70" s="77"/>
      <c r="S70" s="32"/>
      <c r="T70" s="31">
        <f>T68-T55</f>
        <v>0</v>
      </c>
      <c r="U70" s="31">
        <f>U68-U55</f>
        <v>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103345</v>
      </c>
      <c r="D72" s="57">
        <f t="shared" si="6"/>
        <v>7146</v>
      </c>
      <c r="E72" s="57">
        <f t="shared" si="6"/>
        <v>61087</v>
      </c>
      <c r="F72" s="57">
        <f t="shared" si="6"/>
        <v>13627</v>
      </c>
      <c r="G72" s="57">
        <f t="shared" si="6"/>
        <v>0</v>
      </c>
      <c r="H72" s="57">
        <f t="shared" si="6"/>
        <v>16453</v>
      </c>
      <c r="I72" s="57">
        <f t="shared" si="6"/>
        <v>1746</v>
      </c>
      <c r="J72" s="57">
        <f t="shared" si="6"/>
        <v>8548</v>
      </c>
      <c r="K72" s="57">
        <f t="shared" si="6"/>
        <v>7147</v>
      </c>
      <c r="L72" s="57">
        <f t="shared" si="6"/>
        <v>2303</v>
      </c>
      <c r="M72" s="57">
        <f t="shared" si="6"/>
        <v>221402</v>
      </c>
      <c r="N72" s="57">
        <f t="shared" si="6"/>
        <v>0</v>
      </c>
      <c r="O72" s="57">
        <f t="shared" si="6"/>
        <v>221402</v>
      </c>
      <c r="P72" s="32"/>
      <c r="Q72" s="77"/>
      <c r="R72" s="77"/>
      <c r="S72" s="32"/>
      <c r="T72" s="57">
        <f>T41+T68</f>
        <v>0</v>
      </c>
      <c r="U72" s="57">
        <f>U41+U68</f>
        <v>0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483</v>
      </c>
      <c r="D77" s="69">
        <v>9</v>
      </c>
      <c r="E77" s="69">
        <v>0</v>
      </c>
      <c r="F77" s="69">
        <v>174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78</v>
      </c>
      <c r="M77" s="70">
        <f>SUM(C77:L77)</f>
        <v>744</v>
      </c>
      <c r="N77" s="71">
        <v>0</v>
      </c>
      <c r="O77" s="70">
        <f>SUM(M77:N77)</f>
        <v>744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58177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-58177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1091</v>
      </c>
      <c r="D82" s="29">
        <v>0</v>
      </c>
      <c r="E82" s="29">
        <v>57086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58177</v>
      </c>
      <c r="N82" s="29">
        <v>0</v>
      </c>
      <c r="O82" s="31">
        <f>SUM(M82:N82)</f>
        <v>58177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3581</v>
      </c>
      <c r="D86" s="29">
        <v>652</v>
      </c>
      <c r="E86" s="29">
        <v>1351</v>
      </c>
      <c r="F86" s="29">
        <v>0</v>
      </c>
      <c r="G86" s="30"/>
      <c r="H86" s="29">
        <v>77</v>
      </c>
      <c r="I86" s="29">
        <v>0</v>
      </c>
      <c r="J86" s="29">
        <v>0</v>
      </c>
      <c r="K86" s="29">
        <v>0</v>
      </c>
      <c r="L86" s="29">
        <v>0</v>
      </c>
      <c r="M86" s="31">
        <f>SUM(C86:F86,H86:L86)</f>
        <v>5661</v>
      </c>
      <c r="N86" s="29">
        <v>0</v>
      </c>
      <c r="O86" s="31">
        <f>SUM(M86:N86)</f>
        <v>5661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116</v>
      </c>
      <c r="D87" s="29">
        <v>0</v>
      </c>
      <c r="E87" s="29">
        <v>219</v>
      </c>
      <c r="F87" s="29">
        <v>0</v>
      </c>
      <c r="G87" s="30"/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31">
        <f>SUM(C87:F87,H87:L87)</f>
        <v>335</v>
      </c>
      <c r="N87" s="29">
        <v>0</v>
      </c>
      <c r="O87" s="31">
        <f>SUM(M87:N87)</f>
        <v>335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3697</v>
      </c>
      <c r="D88" s="72">
        <f>SUM(D86:D87)</f>
        <v>652</v>
      </c>
      <c r="E88" s="72">
        <f>SUM(E86:E87)</f>
        <v>1570</v>
      </c>
      <c r="F88" s="72">
        <f>SUM(F86:F87)</f>
        <v>0</v>
      </c>
      <c r="G88" s="30"/>
      <c r="H88" s="72">
        <f t="shared" ref="H88:O88" si="7">SUM(H86:H87)</f>
        <v>77</v>
      </c>
      <c r="I88" s="72">
        <f t="shared" si="7"/>
        <v>0</v>
      </c>
      <c r="J88" s="72">
        <f t="shared" si="7"/>
        <v>0</v>
      </c>
      <c r="K88" s="72">
        <f t="shared" si="7"/>
        <v>0</v>
      </c>
      <c r="L88" s="72">
        <f t="shared" si="7"/>
        <v>0</v>
      </c>
      <c r="M88" s="72">
        <f t="shared" si="7"/>
        <v>5996</v>
      </c>
      <c r="N88" s="72">
        <f t="shared" si="7"/>
        <v>0</v>
      </c>
      <c r="O88" s="72">
        <f t="shared" si="7"/>
        <v>5996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-2081</v>
      </c>
      <c r="D90" s="29">
        <v>0</v>
      </c>
      <c r="E90" s="29">
        <v>0</v>
      </c>
      <c r="F90" s="29">
        <v>0</v>
      </c>
      <c r="G90" s="30"/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31">
        <f>SUM(C90:F90,H90:L90)</f>
        <v>-2081</v>
      </c>
      <c r="N90" s="29">
        <v>0</v>
      </c>
      <c r="O90" s="31">
        <f>SUM(M90:N90)</f>
        <v>-2081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-2081</v>
      </c>
      <c r="D92" s="72">
        <f>SUM(D90:D91)</f>
        <v>0</v>
      </c>
      <c r="E92" s="72">
        <f>SUM(E90:E91)</f>
        <v>0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0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-2081</v>
      </c>
      <c r="N92" s="72">
        <f t="shared" si="8"/>
        <v>0</v>
      </c>
      <c r="O92" s="72">
        <f t="shared" si="8"/>
        <v>-2081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1616</v>
      </c>
      <c r="D94" s="31">
        <f>D88+D92</f>
        <v>652</v>
      </c>
      <c r="E94" s="31">
        <f>E88+E92</f>
        <v>1570</v>
      </c>
      <c r="F94" s="31">
        <f>F88+F92</f>
        <v>0</v>
      </c>
      <c r="G94" s="30"/>
      <c r="H94" s="31">
        <f t="shared" ref="H94:O94" si="9">H88+H92</f>
        <v>77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3915</v>
      </c>
      <c r="N94" s="31">
        <f t="shared" si="9"/>
        <v>0</v>
      </c>
      <c r="O94" s="31">
        <f t="shared" si="9"/>
        <v>3915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815</v>
      </c>
      <c r="D97" s="29">
        <v>14</v>
      </c>
      <c r="E97" s="29">
        <v>8786</v>
      </c>
      <c r="F97" s="29">
        <v>0</v>
      </c>
      <c r="G97" s="29">
        <v>0</v>
      </c>
      <c r="H97" s="29">
        <v>19</v>
      </c>
      <c r="I97" s="29">
        <v>873</v>
      </c>
      <c r="J97" s="29">
        <v>22</v>
      </c>
      <c r="K97" s="29">
        <v>0</v>
      </c>
      <c r="L97" s="29">
        <v>29</v>
      </c>
      <c r="M97" s="31">
        <f>SUM(C97:L97)</f>
        <v>10558</v>
      </c>
      <c r="N97" s="29">
        <v>0</v>
      </c>
      <c r="O97" s="31">
        <f>SUM(M97:N97)</f>
        <v>10558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6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6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tabColor rgb="FFC5D9F1"/>
    <pageSetUpPr fitToPage="1"/>
  </sheetPr>
  <dimension ref="B1:V99"/>
  <sheetViews>
    <sheetView zoomScaleNormal="100" workbookViewId="0"/>
  </sheetViews>
  <sheetFormatPr defaultColWidth="9.1796875" defaultRowHeight="14"/>
  <cols>
    <col min="1" max="1" width="2.54296875" style="32" customWidth="1"/>
    <col min="2" max="2" width="72.7265625" style="32" customWidth="1"/>
    <col min="3" max="6" width="13.1796875" style="32" customWidth="1"/>
    <col min="7" max="7" width="11.1796875" style="32" customWidth="1"/>
    <col min="8" max="11" width="13.1796875" style="32" customWidth="1"/>
    <col min="12" max="12" width="11.1796875" style="32" customWidth="1"/>
    <col min="13" max="13" width="12" style="32" customWidth="1"/>
    <col min="14" max="15" width="12.54296875" style="32" customWidth="1"/>
    <col min="16" max="16" width="3.26953125" style="32" customWidth="1"/>
    <col min="17" max="18" width="10.7265625" style="32" customWidth="1"/>
    <col min="19" max="19" width="3.26953125" style="32" customWidth="1"/>
    <col min="20" max="20" width="12.54296875" style="32" customWidth="1"/>
    <col min="21" max="21" width="13" style="32" customWidth="1"/>
    <col min="22" max="16384" width="9.1796875" style="32"/>
  </cols>
  <sheetData>
    <row r="1" spans="2:22" s="2" customFormat="1" ht="20.149999999999999" customHeight="1">
      <c r="B1" s="1" t="s">
        <v>0</v>
      </c>
      <c r="C1" s="73"/>
      <c r="D1" s="73"/>
      <c r="F1" s="3"/>
      <c r="G1" s="3"/>
      <c r="H1" s="3"/>
      <c r="I1" s="3"/>
      <c r="J1" s="4"/>
      <c r="K1" s="4"/>
      <c r="L1" s="4"/>
    </row>
    <row r="2" spans="2:22" s="2" customFormat="1" ht="20.149999999999999" customHeight="1">
      <c r="B2" s="1" t="s">
        <v>97</v>
      </c>
    </row>
    <row r="3" spans="2:22" s="2" customFormat="1" ht="20.149999999999999" customHeight="1">
      <c r="B3" s="5" t="s">
        <v>103</v>
      </c>
      <c r="C3" s="76"/>
      <c r="D3" s="76"/>
      <c r="E3" s="6"/>
      <c r="F3" s="74"/>
      <c r="G3" s="74"/>
      <c r="H3" s="7"/>
    </row>
    <row r="4" spans="2:22" s="10" customFormat="1" ht="12.75" customHeight="1">
      <c r="B4" s="8"/>
      <c r="C4" s="9"/>
      <c r="O4" s="11"/>
      <c r="P4" s="11"/>
      <c r="S4" s="11"/>
      <c r="U4" s="11"/>
      <c r="V4" s="11"/>
    </row>
    <row r="5" spans="2:22" s="10" customFormat="1" ht="12.75" customHeight="1">
      <c r="B5" s="8"/>
      <c r="C5" s="9"/>
      <c r="O5" s="11" t="s">
        <v>1</v>
      </c>
      <c r="P5" s="11"/>
      <c r="S5" s="11"/>
      <c r="U5" s="11" t="s">
        <v>1</v>
      </c>
      <c r="V5" s="11"/>
    </row>
    <row r="6" spans="2:22" s="15" customFormat="1" ht="28" customHeight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95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97" t="s">
        <v>12</v>
      </c>
      <c r="M6" s="99" t="s">
        <v>13</v>
      </c>
      <c r="N6" s="94" t="s">
        <v>14</v>
      </c>
      <c r="O6" s="99" t="s">
        <v>15</v>
      </c>
      <c r="P6" s="14"/>
      <c r="Q6" s="77"/>
      <c r="R6" s="77"/>
      <c r="S6" s="14"/>
      <c r="T6" s="94" t="s">
        <v>16</v>
      </c>
      <c r="U6" s="13" t="s">
        <v>17</v>
      </c>
    </row>
    <row r="7" spans="2:22" s="15" customFormat="1" ht="48" customHeight="1">
      <c r="B7" s="16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96"/>
      <c r="H7" s="17" t="s">
        <v>23</v>
      </c>
      <c r="I7" s="17" t="s">
        <v>24</v>
      </c>
      <c r="J7" s="17" t="s">
        <v>25</v>
      </c>
      <c r="K7" s="17" t="s">
        <v>26</v>
      </c>
      <c r="L7" s="98"/>
      <c r="M7" s="99"/>
      <c r="N7" s="94"/>
      <c r="O7" s="99"/>
      <c r="P7" s="14"/>
      <c r="Q7" s="77"/>
      <c r="R7" s="77"/>
      <c r="S7" s="14"/>
      <c r="T7" s="94"/>
      <c r="U7" s="13" t="s">
        <v>27</v>
      </c>
    </row>
    <row r="8" spans="2:22" s="22" customFormat="1" ht="18" customHeight="1">
      <c r="B8" s="18" t="s">
        <v>28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77"/>
      <c r="R8" s="77"/>
      <c r="S8" s="21"/>
      <c r="T8" s="20"/>
      <c r="U8" s="20"/>
    </row>
    <row r="9" spans="2:22" s="27" customFormat="1" ht="16" customHeight="1">
      <c r="B9" s="23" t="s">
        <v>29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/>
      <c r="Q9" s="77"/>
      <c r="R9" s="77"/>
      <c r="S9" s="21"/>
      <c r="T9" s="25"/>
      <c r="U9" s="26"/>
    </row>
    <row r="10" spans="2:22" ht="14.5">
      <c r="B10" s="28" t="s">
        <v>30</v>
      </c>
      <c r="C10" s="29">
        <v>214237</v>
      </c>
      <c r="D10" s="30"/>
      <c r="E10" s="30"/>
      <c r="F10" s="30"/>
      <c r="G10" s="30"/>
      <c r="H10" s="30"/>
      <c r="I10" s="30"/>
      <c r="J10" s="30"/>
      <c r="K10" s="30"/>
      <c r="L10" s="30"/>
      <c r="M10" s="31">
        <f>C10</f>
        <v>214237</v>
      </c>
      <c r="N10" s="30"/>
      <c r="O10" s="31">
        <f>M10</f>
        <v>214237</v>
      </c>
      <c r="P10" s="21"/>
      <c r="Q10" s="77"/>
      <c r="R10" s="77"/>
      <c r="S10" s="21"/>
      <c r="T10" s="30"/>
      <c r="U10" s="30"/>
    </row>
    <row r="11" spans="2:22" ht="14.5">
      <c r="B11" s="28" t="s">
        <v>31</v>
      </c>
      <c r="C11" s="29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f>C11</f>
        <v>0</v>
      </c>
      <c r="N11" s="30"/>
      <c r="O11" s="31">
        <f>M11</f>
        <v>0</v>
      </c>
      <c r="P11" s="21"/>
      <c r="Q11" s="77"/>
      <c r="R11" s="77"/>
      <c r="S11" s="21"/>
      <c r="T11" s="30"/>
      <c r="U11" s="30"/>
    </row>
    <row r="12" spans="2:22" ht="14.5">
      <c r="B12" s="28" t="s">
        <v>32</v>
      </c>
      <c r="C12" s="29">
        <v>45507</v>
      </c>
      <c r="D12" s="29">
        <v>15385</v>
      </c>
      <c r="E12" s="29">
        <v>109758</v>
      </c>
      <c r="F12" s="29">
        <v>10228</v>
      </c>
      <c r="G12" s="29">
        <v>0</v>
      </c>
      <c r="H12" s="29">
        <v>32337</v>
      </c>
      <c r="I12" s="29">
        <v>8814</v>
      </c>
      <c r="J12" s="29">
        <v>53311</v>
      </c>
      <c r="K12" s="29">
        <v>7989</v>
      </c>
      <c r="L12" s="29">
        <v>0</v>
      </c>
      <c r="M12" s="31">
        <f>SUM(C12:L12)</f>
        <v>283329</v>
      </c>
      <c r="N12" s="29">
        <v>8597</v>
      </c>
      <c r="O12" s="31">
        <f>SUM(M12:N12)</f>
        <v>291926</v>
      </c>
      <c r="P12" s="21"/>
      <c r="Q12" s="77"/>
      <c r="R12" s="77"/>
      <c r="S12" s="21"/>
      <c r="T12" s="29">
        <v>0</v>
      </c>
      <c r="U12" s="29">
        <v>0</v>
      </c>
    </row>
    <row r="13" spans="2:22" ht="14.5">
      <c r="B13" s="28" t="s">
        <v>33</v>
      </c>
      <c r="C13" s="29">
        <v>50379</v>
      </c>
      <c r="D13" s="29">
        <v>2905</v>
      </c>
      <c r="E13" s="29">
        <v>20059</v>
      </c>
      <c r="F13" s="29">
        <v>2213</v>
      </c>
      <c r="G13" s="29">
        <v>0</v>
      </c>
      <c r="H13" s="29">
        <v>5134</v>
      </c>
      <c r="I13" s="29">
        <v>1635</v>
      </c>
      <c r="J13" s="29">
        <v>17376</v>
      </c>
      <c r="K13" s="29">
        <v>1627</v>
      </c>
      <c r="L13" s="29">
        <v>0</v>
      </c>
      <c r="M13" s="31">
        <f>SUM(C13:L13)</f>
        <v>101328</v>
      </c>
      <c r="N13" s="29">
        <v>1647</v>
      </c>
      <c r="O13" s="31">
        <f>SUM(M13:N13)</f>
        <v>102975</v>
      </c>
      <c r="P13" s="21"/>
      <c r="Q13" s="77"/>
      <c r="R13" s="77"/>
      <c r="S13" s="21"/>
      <c r="T13" s="29">
        <v>0</v>
      </c>
      <c r="U13" s="29">
        <v>0</v>
      </c>
    </row>
    <row r="14" spans="2:22" ht="14.5">
      <c r="B14" s="33" t="s">
        <v>34</v>
      </c>
      <c r="C14" s="34">
        <f>SUM(C10:C13)</f>
        <v>310123</v>
      </c>
      <c r="D14" s="34">
        <f t="shared" ref="D14:L14" si="0">SUM(D12:D13)</f>
        <v>18290</v>
      </c>
      <c r="E14" s="34">
        <f t="shared" si="0"/>
        <v>129817</v>
      </c>
      <c r="F14" s="34">
        <f t="shared" si="0"/>
        <v>12441</v>
      </c>
      <c r="G14" s="34">
        <f t="shared" si="0"/>
        <v>0</v>
      </c>
      <c r="H14" s="34">
        <f t="shared" si="0"/>
        <v>37471</v>
      </c>
      <c r="I14" s="34">
        <f t="shared" si="0"/>
        <v>10449</v>
      </c>
      <c r="J14" s="34">
        <f t="shared" si="0"/>
        <v>70687</v>
      </c>
      <c r="K14" s="34">
        <f t="shared" si="0"/>
        <v>9616</v>
      </c>
      <c r="L14" s="34">
        <f t="shared" si="0"/>
        <v>0</v>
      </c>
      <c r="M14" s="34">
        <f>SUM(M10:M13)</f>
        <v>598894</v>
      </c>
      <c r="N14" s="34">
        <f>SUM(N12:N13)</f>
        <v>10244</v>
      </c>
      <c r="O14" s="34">
        <f>SUM(O10:O13)</f>
        <v>609138</v>
      </c>
      <c r="P14" s="21"/>
      <c r="Q14" s="77"/>
      <c r="R14" s="77"/>
      <c r="S14" s="21"/>
      <c r="T14" s="34">
        <f>SUM(T12:T13)</f>
        <v>0</v>
      </c>
      <c r="U14" s="34">
        <f>SUM(U12:U13)</f>
        <v>0</v>
      </c>
    </row>
    <row r="15" spans="2:22" s="22" customFormat="1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7"/>
      <c r="R15" s="77"/>
      <c r="S15" s="21"/>
      <c r="T15" s="20"/>
      <c r="U15" s="20"/>
    </row>
    <row r="16" spans="2:22" s="27" customFormat="1" ht="16" customHeight="1">
      <c r="B16" s="23" t="s">
        <v>35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1"/>
      <c r="Q16" s="77"/>
      <c r="R16" s="77"/>
      <c r="S16" s="21"/>
      <c r="T16" s="26"/>
      <c r="U16" s="26"/>
    </row>
    <row r="17" spans="2:21" s="21" customFormat="1" ht="16" customHeight="1">
      <c r="B17" s="28" t="s">
        <v>36</v>
      </c>
      <c r="C17" s="29">
        <v>32156</v>
      </c>
      <c r="D17" s="29">
        <v>3359</v>
      </c>
      <c r="E17" s="29">
        <v>4299</v>
      </c>
      <c r="F17" s="29">
        <v>9387</v>
      </c>
      <c r="G17" s="29">
        <v>0</v>
      </c>
      <c r="H17" s="29">
        <v>2943</v>
      </c>
      <c r="I17" s="29">
        <v>1067</v>
      </c>
      <c r="J17" s="29">
        <v>9646</v>
      </c>
      <c r="K17" s="29">
        <v>15065</v>
      </c>
      <c r="L17" s="29">
        <v>0</v>
      </c>
      <c r="M17" s="31">
        <f>SUM(C17:L17)</f>
        <v>77922</v>
      </c>
      <c r="N17" s="29">
        <v>24932</v>
      </c>
      <c r="O17" s="31">
        <f>SUM(M17:N17)</f>
        <v>102854</v>
      </c>
      <c r="Q17" s="77"/>
      <c r="R17" s="77"/>
      <c r="T17" s="29">
        <v>0</v>
      </c>
      <c r="U17" s="29">
        <v>2999</v>
      </c>
    </row>
    <row r="18" spans="2:21" s="21" customFormat="1" ht="16" customHeight="1">
      <c r="B18" s="35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>
        <v>17761</v>
      </c>
      <c r="Q18" s="77"/>
      <c r="R18" s="77"/>
      <c r="T18" s="30"/>
      <c r="U18" s="30"/>
    </row>
    <row r="19" spans="2:21" s="21" customFormat="1" ht="16" customHeight="1">
      <c r="B19" s="28" t="s">
        <v>38</v>
      </c>
      <c r="C19" s="29">
        <v>7197</v>
      </c>
      <c r="D19" s="29">
        <v>722</v>
      </c>
      <c r="E19" s="29">
        <v>3072</v>
      </c>
      <c r="F19" s="29">
        <v>2123</v>
      </c>
      <c r="G19" s="29">
        <v>0</v>
      </c>
      <c r="H19" s="29">
        <v>9097</v>
      </c>
      <c r="I19" s="29">
        <v>9</v>
      </c>
      <c r="J19" s="29">
        <v>11991</v>
      </c>
      <c r="K19" s="29">
        <v>187</v>
      </c>
      <c r="L19" s="29">
        <v>0</v>
      </c>
      <c r="M19" s="31">
        <f>SUM(C19:L19)</f>
        <v>34398</v>
      </c>
      <c r="N19" s="29">
        <v>70</v>
      </c>
      <c r="O19" s="31">
        <f>SUM(M19:N19)</f>
        <v>34468</v>
      </c>
      <c r="Q19" s="77"/>
      <c r="R19" s="77"/>
      <c r="T19" s="29">
        <v>0</v>
      </c>
      <c r="U19" s="29">
        <v>0</v>
      </c>
    </row>
    <row r="20" spans="2:21" s="21" customFormat="1" ht="16" customHeight="1">
      <c r="B20" s="28" t="s">
        <v>39</v>
      </c>
      <c r="C20" s="29">
        <v>49887</v>
      </c>
      <c r="D20" s="29">
        <v>2752</v>
      </c>
      <c r="E20" s="29">
        <v>18320</v>
      </c>
      <c r="F20" s="29">
        <v>9475</v>
      </c>
      <c r="G20" s="29">
        <v>0</v>
      </c>
      <c r="H20" s="29">
        <v>8880</v>
      </c>
      <c r="I20" s="29">
        <v>2026</v>
      </c>
      <c r="J20" s="29">
        <v>20948</v>
      </c>
      <c r="K20" s="29">
        <v>4694</v>
      </c>
      <c r="L20" s="29">
        <v>0</v>
      </c>
      <c r="M20" s="31">
        <f>SUM(C20:L20)</f>
        <v>116982</v>
      </c>
      <c r="N20" s="29">
        <v>10493</v>
      </c>
      <c r="O20" s="31">
        <f>SUM(M20:N20)</f>
        <v>127475</v>
      </c>
      <c r="Q20" s="77"/>
      <c r="R20" s="77"/>
      <c r="T20" s="29">
        <v>0</v>
      </c>
      <c r="U20" s="29">
        <v>0</v>
      </c>
    </row>
    <row r="21" spans="2:21" s="21" customFormat="1" ht="16" customHeight="1">
      <c r="B21" s="37" t="s">
        <v>40</v>
      </c>
      <c r="C21" s="30"/>
      <c r="D21" s="30"/>
      <c r="E21" s="30"/>
      <c r="F21" s="29">
        <v>62</v>
      </c>
      <c r="G21" s="30"/>
      <c r="H21" s="30"/>
      <c r="I21" s="30"/>
      <c r="J21" s="29">
        <v>3805</v>
      </c>
      <c r="K21" s="30"/>
      <c r="L21" s="30"/>
      <c r="M21" s="31">
        <f>SUM(F21,J21)</f>
        <v>3867</v>
      </c>
      <c r="N21" s="30"/>
      <c r="O21" s="31">
        <f>M21</f>
        <v>3867</v>
      </c>
      <c r="Q21" s="77"/>
      <c r="R21" s="77"/>
      <c r="T21" s="30"/>
      <c r="U21" s="30"/>
    </row>
    <row r="22" spans="2:21" s="21" customFormat="1" ht="16" customHeight="1">
      <c r="B22" s="28" t="s">
        <v>41</v>
      </c>
      <c r="C22" s="29">
        <v>1456</v>
      </c>
      <c r="D22" s="29">
        <v>10107</v>
      </c>
      <c r="E22" s="29">
        <v>201</v>
      </c>
      <c r="F22" s="29">
        <v>0</v>
      </c>
      <c r="G22" s="29">
        <v>0</v>
      </c>
      <c r="H22" s="29">
        <v>7</v>
      </c>
      <c r="I22" s="29">
        <v>681</v>
      </c>
      <c r="J22" s="29">
        <v>0</v>
      </c>
      <c r="K22" s="29">
        <v>0</v>
      </c>
      <c r="L22" s="29">
        <v>0</v>
      </c>
      <c r="M22" s="31">
        <f>SUM(C22:L22)</f>
        <v>12452</v>
      </c>
      <c r="N22" s="29">
        <v>0</v>
      </c>
      <c r="O22" s="31">
        <f>SUM(M22:N22)</f>
        <v>12452</v>
      </c>
      <c r="Q22" s="77"/>
      <c r="R22" s="77"/>
      <c r="T22" s="29">
        <v>0</v>
      </c>
      <c r="U22" s="29">
        <v>0</v>
      </c>
    </row>
    <row r="23" spans="2:21" s="21" customFormat="1" ht="16" customHeight="1"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1">
        <f>SUM(C23:L23)</f>
        <v>0</v>
      </c>
      <c r="N23" s="29">
        <v>0</v>
      </c>
      <c r="O23" s="31">
        <f>SUM(M23:N23)</f>
        <v>0</v>
      </c>
      <c r="Q23" s="77"/>
      <c r="R23" s="77"/>
      <c r="T23" s="29">
        <v>0</v>
      </c>
      <c r="U23" s="29">
        <v>0</v>
      </c>
    </row>
    <row r="24" spans="2:21" s="21" customFormat="1" ht="16" customHeight="1">
      <c r="B24" s="28" t="s">
        <v>43</v>
      </c>
      <c r="C24" s="29">
        <v>36777</v>
      </c>
      <c r="D24" s="29">
        <v>5801</v>
      </c>
      <c r="E24" s="29">
        <v>300584</v>
      </c>
      <c r="F24" s="29">
        <v>13287</v>
      </c>
      <c r="G24" s="29">
        <v>0</v>
      </c>
      <c r="H24" s="29">
        <v>11662</v>
      </c>
      <c r="I24" s="29">
        <v>18409</v>
      </c>
      <c r="J24" s="29">
        <v>5569</v>
      </c>
      <c r="K24" s="29">
        <v>66994</v>
      </c>
      <c r="L24" s="29">
        <v>0</v>
      </c>
      <c r="M24" s="31">
        <f>SUM(C24:L24)</f>
        <v>459083</v>
      </c>
      <c r="N24" s="29">
        <v>12613</v>
      </c>
      <c r="O24" s="31">
        <f>SUM(M24:N24)</f>
        <v>471696</v>
      </c>
      <c r="Q24" s="77"/>
      <c r="R24" s="77"/>
      <c r="T24" s="29">
        <v>0</v>
      </c>
      <c r="U24" s="29">
        <v>0</v>
      </c>
    </row>
    <row r="25" spans="2:21" s="21" customFormat="1" ht="16" customHeight="1">
      <c r="B25" s="33" t="s">
        <v>44</v>
      </c>
      <c r="C25" s="34">
        <f>SUM(C17,C19:C20,C22:C24)</f>
        <v>127473</v>
      </c>
      <c r="D25" s="34">
        <f>SUM(D17,D19:D20,D22:D24)</f>
        <v>22741</v>
      </c>
      <c r="E25" s="34">
        <f>SUM(E17,E19:E20,E22:E24)</f>
        <v>326476</v>
      </c>
      <c r="F25" s="34">
        <f>SUM(F17,F19:F24)</f>
        <v>34334</v>
      </c>
      <c r="G25" s="34">
        <f>SUM(G17,G19:G20,G22:G24)</f>
        <v>0</v>
      </c>
      <c r="H25" s="34">
        <f>SUM(H17,H19:H20,H22:H24)</f>
        <v>32589</v>
      </c>
      <c r="I25" s="34">
        <f>SUM(I17,I19:I20,I22:I24)</f>
        <v>22192</v>
      </c>
      <c r="J25" s="34">
        <f>SUM(J17,J19:J24)</f>
        <v>51959</v>
      </c>
      <c r="K25" s="34">
        <f>SUM(K17,K19:K20,K22:K24)</f>
        <v>86940</v>
      </c>
      <c r="L25" s="34">
        <f>SUM(L17,L19:L20,L22:L24)</f>
        <v>0</v>
      </c>
      <c r="M25" s="34">
        <f>SUM(M17,M19:M24)</f>
        <v>704704</v>
      </c>
      <c r="N25" s="34">
        <f>SUM(N17,N19:N20,N22:N24)</f>
        <v>48108</v>
      </c>
      <c r="O25" s="34">
        <f>SUM(O17,O19:O24)</f>
        <v>752812</v>
      </c>
      <c r="Q25" s="77"/>
      <c r="R25" s="77"/>
      <c r="T25" s="34">
        <f>SUM(T17,T19:T20,T22:T24)</f>
        <v>0</v>
      </c>
      <c r="U25" s="34">
        <f>SUM(U17,U19:U20,U22:U24)</f>
        <v>2999</v>
      </c>
    </row>
    <row r="26" spans="2:21" s="22" customFormat="1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77"/>
      <c r="R26" s="77"/>
      <c r="S26" s="21"/>
      <c r="T26" s="20"/>
      <c r="U26" s="20"/>
    </row>
    <row r="27" spans="2:21" s="27" customFormat="1" ht="16" customHeight="1">
      <c r="B27" s="23" t="s">
        <v>45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/>
      <c r="Q27" s="77"/>
      <c r="R27" s="77"/>
      <c r="S27" s="21"/>
      <c r="T27" s="26"/>
      <c r="U27" s="26"/>
    </row>
    <row r="28" spans="2:21" s="21" customFormat="1" ht="16" customHeight="1">
      <c r="B28" s="28" t="s">
        <v>46</v>
      </c>
      <c r="C28" s="29">
        <v>2467</v>
      </c>
      <c r="D28" s="30"/>
      <c r="E28" s="30"/>
      <c r="F28" s="30"/>
      <c r="G28" s="30"/>
      <c r="H28" s="30"/>
      <c r="I28" s="30"/>
      <c r="J28" s="30"/>
      <c r="K28" s="30"/>
      <c r="L28" s="30"/>
      <c r="M28" s="31">
        <f>C28</f>
        <v>2467</v>
      </c>
      <c r="N28" s="30"/>
      <c r="O28" s="31">
        <f>M28</f>
        <v>2467</v>
      </c>
      <c r="Q28" s="77"/>
      <c r="R28" s="77"/>
      <c r="T28" s="30"/>
      <c r="U28" s="30"/>
    </row>
    <row r="29" spans="2:21" s="21" customFormat="1" ht="16" customHeight="1">
      <c r="B29" s="28" t="s">
        <v>47</v>
      </c>
      <c r="C29" s="30"/>
      <c r="D29" s="30"/>
      <c r="E29" s="29">
        <v>2443</v>
      </c>
      <c r="F29" s="30"/>
      <c r="G29" s="30"/>
      <c r="H29" s="30"/>
      <c r="I29" s="30"/>
      <c r="J29" s="30"/>
      <c r="K29" s="30"/>
      <c r="L29" s="30"/>
      <c r="M29" s="31">
        <f>E29</f>
        <v>2443</v>
      </c>
      <c r="N29" s="30"/>
      <c r="O29" s="31">
        <f>M29</f>
        <v>2443</v>
      </c>
      <c r="P29" s="38"/>
      <c r="Q29" s="77"/>
      <c r="R29" s="77"/>
      <c r="S29" s="38"/>
      <c r="T29" s="30"/>
      <c r="U29" s="30"/>
    </row>
    <row r="30" spans="2:21" s="21" customFormat="1" ht="16" customHeight="1">
      <c r="B30" s="28" t="s">
        <v>48</v>
      </c>
      <c r="C30" s="30"/>
      <c r="D30" s="30"/>
      <c r="E30" s="30"/>
      <c r="F30" s="30"/>
      <c r="G30" s="30"/>
      <c r="H30" s="30"/>
      <c r="I30" s="30"/>
      <c r="J30" s="30"/>
      <c r="K30" s="29">
        <v>177105</v>
      </c>
      <c r="L30" s="30"/>
      <c r="M30" s="31">
        <f>K30</f>
        <v>177105</v>
      </c>
      <c r="N30" s="30"/>
      <c r="O30" s="31">
        <f>M30</f>
        <v>177105</v>
      </c>
      <c r="P30" s="39"/>
      <c r="Q30" s="77"/>
      <c r="R30" s="77"/>
      <c r="S30" s="39"/>
      <c r="T30" s="30"/>
      <c r="U30" s="30"/>
    </row>
    <row r="31" spans="2:21" s="21" customFormat="1" ht="16" customHeight="1">
      <c r="B31" s="40" t="s">
        <v>49</v>
      </c>
      <c r="C31" s="41"/>
      <c r="D31" s="41"/>
      <c r="E31" s="42">
        <f>O80</f>
        <v>219845</v>
      </c>
      <c r="F31" s="41"/>
      <c r="G31" s="41"/>
      <c r="H31" s="41"/>
      <c r="I31" s="41"/>
      <c r="J31" s="41"/>
      <c r="K31" s="41"/>
      <c r="L31" s="41"/>
      <c r="M31" s="31">
        <f>E31</f>
        <v>219845</v>
      </c>
      <c r="N31" s="41"/>
      <c r="O31" s="31">
        <f>M31</f>
        <v>219845</v>
      </c>
      <c r="P31" s="39"/>
      <c r="Q31" s="77"/>
      <c r="R31" s="77"/>
      <c r="S31" s="39"/>
      <c r="T31" s="30"/>
      <c r="U31" s="30"/>
    </row>
    <row r="32" spans="2:21" s="21" customFormat="1" ht="16" customHeight="1">
      <c r="B32" s="28" t="s">
        <v>50</v>
      </c>
      <c r="C32" s="75">
        <f>-C49-C50</f>
        <v>0</v>
      </c>
      <c r="D32" s="75">
        <f t="shared" ref="D32:L32" si="1">-D49-D50</f>
        <v>0</v>
      </c>
      <c r="E32" s="75">
        <f t="shared" si="1"/>
        <v>0</v>
      </c>
      <c r="F32" s="75">
        <f t="shared" si="1"/>
        <v>0</v>
      </c>
      <c r="G32" s="75">
        <f t="shared" si="1"/>
        <v>0</v>
      </c>
      <c r="H32" s="75">
        <f t="shared" si="1"/>
        <v>0</v>
      </c>
      <c r="I32" s="75">
        <f t="shared" si="1"/>
        <v>0</v>
      </c>
      <c r="J32" s="75">
        <f t="shared" si="1"/>
        <v>0</v>
      </c>
      <c r="K32" s="75">
        <f t="shared" si="1"/>
        <v>51107</v>
      </c>
      <c r="L32" s="75">
        <f t="shared" si="1"/>
        <v>0</v>
      </c>
      <c r="M32" s="31">
        <f>SUM(C32:L32)</f>
        <v>51107</v>
      </c>
      <c r="N32" s="75">
        <f>-N49-N50</f>
        <v>0</v>
      </c>
      <c r="O32" s="31">
        <f>SUM(M32:N32)</f>
        <v>51107</v>
      </c>
      <c r="P32" s="45"/>
      <c r="Q32" s="77"/>
      <c r="R32" s="77"/>
      <c r="S32" s="45"/>
      <c r="T32" s="44">
        <f>-T49+T50</f>
        <v>0</v>
      </c>
      <c r="U32" s="44">
        <f>-U49+U50</f>
        <v>0</v>
      </c>
    </row>
    <row r="33" spans="2:21" s="21" customFormat="1" ht="16" customHeight="1">
      <c r="B33" s="28" t="s">
        <v>51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1">
        <f>SUM(C33:L33)</f>
        <v>0</v>
      </c>
      <c r="N33" s="29">
        <v>0</v>
      </c>
      <c r="O33" s="31">
        <f>SUM(M33:N33)</f>
        <v>0</v>
      </c>
      <c r="Q33" s="77"/>
      <c r="R33" s="77"/>
      <c r="T33" s="29">
        <v>0</v>
      </c>
      <c r="U33" s="29">
        <v>0</v>
      </c>
    </row>
    <row r="34" spans="2:21" s="21" customFormat="1" ht="16" customHeight="1">
      <c r="B34" s="28" t="s">
        <v>52</v>
      </c>
      <c r="C34" s="29">
        <v>0</v>
      </c>
      <c r="D34" s="29">
        <v>0</v>
      </c>
      <c r="E34" s="29">
        <v>0</v>
      </c>
      <c r="F34" s="29">
        <v>11014</v>
      </c>
      <c r="G34" s="29">
        <v>0</v>
      </c>
      <c r="H34" s="29">
        <v>16</v>
      </c>
      <c r="I34" s="29">
        <v>6843</v>
      </c>
      <c r="J34" s="29">
        <v>0</v>
      </c>
      <c r="K34" s="29">
        <v>0</v>
      </c>
      <c r="L34" s="29">
        <v>0</v>
      </c>
      <c r="M34" s="31">
        <f>SUM(C34:L34)</f>
        <v>17873</v>
      </c>
      <c r="N34" s="29">
        <v>0</v>
      </c>
      <c r="O34" s="31">
        <f>SUM(M34:N34)</f>
        <v>17873</v>
      </c>
      <c r="Q34" s="77"/>
      <c r="R34" s="77"/>
      <c r="T34" s="29">
        <v>0</v>
      </c>
      <c r="U34" s="29">
        <v>0</v>
      </c>
    </row>
    <row r="35" spans="2:21" s="21" customFormat="1" ht="16" customHeight="1">
      <c r="B35" s="33" t="s">
        <v>53</v>
      </c>
      <c r="C35" s="34">
        <f>SUM(C28,C32:C34)</f>
        <v>2467</v>
      </c>
      <c r="D35" s="34">
        <f>SUM(D32:D34)</f>
        <v>0</v>
      </c>
      <c r="E35" s="34">
        <f>SUM(E29,E31:E34)</f>
        <v>222288</v>
      </c>
      <c r="F35" s="34">
        <f>SUM(F32:F34)</f>
        <v>11014</v>
      </c>
      <c r="G35" s="34">
        <f>SUM(G32:G34)</f>
        <v>0</v>
      </c>
      <c r="H35" s="34">
        <f>SUM(H32:H34)</f>
        <v>16</v>
      </c>
      <c r="I35" s="34">
        <f>SUM(I32:I34)</f>
        <v>6843</v>
      </c>
      <c r="J35" s="34">
        <f>SUM(J32:J34)</f>
        <v>0</v>
      </c>
      <c r="K35" s="34">
        <f>SUM(K30,K32:K34)</f>
        <v>228212</v>
      </c>
      <c r="L35" s="34">
        <f>SUM(L32:L34)</f>
        <v>0</v>
      </c>
      <c r="M35" s="34">
        <f>SUM(M28:M34)</f>
        <v>470840</v>
      </c>
      <c r="N35" s="34">
        <f>SUM(N32:N34)</f>
        <v>0</v>
      </c>
      <c r="O35" s="34">
        <f>SUM(O28:O34)</f>
        <v>470840</v>
      </c>
      <c r="Q35" s="77"/>
      <c r="R35" s="77"/>
      <c r="T35" s="34">
        <f>SUM(T32:T34)</f>
        <v>0</v>
      </c>
      <c r="U35" s="34">
        <f>SUM(U32:U34)</f>
        <v>0</v>
      </c>
    </row>
    <row r="36" spans="2:21" s="22" customFormat="1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77"/>
      <c r="R36" s="77"/>
      <c r="S36" s="21"/>
      <c r="T36" s="20"/>
      <c r="U36" s="20"/>
    </row>
    <row r="37" spans="2:21" s="21" customFormat="1" ht="16" customHeight="1">
      <c r="B37" s="28" t="s">
        <v>54</v>
      </c>
      <c r="C37" s="29">
        <v>19678</v>
      </c>
      <c r="D37" s="29">
        <v>2306</v>
      </c>
      <c r="E37" s="29">
        <v>11473</v>
      </c>
      <c r="F37" s="29">
        <v>1446</v>
      </c>
      <c r="G37" s="29">
        <v>0</v>
      </c>
      <c r="H37" s="29">
        <v>2946</v>
      </c>
      <c r="I37" s="29">
        <v>1048</v>
      </c>
      <c r="J37" s="29">
        <v>6353</v>
      </c>
      <c r="K37" s="29">
        <v>1109</v>
      </c>
      <c r="L37" s="29">
        <v>0</v>
      </c>
      <c r="M37" s="31">
        <f>SUM(C37:L37)</f>
        <v>46359</v>
      </c>
      <c r="N37" s="29">
        <v>2592</v>
      </c>
      <c r="O37" s="31">
        <f>SUM(M37:N37)</f>
        <v>48951</v>
      </c>
      <c r="Q37" s="77"/>
      <c r="R37" s="77"/>
      <c r="T37" s="29">
        <v>0</v>
      </c>
      <c r="U37" s="29">
        <v>14</v>
      </c>
    </row>
    <row r="38" spans="2:21" s="22" customFormat="1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77"/>
      <c r="R38" s="77"/>
      <c r="S38" s="21"/>
      <c r="T38" s="20"/>
      <c r="U38" s="20"/>
    </row>
    <row r="39" spans="2:21" s="21" customFormat="1" ht="16" customHeight="1">
      <c r="B39" s="28" t="s">
        <v>55</v>
      </c>
      <c r="C39" s="29">
        <v>-533</v>
      </c>
      <c r="D39" s="29">
        <v>-272</v>
      </c>
      <c r="E39" s="29">
        <v>-445</v>
      </c>
      <c r="F39" s="29">
        <v>-258</v>
      </c>
      <c r="G39" s="29">
        <v>0</v>
      </c>
      <c r="H39" s="29">
        <v>-537</v>
      </c>
      <c r="I39" s="29">
        <v>-170</v>
      </c>
      <c r="J39" s="29">
        <v>-22519</v>
      </c>
      <c r="K39" s="29">
        <v>-284</v>
      </c>
      <c r="L39" s="29">
        <v>0</v>
      </c>
      <c r="M39" s="31">
        <f>SUM(C39:L39)</f>
        <v>-25018</v>
      </c>
      <c r="N39" s="29">
        <v>0</v>
      </c>
      <c r="O39" s="31">
        <f>SUM(M39:N39)</f>
        <v>-25018</v>
      </c>
      <c r="P39" s="45"/>
      <c r="Q39" s="77"/>
      <c r="R39" s="77"/>
      <c r="S39" s="45"/>
      <c r="T39" s="29">
        <v>0</v>
      </c>
      <c r="U39" s="29">
        <v>-2566</v>
      </c>
    </row>
    <row r="40" spans="2:21" s="22" customFormat="1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77"/>
      <c r="R40" s="77"/>
      <c r="S40" s="21"/>
      <c r="T40" s="20"/>
      <c r="U40" s="20"/>
    </row>
    <row r="41" spans="2:21" s="21" customFormat="1" ht="16" customHeight="1">
      <c r="B41" s="46" t="s">
        <v>56</v>
      </c>
      <c r="C41" s="31">
        <f t="shared" ref="C41:O41" si="2">SUM(C14,C25,C35,C37,C39)</f>
        <v>459208</v>
      </c>
      <c r="D41" s="31">
        <f t="shared" si="2"/>
        <v>43065</v>
      </c>
      <c r="E41" s="31">
        <f t="shared" si="2"/>
        <v>689609</v>
      </c>
      <c r="F41" s="31">
        <f t="shared" si="2"/>
        <v>58977</v>
      </c>
      <c r="G41" s="31">
        <f t="shared" si="2"/>
        <v>0</v>
      </c>
      <c r="H41" s="31">
        <f t="shared" si="2"/>
        <v>72485</v>
      </c>
      <c r="I41" s="31">
        <f t="shared" si="2"/>
        <v>40362</v>
      </c>
      <c r="J41" s="31">
        <f t="shared" si="2"/>
        <v>106480</v>
      </c>
      <c r="K41" s="31">
        <f t="shared" si="2"/>
        <v>325593</v>
      </c>
      <c r="L41" s="31">
        <f t="shared" si="2"/>
        <v>0</v>
      </c>
      <c r="M41" s="31">
        <f t="shared" si="2"/>
        <v>1795779</v>
      </c>
      <c r="N41" s="31">
        <f t="shared" si="2"/>
        <v>60944</v>
      </c>
      <c r="O41" s="31">
        <f t="shared" si="2"/>
        <v>1856723</v>
      </c>
      <c r="P41" s="45"/>
      <c r="Q41" s="77"/>
      <c r="R41" s="77"/>
      <c r="S41" s="45"/>
      <c r="T41" s="31">
        <f>SUM(T14,T25,T35,T37,T39)</f>
        <v>0</v>
      </c>
      <c r="U41" s="31">
        <f>SUM(U14,U25,U35,U37,U39)</f>
        <v>447</v>
      </c>
    </row>
    <row r="42" spans="2:21" s="22" customFormat="1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77"/>
      <c r="R42" s="77"/>
      <c r="S42" s="21"/>
      <c r="T42" s="20"/>
      <c r="U42" s="20"/>
    </row>
    <row r="43" spans="2:21" s="21" customFormat="1" ht="16" customHeight="1">
      <c r="B43" s="46" t="s">
        <v>57</v>
      </c>
      <c r="C43" s="31">
        <f>SUM(C41,C55)</f>
        <v>459208</v>
      </c>
      <c r="D43" s="31">
        <f>SUM(D41,D55)</f>
        <v>43065</v>
      </c>
      <c r="E43" s="31">
        <f>SUM(E41,E55)</f>
        <v>684699</v>
      </c>
      <c r="F43" s="31">
        <f>SUM(F41,F55:F56)</f>
        <v>58977</v>
      </c>
      <c r="G43" s="31">
        <f>SUM(G41,G55)</f>
        <v>0</v>
      </c>
      <c r="H43" s="31">
        <f>SUM(H41,H55)</f>
        <v>72485</v>
      </c>
      <c r="I43" s="31">
        <f>SUM(I41,I55)</f>
        <v>40362</v>
      </c>
      <c r="J43" s="31">
        <f>SUM(J41,J55:J56)</f>
        <v>106480</v>
      </c>
      <c r="K43" s="31">
        <f>SUM(K41,K55)</f>
        <v>325593</v>
      </c>
      <c r="L43" s="31">
        <f>SUM(L41,L55)</f>
        <v>0</v>
      </c>
      <c r="M43" s="31">
        <f>SUM(M41,M55:M56)</f>
        <v>1790869</v>
      </c>
      <c r="N43" s="31">
        <f>SUM(N41,N55)</f>
        <v>60944</v>
      </c>
      <c r="O43" s="31">
        <f>SUM(O41,O55:O56)</f>
        <v>1851813</v>
      </c>
      <c r="Q43" s="77"/>
      <c r="R43" s="77"/>
      <c r="T43" s="31">
        <f>SUM(T41,T55)</f>
        <v>0</v>
      </c>
      <c r="U43" s="31">
        <f>SUM(U41,U55)</f>
        <v>447</v>
      </c>
    </row>
    <row r="44" spans="2:21" s="22" customFormat="1" ht="12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77"/>
      <c r="R44" s="77"/>
      <c r="S44" s="21"/>
      <c r="T44" s="20"/>
      <c r="U44" s="20"/>
    </row>
    <row r="45" spans="2:21" s="22" customFormat="1" ht="18" customHeight="1">
      <c r="B45" s="18" t="s">
        <v>58</v>
      </c>
      <c r="C45" s="4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77"/>
      <c r="R45" s="77"/>
      <c r="S45" s="21"/>
      <c r="T45" s="20"/>
      <c r="U45" s="20"/>
    </row>
    <row r="46" spans="2:21" s="27" customFormat="1" ht="16" customHeight="1">
      <c r="B46" s="23" t="s">
        <v>59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1"/>
      <c r="Q46" s="77"/>
      <c r="R46" s="77"/>
      <c r="S46" s="21"/>
      <c r="T46" s="26"/>
      <c r="U46" s="26"/>
    </row>
    <row r="47" spans="2:21" s="21" customFormat="1" ht="16" customHeight="1">
      <c r="B47" s="28" t="s">
        <v>60</v>
      </c>
      <c r="C47" s="29">
        <v>-48797</v>
      </c>
      <c r="D47" s="30"/>
      <c r="E47" s="29">
        <v>-9495</v>
      </c>
      <c r="F47" s="29">
        <v>0</v>
      </c>
      <c r="G47" s="30"/>
      <c r="H47" s="30"/>
      <c r="I47" s="30"/>
      <c r="J47" s="30"/>
      <c r="K47" s="30"/>
      <c r="L47" s="30"/>
      <c r="M47" s="31">
        <f>SUM(C47,E47:F47)</f>
        <v>-58292</v>
      </c>
      <c r="N47" s="30"/>
      <c r="O47" s="31">
        <f>M47</f>
        <v>-58292</v>
      </c>
      <c r="Q47" s="77"/>
      <c r="R47" s="77"/>
      <c r="T47" s="30"/>
      <c r="U47" s="30"/>
    </row>
    <row r="48" spans="2:21" s="21" customFormat="1" ht="16" customHeight="1">
      <c r="B48" s="78" t="s">
        <v>61</v>
      </c>
      <c r="C48" s="29">
        <v>-5520</v>
      </c>
      <c r="D48" s="29">
        <v>0</v>
      </c>
      <c r="E48" s="29">
        <v>-1343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f>SUM(C48:L48)</f>
        <v>-6863</v>
      </c>
      <c r="N48" s="29">
        <v>0</v>
      </c>
      <c r="O48" s="31">
        <f>SUM(M48:N48)</f>
        <v>-6863</v>
      </c>
      <c r="Q48" s="77"/>
      <c r="R48" s="77"/>
      <c r="S48" s="48"/>
      <c r="T48" s="29">
        <v>0</v>
      </c>
      <c r="U48" s="29">
        <v>0</v>
      </c>
    </row>
    <row r="49" spans="2:21" s="21" customFormat="1" ht="16" customHeight="1">
      <c r="B49" s="37" t="s">
        <v>62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-944</v>
      </c>
      <c r="L49" s="29">
        <v>0</v>
      </c>
      <c r="M49" s="31">
        <f>SUM(C49:L49)</f>
        <v>-944</v>
      </c>
      <c r="N49" s="29">
        <v>0</v>
      </c>
      <c r="O49" s="31">
        <f>SUM(M49:N49)</f>
        <v>-944</v>
      </c>
      <c r="Q49" s="77"/>
      <c r="R49" s="77"/>
      <c r="T49" s="29">
        <v>0</v>
      </c>
      <c r="U49" s="29">
        <v>0</v>
      </c>
    </row>
    <row r="50" spans="2:21" s="21" customFormat="1" ht="16" customHeight="1">
      <c r="B50" s="28" t="s">
        <v>63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-50163</v>
      </c>
      <c r="L50" s="29">
        <v>0</v>
      </c>
      <c r="M50" s="31">
        <f>SUM(C50:L50)</f>
        <v>-50163</v>
      </c>
      <c r="N50" s="29">
        <v>0</v>
      </c>
      <c r="O50" s="31">
        <f>SUM(M50:N50)</f>
        <v>-50163</v>
      </c>
      <c r="P50" s="49"/>
      <c r="Q50" s="77"/>
      <c r="R50" s="77"/>
      <c r="S50" s="49"/>
      <c r="T50" s="29">
        <v>0</v>
      </c>
      <c r="U50" s="29">
        <v>0</v>
      </c>
    </row>
    <row r="51" spans="2:21" s="21" customFormat="1" ht="16" customHeight="1">
      <c r="B51" s="28" t="s">
        <v>64</v>
      </c>
      <c r="C51" s="29">
        <v>-8650</v>
      </c>
      <c r="D51" s="29">
        <v>-492</v>
      </c>
      <c r="E51" s="29">
        <v>-34873</v>
      </c>
      <c r="F51" s="29">
        <v>-591</v>
      </c>
      <c r="G51" s="29">
        <v>0</v>
      </c>
      <c r="H51" s="29">
        <v>-114</v>
      </c>
      <c r="I51" s="29">
        <v>-8746</v>
      </c>
      <c r="J51" s="29">
        <v>-2781</v>
      </c>
      <c r="K51" s="29">
        <v>-161841</v>
      </c>
      <c r="L51" s="29">
        <v>0</v>
      </c>
      <c r="M51" s="31">
        <f>SUM(C51:L51)</f>
        <v>-218088</v>
      </c>
      <c r="N51" s="29">
        <v>-256</v>
      </c>
      <c r="O51" s="31">
        <f>SUM(M51:N51)</f>
        <v>-218344</v>
      </c>
      <c r="P51" s="50"/>
      <c r="Q51" s="77"/>
      <c r="R51" s="77"/>
      <c r="S51" s="51"/>
      <c r="T51" s="29">
        <v>0</v>
      </c>
      <c r="U51" s="29">
        <v>0</v>
      </c>
    </row>
    <row r="52" spans="2:21" s="21" customFormat="1" ht="16" customHeight="1">
      <c r="B52" s="33" t="s">
        <v>65</v>
      </c>
      <c r="C52" s="34">
        <f>SUM(C47:C51)</f>
        <v>-62967</v>
      </c>
      <c r="D52" s="34">
        <f>SUM(D48:D51)</f>
        <v>-492</v>
      </c>
      <c r="E52" s="34">
        <f>SUM(E47:E51)</f>
        <v>-45711</v>
      </c>
      <c r="F52" s="34">
        <f>SUM(F47:F51)</f>
        <v>-591</v>
      </c>
      <c r="G52" s="34">
        <f t="shared" ref="G52:L52" si="3">SUM(G48:G51)</f>
        <v>0</v>
      </c>
      <c r="H52" s="34">
        <f t="shared" si="3"/>
        <v>-114</v>
      </c>
      <c r="I52" s="34">
        <f t="shared" si="3"/>
        <v>-8746</v>
      </c>
      <c r="J52" s="34">
        <f t="shared" si="3"/>
        <v>-2781</v>
      </c>
      <c r="K52" s="34">
        <f t="shared" si="3"/>
        <v>-212948</v>
      </c>
      <c r="L52" s="34">
        <f t="shared" si="3"/>
        <v>0</v>
      </c>
      <c r="M52" s="34">
        <f>SUM(M47:M51)</f>
        <v>-334350</v>
      </c>
      <c r="N52" s="34">
        <f>SUM(N48:N51)</f>
        <v>-256</v>
      </c>
      <c r="O52" s="34">
        <f>SUM(O47:O51)</f>
        <v>-334606</v>
      </c>
      <c r="P52" s="52"/>
      <c r="Q52" s="77"/>
      <c r="R52" s="77"/>
      <c r="S52" s="52"/>
      <c r="T52" s="34">
        <f>SUM(T49:T51)</f>
        <v>0</v>
      </c>
      <c r="U52" s="34">
        <f>SUM(U49:U51)</f>
        <v>0</v>
      </c>
    </row>
    <row r="53" spans="2:21" s="22" customFormat="1" ht="12" customHeight="1">
      <c r="B53" s="53"/>
      <c r="C53" s="4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/>
      <c r="Q53" s="77"/>
      <c r="R53" s="77"/>
      <c r="S53" s="52"/>
      <c r="T53" s="20"/>
      <c r="U53" s="20"/>
    </row>
    <row r="54" spans="2:21" s="27" customFormat="1" ht="16" customHeight="1">
      <c r="B54" s="54" t="s">
        <v>66</v>
      </c>
      <c r="C54" s="5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2"/>
      <c r="Q54" s="77"/>
      <c r="R54" s="77"/>
      <c r="S54" s="52"/>
      <c r="T54" s="26"/>
      <c r="U54" s="26"/>
    </row>
    <row r="55" spans="2:21" s="21" customFormat="1" ht="16" customHeight="1">
      <c r="B55" s="28" t="s">
        <v>67</v>
      </c>
      <c r="C55" s="29">
        <v>0</v>
      </c>
      <c r="D55" s="29">
        <v>0</v>
      </c>
      <c r="E55" s="29">
        <v>-4910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1">
        <f>SUM(C55:L55)</f>
        <v>-4910</v>
      </c>
      <c r="N55" s="29">
        <v>0</v>
      </c>
      <c r="O55" s="31">
        <f>SUM(M55:N55)</f>
        <v>-4910</v>
      </c>
      <c r="P55" s="52"/>
      <c r="Q55" s="77"/>
      <c r="R55" s="77"/>
      <c r="S55" s="52"/>
      <c r="T55" s="29">
        <v>0</v>
      </c>
      <c r="U55" s="29">
        <v>0</v>
      </c>
    </row>
    <row r="56" spans="2:21" s="21" customFormat="1" ht="16" customHeight="1">
      <c r="B56" s="37" t="s">
        <v>68</v>
      </c>
      <c r="C56" s="30"/>
      <c r="D56" s="30"/>
      <c r="E56" s="30"/>
      <c r="F56" s="29">
        <v>0</v>
      </c>
      <c r="G56" s="30"/>
      <c r="H56" s="30"/>
      <c r="I56" s="30"/>
      <c r="J56" s="29">
        <v>0</v>
      </c>
      <c r="K56" s="30"/>
      <c r="L56" s="30"/>
      <c r="M56" s="31">
        <f>SUM(F56,J56)</f>
        <v>0</v>
      </c>
      <c r="N56" s="30"/>
      <c r="O56" s="31">
        <f>M56</f>
        <v>0</v>
      </c>
      <c r="P56" s="52"/>
      <c r="Q56" s="77"/>
      <c r="R56" s="77"/>
      <c r="S56" s="52"/>
      <c r="T56" s="30"/>
      <c r="U56" s="30"/>
    </row>
    <row r="57" spans="2:21" s="21" customFormat="1" ht="16" customHeight="1">
      <c r="B57" s="28" t="s">
        <v>69</v>
      </c>
      <c r="C57" s="30"/>
      <c r="D57" s="30"/>
      <c r="E57" s="29">
        <v>0</v>
      </c>
      <c r="F57" s="30"/>
      <c r="G57" s="30"/>
      <c r="H57" s="30"/>
      <c r="I57" s="30"/>
      <c r="J57" s="30"/>
      <c r="K57" s="30"/>
      <c r="L57" s="30"/>
      <c r="M57" s="31">
        <f>E57</f>
        <v>0</v>
      </c>
      <c r="N57" s="30"/>
      <c r="O57" s="31">
        <f>M57</f>
        <v>0</v>
      </c>
      <c r="P57" s="52"/>
      <c r="Q57" s="77"/>
      <c r="R57" s="77"/>
      <c r="S57" s="52"/>
      <c r="T57" s="30"/>
      <c r="U57" s="30"/>
    </row>
    <row r="58" spans="2:21" s="21" customFormat="1" ht="16" customHeight="1">
      <c r="B58" s="40" t="s">
        <v>70</v>
      </c>
      <c r="C58" s="42">
        <f>-C82</f>
        <v>0</v>
      </c>
      <c r="D58" s="42">
        <f>-D82</f>
        <v>0</v>
      </c>
      <c r="E58" s="42">
        <f>-E82</f>
        <v>-219845</v>
      </c>
      <c r="F58" s="42">
        <f>-F82</f>
        <v>0</v>
      </c>
      <c r="G58" s="41"/>
      <c r="H58" s="42">
        <f>-H82</f>
        <v>0</v>
      </c>
      <c r="I58" s="42">
        <f>-I82</f>
        <v>0</v>
      </c>
      <c r="J58" s="42">
        <f>-J82</f>
        <v>0</v>
      </c>
      <c r="K58" s="42">
        <f>-K82</f>
        <v>0</v>
      </c>
      <c r="L58" s="42">
        <f>-L82</f>
        <v>0</v>
      </c>
      <c r="M58" s="31">
        <f>SUM(C58:L58)</f>
        <v>-219845</v>
      </c>
      <c r="N58" s="42">
        <f>-N82</f>
        <v>0</v>
      </c>
      <c r="O58" s="31">
        <f>SUM(M58:N58)</f>
        <v>-219845</v>
      </c>
      <c r="P58" s="52"/>
      <c r="Q58" s="77"/>
      <c r="R58" s="77"/>
      <c r="S58" s="52"/>
      <c r="T58" s="30"/>
      <c r="U58" s="30"/>
    </row>
    <row r="59" spans="2:21" s="21" customFormat="1" ht="16" customHeight="1">
      <c r="B59" s="28" t="s">
        <v>71</v>
      </c>
      <c r="C59" s="29">
        <v>-3058</v>
      </c>
      <c r="D59" s="29">
        <v>-1316</v>
      </c>
      <c r="E59" s="29">
        <v>-79816</v>
      </c>
      <c r="F59" s="29">
        <v>-4596</v>
      </c>
      <c r="G59" s="29">
        <v>0</v>
      </c>
      <c r="H59" s="29">
        <v>-286</v>
      </c>
      <c r="I59" s="29">
        <v>-745</v>
      </c>
      <c r="J59" s="29">
        <v>-6341</v>
      </c>
      <c r="K59" s="29">
        <v>-17491</v>
      </c>
      <c r="L59" s="29">
        <v>0</v>
      </c>
      <c r="M59" s="31">
        <f>SUM(C59:L59)</f>
        <v>-113649</v>
      </c>
      <c r="N59" s="29">
        <v>-1015</v>
      </c>
      <c r="O59" s="31">
        <f>SUM(M59:N59)</f>
        <v>-114664</v>
      </c>
      <c r="P59" s="52"/>
      <c r="Q59" s="77"/>
      <c r="R59" s="77"/>
      <c r="S59" s="52"/>
      <c r="T59" s="29">
        <v>0</v>
      </c>
      <c r="U59" s="29">
        <v>0</v>
      </c>
    </row>
    <row r="60" spans="2:21" s="21" customFormat="1" ht="16" customHeight="1">
      <c r="B60" s="33" t="s">
        <v>72</v>
      </c>
      <c r="C60" s="34">
        <f>SUM(C55,C58:C59)</f>
        <v>-3058</v>
      </c>
      <c r="D60" s="34">
        <f>SUM(D55,D58:D59)</f>
        <v>-1316</v>
      </c>
      <c r="E60" s="34">
        <f>SUM(E55,E57:E59)</f>
        <v>-304571</v>
      </c>
      <c r="F60" s="34">
        <f>SUM(F55:F56,F58:F59)</f>
        <v>-4596</v>
      </c>
      <c r="G60" s="34">
        <f>SUM(G55,G59)</f>
        <v>0</v>
      </c>
      <c r="H60" s="34">
        <f>SUM(H55,H58:H59)</f>
        <v>-286</v>
      </c>
      <c r="I60" s="34">
        <f>SUM(I55,I58:I59)</f>
        <v>-745</v>
      </c>
      <c r="J60" s="34">
        <f>SUM(J55:J56,J58:J59)</f>
        <v>-6341</v>
      </c>
      <c r="K60" s="34">
        <f>SUM(K55,K58:K59)</f>
        <v>-17491</v>
      </c>
      <c r="L60" s="34">
        <f>SUM(L55,L58:L59)</f>
        <v>0</v>
      </c>
      <c r="M60" s="34">
        <f>SUM(M55:M59)</f>
        <v>-338404</v>
      </c>
      <c r="N60" s="34">
        <f>SUM(N55,N58:N59)</f>
        <v>-1015</v>
      </c>
      <c r="O60" s="34">
        <f>SUM(O55:O59)</f>
        <v>-339419</v>
      </c>
      <c r="P60" s="52"/>
      <c r="Q60" s="77"/>
      <c r="R60" s="77"/>
      <c r="S60" s="52"/>
      <c r="T60" s="34">
        <f>SUM(T55,T59)</f>
        <v>0</v>
      </c>
      <c r="U60" s="34">
        <f>SUM(U55,U59)</f>
        <v>0</v>
      </c>
    </row>
    <row r="61" spans="2:21" s="22" customFormat="1" ht="12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/>
      <c r="Q61" s="77"/>
      <c r="R61" s="77"/>
      <c r="S61" s="52"/>
      <c r="T61" s="20"/>
      <c r="U61" s="20"/>
    </row>
    <row r="62" spans="2:21" s="27" customFormat="1" ht="16" customHeight="1">
      <c r="B62" s="23" t="s">
        <v>73</v>
      </c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2"/>
      <c r="Q62" s="77"/>
      <c r="R62" s="77"/>
      <c r="S62" s="52"/>
      <c r="T62" s="26"/>
      <c r="U62" s="26"/>
    </row>
    <row r="63" spans="2:21" s="21" customFormat="1" ht="16" customHeight="1">
      <c r="B63" s="28" t="s">
        <v>74</v>
      </c>
      <c r="C63" s="29">
        <v>-2463</v>
      </c>
      <c r="D63" s="29">
        <v>-3609</v>
      </c>
      <c r="E63" s="29">
        <v>-17052</v>
      </c>
      <c r="F63" s="29">
        <v>-35212</v>
      </c>
      <c r="G63" s="29">
        <v>0</v>
      </c>
      <c r="H63" s="29">
        <v>-11768</v>
      </c>
      <c r="I63" s="29">
        <v>-12879</v>
      </c>
      <c r="J63" s="29">
        <v>-46713</v>
      </c>
      <c r="K63" s="29">
        <v>-31756</v>
      </c>
      <c r="L63" s="29">
        <v>0</v>
      </c>
      <c r="M63" s="31">
        <f>SUM(C63:L63)</f>
        <v>-161452</v>
      </c>
      <c r="N63" s="29">
        <v>-2267</v>
      </c>
      <c r="O63" s="31">
        <f>SUM(M63:N63)</f>
        <v>-163719</v>
      </c>
      <c r="P63" s="32"/>
      <c r="Q63" s="77"/>
      <c r="R63" s="77"/>
      <c r="S63" s="32"/>
      <c r="T63" s="29">
        <v>0</v>
      </c>
      <c r="U63" s="29">
        <v>0</v>
      </c>
    </row>
    <row r="64" spans="2:21" s="21" customFormat="1" ht="16" customHeight="1">
      <c r="B64" s="28" t="s">
        <v>75</v>
      </c>
      <c r="C64" s="29">
        <v>0</v>
      </c>
      <c r="D64" s="29">
        <v>-514</v>
      </c>
      <c r="E64" s="29">
        <v>0</v>
      </c>
      <c r="F64" s="29">
        <v>0</v>
      </c>
      <c r="G64" s="29">
        <v>0</v>
      </c>
      <c r="H64" s="29">
        <v>-13</v>
      </c>
      <c r="I64" s="29">
        <v>0</v>
      </c>
      <c r="J64" s="29">
        <v>0</v>
      </c>
      <c r="K64" s="29">
        <v>-22457</v>
      </c>
      <c r="L64" s="29">
        <v>0</v>
      </c>
      <c r="M64" s="31">
        <f>SUM(C64:L64)</f>
        <v>-22984</v>
      </c>
      <c r="N64" s="29">
        <v>-101038</v>
      </c>
      <c r="O64" s="31">
        <f>SUM(M64:N64)</f>
        <v>-124022</v>
      </c>
      <c r="P64" s="32"/>
      <c r="Q64" s="77"/>
      <c r="R64" s="77"/>
      <c r="S64" s="32"/>
      <c r="T64" s="29">
        <v>0</v>
      </c>
      <c r="U64" s="29">
        <v>-271</v>
      </c>
    </row>
    <row r="65" spans="2:21" s="21" customFormat="1" ht="16" customHeight="1">
      <c r="B65" s="28" t="s">
        <v>76</v>
      </c>
      <c r="C65" s="29">
        <v>-70</v>
      </c>
      <c r="D65" s="29">
        <v>-10</v>
      </c>
      <c r="E65" s="29">
        <v>-426</v>
      </c>
      <c r="F65" s="29">
        <v>-756</v>
      </c>
      <c r="G65" s="29">
        <v>0</v>
      </c>
      <c r="H65" s="29">
        <v>-187</v>
      </c>
      <c r="I65" s="29">
        <v>-9</v>
      </c>
      <c r="J65" s="29">
        <v>-2706</v>
      </c>
      <c r="K65" s="29">
        <v>0</v>
      </c>
      <c r="L65" s="29">
        <v>0</v>
      </c>
      <c r="M65" s="31">
        <f>SUM(C65:L65)</f>
        <v>-4164</v>
      </c>
      <c r="N65" s="29">
        <v>-252</v>
      </c>
      <c r="O65" s="31">
        <f>SUM(M65:N65)</f>
        <v>-4416</v>
      </c>
      <c r="P65" s="32"/>
      <c r="Q65" s="77"/>
      <c r="R65" s="77"/>
      <c r="S65" s="32"/>
      <c r="T65" s="29">
        <v>0</v>
      </c>
      <c r="U65" s="29">
        <v>-179</v>
      </c>
    </row>
    <row r="66" spans="2:21" s="21" customFormat="1" ht="16" customHeight="1">
      <c r="B66" s="33" t="s">
        <v>77</v>
      </c>
      <c r="C66" s="34">
        <f t="shared" ref="C66:O66" si="4">SUM(C63:C65)</f>
        <v>-2533</v>
      </c>
      <c r="D66" s="34">
        <f t="shared" si="4"/>
        <v>-4133</v>
      </c>
      <c r="E66" s="34">
        <f t="shared" si="4"/>
        <v>-17478</v>
      </c>
      <c r="F66" s="34">
        <f t="shared" si="4"/>
        <v>-35968</v>
      </c>
      <c r="G66" s="34">
        <f t="shared" si="4"/>
        <v>0</v>
      </c>
      <c r="H66" s="34">
        <f t="shared" si="4"/>
        <v>-11968</v>
      </c>
      <c r="I66" s="34">
        <f t="shared" si="4"/>
        <v>-12888</v>
      </c>
      <c r="J66" s="34">
        <f t="shared" si="4"/>
        <v>-49419</v>
      </c>
      <c r="K66" s="34">
        <f t="shared" si="4"/>
        <v>-54213</v>
      </c>
      <c r="L66" s="34">
        <f t="shared" si="4"/>
        <v>0</v>
      </c>
      <c r="M66" s="34">
        <f t="shared" si="4"/>
        <v>-188600</v>
      </c>
      <c r="N66" s="34">
        <f t="shared" si="4"/>
        <v>-103557</v>
      </c>
      <c r="O66" s="34">
        <f t="shared" si="4"/>
        <v>-292157</v>
      </c>
      <c r="P66" s="32"/>
      <c r="Q66" s="77"/>
      <c r="R66" s="77"/>
      <c r="S66" s="32"/>
      <c r="T66" s="34">
        <f>SUM(T63:T65)</f>
        <v>0</v>
      </c>
      <c r="U66" s="34">
        <f>SUM(U63:U65)</f>
        <v>-450</v>
      </c>
    </row>
    <row r="67" spans="2:21" s="22" customFormat="1" ht="12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2"/>
      <c r="Q67" s="77"/>
      <c r="R67" s="77"/>
      <c r="S67" s="32"/>
      <c r="T67" s="20"/>
      <c r="U67" s="20"/>
    </row>
    <row r="68" spans="2:21" s="21" customFormat="1" ht="16" customHeight="1">
      <c r="B68" s="46" t="s">
        <v>78</v>
      </c>
      <c r="C68" s="31">
        <f t="shared" ref="C68:O68" si="5">SUM(C52,C60,C66)</f>
        <v>-68558</v>
      </c>
      <c r="D68" s="31">
        <f t="shared" si="5"/>
        <v>-5941</v>
      </c>
      <c r="E68" s="31">
        <f t="shared" si="5"/>
        <v>-367760</v>
      </c>
      <c r="F68" s="31">
        <f t="shared" si="5"/>
        <v>-41155</v>
      </c>
      <c r="G68" s="31">
        <f t="shared" si="5"/>
        <v>0</v>
      </c>
      <c r="H68" s="31">
        <f t="shared" si="5"/>
        <v>-12368</v>
      </c>
      <c r="I68" s="31">
        <f t="shared" si="5"/>
        <v>-22379</v>
      </c>
      <c r="J68" s="31">
        <f t="shared" si="5"/>
        <v>-58541</v>
      </c>
      <c r="K68" s="31">
        <f t="shared" si="5"/>
        <v>-284652</v>
      </c>
      <c r="L68" s="31">
        <f t="shared" si="5"/>
        <v>0</v>
      </c>
      <c r="M68" s="31">
        <f t="shared" si="5"/>
        <v>-861354</v>
      </c>
      <c r="N68" s="31">
        <f t="shared" si="5"/>
        <v>-104828</v>
      </c>
      <c r="O68" s="31">
        <f t="shared" si="5"/>
        <v>-966182</v>
      </c>
      <c r="P68" s="32"/>
      <c r="Q68" s="77"/>
      <c r="R68" s="77"/>
      <c r="S68" s="32"/>
      <c r="T68" s="31">
        <f>SUM(T52,T60,T66)</f>
        <v>0</v>
      </c>
      <c r="U68" s="31">
        <f>SUM(U52,U60,U66)</f>
        <v>-450</v>
      </c>
    </row>
    <row r="69" spans="2:21" s="22" customFormat="1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2"/>
      <c r="Q69" s="77"/>
      <c r="R69" s="77"/>
      <c r="S69" s="32"/>
      <c r="T69" s="20"/>
      <c r="U69" s="20"/>
    </row>
    <row r="70" spans="2:21" s="21" customFormat="1" ht="16" customHeight="1">
      <c r="B70" s="46" t="s">
        <v>79</v>
      </c>
      <c r="C70" s="31">
        <f>C68-C55</f>
        <v>-68558</v>
      </c>
      <c r="D70" s="31">
        <f>D68-D55</f>
        <v>-5941</v>
      </c>
      <c r="E70" s="31">
        <f>E68-E55</f>
        <v>-362850</v>
      </c>
      <c r="F70" s="31">
        <f>F68-F55-F56</f>
        <v>-41155</v>
      </c>
      <c r="G70" s="31">
        <f>G68-G55</f>
        <v>0</v>
      </c>
      <c r="H70" s="31">
        <f>H68-H55</f>
        <v>-12368</v>
      </c>
      <c r="I70" s="31">
        <f>I68-I55</f>
        <v>-22379</v>
      </c>
      <c r="J70" s="31">
        <f>J68-J55-J56</f>
        <v>-58541</v>
      </c>
      <c r="K70" s="31">
        <f>K68-K55</f>
        <v>-284652</v>
      </c>
      <c r="L70" s="31">
        <f>L68-L55</f>
        <v>0</v>
      </c>
      <c r="M70" s="31">
        <f>M68-M55-M56</f>
        <v>-856444</v>
      </c>
      <c r="N70" s="31">
        <f>N68-N55</f>
        <v>-104828</v>
      </c>
      <c r="O70" s="31">
        <f>O68-O55-O56</f>
        <v>-961272</v>
      </c>
      <c r="P70" s="32"/>
      <c r="Q70" s="77"/>
      <c r="R70" s="77"/>
      <c r="S70" s="32"/>
      <c r="T70" s="31">
        <f>T68-T55</f>
        <v>0</v>
      </c>
      <c r="U70" s="31">
        <f>U68-U55</f>
        <v>-450</v>
      </c>
    </row>
    <row r="71" spans="2:21" s="22" customFormat="1" ht="12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2"/>
      <c r="Q71" s="77"/>
      <c r="R71" s="77"/>
      <c r="S71" s="32"/>
      <c r="T71" s="20"/>
      <c r="U71" s="20"/>
    </row>
    <row r="72" spans="2:21" s="21" customFormat="1" ht="16" customHeight="1">
      <c r="B72" s="56" t="s">
        <v>80</v>
      </c>
      <c r="C72" s="57">
        <f t="shared" ref="C72:O72" si="6">C41+C68</f>
        <v>390650</v>
      </c>
      <c r="D72" s="57">
        <f t="shared" si="6"/>
        <v>37124</v>
      </c>
      <c r="E72" s="57">
        <f t="shared" si="6"/>
        <v>321849</v>
      </c>
      <c r="F72" s="57">
        <f t="shared" si="6"/>
        <v>17822</v>
      </c>
      <c r="G72" s="57">
        <f t="shared" si="6"/>
        <v>0</v>
      </c>
      <c r="H72" s="57">
        <f t="shared" si="6"/>
        <v>60117</v>
      </c>
      <c r="I72" s="57">
        <f t="shared" si="6"/>
        <v>17983</v>
      </c>
      <c r="J72" s="57">
        <f t="shared" si="6"/>
        <v>47939</v>
      </c>
      <c r="K72" s="57">
        <f t="shared" si="6"/>
        <v>40941</v>
      </c>
      <c r="L72" s="57">
        <f t="shared" si="6"/>
        <v>0</v>
      </c>
      <c r="M72" s="57">
        <f t="shared" si="6"/>
        <v>934425</v>
      </c>
      <c r="N72" s="57">
        <f t="shared" si="6"/>
        <v>-43884</v>
      </c>
      <c r="O72" s="57">
        <f t="shared" si="6"/>
        <v>890541</v>
      </c>
      <c r="P72" s="32"/>
      <c r="Q72" s="77"/>
      <c r="R72" s="77"/>
      <c r="S72" s="32"/>
      <c r="T72" s="57">
        <f>T41+T68</f>
        <v>0</v>
      </c>
      <c r="U72" s="57">
        <f>U41+U68</f>
        <v>-3</v>
      </c>
    </row>
    <row r="73" spans="2:21" s="2" customFormat="1" ht="12.75" customHeight="1">
      <c r="B73" s="58"/>
      <c r="C73" s="59">
        <v>2</v>
      </c>
      <c r="D73" s="59">
        <f>C73+1</f>
        <v>3</v>
      </c>
      <c r="E73" s="59">
        <f>D73+1</f>
        <v>4</v>
      </c>
      <c r="F73" s="59">
        <f>E73+1</f>
        <v>5</v>
      </c>
      <c r="G73" s="59">
        <f>F73+1</f>
        <v>6</v>
      </c>
      <c r="H73" s="59">
        <f>G73+1</f>
        <v>7</v>
      </c>
      <c r="I73" s="38"/>
      <c r="J73" s="60"/>
      <c r="K73" s="61"/>
      <c r="L73" s="62"/>
      <c r="M73" s="62"/>
      <c r="P73" s="32"/>
      <c r="Q73" s="77"/>
      <c r="R73" s="77"/>
      <c r="S73" s="32"/>
    </row>
    <row r="74" spans="2:21" s="2" customFormat="1" ht="18" customHeight="1">
      <c r="B74" s="63" t="s">
        <v>81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O74" s="39"/>
      <c r="P74" s="39"/>
      <c r="Q74" s="77"/>
      <c r="R74" s="77"/>
      <c r="S74" s="39"/>
    </row>
    <row r="75" spans="2:21" s="2" customFormat="1" ht="6" customHeight="1"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65"/>
      <c r="O75" s="66"/>
      <c r="Q75" s="77"/>
      <c r="R75" s="77"/>
    </row>
    <row r="76" spans="2:21" s="2" customFormat="1" ht="16" customHeight="1">
      <c r="B76" s="67" t="s">
        <v>82</v>
      </c>
      <c r="C76" s="6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Q76" s="77"/>
      <c r="R76" s="77"/>
    </row>
    <row r="77" spans="2:21" s="21" customFormat="1" ht="16" customHeight="1">
      <c r="B77" s="78" t="s">
        <v>83</v>
      </c>
      <c r="C77" s="69">
        <v>11842</v>
      </c>
      <c r="D77" s="69">
        <v>5</v>
      </c>
      <c r="E77" s="69">
        <v>6</v>
      </c>
      <c r="F77" s="69">
        <v>305</v>
      </c>
      <c r="G77" s="69">
        <v>0</v>
      </c>
      <c r="H77" s="69">
        <v>0</v>
      </c>
      <c r="I77" s="69">
        <v>0</v>
      </c>
      <c r="J77" s="69">
        <v>1500</v>
      </c>
      <c r="K77" s="69">
        <v>0</v>
      </c>
      <c r="L77" s="69">
        <v>0</v>
      </c>
      <c r="M77" s="70">
        <f>SUM(C77:L77)</f>
        <v>13658</v>
      </c>
      <c r="N77" s="71">
        <v>0</v>
      </c>
      <c r="O77" s="70">
        <f>SUM(M77:N77)</f>
        <v>13658</v>
      </c>
      <c r="P77" s="32"/>
      <c r="Q77" s="77"/>
      <c r="R77" s="77"/>
      <c r="S77" s="32"/>
      <c r="T77" s="71">
        <v>0</v>
      </c>
      <c r="U77" s="29">
        <v>0</v>
      </c>
    </row>
    <row r="78" spans="2:21" s="2" customFormat="1" ht="6" customHeight="1"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65"/>
      <c r="O78" s="66"/>
      <c r="Q78" s="77"/>
      <c r="R78" s="77"/>
    </row>
    <row r="79" spans="2:21" s="2" customFormat="1" ht="16" customHeight="1">
      <c r="B79" s="67" t="s">
        <v>84</v>
      </c>
      <c r="C79" s="6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Q79" s="77"/>
      <c r="R79" s="77"/>
    </row>
    <row r="80" spans="2:21" s="21" customFormat="1" ht="16" customHeight="1">
      <c r="B80" s="28" t="s">
        <v>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9">
        <v>219845</v>
      </c>
      <c r="P80" s="32"/>
      <c r="Q80" s="77"/>
      <c r="R80" s="77"/>
      <c r="S80" s="32"/>
      <c r="T80" s="30"/>
      <c r="U80" s="30"/>
    </row>
    <row r="81" spans="2:21" s="21" customFormat="1" ht="16" customHeight="1">
      <c r="B81" s="28" t="s">
        <v>70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>
        <v>-219845</v>
      </c>
      <c r="P81" s="32"/>
      <c r="Q81" s="77"/>
      <c r="R81" s="77"/>
      <c r="S81" s="32"/>
      <c r="T81" s="30"/>
      <c r="U81" s="30"/>
    </row>
    <row r="82" spans="2:21" s="21" customFormat="1" ht="16" customHeight="1">
      <c r="B82" s="28" t="s">
        <v>85</v>
      </c>
      <c r="C82" s="29">
        <v>0</v>
      </c>
      <c r="D82" s="29">
        <v>0</v>
      </c>
      <c r="E82" s="29">
        <v>219845</v>
      </c>
      <c r="F82" s="29">
        <v>0</v>
      </c>
      <c r="G82" s="30"/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1">
        <f>SUM(C82:F82,H82:L82)</f>
        <v>219845</v>
      </c>
      <c r="N82" s="29">
        <v>0</v>
      </c>
      <c r="O82" s="31">
        <f>SUM(M82:N82)</f>
        <v>219845</v>
      </c>
      <c r="P82" s="32"/>
      <c r="Q82" s="77"/>
      <c r="R82" s="77"/>
      <c r="S82" s="32"/>
      <c r="T82" s="29">
        <v>0</v>
      </c>
      <c r="U82" s="30"/>
    </row>
    <row r="83" spans="2:21" s="21" customFormat="1" ht="16" customHeight="1">
      <c r="B83" s="43" t="s">
        <v>86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4">
        <f>O80+O81</f>
        <v>0</v>
      </c>
      <c r="P83" s="32"/>
      <c r="Q83" s="36"/>
      <c r="R83" s="36"/>
      <c r="S83" s="32"/>
      <c r="T83" s="30"/>
      <c r="U83" s="30"/>
    </row>
    <row r="84" spans="2:21" s="2" customFormat="1" ht="6" customHeight="1"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65"/>
      <c r="O84" s="66"/>
    </row>
    <row r="85" spans="2:21" s="2" customFormat="1" ht="16" customHeight="1">
      <c r="B85" s="67" t="s">
        <v>87</v>
      </c>
      <c r="C85" s="6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21" s="21" customFormat="1" ht="16" customHeight="1">
      <c r="B86" s="28" t="s">
        <v>88</v>
      </c>
      <c r="C86" s="29">
        <v>1602</v>
      </c>
      <c r="D86" s="29">
        <v>8028</v>
      </c>
      <c r="E86" s="29">
        <v>59959</v>
      </c>
      <c r="F86" s="29">
        <v>0</v>
      </c>
      <c r="G86" s="30"/>
      <c r="H86" s="29">
        <v>0</v>
      </c>
      <c r="I86" s="29">
        <v>863</v>
      </c>
      <c r="J86" s="29">
        <v>0</v>
      </c>
      <c r="K86" s="29">
        <v>3411</v>
      </c>
      <c r="L86" s="29">
        <v>0</v>
      </c>
      <c r="M86" s="31">
        <f>SUM(C86:F86,H86:L86)</f>
        <v>73863</v>
      </c>
      <c r="N86" s="29">
        <v>0</v>
      </c>
      <c r="O86" s="31">
        <f>SUM(M86:N86)</f>
        <v>73863</v>
      </c>
      <c r="P86" s="32"/>
      <c r="Q86" s="36"/>
      <c r="R86" s="36"/>
      <c r="S86" s="32"/>
      <c r="T86" s="29">
        <v>0</v>
      </c>
      <c r="U86" s="29">
        <v>0</v>
      </c>
    </row>
    <row r="87" spans="2:21" s="21" customFormat="1" ht="16" customHeight="1">
      <c r="B87" s="28" t="s">
        <v>89</v>
      </c>
      <c r="C87" s="29">
        <v>2509</v>
      </c>
      <c r="D87" s="29">
        <v>101</v>
      </c>
      <c r="E87" s="29">
        <v>5220</v>
      </c>
      <c r="F87" s="29">
        <v>0</v>
      </c>
      <c r="G87" s="30"/>
      <c r="H87" s="29">
        <v>0</v>
      </c>
      <c r="I87" s="29">
        <v>2826</v>
      </c>
      <c r="J87" s="29">
        <v>0</v>
      </c>
      <c r="K87" s="29">
        <v>0</v>
      </c>
      <c r="L87" s="29">
        <v>0</v>
      </c>
      <c r="M87" s="31">
        <f>SUM(C87:F87,H87:L87)</f>
        <v>10656</v>
      </c>
      <c r="N87" s="29">
        <v>0</v>
      </c>
      <c r="O87" s="31">
        <f>SUM(M87:N87)</f>
        <v>10656</v>
      </c>
      <c r="P87" s="32"/>
      <c r="Q87" s="36"/>
      <c r="R87" s="36"/>
      <c r="S87" s="32"/>
      <c r="T87" s="29">
        <v>0</v>
      </c>
      <c r="U87" s="29">
        <v>0</v>
      </c>
    </row>
    <row r="88" spans="2:21" s="21" customFormat="1" ht="16" customHeight="1">
      <c r="B88" s="33" t="s">
        <v>90</v>
      </c>
      <c r="C88" s="72">
        <f>SUM(C86:C87)</f>
        <v>4111</v>
      </c>
      <c r="D88" s="72">
        <f>SUM(D86:D87)</f>
        <v>8129</v>
      </c>
      <c r="E88" s="72">
        <f>SUM(E86:E87)</f>
        <v>65179</v>
      </c>
      <c r="F88" s="72">
        <f>SUM(F86:F87)</f>
        <v>0</v>
      </c>
      <c r="G88" s="30"/>
      <c r="H88" s="72">
        <f t="shared" ref="H88:O88" si="7">SUM(H86:H87)</f>
        <v>0</v>
      </c>
      <c r="I88" s="72">
        <f t="shared" si="7"/>
        <v>3689</v>
      </c>
      <c r="J88" s="72">
        <f t="shared" si="7"/>
        <v>0</v>
      </c>
      <c r="K88" s="72">
        <f t="shared" si="7"/>
        <v>3411</v>
      </c>
      <c r="L88" s="72">
        <f t="shared" si="7"/>
        <v>0</v>
      </c>
      <c r="M88" s="72">
        <f t="shared" si="7"/>
        <v>84519</v>
      </c>
      <c r="N88" s="72">
        <f t="shared" si="7"/>
        <v>0</v>
      </c>
      <c r="O88" s="72">
        <f t="shared" si="7"/>
        <v>84519</v>
      </c>
      <c r="P88" s="32"/>
      <c r="Q88" s="36"/>
      <c r="R88" s="36"/>
      <c r="S88" s="32"/>
      <c r="T88" s="72">
        <f>SUM(T86:T87)</f>
        <v>0</v>
      </c>
      <c r="U88" s="72">
        <f>SUM(U86:U87)</f>
        <v>0</v>
      </c>
    </row>
    <row r="89" spans="2:21" s="21" customFormat="1" ht="6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2"/>
      <c r="Q89" s="36"/>
      <c r="R89" s="36"/>
      <c r="S89" s="32"/>
      <c r="T89" s="36"/>
      <c r="U89" s="36"/>
    </row>
    <row r="90" spans="2:21" s="21" customFormat="1" ht="16" customHeight="1">
      <c r="B90" s="28" t="s">
        <v>91</v>
      </c>
      <c r="C90" s="29">
        <v>-210</v>
      </c>
      <c r="D90" s="29">
        <v>0</v>
      </c>
      <c r="E90" s="29">
        <v>-1014</v>
      </c>
      <c r="F90" s="29">
        <v>0</v>
      </c>
      <c r="G90" s="30"/>
      <c r="H90" s="29">
        <v>0</v>
      </c>
      <c r="I90" s="29">
        <v>-3076</v>
      </c>
      <c r="J90" s="29">
        <v>0</v>
      </c>
      <c r="K90" s="29">
        <v>0</v>
      </c>
      <c r="L90" s="29">
        <v>0</v>
      </c>
      <c r="M90" s="31">
        <f>SUM(C90:F90,H90:L90)</f>
        <v>-4300</v>
      </c>
      <c r="N90" s="29">
        <v>0</v>
      </c>
      <c r="O90" s="31">
        <f>SUM(M90:N90)</f>
        <v>-4300</v>
      </c>
      <c r="P90" s="32"/>
      <c r="Q90" s="36"/>
      <c r="R90" s="36"/>
      <c r="S90" s="32"/>
      <c r="T90" s="29">
        <v>0</v>
      </c>
      <c r="U90" s="29">
        <v>0</v>
      </c>
    </row>
    <row r="91" spans="2:21" s="21" customFormat="1" ht="16" customHeight="1">
      <c r="B91" s="28" t="s">
        <v>92</v>
      </c>
      <c r="C91" s="29">
        <v>0</v>
      </c>
      <c r="D91" s="29">
        <v>0</v>
      </c>
      <c r="E91" s="29">
        <v>0</v>
      </c>
      <c r="F91" s="29">
        <v>0</v>
      </c>
      <c r="G91" s="30"/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31">
        <f>SUM(C91:F91,H91:L91)</f>
        <v>0</v>
      </c>
      <c r="N91" s="29">
        <v>0</v>
      </c>
      <c r="O91" s="31">
        <f>SUM(M91:N91)</f>
        <v>0</v>
      </c>
      <c r="P91" s="32"/>
      <c r="Q91" s="36"/>
      <c r="R91" s="36"/>
      <c r="S91" s="32"/>
      <c r="T91" s="29">
        <v>0</v>
      </c>
      <c r="U91" s="29">
        <v>0</v>
      </c>
    </row>
    <row r="92" spans="2:21" s="21" customFormat="1" ht="16" customHeight="1">
      <c r="B92" s="33" t="s">
        <v>93</v>
      </c>
      <c r="C92" s="72">
        <f>SUM(C90:C91)</f>
        <v>-210</v>
      </c>
      <c r="D92" s="72">
        <f>SUM(D90:D91)</f>
        <v>0</v>
      </c>
      <c r="E92" s="72">
        <f>SUM(E90:E91)</f>
        <v>-1014</v>
      </c>
      <c r="F92" s="72">
        <f>SUM(F90:F91)</f>
        <v>0</v>
      </c>
      <c r="G92" s="30"/>
      <c r="H92" s="72">
        <f t="shared" ref="H92:O92" si="8">SUM(H90:H91)</f>
        <v>0</v>
      </c>
      <c r="I92" s="72">
        <f t="shared" si="8"/>
        <v>-3076</v>
      </c>
      <c r="J92" s="72">
        <f t="shared" si="8"/>
        <v>0</v>
      </c>
      <c r="K92" s="72">
        <f t="shared" si="8"/>
        <v>0</v>
      </c>
      <c r="L92" s="72">
        <f t="shared" si="8"/>
        <v>0</v>
      </c>
      <c r="M92" s="72">
        <f t="shared" si="8"/>
        <v>-4300</v>
      </c>
      <c r="N92" s="72">
        <f t="shared" si="8"/>
        <v>0</v>
      </c>
      <c r="O92" s="72">
        <f t="shared" si="8"/>
        <v>-4300</v>
      </c>
      <c r="P92" s="32"/>
      <c r="Q92" s="36"/>
      <c r="R92" s="36"/>
      <c r="S92" s="32"/>
      <c r="T92" s="72">
        <f>SUM(T90:T91)</f>
        <v>0</v>
      </c>
      <c r="U92" s="72">
        <f>SUM(U90:U91)</f>
        <v>0</v>
      </c>
    </row>
    <row r="93" spans="2:21" s="21" customFormat="1" ht="6" customHeight="1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2"/>
      <c r="Q93" s="36"/>
      <c r="R93" s="36"/>
      <c r="S93" s="32"/>
      <c r="T93" s="36"/>
      <c r="U93" s="36"/>
    </row>
    <row r="94" spans="2:21" s="21" customFormat="1" ht="16" customHeight="1">
      <c r="B94" s="46" t="s">
        <v>94</v>
      </c>
      <c r="C94" s="31">
        <f>C88+C92</f>
        <v>3901</v>
      </c>
      <c r="D94" s="31">
        <f>D88+D92</f>
        <v>8129</v>
      </c>
      <c r="E94" s="31">
        <f>E88+E92</f>
        <v>64165</v>
      </c>
      <c r="F94" s="31">
        <f>F88+F92</f>
        <v>0</v>
      </c>
      <c r="G94" s="30"/>
      <c r="H94" s="31">
        <f t="shared" ref="H94:O94" si="9">H88+H92</f>
        <v>0</v>
      </c>
      <c r="I94" s="31">
        <f t="shared" si="9"/>
        <v>613</v>
      </c>
      <c r="J94" s="31">
        <f t="shared" si="9"/>
        <v>0</v>
      </c>
      <c r="K94" s="31">
        <f t="shared" si="9"/>
        <v>3411</v>
      </c>
      <c r="L94" s="31">
        <f t="shared" si="9"/>
        <v>0</v>
      </c>
      <c r="M94" s="31">
        <f t="shared" si="9"/>
        <v>80219</v>
      </c>
      <c r="N94" s="31">
        <f t="shared" si="9"/>
        <v>0</v>
      </c>
      <c r="O94" s="31">
        <f t="shared" si="9"/>
        <v>80219</v>
      </c>
      <c r="P94" s="32"/>
      <c r="Q94" s="36"/>
      <c r="R94" s="36"/>
      <c r="S94" s="32"/>
      <c r="T94" s="31">
        <f>T88+T92</f>
        <v>0</v>
      </c>
      <c r="U94" s="31">
        <f>U88+U92</f>
        <v>0</v>
      </c>
    </row>
    <row r="95" spans="2:21" s="2" customFormat="1" ht="6" customHeight="1"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5"/>
      <c r="O95" s="66"/>
    </row>
    <row r="96" spans="2:21" s="2" customFormat="1" ht="16" customHeight="1">
      <c r="B96" s="67" t="s">
        <v>95</v>
      </c>
      <c r="C96" s="6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21" s="21" customFormat="1" ht="16" customHeight="1">
      <c r="B97" s="28" t="s">
        <v>96</v>
      </c>
      <c r="C97" s="29">
        <v>13667</v>
      </c>
      <c r="D97" s="29">
        <v>3706</v>
      </c>
      <c r="E97" s="29">
        <v>34047</v>
      </c>
      <c r="F97" s="29">
        <v>0</v>
      </c>
      <c r="G97" s="29">
        <v>0</v>
      </c>
      <c r="H97" s="29">
        <v>4933</v>
      </c>
      <c r="I97" s="29">
        <v>2997</v>
      </c>
      <c r="J97" s="29">
        <v>3814</v>
      </c>
      <c r="K97" s="29">
        <v>20952</v>
      </c>
      <c r="L97" s="29">
        <v>0</v>
      </c>
      <c r="M97" s="31">
        <f>SUM(C97:L97)</f>
        <v>84116</v>
      </c>
      <c r="N97" s="29">
        <v>0</v>
      </c>
      <c r="O97" s="31">
        <f>SUM(M97:N97)</f>
        <v>84116</v>
      </c>
      <c r="P97" s="32"/>
      <c r="Q97" s="36"/>
      <c r="R97" s="36"/>
      <c r="S97" s="32"/>
      <c r="T97" s="29">
        <v>0</v>
      </c>
      <c r="U97" s="29">
        <v>0</v>
      </c>
    </row>
    <row r="98" spans="2:21" s="21" customFormat="1" ht="12.75" customHeight="1">
      <c r="P98" s="32"/>
      <c r="S98" s="32"/>
    </row>
    <row r="99" spans="2:21" s="27" customFormat="1">
      <c r="P99" s="32"/>
      <c r="S99" s="32"/>
    </row>
  </sheetData>
  <mergeCells count="6">
    <mergeCell ref="T6:T7"/>
    <mergeCell ref="G6:G7"/>
    <mergeCell ref="L6:L7"/>
    <mergeCell ref="M6:M7"/>
    <mergeCell ref="N6:N7"/>
    <mergeCell ref="O6:O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0:C11 C12:L13 N12:N13 T12:U13 C17:L17 N17 O18 C19:L20 N19:N20 F21 J21 C22:L24 N22:N24 T17:U17 T19:U20 T22:U24 C28 E29 K30 C33:L34 N33:N34 T97:U97 C37:L37 N37 T37:U37 C77:L77 T33:U34 O80 C82:F82 H82:L82 N82 U77 C86:F87 H86:L87 N86:N87 T86:U87 C97:L97 N97 T82" xr:uid="{00000000-0002-0000-07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39:L39 N39 T39:U39 C47 T90:U91 E47:F47 N48:N51 T48:U51 C55:L55 N55 T55:U55 F56 J56 E57 C59:L59 N59 T59:U59 C63:L65 N63:N65 T63:U65 O81 C90:F91 H90:L91 N90:N91 C48:L51" xr:uid="{00000000-0002-0000-0700-000001000000}">
      <formula1>0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73" max="16383" man="1"/>
  </rowBreaks>
  <ignoredErrors>
    <ignoredError sqref="T52:U52" formulaRange="1"/>
    <ignoredError sqref="M5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52</vt:i4>
      </vt:variant>
    </vt:vector>
  </HeadingPairs>
  <TitlesOfParts>
    <vt:vector size="106" baseType="lpstr">
      <vt:lpstr>Notes</vt:lpstr>
      <vt:lpstr>Definitions</vt:lpstr>
      <vt:lpstr>Scotland</vt:lpstr>
      <vt:lpstr>Councils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Ayrshire VJB</vt:lpstr>
      <vt:lpstr>Central VJB</vt:lpstr>
      <vt:lpstr>Dunbartonshire&amp; Argyll&amp;Bute VJB</vt:lpstr>
      <vt:lpstr>Grampian VJB</vt:lpstr>
      <vt:lpstr>Highland &amp; Western Isles VJB</vt:lpstr>
      <vt:lpstr>Lanarkshire VJB</vt:lpstr>
      <vt:lpstr>Lothian VJB</vt:lpstr>
      <vt:lpstr>Orkney &amp; Shetland VJB</vt:lpstr>
      <vt:lpstr>Renfrewshire VJB</vt:lpstr>
      <vt:lpstr>Tayside VJB</vt:lpstr>
      <vt:lpstr>Tay Road Bridge</vt:lpstr>
      <vt:lpstr>HITRANS</vt:lpstr>
      <vt:lpstr>NESTRANS</vt:lpstr>
      <vt:lpstr>SESTRAN</vt:lpstr>
      <vt:lpstr>SPT</vt:lpstr>
      <vt:lpstr>SWESTRANS</vt:lpstr>
      <vt:lpstr>TACTRAN</vt:lpstr>
      <vt:lpstr>ZetTrans</vt:lpstr>
      <vt:lpstr>'Aberdeen City'!Print_Area</vt:lpstr>
      <vt:lpstr>Aberdeenshire!Print_Area</vt:lpstr>
      <vt:lpstr>Angus!Print_Area</vt:lpstr>
      <vt:lpstr>'Argyll &amp; Bute'!Print_Area</vt:lpstr>
      <vt:lpstr>'Ayrshire VJB'!Print_Area</vt:lpstr>
      <vt:lpstr>'Central VJB'!Print_Area</vt:lpstr>
      <vt:lpstr>'City of Edinburgh'!Print_Area</vt:lpstr>
      <vt:lpstr>Clackmannanshire!Print_Area</vt:lpstr>
      <vt:lpstr>Councils!Print_Area</vt:lpstr>
      <vt:lpstr>'Dumfries &amp; Galloway'!Print_Area</vt:lpstr>
      <vt:lpstr>'Dunbartonshire&amp; Argyll&amp;Bute VJB'!Print_Area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'Grampian VJB'!Print_Area</vt:lpstr>
      <vt:lpstr>Highland!Print_Area</vt:lpstr>
      <vt:lpstr>'Highland &amp; Western Isles VJB'!Print_Area</vt:lpstr>
      <vt:lpstr>HITRANS!Print_Area</vt:lpstr>
      <vt:lpstr>Inverclyde!Print_Area</vt:lpstr>
      <vt:lpstr>'Lanarkshire VJB'!Print_Area</vt:lpstr>
      <vt:lpstr>'Lothian VJB'!Print_Area</vt:lpstr>
      <vt:lpstr>Midlothian!Print_Area</vt:lpstr>
      <vt:lpstr>Moray!Print_Area</vt:lpstr>
      <vt:lpstr>'Na h-Eileanan Siar'!Print_Area</vt:lpstr>
      <vt:lpstr>NESTRANS!Print_Area</vt:lpstr>
      <vt:lpstr>'North Ayrshire'!Print_Area</vt:lpstr>
      <vt:lpstr>'North Lanarkshire'!Print_Area</vt:lpstr>
      <vt:lpstr>'Orkney &amp; Shetland VJB'!Print_Area</vt:lpstr>
      <vt:lpstr>'Orkney Islands'!Print_Area</vt:lpstr>
      <vt:lpstr>'Perth &amp; Kinross'!Print_Area</vt:lpstr>
      <vt:lpstr>Renfrewshire!Print_Area</vt:lpstr>
      <vt:lpstr>'Renfrewshire VJB'!Print_Area</vt:lpstr>
      <vt:lpstr>Scotland!Print_Area</vt:lpstr>
      <vt:lpstr>'Scottish Borders'!Print_Area</vt:lpstr>
      <vt:lpstr>SESTRAN!Print_Area</vt:lpstr>
      <vt:lpstr>'Shetland Islands'!Print_Area</vt:lpstr>
      <vt:lpstr>'South Ayrshire'!Print_Area</vt:lpstr>
      <vt:lpstr>'South Lanarkshire'!Print_Area</vt:lpstr>
      <vt:lpstr>SPT!Print_Area</vt:lpstr>
      <vt:lpstr>Stirling!Print_Area</vt:lpstr>
      <vt:lpstr>SWESTRANS!Print_Area</vt:lpstr>
      <vt:lpstr>TACTRAN!Print_Area</vt:lpstr>
      <vt:lpstr>'Tay Road Bridge'!Print_Area</vt:lpstr>
      <vt:lpstr>'Tayside VJB'!Print_Area</vt:lpstr>
      <vt:lpstr>'West Dunbartonshire'!Print_Area</vt:lpstr>
      <vt:lpstr>'West Lothian'!Print_Area</vt:lpstr>
      <vt:lpstr>ZetTrans!Print_Area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SLGFS 2020-21 - Workbook - LFR 00</dc:title>
  <dc:creator>LGF Stats Team, Scottish Government</dc:creator>
  <cp:keywords>local government, finance, statistics, Scotland</cp:keywords>
  <cp:lastModifiedBy>Andrew Waugh</cp:lastModifiedBy>
  <dcterms:created xsi:type="dcterms:W3CDTF">2021-09-02T16:55:24Z</dcterms:created>
  <dcterms:modified xsi:type="dcterms:W3CDTF">2024-03-01T15:25:39Z</dcterms:modified>
</cp:coreProperties>
</file>