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SNAP\Quarterly National Accounts Publication\2021 Q2\pre-release\"/>
    </mc:Choice>
  </mc:AlternateContent>
  <bookViews>
    <workbookView xWindow="20955" yWindow="75" windowWidth="27555" windowHeight="11595" tabRatio="831" firstSheet="3" activeTab="3"/>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Table R1.1" sheetId="112" r:id="rId10"/>
    <sheet name="Inkscape chart 1 original" sheetId="85" state="hidden" r:id="rId11"/>
    <sheet name="Inkscape chart 2 original" sheetId="86" state="hidden" r:id="rId12"/>
    <sheet name="Inkscape chart 3 (2)" sheetId="103" state="hidden" r:id="rId13"/>
    <sheet name="Inkscape chart 5 (2)" sheetId="104" state="hidden" r:id="rId14"/>
  </sheet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Contents!$A$1:$Q$28</definedName>
    <definedName name="_xlnm.Print_Area" localSheetId="2">'Ready Reckoner'!$A$1:$Q$22</definedName>
    <definedName name="_xlnm.Print_Area" localSheetId="4">'Table 1.1'!$A$1:$P$201</definedName>
    <definedName name="_xlnm.Print_Area" localSheetId="5">'Table 1.2'!$A$1:$Q$196</definedName>
    <definedName name="_xlnm.Print_Area" localSheetId="6">'Table 1.3'!$A$1:$N$201</definedName>
    <definedName name="_xlnm.Print_Area" localSheetId="7">'Table 1.4'!$A$1:$O$66</definedName>
    <definedName name="_xlnm.Print_Area" localSheetId="8">'Table 1.5'!$A$1:$Q$175</definedName>
    <definedName name="_xlnm.Print_Area" localSheetId="9">'Table R1.1'!$A$1:$O$72</definedName>
    <definedName name="_xlnm.Print_Titles" localSheetId="4">'Table 1.1'!$1:$10</definedName>
    <definedName name="_xlnm.Print_Titles" localSheetId="5">'Table 1.2'!$1:$9</definedName>
    <definedName name="_xlnm.Print_Titles" localSheetId="6">'Table 1.3'!$1:$10</definedName>
    <definedName name="_xlnm.Print_Titles" localSheetId="7">'Table 1.4'!$1:$7</definedName>
    <definedName name="_xlnm.Print_Titles" localSheetId="8">'Table 1.5'!$1:$12</definedName>
    <definedName name="Z_1CD376A6_597B_4372_AE9C_797CFAC40532_.wvu.PrintArea" localSheetId="4" hidden="1">'Table 1.1'!$A$1:$F$197</definedName>
    <definedName name="Z_1CD376A6_597B_4372_AE9C_797CFAC40532_.wvu.PrintArea" localSheetId="5" hidden="1">'Table 1.2'!$A$1:$Q$195</definedName>
    <definedName name="Z_1CD376A6_597B_4372_AE9C_797CFAC40532_.wvu.PrintArea" localSheetId="6" hidden="1">'Table 1.3'!$A$1:$N$200</definedName>
    <definedName name="Z_1CD376A6_597B_4372_AE9C_797CFAC40532_.wvu.PrintArea" localSheetId="8" hidden="1">'Table 1.5'!$A$1:$P$175</definedName>
    <definedName name="Z_DBCBC3B8_EF48_410B_8E7D_16CC21680905_.wvu.PrintArea" localSheetId="4" hidden="1">'Table 1.1'!$A$1:$F$197</definedName>
    <definedName name="Z_DBCBC3B8_EF48_410B_8E7D_16CC21680905_.wvu.PrintArea" localSheetId="5" hidden="1">'Table 1.2'!$A$1:$Q$195</definedName>
    <definedName name="Z_DBCBC3B8_EF48_410B_8E7D_16CC21680905_.wvu.PrintArea" localSheetId="6" hidden="1">'Table 1.3'!$A$1:$N$200</definedName>
    <definedName name="Z_DBCBC3B8_EF48_410B_8E7D_16CC21680905_.wvu.PrintArea" localSheetId="8" hidden="1">'Table 1.5'!$A$1:$P$175</definedName>
  </definedNames>
  <calcPr calcId="162913"/>
  <customWorkbookViews>
    <customWorkbookView name="Stevan - Personal View" guid="{1CD376A6-597B-4372-AE9C-797CFAC40532}" mergeInterval="0" personalView="1" xWindow="1675" yWindow="45" windowWidth="1575" windowHeight="948" tabRatio="842" activeSheetId="4"/>
    <customWorkbookView name="John Dowens - Personal View" guid="{DBCBC3B8-EF48-410B-8E7D-16CC21680905}" mergeInterval="0" personalView="1" maximized="1" windowWidth="1596" windowHeight="994" activeSheetId="5"/>
    <customWorkbookView name="User - Personal View" guid="{C139FAF6-B47C-41EE-9FF7-A3C1F54BCD29}" mergeInterval="0" personalView="1" maximized="1" windowWidth="1596" windowHeight="1001" activeSheetId="9"/>
  </customWorkbookViews>
</workbook>
</file>

<file path=xl/calcChain.xml><?xml version="1.0" encoding="utf-8"?>
<calcChain xmlns="http://schemas.openxmlformats.org/spreadsheetml/2006/main">
  <c r="D137" i="67" l="1"/>
  <c r="E137" i="67"/>
  <c r="F137" i="67"/>
  <c r="G137" i="67"/>
  <c r="H137" i="67"/>
  <c r="I137" i="67"/>
  <c r="J137" i="67"/>
  <c r="K137" i="67"/>
  <c r="L137" i="67"/>
  <c r="M137" i="67"/>
  <c r="N137" i="67"/>
  <c r="C137" i="67"/>
  <c r="D134" i="64"/>
  <c r="E134" i="64"/>
  <c r="F134" i="64"/>
  <c r="G134" i="64"/>
  <c r="H134" i="64"/>
  <c r="I134" i="64"/>
  <c r="J134" i="64"/>
  <c r="K134" i="64"/>
  <c r="L134" i="64"/>
  <c r="M134" i="64"/>
  <c r="N134" i="64"/>
  <c r="C134" i="64"/>
  <c r="K65" i="110" l="1"/>
  <c r="L65" i="110"/>
  <c r="M65" i="110"/>
  <c r="N65" i="110"/>
  <c r="O65" i="110"/>
  <c r="D65" i="110"/>
  <c r="E65" i="110"/>
  <c r="F65" i="110"/>
  <c r="G65" i="110"/>
  <c r="H65" i="110"/>
  <c r="D136" i="67" l="1"/>
  <c r="E136" i="67"/>
  <c r="F136" i="67"/>
  <c r="G136" i="67"/>
  <c r="H136" i="67"/>
  <c r="I136" i="67"/>
  <c r="J136" i="67"/>
  <c r="K136" i="67"/>
  <c r="L136" i="67"/>
  <c r="M136" i="67"/>
  <c r="N136" i="67"/>
  <c r="C136" i="67"/>
  <c r="D133" i="64"/>
  <c r="E133" i="64"/>
  <c r="F133" i="64"/>
  <c r="G133" i="64"/>
  <c r="H133" i="64"/>
  <c r="I133" i="64"/>
  <c r="J133" i="64"/>
  <c r="K133" i="64"/>
  <c r="L133" i="64"/>
  <c r="M133" i="64"/>
  <c r="N133" i="64"/>
  <c r="C133" i="64"/>
  <c r="K64" i="110" l="1"/>
  <c r="L64" i="110"/>
  <c r="M64" i="110"/>
  <c r="N64" i="110"/>
  <c r="O64" i="110"/>
  <c r="D64" i="110"/>
  <c r="E64" i="110"/>
  <c r="F64" i="110"/>
  <c r="G64" i="110"/>
  <c r="H64" i="110"/>
  <c r="H63" i="110" l="1"/>
  <c r="D131" i="64"/>
  <c r="E131" i="64"/>
  <c r="F131" i="64"/>
  <c r="G131" i="64"/>
  <c r="H131" i="64"/>
  <c r="I131" i="64"/>
  <c r="J131" i="64"/>
  <c r="K131" i="64"/>
  <c r="L131" i="64"/>
  <c r="M131" i="64"/>
  <c r="N131" i="64"/>
  <c r="D132" i="64"/>
  <c r="E132" i="64"/>
  <c r="F132" i="64"/>
  <c r="G132" i="64"/>
  <c r="H132" i="64"/>
  <c r="I132" i="64"/>
  <c r="J132" i="64"/>
  <c r="K132" i="64"/>
  <c r="L132" i="64"/>
  <c r="M132" i="64"/>
  <c r="N132" i="64"/>
  <c r="C131" i="64"/>
  <c r="C132" i="64"/>
  <c r="D134" i="67" l="1"/>
  <c r="E134" i="67"/>
  <c r="F134" i="67"/>
  <c r="G134" i="67"/>
  <c r="H134" i="67"/>
  <c r="I134" i="67"/>
  <c r="J134" i="67"/>
  <c r="K134" i="67"/>
  <c r="L134" i="67"/>
  <c r="M134" i="67"/>
  <c r="N134" i="67"/>
  <c r="D135" i="67"/>
  <c r="E135" i="67"/>
  <c r="F135" i="67"/>
  <c r="G135" i="67"/>
  <c r="H135" i="67"/>
  <c r="I135" i="67"/>
  <c r="J135" i="67"/>
  <c r="K135" i="67"/>
  <c r="L135" i="67"/>
  <c r="M135" i="67"/>
  <c r="N135" i="67"/>
  <c r="C135" i="67"/>
  <c r="C134" i="67"/>
  <c r="E63" i="110" l="1"/>
  <c r="D63" i="110"/>
  <c r="M63" i="110" l="1"/>
  <c r="L63" i="110"/>
  <c r="K63" i="110"/>
  <c r="H39" i="110" l="1"/>
  <c r="H40" i="110"/>
  <c r="H41" i="110"/>
  <c r="H42" i="110"/>
  <c r="H43" i="110"/>
  <c r="H44" i="110"/>
  <c r="H45" i="110"/>
  <c r="H46" i="110"/>
  <c r="H47" i="110"/>
  <c r="H48" i="110"/>
  <c r="H49" i="110"/>
  <c r="H50" i="110"/>
  <c r="H51" i="110"/>
  <c r="H52" i="110"/>
  <c r="H53" i="110"/>
  <c r="H54" i="110"/>
  <c r="H55" i="110"/>
  <c r="H56" i="110"/>
  <c r="H57" i="110"/>
  <c r="H58" i="110"/>
  <c r="H59" i="110"/>
  <c r="H60" i="110"/>
  <c r="H61" i="110"/>
  <c r="H62" i="110"/>
  <c r="G29" i="110"/>
  <c r="G30" i="110"/>
  <c r="G31" i="110"/>
  <c r="G32" i="110"/>
  <c r="G33" i="110"/>
  <c r="G34" i="110"/>
  <c r="G35" i="110"/>
  <c r="G36" i="110"/>
  <c r="G37" i="110"/>
  <c r="G38" i="110"/>
  <c r="G39" i="110"/>
  <c r="G40" i="110"/>
  <c r="G41" i="110"/>
  <c r="G42" i="110"/>
  <c r="G43" i="110"/>
  <c r="G44" i="110"/>
  <c r="G45" i="110"/>
  <c r="G46" i="110"/>
  <c r="G47" i="110"/>
  <c r="G48" i="110"/>
  <c r="G49" i="110"/>
  <c r="G50" i="110"/>
  <c r="G51" i="110"/>
  <c r="G52" i="110"/>
  <c r="G53" i="110"/>
  <c r="G54" i="110"/>
  <c r="G55" i="110"/>
  <c r="G56" i="110"/>
  <c r="G57" i="110"/>
  <c r="G58" i="110"/>
  <c r="G59" i="110"/>
  <c r="G60" i="110"/>
  <c r="G61" i="110"/>
  <c r="G62" i="110"/>
  <c r="G63" i="110"/>
  <c r="F19" i="110"/>
  <c r="F20" i="110"/>
  <c r="F21" i="110"/>
  <c r="F22" i="110"/>
  <c r="F23" i="110"/>
  <c r="F24" i="110"/>
  <c r="F25" i="110"/>
  <c r="F26" i="110"/>
  <c r="F27" i="110"/>
  <c r="F28" i="110"/>
  <c r="F29" i="110"/>
  <c r="F30" i="110"/>
  <c r="F31" i="110"/>
  <c r="F32" i="110"/>
  <c r="F33" i="110"/>
  <c r="F34" i="110"/>
  <c r="F35" i="110"/>
  <c r="F36" i="110"/>
  <c r="F37" i="110"/>
  <c r="F38" i="110"/>
  <c r="F39" i="110"/>
  <c r="F40" i="110"/>
  <c r="F41" i="110"/>
  <c r="F42" i="110"/>
  <c r="F43" i="110"/>
  <c r="F44" i="110"/>
  <c r="F45" i="110"/>
  <c r="F46" i="110"/>
  <c r="F47" i="110"/>
  <c r="F48" i="110"/>
  <c r="F49" i="110"/>
  <c r="F50" i="110"/>
  <c r="F51" i="110"/>
  <c r="F52" i="110"/>
  <c r="F53" i="110"/>
  <c r="F54" i="110"/>
  <c r="F55" i="110"/>
  <c r="F56" i="110"/>
  <c r="F57" i="110"/>
  <c r="F58" i="110"/>
  <c r="F59" i="110"/>
  <c r="F60" i="110"/>
  <c r="F61" i="110"/>
  <c r="F62" i="110"/>
  <c r="F63" i="110"/>
  <c r="E14" i="110"/>
  <c r="E15" i="110"/>
  <c r="E16" i="110"/>
  <c r="E17" i="110"/>
  <c r="E18" i="110"/>
  <c r="E19" i="110"/>
  <c r="E20" i="110"/>
  <c r="E21" i="110"/>
  <c r="E22" i="110"/>
  <c r="E23" i="110"/>
  <c r="E24" i="110"/>
  <c r="E25" i="110"/>
  <c r="E26" i="110"/>
  <c r="E27" i="110"/>
  <c r="E28" i="110"/>
  <c r="E29" i="110"/>
  <c r="E30" i="110"/>
  <c r="E31" i="110"/>
  <c r="E32" i="110"/>
  <c r="E33" i="110"/>
  <c r="E34" i="110"/>
  <c r="E35" i="110"/>
  <c r="E36" i="110"/>
  <c r="E37" i="110"/>
  <c r="E38" i="110"/>
  <c r="E39" i="110"/>
  <c r="E40" i="110"/>
  <c r="E41" i="110"/>
  <c r="E42" i="110"/>
  <c r="E43" i="110"/>
  <c r="E44" i="110"/>
  <c r="E45" i="110"/>
  <c r="E46" i="110"/>
  <c r="E47" i="110"/>
  <c r="E48" i="110"/>
  <c r="E49" i="110"/>
  <c r="E50" i="110"/>
  <c r="E51" i="110"/>
  <c r="E52" i="110"/>
  <c r="E53" i="110"/>
  <c r="E54" i="110"/>
  <c r="E55" i="110"/>
  <c r="E56" i="110"/>
  <c r="E57" i="110"/>
  <c r="E58" i="110"/>
  <c r="E59" i="110"/>
  <c r="E60" i="110"/>
  <c r="E61" i="110"/>
  <c r="E62" i="110"/>
  <c r="D12" i="110"/>
  <c r="D13" i="110"/>
  <c r="D14" i="110"/>
  <c r="D15" i="110"/>
  <c r="D16" i="110"/>
  <c r="D17" i="110"/>
  <c r="D18" i="110"/>
  <c r="D19" i="110"/>
  <c r="D20" i="110"/>
  <c r="D21" i="110"/>
  <c r="D22" i="110"/>
  <c r="D23" i="110"/>
  <c r="D24" i="110"/>
  <c r="D25" i="110"/>
  <c r="D26" i="110"/>
  <c r="D27" i="110"/>
  <c r="D28" i="110"/>
  <c r="D29" i="110"/>
  <c r="D30" i="110"/>
  <c r="D31" i="110"/>
  <c r="D32" i="110"/>
  <c r="D33" i="110"/>
  <c r="D34" i="110"/>
  <c r="D35" i="110"/>
  <c r="D36" i="110"/>
  <c r="D37" i="110"/>
  <c r="D38" i="110"/>
  <c r="D39" i="110"/>
  <c r="D40" i="110"/>
  <c r="D41" i="110"/>
  <c r="D42" i="110"/>
  <c r="D43" i="110"/>
  <c r="D44" i="110"/>
  <c r="D45" i="110"/>
  <c r="D46" i="110"/>
  <c r="D47" i="110"/>
  <c r="D48" i="110"/>
  <c r="D49" i="110"/>
  <c r="D50" i="110"/>
  <c r="D51" i="110"/>
  <c r="D52" i="110"/>
  <c r="D53" i="110"/>
  <c r="D54" i="110"/>
  <c r="D55" i="110"/>
  <c r="D56" i="110"/>
  <c r="D57" i="110"/>
  <c r="D58" i="110"/>
  <c r="D59" i="110"/>
  <c r="D60" i="110"/>
  <c r="D61" i="110"/>
  <c r="D62" i="110"/>
  <c r="H38" i="110"/>
  <c r="G28" i="110"/>
  <c r="F18" i="110"/>
  <c r="E13" i="110"/>
  <c r="D11" i="110"/>
  <c r="L14" i="110"/>
  <c r="L15" i="110"/>
  <c r="L16" i="110"/>
  <c r="L17" i="110"/>
  <c r="L18" i="110"/>
  <c r="L19" i="110"/>
  <c r="L20" i="110"/>
  <c r="L21" i="110"/>
  <c r="L22" i="110"/>
  <c r="L23" i="110"/>
  <c r="L24" i="110"/>
  <c r="L25" i="110"/>
  <c r="L26" i="110"/>
  <c r="L27" i="110"/>
  <c r="L28" i="110"/>
  <c r="L29" i="110"/>
  <c r="L30" i="110"/>
  <c r="L31" i="110"/>
  <c r="L32" i="110"/>
  <c r="L33" i="110"/>
  <c r="L34" i="110"/>
  <c r="L35" i="110"/>
  <c r="L36" i="110"/>
  <c r="L37" i="110"/>
  <c r="L38" i="110"/>
  <c r="L39" i="110"/>
  <c r="L40" i="110"/>
  <c r="L41" i="110"/>
  <c r="L42" i="110"/>
  <c r="L43" i="110"/>
  <c r="L44" i="110"/>
  <c r="L45" i="110"/>
  <c r="L46" i="110"/>
  <c r="L47" i="110"/>
  <c r="L48" i="110"/>
  <c r="L49" i="110"/>
  <c r="L50" i="110"/>
  <c r="L51" i="110"/>
  <c r="L52" i="110"/>
  <c r="L53" i="110"/>
  <c r="L54" i="110"/>
  <c r="L55" i="110"/>
  <c r="L56" i="110"/>
  <c r="L57" i="110"/>
  <c r="L58" i="110"/>
  <c r="L59" i="110"/>
  <c r="L60" i="110"/>
  <c r="L61" i="110"/>
  <c r="L62" i="110"/>
  <c r="M19" i="110"/>
  <c r="M20" i="110"/>
  <c r="M21" i="110"/>
  <c r="M22" i="110"/>
  <c r="M23" i="110"/>
  <c r="M24" i="110"/>
  <c r="M25" i="110"/>
  <c r="M26" i="110"/>
  <c r="M27" i="110"/>
  <c r="M28" i="110"/>
  <c r="M29" i="110"/>
  <c r="M30" i="110"/>
  <c r="M31" i="110"/>
  <c r="M32" i="110"/>
  <c r="M33" i="110"/>
  <c r="M34" i="110"/>
  <c r="M35" i="110"/>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N29" i="110"/>
  <c r="N30" i="110"/>
  <c r="N31" i="110"/>
  <c r="N32" i="110"/>
  <c r="N33" i="110"/>
  <c r="N34" i="110"/>
  <c r="N35" i="110"/>
  <c r="N36" i="110"/>
  <c r="N37" i="110"/>
  <c r="N38" i="110"/>
  <c r="N39" i="110"/>
  <c r="N40" i="110"/>
  <c r="N41" i="110"/>
  <c r="N42" i="110"/>
  <c r="N43" i="110"/>
  <c r="N44" i="110"/>
  <c r="N45" i="110"/>
  <c r="N46" i="110"/>
  <c r="N47" i="110"/>
  <c r="N48" i="110"/>
  <c r="N49" i="110"/>
  <c r="N50" i="110"/>
  <c r="N51" i="110"/>
  <c r="N52" i="110"/>
  <c r="N53" i="110"/>
  <c r="N54" i="110"/>
  <c r="N55" i="110"/>
  <c r="N56" i="110"/>
  <c r="N57" i="110"/>
  <c r="N58" i="110"/>
  <c r="N59" i="110"/>
  <c r="N60" i="110"/>
  <c r="N61" i="110"/>
  <c r="N62" i="110"/>
  <c r="N63" i="110"/>
  <c r="O39" i="110"/>
  <c r="O40" i="110"/>
  <c r="O41" i="110"/>
  <c r="O42" i="110"/>
  <c r="O43" i="110"/>
  <c r="O44" i="110"/>
  <c r="O45" i="110"/>
  <c r="O46" i="110"/>
  <c r="O47" i="110"/>
  <c r="O48" i="110"/>
  <c r="O49" i="110"/>
  <c r="O50" i="110"/>
  <c r="O51" i="110"/>
  <c r="O52" i="110"/>
  <c r="O53" i="110"/>
  <c r="O54" i="110"/>
  <c r="O55" i="110"/>
  <c r="O56" i="110"/>
  <c r="O57" i="110"/>
  <c r="O58" i="110"/>
  <c r="O59" i="110"/>
  <c r="O60" i="110"/>
  <c r="O61" i="110"/>
  <c r="O62" i="110"/>
  <c r="O63" i="110"/>
  <c r="O38" i="110"/>
  <c r="N28" i="110"/>
  <c r="M18" i="110"/>
  <c r="L13" i="110"/>
  <c r="K12" i="110"/>
  <c r="K13" i="110"/>
  <c r="K14" i="110"/>
  <c r="K15" i="110"/>
  <c r="K16" i="110"/>
  <c r="K17" i="110"/>
  <c r="K18" i="110"/>
  <c r="K19" i="110"/>
  <c r="K20" i="110"/>
  <c r="K21" i="110"/>
  <c r="K22" i="110"/>
  <c r="K23" i="110"/>
  <c r="K24" i="110"/>
  <c r="K25" i="110"/>
  <c r="K26" i="110"/>
  <c r="K27" i="110"/>
  <c r="K28" i="110"/>
  <c r="K29" i="110"/>
  <c r="K30" i="110"/>
  <c r="K31" i="110"/>
  <c r="K32" i="110"/>
  <c r="K33" i="110"/>
  <c r="K34" i="110"/>
  <c r="K35" i="110"/>
  <c r="K36" i="110"/>
  <c r="K37" i="110"/>
  <c r="K38" i="110"/>
  <c r="K39" i="110"/>
  <c r="K40" i="110"/>
  <c r="K41" i="110"/>
  <c r="K42" i="110"/>
  <c r="K43" i="110"/>
  <c r="K44" i="110"/>
  <c r="K45" i="110"/>
  <c r="K46" i="110"/>
  <c r="K47" i="110"/>
  <c r="K48" i="110"/>
  <c r="K49" i="110"/>
  <c r="K50" i="110"/>
  <c r="K51" i="110"/>
  <c r="K52" i="110"/>
  <c r="K53" i="110"/>
  <c r="K54" i="110"/>
  <c r="K55" i="110"/>
  <c r="K56" i="110"/>
  <c r="K57" i="110"/>
  <c r="K58" i="110"/>
  <c r="K59" i="110"/>
  <c r="K60" i="110"/>
  <c r="K61" i="110"/>
  <c r="K62" i="110"/>
  <c r="K11" i="110"/>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<sst xmlns="http://schemas.openxmlformats.org/spreadsheetml/2006/main" count="1360" uniqueCount="303">
  <si>
    <t>Construction</t>
  </si>
  <si>
    <t>Q3</t>
  </si>
  <si>
    <t>Q4</t>
  </si>
  <si>
    <t>Q1</t>
  </si>
  <si>
    <t>Q2</t>
  </si>
  <si>
    <t>Production Sector</t>
  </si>
  <si>
    <t>Service Sector</t>
  </si>
  <si>
    <t>Retail &amp; wholesale</t>
  </si>
  <si>
    <t>Education</t>
  </si>
  <si>
    <t>Total</t>
  </si>
  <si>
    <t>Percentage change, latest quarter on previous quarter</t>
  </si>
  <si>
    <t>C</t>
  </si>
  <si>
    <t>E</t>
  </si>
  <si>
    <t>D</t>
  </si>
  <si>
    <t>UK</t>
  </si>
  <si>
    <t>Manufacturing Industries</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</si>
  <si>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</si>
  <si>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</si>
  <si>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</si>
  <si>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</si>
  <si>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</si>
  <si>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</si>
  <si>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</si>
  <si>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</si>
  <si>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</si>
  <si>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</si>
  <si>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</si>
  <si>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</si>
  <si>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</si>
  <si>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</si>
  <si>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</si>
  <si>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</si>
  <si>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</si>
  <si>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</si>
  <si>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</si>
  <si>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</si>
  <si>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</si>
  <si>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</si>
  <si>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</si>
  <si>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</si>
  <si>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</si>
  <si>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</si>
  <si>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</si>
  <si>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</si>
  <si>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</si>
  <si>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</si>
  <si>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</si>
  <si>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</si>
  <si>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</si>
  <si>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</si>
  <si>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</si>
  <si>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</si>
  <si>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</si>
  <si>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</si>
  <si>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</si>
  <si>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</si>
  <si>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</si>
  <si>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</si>
  <si>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</si>
  <si>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</si>
  <si>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</si>
  <si>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</si>
  <si>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</si>
  <si>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</si>
  <si>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</si>
  <si>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</si>
  <si>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</si>
  <si>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</si>
  <si>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</si>
  <si>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</si>
  <si>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</si>
  <si>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</si>
  <si>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</si>
  <si>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</si>
  <si>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</si>
  <si>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</si>
  <si>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</si>
  <si>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</si>
  <si>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</si>
  <si>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</si>
  <si>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</si>
  <si>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</si>
  <si>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</si>
  <si>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</si>
  <si>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</si>
  <si>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</si>
  <si>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</si>
  <si>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</si>
  <si>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</si>
  <si>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</si>
  <si>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</si>
  <si>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</si>
  <si>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</si>
  <si>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</si>
  <si>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</si>
  <si>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</si>
  <si>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</si>
  <si>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</si>
  <si>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</si>
  <si>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</si>
  <si>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</si>
  <si>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</si>
  <si>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</si>
  <si>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</si>
  <si>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</si>
  <si>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</si>
  <si>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</si>
  <si>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</si>
  <si>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</si>
  <si>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</si>
  <si>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</si>
  <si>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</si>
  <si>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</si>
  <si>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</si>
  <si>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</si>
  <si>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</si>
  <si>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</si>
  <si>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</si>
  <si>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</si>
  <si>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</si>
  <si>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</si>
  <si>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</si>
  <si>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</si>
  <si>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</si>
  <si>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</si>
  <si>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</si>
  <si>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</si>
  <si>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</si>
  <si>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</si>
  <si>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</si>
  <si>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</si>
  <si>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</si>
  <si>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</si>
  <si>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</si>
  <si>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</si>
  <si>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</si>
  <si>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</si>
  <si>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</si>
  <si>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</si>
  <si>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</si>
  <si>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</si>
  <si>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</si>
  <si>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</si>
  <si>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</si>
  <si>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</si>
  <si>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</si>
  <si>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</si>
  <si>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</si>
  <si>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</si>
  <si>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</si>
  <si>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</si>
  <si>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</si>
  <si>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</si>
  <si>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</si>
  <si>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</si>
  <si>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</si>
  <si>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</si>
  <si>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</si>
  <si>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</si>
  <si>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</si>
  <si>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</si>
  <si>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</si>
  <si>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</si>
  <si>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</si>
  <si>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</si>
  <si>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</si>
  <si>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</si>
  <si>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</si>
  <si>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</si>
  <si>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</si>
  <si>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</si>
  <si>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</si>
  <si>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</si>
  <si>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</si>
  <si>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</si>
  <si>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</si>
  <si>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</si>
  <si>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</si>
  <si>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</si>
  <si>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</si>
  <si>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</si>
  <si>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</si>
  <si>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</si>
  <si>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</si>
  <si>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</si>
  <si>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</si>
  <si>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</si>
  <si>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</si>
  <si>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</si>
  <si>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</si>
  <si>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</si>
  <si>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</si>
  <si>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</si>
  <si>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</si>
  <si>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</si>
  <si>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</si>
  <si>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</si>
  <si>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</si>
  <si>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</si>
  <si>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</si>
  <si>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</si>
  <si>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</si>
  <si>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</si>
  <si>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</si>
  <si>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</si>
  <si>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</si>
  <si>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</si>
  <si>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</si>
  <si>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</si>
  <si>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</si>
  <si>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2.  All UK volume indices and growth rates are sourced from the latest ONS GDP release available at https://www.ons.gov.uk/</t>
  </si>
  <si>
    <t>N3Y6</t>
  </si>
  <si>
    <t>N3Y7</t>
  </si>
  <si>
    <t>N3Y8</t>
  </si>
  <si>
    <t>Total Services</t>
  </si>
  <si>
    <t>Revisions tables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</si>
  <si>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</si>
  <si>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</si>
  <si>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</si>
  <si>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</si>
  <si>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</si>
  <si>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</si>
  <si>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 xml:space="preserve">Q3  </t>
  </si>
  <si>
    <t>Transport &amp; Storage</t>
  </si>
  <si>
    <t>Information &amp; Communication</t>
  </si>
  <si>
    <t>Professional, Scientific&amp; Technical Services</t>
  </si>
  <si>
    <t>Administrative &amp; Support Services</t>
  </si>
  <si>
    <t>H</t>
  </si>
  <si>
    <t>J</t>
  </si>
  <si>
    <t>M</t>
  </si>
  <si>
    <t>N</t>
  </si>
  <si>
    <t>Table 1.2</t>
  </si>
  <si>
    <t>Table 1.1</t>
  </si>
  <si>
    <t>Table 1.3</t>
  </si>
  <si>
    <t>Table 1.4</t>
  </si>
  <si>
    <t>Table 1.5</t>
  </si>
  <si>
    <t>GDP: Historical Time Series</t>
  </si>
  <si>
    <t>A-T</t>
  </si>
  <si>
    <t>O-T</t>
  </si>
  <si>
    <t>Total 
Gross 
Domestic 
Product</t>
  </si>
  <si>
    <t>Agriculture, 
forestry 
and fishing</t>
  </si>
  <si>
    <t>Manufacturing</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</si>
  <si>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</si>
  <si>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</si>
  <si>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GDP: Gross Value Added: Index of Services</t>
  </si>
  <si>
    <t>Gross Domestic Product, first estimate</t>
  </si>
  <si>
    <t>Additional contextual tables</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</si>
  <si>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</si>
  <si>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</si>
  <si>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</si>
  <si>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</si>
  <si>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</si>
  <si>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</si>
  <si>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</si>
  <si>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</si>
  <si>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</si>
  <si>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Main tables - Scotland's GDP (onshore)</t>
  </si>
  <si>
    <r>
      <t xml:space="preserve">Gross Value Added 
</t>
    </r>
    <r>
      <rPr>
        <sz val="10"/>
        <rFont val="Arial"/>
        <family val="2"/>
      </rPr>
      <t>excl. extraction of mineral oil &amp; natural gas</t>
    </r>
  </si>
  <si>
    <r>
      <t>IHXW</t>
    </r>
    <r>
      <rPr>
        <b/>
        <vertAlign val="superscript"/>
        <sz val="10"/>
        <rFont val="Arial"/>
        <family val="2"/>
      </rPr>
      <t>3</t>
    </r>
  </si>
  <si>
    <t>GDP per person</t>
  </si>
  <si>
    <t>3-year</t>
  </si>
  <si>
    <t>5-year</t>
  </si>
  <si>
    <t>10-year</t>
  </si>
  <si>
    <t>20-year</t>
  </si>
  <si>
    <t>30-year</t>
  </si>
  <si>
    <t>-</t>
  </si>
  <si>
    <t>Annual average growth rate -  GDP per person</t>
  </si>
  <si>
    <t>Annual average growth rate - Total GDP</t>
  </si>
  <si>
    <t>CC,CG,CM</t>
  </si>
  <si>
    <t>1.  Chained volume indices are presented with rounding to 1 decimal place. The spreadsheet tables include the results without rounding, but the estimates should not be considered accurate to multiple decimal places.</t>
  </si>
  <si>
    <t>3.  Weights may not sum to the total due to rounding.</t>
  </si>
  <si>
    <t>4.  The 4Q-on-4Q growth rate in the 4th quarter of each year is equivalent to the calendar year annual growth rate. The 4Q-on-4Q measure is sometimes called a rolling-annual growth rate.</t>
  </si>
  <si>
    <t>1.  Weights may not sum to the totals due to rounding.</t>
  </si>
  <si>
    <t>3.  ONS series IHXW is published in cash terms and converted to an index for this table.</t>
  </si>
  <si>
    <r>
      <t>Gross 
Domestic 
Product 
per person</t>
    </r>
    <r>
      <rPr>
        <b/>
        <vertAlign val="superscript"/>
        <sz val="10"/>
        <rFont val="Arial"/>
        <family val="2"/>
      </rPr>
      <t>5</t>
    </r>
  </si>
  <si>
    <t>GDP: Gross Value Added: Output by Industry</t>
  </si>
  <si>
    <t>GDP: Gross Value Added: Output by Industry, UK</t>
  </si>
  <si>
    <r>
      <t xml:space="preserve">Table 1.2:  Gross Value Added: Index of Services
</t>
    </r>
    <r>
      <rPr>
        <b/>
        <sz val="14"/>
        <rFont val="Arial"/>
        <family val="2"/>
      </rPr>
      <t>chained volume measures at basic prices by industry of output:</t>
    </r>
    <r>
      <rPr>
        <b/>
        <vertAlign val="superscript"/>
        <sz val="14"/>
        <rFont val="Arial"/>
        <family val="2"/>
      </rPr>
      <t>1,2</t>
    </r>
  </si>
  <si>
    <r>
      <t>2017 weights</t>
    </r>
    <r>
      <rPr>
        <b/>
        <vertAlign val="superscript"/>
        <sz val="10"/>
        <rFont val="Arial"/>
        <family val="2"/>
      </rPr>
      <t>3</t>
    </r>
  </si>
  <si>
    <t>2017=100</t>
  </si>
  <si>
    <t>Scotland (onshore), 1963 to 2020</t>
  </si>
  <si>
    <r>
      <t xml:space="preserve">Table R1.1: Revisions to GVA By Broad Industry Group
</t>
    </r>
    <r>
      <rPr>
        <b/>
        <sz val="14"/>
        <rFont val="Arial"/>
        <family val="2"/>
      </rPr>
      <t>Chained volume measures at basic prices by category of output</t>
    </r>
    <r>
      <rPr>
        <b/>
        <vertAlign val="superscript"/>
        <sz val="14"/>
        <rFont val="Arial"/>
        <family val="2"/>
      </rPr>
      <t xml:space="preserve">1,2 </t>
    </r>
  </si>
  <si>
    <t>Scotland (Onshore)</t>
  </si>
  <si>
    <t>A-U</t>
  </si>
  <si>
    <t>G-U</t>
  </si>
  <si>
    <t>Table R1.1</t>
  </si>
  <si>
    <t>Revised growth rates by industry</t>
  </si>
  <si>
    <t>Quarter 2 2021</t>
  </si>
  <si>
    <t>Scotland (onshore), 1998 to 2021 Q2</t>
  </si>
  <si>
    <r>
      <t>2019 weights</t>
    </r>
    <r>
      <rPr>
        <b/>
        <vertAlign val="superscript"/>
        <sz val="10"/>
        <rFont val="Arial"/>
        <family val="2"/>
      </rPr>
      <t>1</t>
    </r>
  </si>
  <si>
    <t>2019=100</t>
  </si>
  <si>
    <t>UK, 1998 to 2021 Q2</t>
  </si>
  <si>
    <r>
      <t xml:space="preserve">These results are from the </t>
    </r>
    <r>
      <rPr>
        <b/>
        <sz val="12"/>
        <rFont val="Arial"/>
        <family val="2"/>
      </rPr>
      <t>UK GDP second quarterly estimate</t>
    </r>
    <r>
      <rPr>
        <sz val="12"/>
        <rFont val="Arial"/>
        <family val="2"/>
      </rPr>
      <t>, published by ONS on 30 September 2021. Please check www.ons.gov.uk for updates.</t>
    </r>
  </si>
  <si>
    <t xml:space="preserve"> </t>
  </si>
  <si>
    <t>Publication Date: 3 November 2021</t>
  </si>
  <si>
    <t>Arts, Culture and Recreation</t>
  </si>
  <si>
    <t>Other Personal Services</t>
  </si>
  <si>
    <t>Households as employers of domestic personnel</t>
  </si>
  <si>
    <t>Health and Social Care</t>
  </si>
  <si>
    <t>R</t>
  </si>
  <si>
    <t>S</t>
  </si>
  <si>
    <t>T</t>
  </si>
  <si>
    <t>Latest growth rate compared to previously published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</si>
</sst>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s>
  <fonts count="74"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b/>
      <sz val="20"/>
      <color theme="1"/>
      <name val="Calibri"/>
      <family val="2"/>
      <scheme val="minor"/>
    </font>
    <font>
      <sz val="8"/>
      <color theme="1"/>
      <name val="Arial"/>
      <family val="2"/>
    </font>
    <font>
      <b/>
      <sz val="10"/>
      <color theme="1"/>
      <name val="Arial"/>
      <family val="2"/>
    </font>
    <font>
      <b/>
      <sz val="12"/>
      <color theme="1"/>
      <name val="Arial"/>
      <family val="2"/>
    </font>
    <font>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Arial"/>
      <family val="2"/>
    </font>
  </fonts>
  <fills count="2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47">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style="thin">
        <color indexed="64"/>
      </left>
      <right/>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thin">
        <color theme="4" tint="0.3999755851924192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style="thin">
        <color indexed="64"/>
      </bottom>
      <diagonal/>
    </border>
  </borders>
  <cellStyleXfs count="73">
    <xf numFmtId="0" fontId="0" fillId="0" borderId="0"/>
    <xf numFmtId="0" fontId="37" fillId="0" borderId="0">
      <alignment vertical="top"/>
    </xf>
    <xf numFmtId="0" fontId="37" fillId="0" borderId="0">
      <alignment vertical="top"/>
    </xf>
    <xf numFmtId="0" fontId="14" fillId="0" borderId="0"/>
    <xf numFmtId="164" fontId="6" fillId="0" borderId="0" applyFont="0" applyFill="0" applyBorder="0" applyAlignment="0" applyProtection="0"/>
    <xf numFmtId="0" fontId="46" fillId="0" borderId="0" applyNumberFormat="0" applyFill="0" applyBorder="0" applyAlignment="0" applyProtection="0"/>
    <xf numFmtId="0" fontId="6" fillId="0" borderId="0"/>
    <xf numFmtId="0" fontId="45" fillId="0" borderId="0"/>
    <xf numFmtId="9" fontId="18"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9" borderId="0" applyNumberFormat="0" applyBorder="0" applyAlignment="0" applyProtection="0"/>
    <xf numFmtId="0" fontId="56" fillId="6"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7" fillId="9"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6" borderId="0" applyNumberFormat="0" applyBorder="0" applyAlignment="0" applyProtection="0"/>
    <xf numFmtId="0" fontId="57" fillId="14"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37" applyNumberFormat="0" applyAlignment="0" applyProtection="0"/>
    <xf numFmtId="0" fontId="60" fillId="20" borderId="38" applyNumberFormat="0" applyAlignment="0" applyProtection="0"/>
    <xf numFmtId="40" fontId="61" fillId="0" borderId="0" applyFont="0" applyFill="0" applyBorder="0" applyAlignment="0" applyProtection="0"/>
    <xf numFmtId="0" fontId="62" fillId="0" borderId="0" applyNumberFormat="0" applyFill="0" applyBorder="0" applyAlignment="0" applyProtection="0"/>
    <xf numFmtId="0" fontId="63" fillId="9" borderId="0" applyNumberFormat="0" applyBorder="0" applyAlignment="0" applyProtection="0"/>
    <xf numFmtId="0" fontId="64" fillId="0" borderId="39" applyNumberFormat="0" applyFill="0" applyAlignment="0" applyProtection="0"/>
    <xf numFmtId="0" fontId="65" fillId="0" borderId="40" applyNumberFormat="0" applyFill="0" applyAlignment="0" applyProtection="0"/>
    <xf numFmtId="0" fontId="66" fillId="0" borderId="41" applyNumberFormat="0" applyFill="0" applyAlignment="0" applyProtection="0"/>
    <xf numFmtId="0" fontId="66" fillId="0" borderId="0" applyNumberFormat="0" applyFill="0" applyBorder="0" applyAlignment="0" applyProtection="0"/>
    <xf numFmtId="0" fontId="67" fillId="10" borderId="37" applyNumberFormat="0" applyAlignment="0" applyProtection="0"/>
    <xf numFmtId="0" fontId="68" fillId="0" borderId="42" applyNumberFormat="0" applyFill="0" applyAlignment="0" applyProtection="0"/>
    <xf numFmtId="0" fontId="69" fillId="10" borderId="0" applyNumberFormat="0" applyBorder="0" applyAlignment="0" applyProtection="0"/>
    <xf numFmtId="0" fontId="25" fillId="7" borderId="43" applyNumberFormat="0" applyFont="0" applyAlignment="0" applyProtection="0"/>
    <xf numFmtId="0" fontId="70" fillId="19" borderId="44" applyNumberFormat="0" applyAlignment="0" applyProtection="0"/>
    <xf numFmtId="0" fontId="71" fillId="0" borderId="0" applyNumberFormat="0" applyFill="0" applyBorder="0" applyAlignment="0" applyProtection="0"/>
    <xf numFmtId="0" fontId="72" fillId="0" borderId="45" applyNumberFormat="0" applyFill="0" applyAlignment="0" applyProtection="0"/>
    <xf numFmtId="0" fontId="68" fillId="0" borderId="0" applyNumberFormat="0" applyFill="0" applyBorder="0" applyAlignment="0" applyProtection="0"/>
    <xf numFmtId="0" fontId="25" fillId="0" borderId="0"/>
    <xf numFmtId="0" fontId="25" fillId="0" borderId="0"/>
    <xf numFmtId="0" fontId="2" fillId="0" borderId="0"/>
    <xf numFmtId="0" fontId="45"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402">
    <xf numFmtId="0" fontId="0" fillId="0" borderId="0" xfId="0"/>
    <xf numFmtId="166" fontId="20" fillId="0" borderId="0" xfId="8" applyNumberFormat="1" applyFont="1"/>
    <xf numFmtId="165" fontId="20" fillId="0" borderId="0" xfId="0" applyNumberFormat="1" applyFont="1" applyFill="1" applyBorder="1" applyAlignment="1">
      <alignment horizontal="center"/>
    </xf>
    <xf numFmtId="0" fontId="20" fillId="0" borderId="0" xfId="0" applyFont="1" applyBorder="1"/>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2" fillId="0" borderId="5" xfId="0" applyFont="1" applyFill="1" applyBorder="1" applyAlignment="1">
      <alignment vertical="center"/>
    </xf>
    <xf numFmtId="0" fontId="22" fillId="0" borderId="6" xfId="0" applyFont="1" applyFill="1" applyBorder="1" applyAlignment="1">
      <alignment horizontal="center" vertical="center"/>
    </xf>
    <xf numFmtId="0" fontId="22" fillId="0" borderId="4" xfId="0" applyFont="1" applyFill="1" applyBorder="1" applyAlignment="1">
      <alignment vertical="center"/>
    </xf>
    <xf numFmtId="0" fontId="20" fillId="0" borderId="5" xfId="0" applyFont="1" applyBorder="1" applyAlignment="1">
      <alignment vertical="center"/>
    </xf>
    <xf numFmtId="0" fontId="22" fillId="0" borderId="7" xfId="0" applyFont="1" applyFill="1" applyBorder="1" applyAlignment="1">
      <alignment vertical="center"/>
    </xf>
    <xf numFmtId="0" fontId="22" fillId="0" borderId="6" xfId="0" applyFont="1" applyFill="1" applyBorder="1" applyAlignment="1">
      <alignment horizontal="center" vertical="center" wrapText="1"/>
    </xf>
    <xf numFmtId="0" fontId="22" fillId="0" borderId="6" xfId="0" applyFont="1" applyBorder="1" applyAlignment="1">
      <alignment vertical="center" wrapText="1"/>
    </xf>
    <xf numFmtId="0" fontId="22" fillId="0" borderId="6" xfId="0" applyFont="1" applyFill="1" applyBorder="1" applyAlignment="1">
      <alignment vertical="center" wrapText="1"/>
    </xf>
    <xf numFmtId="0" fontId="32" fillId="0" borderId="7" xfId="0" applyFont="1" applyBorder="1"/>
    <xf numFmtId="166" fontId="0" fillId="0" borderId="0" xfId="0" applyNumberFormat="1" applyFont="1" applyFill="1" applyBorder="1"/>
    <xf numFmtId="0" fontId="22" fillId="0" borderId="0" xfId="0" applyFont="1" applyFill="1" applyBorder="1" applyAlignment="1">
      <alignment horizontal="center" wrapText="1"/>
    </xf>
    <xf numFmtId="0" fontId="22" fillId="0" borderId="0" xfId="0" applyFont="1" applyFill="1" applyBorder="1" applyAlignment="1">
      <alignment wrapText="1"/>
    </xf>
    <xf numFmtId="0" fontId="0" fillId="0" borderId="0" xfId="0" applyFont="1" applyFill="1"/>
    <xf numFmtId="166" fontId="0" fillId="0" borderId="0" xfId="0" applyNumberFormat="1" applyFont="1"/>
    <xf numFmtId="0" fontId="20"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2" fillId="0" borderId="3" xfId="0" applyFont="1" applyFill="1" applyBorder="1" applyAlignment="1">
      <alignment vertical="center" wrapText="1"/>
    </xf>
    <xf numFmtId="0" fontId="22" fillId="2" borderId="3" xfId="0" applyFont="1" applyFill="1" applyBorder="1" applyAlignment="1">
      <alignment horizontal="left" vertical="center" wrapText="1"/>
    </xf>
    <xf numFmtId="0" fontId="22" fillId="0" borderId="3" xfId="0" applyFont="1" applyBorder="1" applyAlignment="1">
      <alignment vertical="center" wrapText="1"/>
    </xf>
    <xf numFmtId="0" fontId="22" fillId="2" borderId="3" xfId="0" applyFont="1" applyFill="1" applyBorder="1" applyAlignment="1">
      <alignment vertical="center" wrapText="1"/>
    </xf>
    <xf numFmtId="0" fontId="22" fillId="0" borderId="8" xfId="0" applyFont="1" applyFill="1" applyBorder="1" applyAlignment="1">
      <alignment vertical="center" wrapText="1"/>
    </xf>
    <xf numFmtId="0" fontId="22"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2" borderId="8" xfId="0" applyFont="1" applyFill="1" applyBorder="1" applyAlignment="1">
      <alignment vertical="center" wrapText="1"/>
    </xf>
    <xf numFmtId="0" fontId="22"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20"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20" fillId="0" borderId="0" xfId="8" applyNumberFormat="1" applyFont="1" applyFill="1" applyBorder="1" applyAlignment="1">
      <alignment horizontal="center"/>
    </xf>
    <xf numFmtId="165" fontId="0" fillId="0" borderId="0" xfId="0" applyNumberFormat="1"/>
    <xf numFmtId="173" fontId="20"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7" fillId="0" borderId="0" xfId="0" applyFont="1" applyFill="1" applyBorder="1"/>
    <xf numFmtId="0" fontId="22" fillId="0" borderId="0" xfId="0" applyFont="1"/>
    <xf numFmtId="0" fontId="0" fillId="0" borderId="0" xfId="0" applyAlignment="1">
      <alignment horizontal="left"/>
    </xf>
    <xf numFmtId="0" fontId="20" fillId="0" borderId="0" xfId="0" applyFont="1" applyFill="1" applyBorder="1"/>
    <xf numFmtId="0" fontId="16" fillId="0" borderId="0" xfId="0" applyFont="1" applyFill="1" applyBorder="1"/>
    <xf numFmtId="0" fontId="15" fillId="0" borderId="0" xfId="0" applyFont="1"/>
    <xf numFmtId="0" fontId="22" fillId="0" borderId="0" xfId="0" applyFont="1" applyAlignment="1">
      <alignment horizontal="center"/>
    </xf>
    <xf numFmtId="174" fontId="0" fillId="0" borderId="0" xfId="0" applyNumberFormat="1"/>
    <xf numFmtId="0" fontId="13" fillId="0" borderId="0" xfId="0" applyFont="1" applyFill="1" applyBorder="1"/>
    <xf numFmtId="0" fontId="12" fillId="0" borderId="0" xfId="0" applyFont="1" applyFill="1" applyBorder="1"/>
    <xf numFmtId="0" fontId="11" fillId="0" borderId="0" xfId="0" applyFont="1" applyFill="1" applyBorder="1"/>
    <xf numFmtId="0" fontId="10" fillId="3" borderId="0" xfId="0" applyFont="1" applyFill="1"/>
    <xf numFmtId="0" fontId="25" fillId="3" borderId="0" xfId="0" applyFont="1" applyFill="1" applyBorder="1"/>
    <xf numFmtId="0" fontId="22" fillId="3" borderId="0" xfId="0" applyFont="1" applyFill="1" applyBorder="1" applyAlignment="1">
      <alignment wrapText="1"/>
    </xf>
    <xf numFmtId="0" fontId="22" fillId="3" borderId="0" xfId="0" applyFont="1" applyFill="1" applyBorder="1" applyAlignment="1"/>
    <xf numFmtId="0" fontId="10" fillId="3" borderId="0" xfId="0" quotePrefix="1" applyFont="1" applyFill="1" applyAlignment="1">
      <alignment horizontal="right"/>
    </xf>
    <xf numFmtId="165" fontId="10" fillId="3" borderId="0" xfId="0" applyNumberFormat="1" applyFont="1" applyFill="1" applyBorder="1" applyAlignment="1">
      <alignment horizontal="right" indent="3"/>
    </xf>
    <xf numFmtId="0" fontId="10" fillId="3" borderId="5" xfId="0" applyFont="1" applyFill="1" applyBorder="1"/>
    <xf numFmtId="0" fontId="22" fillId="3" borderId="5" xfId="0" applyFont="1" applyFill="1" applyBorder="1" applyAlignment="1">
      <alignment horizontal="left"/>
    </xf>
    <xf numFmtId="0" fontId="10" fillId="3" borderId="0" xfId="0" applyFont="1" applyFill="1" applyBorder="1"/>
    <xf numFmtId="0" fontId="10" fillId="3" borderId="0" xfId="0" applyFont="1" applyFill="1" applyAlignment="1"/>
    <xf numFmtId="0" fontId="10" fillId="3" borderId="0" xfId="0" applyFont="1" applyFill="1" applyBorder="1" applyAlignment="1">
      <alignment horizontal="center"/>
    </xf>
    <xf numFmtId="0" fontId="22" fillId="3" borderId="20" xfId="0" applyFont="1" applyFill="1" applyBorder="1" applyAlignment="1">
      <alignment horizontal="left"/>
    </xf>
    <xf numFmtId="0" fontId="10" fillId="3" borderId="5" xfId="0" applyFont="1" applyFill="1" applyBorder="1" applyAlignment="1">
      <alignment horizontal="center"/>
    </xf>
    <xf numFmtId="0" fontId="30" fillId="3" borderId="0" xfId="0" applyFont="1" applyFill="1" applyAlignment="1">
      <alignment horizontal="right"/>
    </xf>
    <xf numFmtId="0" fontId="10" fillId="3" borderId="0" xfId="0" applyFont="1" applyFill="1" applyAlignment="1">
      <alignment horizontal="center"/>
    </xf>
    <xf numFmtId="0" fontId="30" fillId="3" borderId="20" xfId="0" applyFont="1" applyFill="1" applyBorder="1" applyAlignment="1">
      <alignment horizontal="left"/>
    </xf>
    <xf numFmtId="0" fontId="23" fillId="3" borderId="0" xfId="0" applyFont="1" applyFill="1" applyBorder="1"/>
    <xf numFmtId="0" fontId="10" fillId="3" borderId="0" xfId="0" applyFont="1" applyFill="1" applyBorder="1" applyAlignment="1">
      <alignment vertical="center"/>
    </xf>
    <xf numFmtId="0" fontId="22" fillId="3" borderId="5" xfId="0" applyFont="1" applyFill="1" applyBorder="1" applyAlignment="1">
      <alignment horizontal="left" vertical="center"/>
    </xf>
    <xf numFmtId="0" fontId="27" fillId="3" borderId="0" xfId="0" applyFont="1" applyFill="1" applyBorder="1" applyAlignment="1">
      <alignment horizontal="right"/>
    </xf>
    <xf numFmtId="0" fontId="10" fillId="3" borderId="0" xfId="0" applyFont="1" applyFill="1" applyBorder="1" applyAlignment="1">
      <alignment horizontal="centerContinuous"/>
    </xf>
    <xf numFmtId="0" fontId="19" fillId="3" borderId="0" xfId="0" applyFont="1" applyFill="1" applyBorder="1" applyAlignment="1">
      <alignment horizontal="centerContinuous"/>
    </xf>
    <xf numFmtId="165" fontId="23" fillId="3" borderId="0" xfId="0" applyNumberFormat="1" applyFont="1" applyFill="1" applyBorder="1" applyAlignment="1">
      <alignment horizontal="center"/>
    </xf>
    <xf numFmtId="0" fontId="22" fillId="3" borderId="0" xfId="0" applyFont="1" applyFill="1" applyBorder="1" applyAlignment="1">
      <alignment vertical="center"/>
    </xf>
    <xf numFmtId="0" fontId="25" fillId="3" borderId="0" xfId="0" applyFont="1" applyFill="1" applyBorder="1" applyAlignment="1">
      <alignment vertical="center"/>
    </xf>
    <xf numFmtId="165" fontId="10" fillId="3" borderId="0" xfId="0" applyNumberFormat="1" applyFont="1" applyFill="1" applyAlignment="1">
      <alignment horizontal="center"/>
    </xf>
    <xf numFmtId="166" fontId="10" fillId="3" borderId="0" xfId="0" applyNumberFormat="1" applyFont="1" applyFill="1"/>
    <xf numFmtId="0" fontId="25" fillId="3" borderId="0" xfId="0" applyFont="1" applyFill="1" applyAlignment="1">
      <alignment horizontal="center"/>
    </xf>
    <xf numFmtId="170" fontId="10" fillId="3" borderId="0" xfId="0" applyNumberFormat="1" applyFont="1" applyFill="1" applyBorder="1" applyAlignment="1">
      <alignment horizontal="center"/>
    </xf>
    <xf numFmtId="0" fontId="10" fillId="3" borderId="20" xfId="0" applyFont="1" applyFill="1" applyBorder="1" applyAlignment="1">
      <alignment horizontal="left" vertical="top"/>
    </xf>
    <xf numFmtId="1" fontId="10" fillId="3" borderId="0" xfId="0" applyNumberFormat="1" applyFont="1" applyFill="1" applyAlignment="1">
      <alignment horizontal="center"/>
    </xf>
    <xf numFmtId="0" fontId="22" fillId="3" borderId="0" xfId="0" applyFont="1" applyFill="1" applyBorder="1" applyAlignment="1">
      <alignment horizontal="left"/>
    </xf>
    <xf numFmtId="1" fontId="23" fillId="3" borderId="0" xfId="0" applyNumberFormat="1" applyFont="1" applyFill="1" applyBorder="1" applyAlignment="1">
      <alignment horizontal="center"/>
    </xf>
    <xf numFmtId="1" fontId="10"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0" fontId="9" fillId="0" borderId="0" xfId="0" applyFont="1" applyFill="1" applyBorder="1"/>
    <xf numFmtId="0" fontId="9" fillId="3" borderId="0" xfId="0" applyFont="1" applyFill="1" applyBorder="1"/>
    <xf numFmtId="0" fontId="9" fillId="3" borderId="0" xfId="0" applyFont="1" applyFill="1" applyBorder="1" applyAlignment="1">
      <alignment horizontal="left"/>
    </xf>
    <xf numFmtId="2" fontId="0" fillId="0" borderId="0" xfId="0" applyNumberFormat="1"/>
    <xf numFmtId="0" fontId="38" fillId="0" borderId="0" xfId="0" applyFont="1" applyAlignment="1">
      <alignment horizontal="center" vertical="center" wrapText="1"/>
    </xf>
    <xf numFmtId="0" fontId="0" fillId="0" borderId="0" xfId="0" applyAlignment="1">
      <alignment vertical="center" wrapText="1"/>
    </xf>
    <xf numFmtId="0" fontId="8" fillId="0" borderId="0" xfId="0" applyFont="1" applyFill="1" applyBorder="1"/>
    <xf numFmtId="0" fontId="10" fillId="3" borderId="0" xfId="0" applyFont="1" applyFill="1" applyBorder="1" applyAlignment="1">
      <alignment horizontal="left"/>
    </xf>
    <xf numFmtId="0" fontId="8" fillId="3" borderId="0" xfId="0" applyFont="1" applyFill="1" applyBorder="1"/>
    <xf numFmtId="0" fontId="39" fillId="0" borderId="0" xfId="0" applyFont="1" applyAlignment="1">
      <alignment horizontal="center" vertical="center" wrapText="1"/>
    </xf>
    <xf numFmtId="0" fontId="0" fillId="4" borderId="0" xfId="0" applyFill="1"/>
    <xf numFmtId="0" fontId="22" fillId="3" borderId="0" xfId="0" applyFont="1" applyFill="1" applyBorder="1"/>
    <xf numFmtId="0" fontId="8" fillId="3" borderId="0" xfId="0" applyFont="1" applyFill="1" applyBorder="1" applyAlignment="1">
      <alignment horizontal="left"/>
    </xf>
    <xf numFmtId="0" fontId="40" fillId="0" borderId="0" xfId="0" applyFont="1" applyAlignment="1">
      <alignment horizontal="center" vertical="center" wrapText="1"/>
    </xf>
    <xf numFmtId="0" fontId="7" fillId="0" borderId="0" xfId="0" applyFont="1" applyFill="1" applyBorder="1"/>
    <xf numFmtId="0" fontId="7" fillId="3" borderId="0" xfId="0" applyFont="1" applyFill="1" applyBorder="1"/>
    <xf numFmtId="0" fontId="7" fillId="3" borderId="0" xfId="0" applyFont="1" applyFill="1" applyBorder="1" applyAlignment="1">
      <alignment horizontal="left"/>
    </xf>
    <xf numFmtId="0" fontId="6" fillId="3" borderId="0" xfId="0" applyFont="1" applyFill="1" applyBorder="1"/>
    <xf numFmtId="0" fontId="30" fillId="3" borderId="0" xfId="0" applyFont="1" applyFill="1" applyBorder="1" applyAlignment="1">
      <alignment horizontal="right"/>
    </xf>
    <xf numFmtId="0" fontId="4" fillId="3" borderId="0" xfId="0" applyFont="1" applyFill="1" applyBorder="1"/>
    <xf numFmtId="0" fontId="4" fillId="3" borderId="0" xfId="0" applyFont="1" applyFill="1" applyBorder="1" applyAlignment="1">
      <alignment horizontal="left"/>
    </xf>
    <xf numFmtId="0" fontId="3" fillId="3" borderId="0" xfId="0" applyFont="1" applyFill="1" applyBorder="1"/>
    <xf numFmtId="0" fontId="25" fillId="3" borderId="21" xfId="0" applyFont="1" applyFill="1" applyBorder="1" applyAlignment="1"/>
    <xf numFmtId="0" fontId="2"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6" fillId="3" borderId="0" xfId="5" applyFill="1"/>
    <xf numFmtId="0" fontId="45" fillId="3" borderId="0" xfId="7" applyFill="1"/>
    <xf numFmtId="49" fontId="45" fillId="3" borderId="0" xfId="7" applyNumberFormat="1" applyFill="1"/>
    <xf numFmtId="165" fontId="2" fillId="3" borderId="0" xfId="7" applyNumberFormat="1" applyFont="1" applyFill="1"/>
    <xf numFmtId="49" fontId="45" fillId="3" borderId="22" xfId="7" applyNumberFormat="1" applyFill="1" applyBorder="1"/>
    <xf numFmtId="165" fontId="45" fillId="3" borderId="22" xfId="7" applyNumberFormat="1" applyFill="1" applyBorder="1"/>
    <xf numFmtId="165" fontId="45" fillId="3" borderId="0" xfId="7" applyNumberFormat="1" applyFill="1"/>
    <xf numFmtId="0" fontId="45" fillId="3" borderId="0" xfId="7" applyNumberFormat="1" applyFill="1" applyAlignment="1">
      <alignment horizontal="left"/>
    </xf>
    <xf numFmtId="0" fontId="50" fillId="3" borderId="0" xfId="0" applyFont="1" applyFill="1"/>
    <xf numFmtId="0" fontId="47" fillId="3" borderId="0" xfId="0" applyFont="1" applyFill="1"/>
    <xf numFmtId="165" fontId="10" fillId="3" borderId="0" xfId="0" applyNumberFormat="1" applyFont="1" applyFill="1" applyBorder="1" applyAlignment="1"/>
    <xf numFmtId="165" fontId="22" fillId="3" borderId="0" xfId="0" applyNumberFormat="1" applyFont="1" applyFill="1" applyBorder="1" applyAlignment="1">
      <alignment wrapText="1"/>
    </xf>
    <xf numFmtId="168" fontId="10" fillId="3" borderId="0" xfId="0" applyNumberFormat="1" applyFont="1" applyFill="1" applyBorder="1" applyAlignment="1">
      <alignment horizontal="center"/>
    </xf>
    <xf numFmtId="1" fontId="22" fillId="3" borderId="0" xfId="0" applyNumberFormat="1" applyFont="1" applyFill="1" applyBorder="1" applyAlignment="1">
      <alignment horizontal="right"/>
    </xf>
    <xf numFmtId="1" fontId="22" fillId="3" borderId="23" xfId="0" applyNumberFormat="1" applyFont="1" applyFill="1" applyBorder="1" applyAlignment="1">
      <alignment horizontal="right"/>
    </xf>
    <xf numFmtId="0" fontId="21" fillId="3" borderId="0" xfId="0" applyFont="1" applyFill="1" applyBorder="1" applyAlignment="1">
      <alignment horizontal="right"/>
    </xf>
    <xf numFmtId="0" fontId="21" fillId="3" borderId="23" xfId="0" applyFont="1" applyFill="1" applyBorder="1" applyAlignment="1">
      <alignment horizontal="right"/>
    </xf>
    <xf numFmtId="165" fontId="10" fillId="3" borderId="0" xfId="0" applyNumberFormat="1" applyFont="1" applyFill="1" applyBorder="1" applyAlignment="1">
      <alignment horizontal="right"/>
    </xf>
    <xf numFmtId="165" fontId="10" fillId="3" borderId="5" xfId="0" applyNumberFormat="1" applyFont="1" applyFill="1" applyBorder="1" applyAlignment="1">
      <alignment horizontal="right"/>
    </xf>
    <xf numFmtId="165" fontId="10" fillId="3" borderId="0" xfId="0" applyNumberFormat="1" applyFont="1" applyFill="1" applyAlignment="1">
      <alignment horizontal="right"/>
    </xf>
    <xf numFmtId="0" fontId="2" fillId="3" borderId="0" xfId="0" applyFont="1" applyFill="1" applyAlignment="1">
      <alignment horizontal="left"/>
    </xf>
    <xf numFmtId="1" fontId="10" fillId="3" borderId="0" xfId="0" applyNumberFormat="1" applyFont="1" applyFill="1" applyAlignment="1">
      <alignment horizontal="right"/>
    </xf>
    <xf numFmtId="165" fontId="21" fillId="3" borderId="5" xfId="0" applyNumberFormat="1" applyFont="1" applyFill="1" applyBorder="1" applyAlignment="1">
      <alignment horizontal="right"/>
    </xf>
    <xf numFmtId="0" fontId="5" fillId="3" borderId="0" xfId="0" applyFont="1" applyFill="1" applyBorder="1" applyAlignment="1">
      <alignment horizontal="right"/>
    </xf>
    <xf numFmtId="175" fontId="10" fillId="3" borderId="0" xfId="0" applyNumberFormat="1" applyFont="1" applyFill="1"/>
    <xf numFmtId="169" fontId="10" fillId="3" borderId="0" xfId="8" applyNumberFormat="1" applyFont="1" applyFill="1" applyAlignment="1">
      <alignment horizontal="right"/>
    </xf>
    <xf numFmtId="0" fontId="22" fillId="3" borderId="0" xfId="0" applyFont="1" applyFill="1" applyAlignment="1">
      <alignment horizontal="center" vertical="center" wrapText="1"/>
    </xf>
    <xf numFmtId="0" fontId="2" fillId="3" borderId="0" xfId="0" applyFont="1" applyFill="1" applyAlignment="1">
      <alignment vertical="center" wrapText="1"/>
    </xf>
    <xf numFmtId="169" fontId="10" fillId="3" borderId="0" xfId="0" applyNumberFormat="1" applyFont="1" applyFill="1"/>
    <xf numFmtId="176" fontId="10" fillId="3" borderId="0" xfId="0" applyNumberFormat="1" applyFont="1" applyFill="1"/>
    <xf numFmtId="171" fontId="10" fillId="3" borderId="0" xfId="0" applyNumberFormat="1" applyFont="1" applyFill="1"/>
    <xf numFmtId="171" fontId="10" fillId="3" borderId="0" xfId="0" applyNumberFormat="1" applyFont="1" applyFill="1" applyAlignment="1">
      <alignment horizontal="center"/>
    </xf>
    <xf numFmtId="165" fontId="10" fillId="3" borderId="24" xfId="0" applyNumberFormat="1" applyFont="1" applyFill="1" applyBorder="1" applyAlignment="1"/>
    <xf numFmtId="0" fontId="2" fillId="3" borderId="0" xfId="0" applyFont="1" applyFill="1" applyBorder="1"/>
    <xf numFmtId="1" fontId="22" fillId="3" borderId="0" xfId="0" applyNumberFormat="1" applyFont="1" applyFill="1" applyBorder="1" applyAlignment="1">
      <alignment horizontal="center" vertical="top" wrapText="1"/>
    </xf>
    <xf numFmtId="1" fontId="22" fillId="3" borderId="0" xfId="0" applyNumberFormat="1" applyFont="1" applyFill="1" applyBorder="1" applyAlignment="1">
      <alignment horizontal="center"/>
    </xf>
    <xf numFmtId="170" fontId="10" fillId="3" borderId="0" xfId="0" applyNumberFormat="1" applyFont="1" applyFill="1" applyBorder="1" applyAlignment="1">
      <alignment horizontal="center" vertical="center"/>
    </xf>
    <xf numFmtId="0" fontId="25" fillId="3" borderId="0" xfId="0" applyFont="1" applyFill="1" applyBorder="1" applyAlignment="1">
      <alignment wrapText="1"/>
    </xf>
    <xf numFmtId="0" fontId="25" fillId="3" borderId="0" xfId="0" applyFont="1" applyFill="1" applyBorder="1" applyAlignment="1"/>
    <xf numFmtId="0" fontId="0" fillId="3" borderId="0" xfId="0" applyFill="1" applyBorder="1" applyAlignment="1"/>
    <xf numFmtId="0" fontId="30" fillId="3" borderId="0" xfId="0" applyFont="1" applyFill="1" applyBorder="1" applyAlignment="1">
      <alignment horizontal="left"/>
    </xf>
    <xf numFmtId="0" fontId="31" fillId="3" borderId="0" xfId="0" applyFont="1" applyFill="1" applyBorder="1" applyAlignment="1">
      <alignment horizontal="left" vertical="center" wrapText="1"/>
    </xf>
    <xf numFmtId="0" fontId="31" fillId="3" borderId="0" xfId="0" applyFont="1" applyFill="1" applyBorder="1" applyAlignment="1">
      <alignment horizontal="left" vertical="center"/>
    </xf>
    <xf numFmtId="165" fontId="21" fillId="3" borderId="0" xfId="0" applyNumberFormat="1" applyFont="1" applyFill="1" applyBorder="1" applyAlignment="1">
      <alignment horizontal="right"/>
    </xf>
    <xf numFmtId="0" fontId="25" fillId="3" borderId="0" xfId="0" applyFont="1" applyFill="1" applyBorder="1" applyAlignment="1"/>
    <xf numFmtId="0" fontId="10" fillId="3" borderId="24" xfId="0" applyFont="1" applyFill="1" applyBorder="1"/>
    <xf numFmtId="0" fontId="10" fillId="3" borderId="0" xfId="0" applyFont="1" applyFill="1" applyBorder="1" applyAlignment="1"/>
    <xf numFmtId="0" fontId="2" fillId="3" borderId="0" xfId="0" applyFont="1" applyFill="1" applyBorder="1" applyAlignment="1">
      <alignment horizontal="centerContinuous"/>
    </xf>
    <xf numFmtId="0" fontId="2" fillId="3" borderId="0" xfId="0" applyFont="1" applyFill="1" applyBorder="1" applyAlignment="1">
      <alignment horizontal="center"/>
    </xf>
    <xf numFmtId="165" fontId="2" fillId="3" borderId="0" xfId="0" applyNumberFormat="1" applyFont="1" applyFill="1" applyBorder="1" applyAlignment="1">
      <alignment horizontal="center"/>
    </xf>
    <xf numFmtId="165" fontId="21" fillId="3" borderId="0" xfId="0" applyNumberFormat="1" applyFont="1" applyFill="1" applyBorder="1" applyAlignment="1">
      <alignment horizontal="center"/>
    </xf>
    <xf numFmtId="0" fontId="22" fillId="3" borderId="26" xfId="0" applyFont="1" applyFill="1" applyBorder="1" applyAlignment="1">
      <alignment horizontal="centerContinuous" vertical="center"/>
    </xf>
    <xf numFmtId="0" fontId="2" fillId="3" borderId="26" xfId="0" applyFont="1" applyFill="1" applyBorder="1" applyAlignment="1">
      <alignment horizontal="centerContinuous" vertical="center"/>
    </xf>
    <xf numFmtId="0" fontId="22"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20" xfId="0" applyFont="1" applyFill="1" applyBorder="1" applyAlignment="1">
      <alignment horizontal="center" vertical="center"/>
    </xf>
    <xf numFmtId="0" fontId="22" fillId="3" borderId="27" xfId="0" applyFont="1" applyFill="1" applyBorder="1" applyAlignment="1">
      <alignment horizontal="center" vertical="center" wrapText="1"/>
    </xf>
    <xf numFmtId="0" fontId="2" fillId="3" borderId="23" xfId="0" applyFont="1" applyFill="1" applyBorder="1" applyAlignment="1">
      <alignment horizontal="center"/>
    </xf>
    <xf numFmtId="1" fontId="22" fillId="3" borderId="23" xfId="0" applyNumberFormat="1" applyFont="1" applyFill="1" applyBorder="1" applyAlignment="1">
      <alignment horizontal="center"/>
    </xf>
    <xf numFmtId="1" fontId="22" fillId="3" borderId="24" xfId="0" applyNumberFormat="1" applyFont="1" applyFill="1" applyBorder="1" applyAlignment="1">
      <alignment horizontal="center"/>
    </xf>
    <xf numFmtId="0" fontId="2" fillId="3" borderId="0" xfId="0" applyFont="1" applyFill="1"/>
    <xf numFmtId="1" fontId="25" fillId="3" borderId="0" xfId="0" applyNumberFormat="1" applyFont="1" applyFill="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2" fillId="3" borderId="5" xfId="0" applyFont="1" applyFill="1" applyBorder="1"/>
    <xf numFmtId="0" fontId="2" fillId="3" borderId="20" xfId="0" applyFont="1" applyFill="1" applyBorder="1"/>
    <xf numFmtId="0" fontId="22" fillId="3" borderId="0" xfId="0" applyFont="1" applyFill="1" applyAlignment="1">
      <alignment vertical="center"/>
    </xf>
    <xf numFmtId="0" fontId="0" fillId="3" borderId="0" xfId="0" applyFill="1" applyAlignment="1">
      <alignment vertical="center"/>
    </xf>
    <xf numFmtId="0" fontId="0" fillId="3" borderId="0" xfId="0" applyFill="1"/>
    <xf numFmtId="0" fontId="10" fillId="3" borderId="21" xfId="0" applyFont="1" applyFill="1" applyBorder="1"/>
    <xf numFmtId="0" fontId="22" fillId="3" borderId="21" xfId="0" applyFont="1" applyFill="1" applyBorder="1" applyAlignment="1">
      <alignment horizontal="center" vertical="center" wrapText="1"/>
    </xf>
    <xf numFmtId="0" fontId="2" fillId="3" borderId="21" xfId="0" applyFont="1" applyFill="1" applyBorder="1" applyAlignment="1">
      <alignment vertical="center" wrapText="1"/>
    </xf>
    <xf numFmtId="0" fontId="2" fillId="3" borderId="0" xfId="0" applyFont="1" applyFill="1" applyBorder="1" applyAlignment="1">
      <alignment horizontal="right" vertical="center" wrapText="1"/>
    </xf>
    <xf numFmtId="165" fontId="2" fillId="3" borderId="0" xfId="0" applyNumberFormat="1" applyFont="1" applyFill="1" applyAlignment="1">
      <alignment horizontal="right"/>
    </xf>
    <xf numFmtId="0" fontId="2" fillId="3" borderId="5" xfId="0" applyFont="1" applyFill="1" applyBorder="1" applyAlignment="1">
      <alignment horizontal="right" vertical="center" wrapText="1"/>
    </xf>
    <xf numFmtId="0" fontId="2" fillId="3" borderId="0" xfId="0" applyFont="1" applyFill="1" applyBorder="1" applyAlignment="1">
      <alignment horizontal="right"/>
    </xf>
    <xf numFmtId="0" fontId="22" fillId="3" borderId="20" xfId="0" applyFont="1" applyFill="1" applyBorder="1" applyAlignment="1">
      <alignment horizontal="right" vertical="center" wrapText="1"/>
    </xf>
    <xf numFmtId="0" fontId="2" fillId="3" borderId="5" xfId="0" applyFont="1" applyFill="1" applyBorder="1" applyAlignment="1">
      <alignment horizontal="right"/>
    </xf>
    <xf numFmtId="1" fontId="22" fillId="3" borderId="0" xfId="0" applyNumberFormat="1" applyFont="1" applyFill="1" applyAlignment="1">
      <alignment horizontal="right"/>
    </xf>
    <xf numFmtId="1" fontId="2" fillId="3" borderId="0" xfId="0" applyNumberFormat="1" applyFont="1" applyFill="1" applyBorder="1" applyAlignment="1">
      <alignment horizontal="center"/>
    </xf>
    <xf numFmtId="1" fontId="27" fillId="3" borderId="0" xfId="0" applyNumberFormat="1" applyFont="1" applyFill="1" applyAlignment="1">
      <alignment horizontal="center"/>
    </xf>
    <xf numFmtId="0" fontId="23" fillId="3" borderId="0" xfId="0" applyFont="1" applyFill="1" applyAlignment="1">
      <alignment horizontal="center"/>
    </xf>
    <xf numFmtId="1" fontId="2" fillId="3" borderId="0" xfId="0" applyNumberFormat="1" applyFont="1" applyFill="1" applyBorder="1" applyAlignment="1">
      <alignment horizontal="left"/>
    </xf>
    <xf numFmtId="0" fontId="24" fillId="3" borderId="20" xfId="0" applyFont="1" applyFill="1" applyBorder="1" applyAlignment="1">
      <alignment horizontal="left"/>
    </xf>
    <xf numFmtId="0" fontId="23" fillId="3" borderId="20" xfId="0" applyFont="1" applyFill="1" applyBorder="1" applyAlignment="1">
      <alignment horizontal="center"/>
    </xf>
    <xf numFmtId="165" fontId="23" fillId="3" borderId="20" xfId="0" applyNumberFormat="1" applyFont="1" applyFill="1" applyBorder="1" applyAlignment="1">
      <alignment horizontal="center"/>
    </xf>
    <xf numFmtId="1" fontId="23" fillId="3" borderId="20" xfId="0" applyNumberFormat="1" applyFont="1" applyFill="1" applyBorder="1" applyAlignment="1">
      <alignment horizontal="center"/>
    </xf>
    <xf numFmtId="1" fontId="27" fillId="3" borderId="20" xfId="0" applyNumberFormat="1" applyFont="1" applyFill="1" applyBorder="1" applyAlignment="1">
      <alignment horizontal="right"/>
    </xf>
    <xf numFmtId="0" fontId="23" fillId="3" borderId="0" xfId="0" applyFont="1" applyFill="1" applyBorder="1" applyAlignment="1">
      <alignment horizontal="left"/>
    </xf>
    <xf numFmtId="0" fontId="23" fillId="3" borderId="0" xfId="0" applyFont="1" applyFill="1" applyBorder="1" applyAlignment="1">
      <alignment horizontal="center"/>
    </xf>
    <xf numFmtId="0" fontId="22" fillId="3" borderId="0" xfId="0" applyFont="1" applyFill="1" applyBorder="1" applyAlignment="1">
      <alignment horizontal="center"/>
    </xf>
    <xf numFmtId="0" fontId="22" fillId="3" borderId="0" xfId="0" applyFont="1" applyFill="1" applyAlignment="1">
      <alignment horizontal="center"/>
    </xf>
    <xf numFmtId="0" fontId="22" fillId="3" borderId="5" xfId="0" applyFont="1" applyFill="1" applyBorder="1" applyAlignment="1">
      <alignment horizontal="center"/>
    </xf>
    <xf numFmtId="165" fontId="22" fillId="3" borderId="0" xfId="0" applyNumberFormat="1" applyFont="1" applyFill="1" applyBorder="1" applyAlignment="1">
      <alignment horizontal="right" wrapText="1"/>
    </xf>
    <xf numFmtId="1" fontId="2" fillId="3" borderId="0" xfId="0" applyNumberFormat="1" applyFont="1" applyFill="1" applyBorder="1" applyAlignment="1">
      <alignment horizontal="right" wrapText="1"/>
    </xf>
    <xf numFmtId="165" fontId="22" fillId="3" borderId="0" xfId="0" applyNumberFormat="1" applyFont="1" applyFill="1" applyBorder="1" applyAlignment="1">
      <alignment horizontal="right"/>
    </xf>
    <xf numFmtId="165" fontId="2" fillId="3" borderId="0" xfId="0" applyNumberFormat="1" applyFont="1" applyFill="1" applyBorder="1" applyAlignment="1">
      <alignment horizontal="right"/>
    </xf>
    <xf numFmtId="1" fontId="22" fillId="3" borderId="0" xfId="0" applyNumberFormat="1" applyFont="1" applyFill="1" applyBorder="1" applyAlignment="1">
      <alignment horizontal="right" wrapText="1"/>
    </xf>
    <xf numFmtId="0" fontId="0" fillId="3" borderId="0" xfId="0" applyFont="1" applyFill="1" applyAlignment="1">
      <alignment horizontal="right" vertical="top"/>
    </xf>
    <xf numFmtId="1" fontId="22" fillId="3" borderId="20" xfId="0" applyNumberFormat="1" applyFont="1" applyFill="1" applyBorder="1" applyAlignment="1">
      <alignment horizontal="right"/>
    </xf>
    <xf numFmtId="0" fontId="22" fillId="3" borderId="0" xfId="0" applyFont="1" applyFill="1" applyBorder="1" applyAlignment="1">
      <alignment horizontal="right"/>
    </xf>
    <xf numFmtId="1" fontId="22" fillId="3" borderId="20" xfId="0" applyNumberFormat="1" applyFont="1" applyFill="1" applyBorder="1" applyAlignment="1">
      <alignment horizontal="right" wrapText="1"/>
    </xf>
    <xf numFmtId="165" fontId="22" fillId="3" borderId="5" xfId="0" applyNumberFormat="1" applyFont="1" applyFill="1" applyBorder="1" applyAlignment="1">
      <alignment horizontal="right"/>
    </xf>
    <xf numFmtId="0" fontId="22" fillId="3" borderId="5" xfId="0" applyFont="1" applyFill="1" applyBorder="1" applyAlignment="1">
      <alignment horizontal="right"/>
    </xf>
    <xf numFmtId="1" fontId="2" fillId="3" borderId="0" xfId="0" applyNumberFormat="1" applyFont="1" applyFill="1" applyBorder="1" applyAlignment="1">
      <alignment horizontal="right"/>
    </xf>
    <xf numFmtId="0" fontId="22" fillId="3" borderId="20" xfId="0" applyFont="1" applyFill="1" applyBorder="1" applyAlignment="1">
      <alignment horizontal="right" wrapText="1"/>
    </xf>
    <xf numFmtId="0" fontId="2" fillId="3" borderId="0" xfId="0" applyFont="1" applyFill="1" applyBorder="1" applyAlignment="1">
      <alignment horizontal="right" vertical="center"/>
    </xf>
    <xf numFmtId="0" fontId="22" fillId="3" borderId="20" xfId="0" applyFont="1" applyFill="1" applyBorder="1" applyAlignment="1">
      <alignment horizontal="right" vertical="center"/>
    </xf>
    <xf numFmtId="0" fontId="22" fillId="3" borderId="0" xfId="0" applyFont="1" applyFill="1" applyBorder="1" applyAlignment="1">
      <alignment horizontal="right" wrapText="1"/>
    </xf>
    <xf numFmtId="0" fontId="22" fillId="3" borderId="5" xfId="0" applyFont="1" applyFill="1" applyBorder="1" applyAlignment="1">
      <alignment horizontal="right" vertical="center" wrapText="1"/>
    </xf>
    <xf numFmtId="0" fontId="22" fillId="3" borderId="25" xfId="0" applyFont="1" applyFill="1" applyBorder="1" applyAlignment="1">
      <alignment horizontal="right" vertical="center" wrapText="1"/>
    </xf>
    <xf numFmtId="0" fontId="10" fillId="3" borderId="24" xfId="0" applyFont="1" applyFill="1" applyBorder="1" applyAlignment="1"/>
    <xf numFmtId="0" fontId="9" fillId="3" borderId="0" xfId="0" applyFont="1" applyFill="1" applyBorder="1" applyAlignment="1"/>
    <xf numFmtId="0" fontId="8" fillId="3" borderId="0" xfId="0" applyFont="1" applyFill="1" applyBorder="1" applyAlignment="1"/>
    <xf numFmtId="0" fontId="7" fillId="3" borderId="0" xfId="0" applyFont="1" applyFill="1" applyBorder="1" applyAlignment="1"/>
    <xf numFmtId="0" fontId="4" fillId="3" borderId="0" xfId="0" applyFont="1" applyFill="1" applyBorder="1" applyAlignment="1"/>
    <xf numFmtId="0" fontId="2" fillId="3" borderId="0" xfId="0" applyFont="1" applyFill="1" applyBorder="1" applyAlignment="1"/>
    <xf numFmtId="165" fontId="10" fillId="3" borderId="0" xfId="0" applyNumberFormat="1" applyFont="1" applyFill="1" applyAlignment="1"/>
    <xf numFmtId="0" fontId="6" fillId="3" borderId="0" xfId="0" applyFont="1" applyFill="1" applyBorder="1" applyAlignment="1"/>
    <xf numFmtId="165" fontId="10" fillId="3" borderId="23" xfId="0" applyNumberFormat="1" applyFont="1" applyFill="1" applyBorder="1" applyAlignment="1"/>
    <xf numFmtId="0" fontId="30" fillId="3" borderId="0" xfId="0" applyFont="1" applyFill="1" applyBorder="1" applyAlignment="1">
      <alignment horizontal="left"/>
    </xf>
    <xf numFmtId="0" fontId="30" fillId="3" borderId="0" xfId="0" applyFont="1" applyFill="1" applyBorder="1" applyAlignment="1"/>
    <xf numFmtId="0" fontId="30" fillId="3" borderId="20" xfId="0" applyFont="1" applyFill="1" applyBorder="1" applyAlignment="1">
      <alignment horizontal="right"/>
    </xf>
    <xf numFmtId="0" fontId="0" fillId="3" borderId="0" xfId="0" applyFill="1" applyBorder="1"/>
    <xf numFmtId="165" fontId="45" fillId="3" borderId="23" xfId="7" applyNumberFormat="1" applyFill="1" applyBorder="1"/>
    <xf numFmtId="0" fontId="2" fillId="3" borderId="25" xfId="0" applyFont="1" applyFill="1" applyBorder="1" applyAlignment="1">
      <alignment horizontal="right" vertical="top" wrapText="1"/>
    </xf>
    <xf numFmtId="0" fontId="36" fillId="3" borderId="0" xfId="7" applyFont="1" applyFill="1" applyBorder="1" applyAlignment="1">
      <alignment vertical="top" wrapText="1"/>
    </xf>
    <xf numFmtId="0" fontId="33" fillId="3" borderId="0" xfId="0" applyFont="1" applyFill="1" applyBorder="1" applyAlignment="1">
      <alignment horizontal="left" vertical="top" wrapText="1"/>
    </xf>
    <xf numFmtId="0" fontId="44" fillId="3" borderId="20" xfId="0" applyFont="1" applyFill="1" applyBorder="1" applyAlignment="1">
      <alignment horizontal="right" vertical="center"/>
    </xf>
    <xf numFmtId="0" fontId="22" fillId="3" borderId="5" xfId="0" applyFont="1" applyFill="1" applyBorder="1" applyAlignment="1">
      <alignment horizontal="right" vertical="top" wrapText="1"/>
    </xf>
    <xf numFmtId="0" fontId="49" fillId="3" borderId="0" xfId="7" applyFont="1" applyFill="1" applyAlignment="1">
      <alignment vertical="top"/>
    </xf>
    <xf numFmtId="0" fontId="51" fillId="3" borderId="0" xfId="7" applyFont="1" applyFill="1" applyAlignment="1">
      <alignment vertical="top"/>
    </xf>
    <xf numFmtId="165" fontId="9" fillId="3" borderId="0" xfId="0" applyNumberFormat="1" applyFont="1" applyFill="1" applyBorder="1" applyAlignment="1"/>
    <xf numFmtId="169" fontId="10" fillId="3" borderId="0" xfId="8" applyNumberFormat="1" applyFont="1" applyFill="1" applyBorder="1" applyAlignment="1">
      <alignment horizontal="right"/>
    </xf>
    <xf numFmtId="165" fontId="10" fillId="3" borderId="0" xfId="0" applyNumberFormat="1" applyFont="1" applyFill="1" applyBorder="1"/>
    <xf numFmtId="165" fontId="10" fillId="3" borderId="0" xfId="8" applyNumberFormat="1" applyFont="1" applyFill="1" applyBorder="1" applyAlignment="1">
      <alignment horizontal="right"/>
    </xf>
    <xf numFmtId="0" fontId="2" fillId="3" borderId="5" xfId="0" applyFont="1" applyFill="1" applyBorder="1" applyAlignment="1">
      <alignment horizontal="center" wrapText="1"/>
    </xf>
    <xf numFmtId="0" fontId="2" fillId="3" borderId="0" xfId="0" applyFont="1" applyFill="1" applyAlignment="1">
      <alignment horizontal="center" wrapText="1"/>
    </xf>
    <xf numFmtId="0" fontId="0" fillId="3" borderId="0" xfId="0" applyFill="1" applyAlignment="1">
      <alignment horizontal="right"/>
    </xf>
    <xf numFmtId="2" fontId="0" fillId="3" borderId="0" xfId="0" applyNumberFormat="1" applyFill="1"/>
    <xf numFmtId="0" fontId="0" fillId="3" borderId="20" xfId="0" applyFill="1" applyBorder="1" applyAlignment="1">
      <alignment horizontal="center" wrapText="1"/>
    </xf>
    <xf numFmtId="0" fontId="45" fillId="3" borderId="0" xfId="7" applyNumberFormat="1" applyFill="1" applyBorder="1" applyAlignment="1">
      <alignment horizontal="left"/>
    </xf>
    <xf numFmtId="165" fontId="45" fillId="3" borderId="0" xfId="7" applyNumberFormat="1" applyFill="1" applyBorder="1"/>
    <xf numFmtId="2" fontId="0" fillId="3" borderId="0" xfId="0" applyNumberFormat="1" applyFill="1" applyBorder="1"/>
    <xf numFmtId="0" fontId="45" fillId="3" borderId="20" xfId="7" applyFill="1" applyBorder="1"/>
    <xf numFmtId="0" fontId="30" fillId="3" borderId="0" xfId="0" applyFont="1" applyFill="1" applyBorder="1" applyAlignment="1">
      <alignment horizontal="left"/>
    </xf>
    <xf numFmtId="165" fontId="10" fillId="3" borderId="24" xfId="0" applyNumberFormat="1" applyFont="1" applyFill="1" applyBorder="1" applyAlignment="1">
      <alignment horizontal="right"/>
    </xf>
    <xf numFmtId="165" fontId="23" fillId="3" borderId="0" xfId="0" applyNumberFormat="1" applyFont="1" applyFill="1" applyBorder="1" applyAlignment="1">
      <alignment horizontal="right"/>
    </xf>
    <xf numFmtId="167" fontId="23" fillId="3" borderId="23" xfId="0" applyNumberFormat="1" applyFont="1" applyFill="1" applyBorder="1" applyAlignment="1">
      <alignment horizontal="right"/>
    </xf>
    <xf numFmtId="165" fontId="10" fillId="3" borderId="23" xfId="0" applyNumberFormat="1" applyFont="1" applyFill="1" applyBorder="1" applyAlignment="1">
      <alignment horizontal="right"/>
    </xf>
    <xf numFmtId="167" fontId="10" fillId="3" borderId="0" xfId="0" applyNumberFormat="1" applyFont="1" applyFill="1" applyBorder="1" applyAlignment="1">
      <alignment horizontal="right"/>
    </xf>
    <xf numFmtId="167" fontId="10" fillId="3" borderId="23" xfId="0" applyNumberFormat="1" applyFont="1" applyFill="1" applyBorder="1" applyAlignment="1">
      <alignment horizontal="right"/>
    </xf>
    <xf numFmtId="165" fontId="5" fillId="3" borderId="5" xfId="0" applyNumberFormat="1" applyFont="1" applyFill="1" applyBorder="1" applyAlignment="1">
      <alignment horizontal="right"/>
    </xf>
    <xf numFmtId="165" fontId="5" fillId="3" borderId="25" xfId="0" applyNumberFormat="1" applyFont="1" applyFill="1" applyBorder="1" applyAlignment="1">
      <alignment horizontal="right"/>
    </xf>
    <xf numFmtId="165" fontId="5" fillId="3" borderId="0" xfId="0" applyNumberFormat="1" applyFont="1" applyFill="1" applyBorder="1" applyAlignment="1">
      <alignment horizontal="right" vertical="center"/>
    </xf>
    <xf numFmtId="165" fontId="5" fillId="3" borderId="23" xfId="0" applyNumberFormat="1" applyFont="1" applyFill="1" applyBorder="1" applyAlignment="1">
      <alignment horizontal="right" vertical="center"/>
    </xf>
    <xf numFmtId="165" fontId="5" fillId="3" borderId="23" xfId="0" applyNumberFormat="1" applyFont="1" applyFill="1" applyBorder="1" applyAlignment="1">
      <alignment horizontal="right"/>
    </xf>
    <xf numFmtId="165" fontId="5" fillId="3" borderId="0" xfId="0" applyNumberFormat="1" applyFont="1" applyFill="1" applyBorder="1" applyAlignment="1">
      <alignment horizontal="right"/>
    </xf>
    <xf numFmtId="165" fontId="10" fillId="3" borderId="20" xfId="0" applyNumberFormat="1" applyFont="1" applyFill="1" applyBorder="1" applyAlignment="1">
      <alignment horizontal="right"/>
    </xf>
    <xf numFmtId="0" fontId="0" fillId="3" borderId="0" xfId="0" applyFill="1" applyBorder="1" applyAlignment="1">
      <alignment horizontal="center" wrapText="1"/>
    </xf>
    <xf numFmtId="165" fontId="10" fillId="3" borderId="24" xfId="8" applyNumberFormat="1" applyFont="1" applyFill="1" applyBorder="1" applyAlignment="1">
      <alignment horizontal="right"/>
    </xf>
    <xf numFmtId="165" fontId="2" fillId="3" borderId="31" xfId="7" applyNumberFormat="1" applyFont="1" applyFill="1" applyBorder="1"/>
    <xf numFmtId="2" fontId="0" fillId="3" borderId="31" xfId="0" applyNumberFormat="1" applyFill="1" applyBorder="1"/>
    <xf numFmtId="165" fontId="2" fillId="3" borderId="32" xfId="7" applyNumberFormat="1" applyFont="1" applyFill="1" applyBorder="1"/>
    <xf numFmtId="0" fontId="25" fillId="3" borderId="0" xfId="0" applyFont="1" applyFill="1" applyBorder="1" applyAlignment="1"/>
    <xf numFmtId="0" fontId="2" fillId="3" borderId="0" xfId="0" applyFont="1" applyFill="1" applyBorder="1" applyAlignment="1">
      <alignment horizontal="left" wrapText="1"/>
    </xf>
    <xf numFmtId="0" fontId="2" fillId="3" borderId="0" xfId="0" applyFont="1" applyFill="1" applyBorder="1" applyAlignment="1">
      <alignment horizontal="right" wrapText="1"/>
    </xf>
    <xf numFmtId="0" fontId="10" fillId="3" borderId="0" xfId="0" applyFont="1" applyFill="1" applyBorder="1" applyAlignment="1">
      <alignment horizontal="left" vertical="top"/>
    </xf>
    <xf numFmtId="0" fontId="2" fillId="3" borderId="20" xfId="0" applyFont="1" applyFill="1" applyBorder="1" applyAlignment="1">
      <alignment horizontal="left" vertical="top"/>
    </xf>
    <xf numFmtId="0" fontId="10" fillId="3" borderId="20" xfId="0" applyFont="1" applyFill="1" applyBorder="1" applyAlignment="1">
      <alignment horizontal="left"/>
    </xf>
    <xf numFmtId="0" fontId="25" fillId="3" borderId="0" xfId="0" applyFont="1" applyFill="1" applyBorder="1" applyAlignment="1"/>
    <xf numFmtId="0" fontId="0" fillId="3" borderId="0" xfId="0" applyFill="1" applyBorder="1" applyAlignment="1"/>
    <xf numFmtId="0" fontId="43" fillId="3" borderId="0" xfId="0" applyFont="1" applyFill="1" applyAlignment="1">
      <alignment horizontal="left" vertical="top"/>
    </xf>
    <xf numFmtId="0" fontId="2" fillId="3" borderId="0" xfId="0" applyFont="1" applyFill="1" applyBorder="1" applyAlignment="1">
      <alignment horizontal="left" vertical="top"/>
    </xf>
    <xf numFmtId="9" fontId="10" fillId="3" borderId="0" xfId="8" applyFont="1" applyFill="1" applyAlignment="1"/>
    <xf numFmtId="166" fontId="10" fillId="3" borderId="0" xfId="8" applyNumberFormat="1" applyFont="1" applyFill="1" applyBorder="1" applyAlignment="1">
      <alignment horizontal="right"/>
    </xf>
    <xf numFmtId="2" fontId="0" fillId="3" borderId="24" xfId="0" applyNumberFormat="1" applyFill="1" applyBorder="1"/>
    <xf numFmtId="2" fontId="0" fillId="3" borderId="33" xfId="0" applyNumberFormat="1" applyFill="1" applyBorder="1"/>
    <xf numFmtId="165" fontId="10" fillId="3" borderId="35" xfId="0" applyNumberFormat="1" applyFont="1" applyFill="1" applyBorder="1" applyAlignment="1">
      <alignment horizontal="right"/>
    </xf>
    <xf numFmtId="1" fontId="22" fillId="0" borderId="0" xfId="0" applyNumberFormat="1" applyFont="1" applyFill="1" applyBorder="1" applyAlignment="1">
      <alignment horizontal="right"/>
    </xf>
    <xf numFmtId="1" fontId="53" fillId="3" borderId="36" xfId="0" applyNumberFormat="1" applyFont="1" applyFill="1" applyBorder="1" applyAlignment="1">
      <alignment horizontal="right"/>
    </xf>
    <xf numFmtId="2" fontId="0" fillId="3" borderId="34" xfId="0" applyNumberFormat="1" applyFill="1" applyBorder="1"/>
    <xf numFmtId="165" fontId="10" fillId="3" borderId="46" xfId="0" applyNumberFormat="1" applyFont="1" applyFill="1" applyBorder="1" applyAlignment="1"/>
    <xf numFmtId="0" fontId="30" fillId="0" borderId="0" xfId="10" applyFont="1" applyFill="1" applyBorder="1" applyAlignment="1">
      <alignment horizontal="left"/>
    </xf>
    <xf numFmtId="0" fontId="2" fillId="0" borderId="0" xfId="0" applyFont="1" applyFill="1" applyBorder="1" applyAlignment="1">
      <alignment horizontal="centerContinuous"/>
    </xf>
    <xf numFmtId="0" fontId="54" fillId="0" borderId="0" xfId="0" applyFont="1" applyFill="1" applyBorder="1"/>
    <xf numFmtId="0" fontId="30" fillId="0" borderId="0" xfId="0" applyFont="1" applyFill="1" applyBorder="1" applyAlignment="1"/>
    <xf numFmtId="0" fontId="2" fillId="0" borderId="0" xfId="0" applyFont="1" applyFill="1" applyBorder="1"/>
    <xf numFmtId="0" fontId="30" fillId="0" borderId="20" xfId="0" applyFont="1" applyFill="1" applyBorder="1" applyAlignment="1"/>
    <xf numFmtId="0" fontId="2" fillId="0" borderId="20" xfId="0" applyFont="1" applyFill="1" applyBorder="1"/>
    <xf numFmtId="0" fontId="2" fillId="0" borderId="20" xfId="0" applyFont="1" applyFill="1" applyBorder="1" applyAlignment="1">
      <alignment horizontal="center"/>
    </xf>
    <xf numFmtId="165" fontId="2" fillId="0" borderId="20" xfId="0" applyNumberFormat="1" applyFont="1" applyFill="1" applyBorder="1" applyAlignment="1">
      <alignment horizontal="center"/>
    </xf>
    <xf numFmtId="165" fontId="21" fillId="0" borderId="20" xfId="0" applyNumberFormat="1" applyFont="1" applyFill="1" applyBorder="1" applyAlignment="1">
      <alignment horizontal="center"/>
    </xf>
    <xf numFmtId="0" fontId="27" fillId="0" borderId="20" xfId="0" applyFont="1" applyFill="1" applyBorder="1" applyAlignment="1">
      <alignment horizontal="right"/>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wrapText="1"/>
    </xf>
    <xf numFmtId="0" fontId="22" fillId="0" borderId="34" xfId="0" applyFont="1" applyFill="1" applyBorder="1" applyAlignment="1">
      <alignment horizontal="centerContinuous" vertical="center"/>
    </xf>
    <xf numFmtId="0" fontId="2" fillId="0" borderId="34" xfId="0" applyFont="1" applyFill="1" applyBorder="1" applyAlignment="1">
      <alignment horizontal="centerContinuous" vertical="center"/>
    </xf>
    <xf numFmtId="0" fontId="2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wrapText="1"/>
    </xf>
    <xf numFmtId="0" fontId="55" fillId="0" borderId="0" xfId="0" applyFont="1" applyFill="1" applyBorder="1"/>
    <xf numFmtId="0" fontId="22" fillId="0" borderId="20" xfId="0" applyFont="1" applyFill="1" applyBorder="1" applyAlignment="1">
      <alignment horizontal="left"/>
    </xf>
    <xf numFmtId="0" fontId="2" fillId="0" borderId="2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0" xfId="0" applyFont="1" applyFill="1" applyBorder="1" applyAlignment="1">
      <alignment horizontal="center" vertical="center" wrapText="1"/>
    </xf>
    <xf numFmtId="0" fontId="2" fillId="0" borderId="0" xfId="0" applyFont="1" applyFill="1" applyBorder="1" applyAlignment="1">
      <alignment horizontal="center"/>
    </xf>
    <xf numFmtId="0" fontId="22" fillId="0" borderId="0" xfId="0" applyFont="1" applyFill="1" applyBorder="1"/>
    <xf numFmtId="1" fontId="22" fillId="0" borderId="0" xfId="0" applyNumberFormat="1" applyFont="1" applyFill="1" applyBorder="1" applyAlignment="1">
      <alignment horizontal="center"/>
    </xf>
    <xf numFmtId="0" fontId="55" fillId="0" borderId="0" xfId="0" applyFont="1" applyFill="1"/>
    <xf numFmtId="0" fontId="22" fillId="0" borderId="0" xfId="0" applyFont="1" applyFill="1" applyBorder="1" applyAlignment="1">
      <alignment horizontal="left"/>
    </xf>
    <xf numFmtId="0" fontId="2" fillId="0" borderId="0" xfId="0" applyFont="1" applyFill="1" applyBorder="1" applyAlignment="1"/>
    <xf numFmtId="0" fontId="73" fillId="0" borderId="0" xfId="0" applyFont="1" applyFill="1" applyBorder="1" applyAlignment="1"/>
    <xf numFmtId="165" fontId="2" fillId="0" borderId="0" xfId="0" applyNumberFormat="1" applyFont="1" applyFill="1"/>
    <xf numFmtId="0" fontId="2" fillId="0" borderId="0" xfId="0" applyFont="1" applyFill="1" applyBorder="1" applyAlignment="1">
      <alignment horizontal="right"/>
    </xf>
    <xf numFmtId="0" fontId="10" fillId="0" borderId="0" xfId="0" applyFont="1" applyFill="1" applyBorder="1" applyAlignment="1">
      <alignment horizontal="right"/>
    </xf>
    <xf numFmtId="0" fontId="10" fillId="0" borderId="0" xfId="0" applyFont="1" applyFill="1" applyBorder="1"/>
    <xf numFmtId="165" fontId="10" fillId="0" borderId="0" xfId="0" applyNumberFormat="1" applyFont="1" applyFill="1" applyBorder="1" applyAlignment="1">
      <alignment horizontal="right"/>
    </xf>
    <xf numFmtId="0" fontId="22" fillId="0" borderId="0" xfId="0" applyFont="1" applyFill="1" applyBorder="1" applyAlignment="1">
      <alignment horizontal="right"/>
    </xf>
    <xf numFmtId="0" fontId="2" fillId="0" borderId="0" xfId="0" quotePrefix="1" applyFont="1" applyFill="1" applyAlignment="1">
      <alignment horizontal="right"/>
    </xf>
    <xf numFmtId="0" fontId="2" fillId="0" borderId="0" xfId="0" applyFont="1" applyFill="1" applyAlignment="1">
      <alignment horizontal="left"/>
    </xf>
    <xf numFmtId="0" fontId="22" fillId="0" borderId="0" xfId="0" applyFont="1" applyFill="1" applyBorder="1" applyAlignment="1">
      <alignment horizontal="right" wrapText="1"/>
    </xf>
    <xf numFmtId="0" fontId="22" fillId="0" borderId="0" xfId="0" applyFont="1" applyFill="1" applyBorder="1" applyAlignment="1">
      <alignment horizontal="left" wrapText="1"/>
    </xf>
    <xf numFmtId="0" fontId="2" fillId="0" borderId="0" xfId="0" quotePrefix="1" applyFont="1" applyFill="1" applyBorder="1" applyAlignment="1">
      <alignment horizontal="right"/>
    </xf>
    <xf numFmtId="165" fontId="2" fillId="0" borderId="0" xfId="0" applyNumberFormat="1" applyFont="1" applyFill="1" applyBorder="1"/>
    <xf numFmtId="0" fontId="2" fillId="0" borderId="20" xfId="0" quotePrefix="1" applyFont="1" applyFill="1" applyBorder="1" applyAlignment="1">
      <alignment horizontal="right"/>
    </xf>
    <xf numFmtId="0" fontId="2" fillId="0" borderId="20" xfId="0" applyFont="1" applyFill="1" applyBorder="1" applyAlignment="1"/>
    <xf numFmtId="165" fontId="2" fillId="0" borderId="20" xfId="0" applyNumberFormat="1" applyFont="1" applyFill="1" applyBorder="1"/>
    <xf numFmtId="0" fontId="25" fillId="0" borderId="0" xfId="0" applyFont="1" applyFill="1" applyBorder="1" applyAlignment="1"/>
    <xf numFmtId="0" fontId="0" fillId="0" borderId="20" xfId="0" applyFill="1" applyBorder="1"/>
    <xf numFmtId="0" fontId="22" fillId="0" borderId="0" xfId="0" applyFont="1" applyAlignment="1">
      <alignment horizontal="center"/>
    </xf>
    <xf numFmtId="0" fontId="25" fillId="3" borderId="0" xfId="0" applyFont="1" applyFill="1" applyBorder="1" applyAlignment="1"/>
    <xf numFmtId="0" fontId="31" fillId="3" borderId="0" xfId="0" applyFont="1" applyFill="1" applyBorder="1" applyAlignment="1">
      <alignment horizontal="left" vertical="center" wrapText="1"/>
    </xf>
    <xf numFmtId="0" fontId="31" fillId="3" borderId="0" xfId="0" applyFont="1" applyFill="1" applyBorder="1" applyAlignment="1">
      <alignment horizontal="left" vertical="center"/>
    </xf>
    <xf numFmtId="0" fontId="52" fillId="3" borderId="0" xfId="7" applyFont="1" applyFill="1" applyAlignment="1">
      <alignment horizontal="left" wrapText="1"/>
    </xf>
    <xf numFmtId="0" fontId="0" fillId="3" borderId="0" xfId="0" applyFill="1" applyBorder="1" applyAlignment="1"/>
    <xf numFmtId="0" fontId="31" fillId="3" borderId="0" xfId="0" applyFont="1" applyFill="1" applyAlignment="1">
      <alignment horizontal="left" wrapText="1"/>
    </xf>
    <xf numFmtId="0" fontId="26" fillId="3" borderId="0" xfId="0" applyFont="1" applyFill="1" applyAlignment="1">
      <alignment horizontal="left"/>
    </xf>
    <xf numFmtId="0" fontId="30" fillId="3" borderId="0" xfId="0" applyFont="1" applyFill="1" applyBorder="1" applyAlignment="1">
      <alignment horizontal="left"/>
    </xf>
    <xf numFmtId="0" fontId="31" fillId="3" borderId="0" xfId="0" applyFont="1" applyFill="1" applyBorder="1" applyAlignment="1">
      <alignment horizontal="left" vertical="top" wrapText="1"/>
    </xf>
    <xf numFmtId="0" fontId="26" fillId="3" borderId="0" xfId="0" applyFont="1" applyFill="1" applyBorder="1" applyAlignment="1">
      <alignment horizontal="left" vertical="top"/>
    </xf>
    <xf numFmtId="0" fontId="0" fillId="3" borderId="0" xfId="0" applyFont="1" applyFill="1" applyAlignment="1">
      <alignment horizontal="left" vertical="top"/>
    </xf>
    <xf numFmtId="1" fontId="22" fillId="3" borderId="26" xfId="0" applyNumberFormat="1" applyFont="1" applyFill="1" applyBorder="1" applyAlignment="1">
      <alignment horizontal="center"/>
    </xf>
    <xf numFmtId="0" fontId="0" fillId="3" borderId="26" xfId="0" applyFont="1" applyFill="1" applyBorder="1" applyAlignment="1">
      <alignment horizontal="center"/>
    </xf>
    <xf numFmtId="0" fontId="2" fillId="3" borderId="26" xfId="0" applyFont="1" applyFill="1" applyBorder="1" applyAlignment="1">
      <alignment horizontal="center" wrapText="1"/>
    </xf>
    <xf numFmtId="0" fontId="0" fillId="3" borderId="26" xfId="0" applyFill="1" applyBorder="1" applyAlignment="1">
      <alignment horizontal="center" wrapText="1"/>
    </xf>
    <xf numFmtId="0" fontId="36" fillId="3" borderId="21" xfId="7" applyFont="1" applyFill="1" applyBorder="1" applyAlignment="1">
      <alignment horizontal="left" vertical="top" wrapText="1"/>
    </xf>
    <xf numFmtId="0" fontId="33" fillId="3" borderId="28" xfId="0" applyFont="1" applyFill="1" applyBorder="1" applyAlignment="1">
      <alignment horizontal="left" vertical="top" wrapText="1"/>
    </xf>
    <xf numFmtId="0" fontId="33" fillId="3" borderId="29" xfId="0" applyFont="1" applyFill="1" applyBorder="1" applyAlignment="1">
      <alignment horizontal="left" vertical="top" wrapText="1"/>
    </xf>
    <xf numFmtId="0" fontId="33" fillId="3" borderId="3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5" fillId="0" borderId="0" xfId="0" applyFont="1" applyFill="1" applyBorder="1" applyAlignment="1"/>
  </cellXfs>
  <cellStyles count="73">
    <cellStyle name="%" xfId="66"/>
    <cellStyle name="_GG Wind Farm Ops Construction Budget 17Nov09 Susan " xfId="1"/>
    <cellStyle name="_GG Wind Farm Ops input 17Nov09 " xfId="2"/>
    <cellStyle name="_Hotel " xfId="3"/>
    <cellStyle name="_Hotel  2" xfId="13"/>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heck Cell 2" xfId="44"/>
    <cellStyle name="Comma 2" xfId="4"/>
    <cellStyle name="Comma 2 2" xfId="45"/>
    <cellStyle name="Comma 2 3" xfId="16"/>
    <cellStyle name="Comma 3" xfId="72"/>
    <cellStyle name="Comma 4" xfId="11"/>
    <cellStyle name="Explanatory Text 2" xfId="46"/>
    <cellStyle name="Good 2" xfId="47"/>
    <cellStyle name="Heading 1 2" xfId="48"/>
    <cellStyle name="Heading 2 2" xfId="49"/>
    <cellStyle name="Heading 3 2" xfId="50"/>
    <cellStyle name="Heading 4 2" xfId="51"/>
    <cellStyle name="Hyperlink" xfId="5" builtinId="8"/>
    <cellStyle name="Input 2" xfId="52"/>
    <cellStyle name="Linked Cell 2" xfId="53"/>
    <cellStyle name="Neutral 2" xfId="54"/>
    <cellStyle name="Normal" xfId="0" builtinId="0"/>
    <cellStyle name="Normal 2" xfId="6"/>
    <cellStyle name="Normal 2 2" xfId="64"/>
    <cellStyle name="Normal 2 2 2" xfId="69"/>
    <cellStyle name="Normal 2 2 2 2 2" xfId="65"/>
    <cellStyle name="Normal 2 2 2 2 2 2" xfId="71"/>
    <cellStyle name="Normal 2 3" xfId="68"/>
    <cellStyle name="Normal 2 4" xfId="62"/>
    <cellStyle name="Normal 2 5" xfId="14"/>
    <cellStyle name="Normal 3" xfId="7"/>
    <cellStyle name="Normal 3 2" xfId="63"/>
    <cellStyle name="Normal 3 3" xfId="17"/>
    <cellStyle name="Normal 4" xfId="10"/>
    <cellStyle name="Normal 4 2" xfId="70"/>
    <cellStyle name="Note 2" xfId="55"/>
    <cellStyle name="Output 2" xfId="56"/>
    <cellStyle name="Percent" xfId="8" builtinId="5"/>
    <cellStyle name="Percent 2" xfId="9"/>
    <cellStyle name="Percent 2 2" xfId="67"/>
    <cellStyle name="Percent 2 3" xfId="15"/>
    <cellStyle name="Percent 3" xfId="12"/>
    <cellStyle name="Title 2" xfId="57"/>
    <cellStyle name="Total 2" xfId="58"/>
    <cellStyle name="Warning Text 2" xfId="59"/>
    <cellStyle name="whole number" xfId="60"/>
    <cellStyle name="whole number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738-44CD-81DC-A91D851D057A}"/>
            </c:ext>
          </c:extLst>
        </c:ser>
        <c:dLbls>
          <c:showLegendKey val="0"/>
          <c:showVal val="0"/>
          <c:showCatName val="0"/>
          <c:showSerName val="0"/>
          <c:showPercent val="0"/>
          <c:showBubbleSize val="0"/>
        </c:dLbls>
        <c:gapWidth val="133"/>
        <c:axId val="807387912"/>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738-44CD-81DC-A91D851D057A}"/>
              </c:ext>
            </c:extLst>
          </c:dPt>
          <c:dPt>
            <c:idx val="3"/>
            <c:bubble3D val="0"/>
            <c:extLst>
              <c:ext xmlns:c16="http://schemas.microsoft.com/office/drawing/2014/chart" uri="{C3380CC4-5D6E-409C-BE32-E72D297353CC}">
                <c16:uniqueId val="{00000004-A738-44CD-81DC-A91D851D057A}"/>
              </c:ext>
            </c:extLst>
          </c:dPt>
          <c:dPt>
            <c:idx val="5"/>
            <c:bubble3D val="0"/>
            <c:extLst>
              <c:ext xmlns:c16="http://schemas.microsoft.com/office/drawing/2014/chart" uri="{C3380CC4-5D6E-409C-BE32-E72D297353CC}">
                <c16:uniqueId val="{00000006-A738-44CD-81DC-A91D851D057A}"/>
              </c:ext>
            </c:extLst>
          </c:dPt>
          <c:dPt>
            <c:idx val="6"/>
            <c:marker>
              <c:symbol val="circle"/>
              <c:size val="20"/>
              <c:spPr>
                <a:solidFill>
                  <a:srgbClr val="863793"/>
                </a:solidFill>
              </c:spPr>
            </c:marker>
            <c:bubble3D val="0"/>
            <c:extLst>
              <c:ext xmlns:c16="http://schemas.microsoft.com/office/drawing/2014/chart" uri="{C3380CC4-5D6E-409C-BE32-E72D297353CC}">
                <c16:uniqueId val="{00000008-A738-44CD-81DC-A91D851D057A}"/>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738-44CD-81DC-A91D851D057A}"/>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A738-44CD-81DC-A91D851D057A}"/>
            </c:ext>
          </c:extLst>
        </c:ser>
        <c:dLbls>
          <c:showLegendKey val="0"/>
          <c:showVal val="0"/>
          <c:showCatName val="0"/>
          <c:showSerName val="0"/>
          <c:showPercent val="0"/>
          <c:showBubbleSize val="0"/>
        </c:dLbls>
        <c:marker val="1"/>
        <c:smooth val="0"/>
        <c:axId val="807387912"/>
        <c:axId val="1"/>
      </c:lineChart>
      <c:catAx>
        <c:axId val="807387912"/>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87912"/>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A9DE-4641-8BCD-FE9DFF59FCAC}"/>
            </c:ext>
          </c:extLst>
        </c:ser>
        <c:dLbls>
          <c:showLegendKey val="0"/>
          <c:showVal val="0"/>
          <c:showCatName val="0"/>
          <c:showSerName val="0"/>
          <c:showPercent val="0"/>
          <c:showBubbleSize val="0"/>
        </c:dLbls>
        <c:gapWidth val="133"/>
        <c:axId val="80736742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9DE-4641-8BCD-FE9DFF59FCAC}"/>
              </c:ext>
            </c:extLst>
          </c:dPt>
          <c:dPt>
            <c:idx val="3"/>
            <c:bubble3D val="0"/>
            <c:extLst>
              <c:ext xmlns:c16="http://schemas.microsoft.com/office/drawing/2014/chart" uri="{C3380CC4-5D6E-409C-BE32-E72D297353CC}">
                <c16:uniqueId val="{00000004-A9DE-4641-8BCD-FE9DFF59FCAC}"/>
              </c:ext>
            </c:extLst>
          </c:dPt>
          <c:dPt>
            <c:idx val="5"/>
            <c:bubble3D val="0"/>
            <c:extLst>
              <c:ext xmlns:c16="http://schemas.microsoft.com/office/drawing/2014/chart" uri="{C3380CC4-5D6E-409C-BE32-E72D297353CC}">
                <c16:uniqueId val="{00000006-A9DE-4641-8BCD-FE9DFF59FCAC}"/>
              </c:ext>
            </c:extLst>
          </c:dPt>
          <c:dPt>
            <c:idx val="6"/>
            <c:marker>
              <c:symbol val="circle"/>
              <c:size val="20"/>
              <c:spPr>
                <a:solidFill>
                  <a:srgbClr val="863793"/>
                </a:solidFill>
              </c:spPr>
            </c:marker>
            <c:bubble3D val="0"/>
            <c:extLst>
              <c:ext xmlns:c16="http://schemas.microsoft.com/office/drawing/2014/chart" uri="{C3380CC4-5D6E-409C-BE32-E72D297353CC}">
                <c16:uniqueId val="{00000008-A9DE-4641-8BCD-FE9DFF59FCAC}"/>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9DE-4641-8BCD-FE9DFF59FCAC}"/>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A9DE-4641-8BCD-FE9DFF59FCAC}"/>
            </c:ext>
          </c:extLst>
        </c:ser>
        <c:dLbls>
          <c:showLegendKey val="0"/>
          <c:showVal val="0"/>
          <c:showCatName val="0"/>
          <c:showSerName val="0"/>
          <c:showPercent val="0"/>
          <c:showBubbleSize val="0"/>
        </c:dLbls>
        <c:marker val="1"/>
        <c:smooth val="0"/>
        <c:axId val="807367424"/>
        <c:axId val="1"/>
      </c:lineChart>
      <c:catAx>
        <c:axId val="807367424"/>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7424"/>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148-478E-BC80-5C583E106C85}"/>
            </c:ext>
          </c:extLst>
        </c:ser>
        <c:dLbls>
          <c:showLegendKey val="0"/>
          <c:showVal val="0"/>
          <c:showCatName val="0"/>
          <c:showSerName val="0"/>
          <c:showPercent val="0"/>
          <c:showBubbleSize val="0"/>
        </c:dLbls>
        <c:gapWidth val="133"/>
        <c:axId val="80736906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8148-478E-BC80-5C583E106C85}"/>
              </c:ext>
            </c:extLst>
          </c:dPt>
          <c:dPt>
            <c:idx val="3"/>
            <c:bubble3D val="0"/>
            <c:extLst>
              <c:ext xmlns:c16="http://schemas.microsoft.com/office/drawing/2014/chart" uri="{C3380CC4-5D6E-409C-BE32-E72D297353CC}">
                <c16:uniqueId val="{00000004-8148-478E-BC80-5C583E106C85}"/>
              </c:ext>
            </c:extLst>
          </c:dPt>
          <c:dPt>
            <c:idx val="5"/>
            <c:bubble3D val="0"/>
            <c:extLst>
              <c:ext xmlns:c16="http://schemas.microsoft.com/office/drawing/2014/chart" uri="{C3380CC4-5D6E-409C-BE32-E72D297353CC}">
                <c16:uniqueId val="{00000006-8148-478E-BC80-5C583E106C85}"/>
              </c:ext>
            </c:extLst>
          </c:dPt>
          <c:dPt>
            <c:idx val="6"/>
            <c:bubble3D val="0"/>
            <c:extLst>
              <c:ext xmlns:c16="http://schemas.microsoft.com/office/drawing/2014/chart" uri="{C3380CC4-5D6E-409C-BE32-E72D297353CC}">
                <c16:uniqueId val="{00000008-8148-478E-BC80-5C583E106C85}"/>
              </c:ext>
            </c:extLst>
          </c:dPt>
          <c:dPt>
            <c:idx val="12"/>
            <c:bubble3D val="0"/>
            <c:extLst>
              <c:ext xmlns:c16="http://schemas.microsoft.com/office/drawing/2014/chart" uri="{C3380CC4-5D6E-409C-BE32-E72D297353CC}">
                <c16:uniqueId val="{0000000A-8148-478E-BC80-5C583E106C85}"/>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8148-478E-BC80-5C583E106C85}"/>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8148-478E-BC80-5C583E106C85}"/>
            </c:ext>
          </c:extLst>
        </c:ser>
        <c:dLbls>
          <c:showLegendKey val="0"/>
          <c:showVal val="0"/>
          <c:showCatName val="0"/>
          <c:showSerName val="0"/>
          <c:showPercent val="0"/>
          <c:showBubbleSize val="0"/>
        </c:dLbls>
        <c:marker val="1"/>
        <c:smooth val="0"/>
        <c:axId val="807369064"/>
        <c:axId val="1"/>
      </c:lineChart>
      <c:catAx>
        <c:axId val="807369064"/>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90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E5BE-4E8D-B3BE-A4F87E847DE7}"/>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E5BE-4E8D-B3BE-A4F87E847DE7}"/>
              </c:ext>
            </c:extLst>
          </c:dPt>
          <c:val>
            <c:numLit>
              <c:formatCode>General</c:formatCode>
              <c:ptCount val="1"/>
              <c:pt idx="0">
                <c:v>0</c:v>
              </c:pt>
            </c:numLit>
          </c:val>
          <c:smooth val="0"/>
          <c:extLst>
            <c:ext xmlns:c16="http://schemas.microsoft.com/office/drawing/2014/chart" uri="{C3380CC4-5D6E-409C-BE32-E72D297353CC}">
              <c16:uniqueId val="{00000004-E5BE-4E8D-B3BE-A4F87E847DE7}"/>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E5BE-4E8D-B3BE-A4F87E847DE7}"/>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E5BE-4E8D-B3BE-A4F87E847DE7}"/>
              </c:ext>
            </c:extLst>
          </c:dPt>
          <c:val>
            <c:numLit>
              <c:formatCode>General</c:formatCode>
              <c:ptCount val="1"/>
              <c:pt idx="0">
                <c:v>0</c:v>
              </c:pt>
            </c:numLit>
          </c:val>
          <c:smooth val="0"/>
          <c:extLst>
            <c:ext xmlns:c16="http://schemas.microsoft.com/office/drawing/2014/chart" uri="{C3380CC4-5D6E-409C-BE32-E72D297353CC}">
              <c16:uniqueId val="{00000009-E5BE-4E8D-B3BE-A4F87E847DE7}"/>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E5BE-4E8D-B3BE-A4F87E847DE7}"/>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E5BE-4E8D-B3BE-A4F87E847DE7}"/>
              </c:ext>
            </c:extLst>
          </c:dPt>
          <c:val>
            <c:numLit>
              <c:formatCode>General</c:formatCode>
              <c:ptCount val="1"/>
              <c:pt idx="0">
                <c:v>0</c:v>
              </c:pt>
            </c:numLit>
          </c:val>
          <c:smooth val="0"/>
          <c:extLst>
            <c:ext xmlns:c16="http://schemas.microsoft.com/office/drawing/2014/chart" uri="{C3380CC4-5D6E-409C-BE32-E72D297353CC}">
              <c16:uniqueId val="{0000000E-E5BE-4E8D-B3BE-A4F87E847DE7}"/>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E5BE-4E8D-B3BE-A4F87E847DE7}"/>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E5BE-4E8D-B3BE-A4F87E847DE7}"/>
              </c:ext>
            </c:extLst>
          </c:dPt>
          <c:val>
            <c:numLit>
              <c:formatCode>General</c:formatCode>
              <c:ptCount val="1"/>
              <c:pt idx="0">
                <c:v>0</c:v>
              </c:pt>
            </c:numLit>
          </c:val>
          <c:smooth val="0"/>
          <c:extLst>
            <c:ext xmlns:c16="http://schemas.microsoft.com/office/drawing/2014/chart" uri="{C3380CC4-5D6E-409C-BE32-E72D297353CC}">
              <c16:uniqueId val="{00000013-E5BE-4E8D-B3BE-A4F87E847DE7}"/>
            </c:ext>
          </c:extLst>
        </c:ser>
        <c:dLbls>
          <c:showLegendKey val="0"/>
          <c:showVal val="0"/>
          <c:showCatName val="0"/>
          <c:showSerName val="0"/>
          <c:showPercent val="0"/>
          <c:showBubbleSize val="0"/>
        </c:dLbls>
        <c:smooth val="0"/>
        <c:axId val="959726320"/>
        <c:axId val="1"/>
      </c:lineChart>
      <c:catAx>
        <c:axId val="9597263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95972632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9010-4BBB-BB8D-4B2EC3A0F547}"/>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9010-4BBB-BB8D-4B2EC3A0F547}"/>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9010-4BBB-BB8D-4B2EC3A0F547}"/>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9010-4BBB-BB8D-4B2EC3A0F547}"/>
            </c:ext>
          </c:extLst>
        </c:ser>
        <c:dLbls>
          <c:showLegendKey val="0"/>
          <c:showVal val="0"/>
          <c:showCatName val="0"/>
          <c:showSerName val="0"/>
          <c:showPercent val="0"/>
          <c:showBubbleSize val="0"/>
        </c:dLbls>
        <c:gapWidth val="150"/>
        <c:axId val="959727960"/>
        <c:axId val="1"/>
      </c:barChart>
      <c:catAx>
        <c:axId val="959727960"/>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727960"/>
        <c:crosses val="autoZero"/>
        <c:crossBetween val="between"/>
      </c:valAx>
    </c:plotArea>
    <c:legend>
      <c:legendPos val="r"/>
      <c:layout>
        <c:manualLayout>
          <c:xMode val="edge"/>
          <c:yMode val="edge"/>
          <c:wMode val="edge"/>
          <c:hMode val="edge"/>
          <c:x val="7.9853826804427805E-2"/>
          <c:y val="5.6962751231438534E-2"/>
          <c:w val="0.27426854681666352"/>
          <c:h val="0.222005177435012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0</xdr:colOff>
      <xdr:row>0</xdr:row>
      <xdr:rowOff>0</xdr:rowOff>
    </xdr:from>
    <xdr:to>
      <xdr:col>17</xdr:col>
      <xdr:colOff>19049</xdr:colOff>
      <xdr:row>2</xdr:row>
      <xdr:rowOff>276225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1557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79375</xdr:rowOff>
    </xdr:from>
    <xdr:to>
      <xdr:col>16</xdr:col>
      <xdr:colOff>609599</xdr:colOff>
      <xdr:row>28</xdr:row>
      <xdr:rowOff>6350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37250"/>
          <a:ext cx="10296524" cy="72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statistics.gov.scot/hom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H90"/>
  <sheetViews>
    <sheetView topLeftCell="A37" workbookViewId="0">
      <selection activeCell="D95" sqref="D95"/>
    </sheetView>
  </sheetViews>
  <sheetFormatPr defaultRowHeight="12.75" x14ac:dyDescent="0.2"/>
  <cols>
    <col min="3" max="3" width="9.5703125" bestFit="1" customWidth="1"/>
    <col min="7" max="7" width="9.42578125" customWidth="1"/>
  </cols>
  <sheetData>
    <row r="1" spans="1:8" x14ac:dyDescent="0.2">
      <c r="A1" s="72" t="s">
        <v>164</v>
      </c>
      <c r="E1" s="72" t="s">
        <v>165</v>
      </c>
    </row>
    <row r="2" spans="1:8" x14ac:dyDescent="0.2">
      <c r="A2" s="73">
        <v>1998</v>
      </c>
      <c r="B2">
        <v>1085215</v>
      </c>
      <c r="C2" s="64">
        <f>100*B2/$B$16</f>
        <v>74.217045611529883</v>
      </c>
      <c r="E2" s="73">
        <v>1998</v>
      </c>
      <c r="F2">
        <v>1287128</v>
      </c>
      <c r="G2" s="64">
        <f>100*F2/$B$16</f>
        <v>88.025725302246315</v>
      </c>
    </row>
    <row r="3" spans="1:8" x14ac:dyDescent="0.2">
      <c r="A3" s="73">
        <v>1999</v>
      </c>
      <c r="B3">
        <v>1119038</v>
      </c>
      <c r="C3" s="64">
        <f t="shared" ref="C3:C18" si="0">100*B3/$B$16</f>
        <v>76.530175391083958</v>
      </c>
      <c r="E3" s="73">
        <v>1999</v>
      </c>
      <c r="F3">
        <v>1327193</v>
      </c>
      <c r="G3" s="64">
        <f t="shared" ref="G3:G18" si="1">100*F3/$B$16</f>
        <v>90.765740812929394</v>
      </c>
    </row>
    <row r="4" spans="1:8" x14ac:dyDescent="0.2">
      <c r="A4" s="73">
        <v>2000</v>
      </c>
      <c r="B4">
        <v>1167745</v>
      </c>
      <c r="C4" s="64">
        <f t="shared" si="0"/>
        <v>79.861210845441647</v>
      </c>
      <c r="E4" s="73">
        <v>2000</v>
      </c>
      <c r="F4">
        <v>1377611</v>
      </c>
      <c r="G4" s="64">
        <f t="shared" si="1"/>
        <v>94.213790282981066</v>
      </c>
    </row>
    <row r="5" spans="1:8" x14ac:dyDescent="0.2">
      <c r="A5" s="73">
        <v>2001</v>
      </c>
      <c r="B5">
        <v>1203013</v>
      </c>
      <c r="C5" s="64">
        <f t="shared" si="0"/>
        <v>82.273163098799216</v>
      </c>
      <c r="E5" s="73">
        <v>2001</v>
      </c>
      <c r="F5">
        <v>1415605</v>
      </c>
      <c r="G5" s="64">
        <f t="shared" si="1"/>
        <v>96.812171646088345</v>
      </c>
    </row>
    <row r="6" spans="1:8" x14ac:dyDescent="0.2">
      <c r="A6" s="73">
        <v>2002</v>
      </c>
      <c r="B6">
        <v>1231613</v>
      </c>
      <c r="C6" s="64">
        <f t="shared" si="0"/>
        <v>84.229095798300932</v>
      </c>
      <c r="E6" s="73">
        <v>2002</v>
      </c>
      <c r="F6">
        <v>1450910</v>
      </c>
      <c r="G6" s="64">
        <f t="shared" si="1"/>
        <v>99.226654301889326</v>
      </c>
    </row>
    <row r="7" spans="1:8" x14ac:dyDescent="0.2">
      <c r="A7" s="73">
        <v>2003</v>
      </c>
      <c r="B7">
        <v>1279668</v>
      </c>
      <c r="C7" s="64">
        <f t="shared" si="0"/>
        <v>87.515541458250411</v>
      </c>
      <c r="E7" s="73">
        <v>2003</v>
      </c>
      <c r="F7">
        <v>1499322</v>
      </c>
      <c r="G7" s="64">
        <f t="shared" si="1"/>
        <v>102.53751492595495</v>
      </c>
    </row>
    <row r="8" spans="1:8" x14ac:dyDescent="0.2">
      <c r="A8" s="73">
        <v>2004</v>
      </c>
      <c r="B8">
        <v>1315017</v>
      </c>
      <c r="C8" s="64">
        <f t="shared" si="0"/>
        <v>89.933033241281393</v>
      </c>
      <c r="E8" s="73">
        <v>2004</v>
      </c>
      <c r="F8">
        <v>1536631</v>
      </c>
      <c r="G8" s="64">
        <f t="shared" si="1"/>
        <v>105.08904964923151</v>
      </c>
    </row>
    <row r="9" spans="1:8" x14ac:dyDescent="0.2">
      <c r="A9" s="73">
        <v>2005</v>
      </c>
      <c r="B9">
        <v>1365721</v>
      </c>
      <c r="C9" s="64">
        <f t="shared" si="0"/>
        <v>93.400642038328073</v>
      </c>
      <c r="E9" s="73">
        <v>2005</v>
      </c>
      <c r="F9">
        <v>1582675</v>
      </c>
      <c r="G9" s="64">
        <f t="shared" si="1"/>
        <v>108.23796451691882</v>
      </c>
    </row>
    <row r="10" spans="1:8" x14ac:dyDescent="0.2">
      <c r="A10" s="73">
        <v>2006</v>
      </c>
      <c r="B10">
        <v>1407310</v>
      </c>
      <c r="C10" s="64">
        <f t="shared" si="0"/>
        <v>96.244882773977608</v>
      </c>
      <c r="E10" s="73">
        <v>2006</v>
      </c>
      <c r="F10">
        <v>1624802</v>
      </c>
      <c r="G10" s="64">
        <f t="shared" si="1"/>
        <v>111.11899867188066</v>
      </c>
    </row>
    <row r="11" spans="1:8" x14ac:dyDescent="0.2">
      <c r="A11" s="73">
        <v>2007</v>
      </c>
      <c r="B11">
        <v>1445876</v>
      </c>
      <c r="C11" s="64">
        <f t="shared" si="0"/>
        <v>98.882382791074932</v>
      </c>
      <c r="E11" s="73">
        <v>2007</v>
      </c>
      <c r="F11">
        <v>1666821</v>
      </c>
      <c r="G11" s="64">
        <f t="shared" si="1"/>
        <v>113.99264678727796</v>
      </c>
    </row>
    <row r="12" spans="1:8" x14ac:dyDescent="0.2">
      <c r="A12" s="73">
        <v>2008</v>
      </c>
      <c r="B12">
        <v>1444402</v>
      </c>
      <c r="C12" s="64">
        <f t="shared" si="0"/>
        <v>98.781577028869833</v>
      </c>
      <c r="E12" s="73">
        <v>2008</v>
      </c>
      <c r="F12">
        <v>1659039</v>
      </c>
      <c r="G12" s="64">
        <f t="shared" si="1"/>
        <v>113.46044160309886</v>
      </c>
    </row>
    <row r="13" spans="1:8" x14ac:dyDescent="0.2">
      <c r="A13" s="73">
        <v>2009</v>
      </c>
      <c r="B13">
        <v>1383396</v>
      </c>
      <c r="C13" s="64">
        <f t="shared" si="0"/>
        <v>94.60942212447118</v>
      </c>
      <c r="E13" s="73">
        <v>2009</v>
      </c>
      <c r="F13">
        <v>1589493</v>
      </c>
      <c r="G13" s="64">
        <f t="shared" si="1"/>
        <v>108.70424245905878</v>
      </c>
    </row>
    <row r="14" spans="1:8" x14ac:dyDescent="0.2">
      <c r="A14" s="73">
        <v>2010</v>
      </c>
      <c r="B14">
        <v>1410495</v>
      </c>
      <c r="C14" s="64">
        <f t="shared" si="0"/>
        <v>96.462702551876674</v>
      </c>
      <c r="E14" s="73">
        <v>2010</v>
      </c>
      <c r="F14">
        <v>1613974</v>
      </c>
      <c r="G14" s="64">
        <f t="shared" si="1"/>
        <v>110.37847981627911</v>
      </c>
    </row>
    <row r="15" spans="1:8" x14ac:dyDescent="0.2">
      <c r="A15" s="73">
        <v>2011</v>
      </c>
      <c r="B15">
        <v>1443408</v>
      </c>
      <c r="C15" s="64">
        <f t="shared" si="0"/>
        <v>98.713598109173873</v>
      </c>
      <c r="E15" s="73">
        <v>2011</v>
      </c>
      <c r="F15">
        <v>1645808</v>
      </c>
      <c r="G15" s="64">
        <f t="shared" si="1"/>
        <v>112.55558336718602</v>
      </c>
    </row>
    <row r="16" spans="1:8" x14ac:dyDescent="0.2">
      <c r="A16" s="73">
        <v>2012</v>
      </c>
      <c r="B16">
        <v>1462218</v>
      </c>
      <c r="C16" s="64">
        <f t="shared" si="0"/>
        <v>100</v>
      </c>
      <c r="E16" s="73">
        <v>2012</v>
      </c>
      <c r="F16">
        <v>1665213</v>
      </c>
      <c r="G16" s="64">
        <f t="shared" si="1"/>
        <v>113.88267686487241</v>
      </c>
    </row>
    <row r="17" spans="1:7" x14ac:dyDescent="0.2">
      <c r="A17" s="73">
        <v>2013</v>
      </c>
      <c r="B17">
        <v>1496851</v>
      </c>
      <c r="C17" s="64">
        <f t="shared" si="0"/>
        <v>102.36852507628821</v>
      </c>
      <c r="E17" s="73">
        <v>2013</v>
      </c>
      <c r="F17">
        <v>1701180</v>
      </c>
      <c r="G17" s="64">
        <f t="shared" si="1"/>
        <v>116.34243320763389</v>
      </c>
    </row>
    <row r="18" spans="1:7" x14ac:dyDescent="0.2">
      <c r="A18" s="73">
        <v>2014</v>
      </c>
      <c r="B18">
        <v>1538779</v>
      </c>
      <c r="C18" s="64">
        <f t="shared" si="0"/>
        <v>105.23594976945982</v>
      </c>
      <c r="E18" s="73">
        <v>2014</v>
      </c>
      <c r="F18">
        <v>1749712</v>
      </c>
      <c r="G18" s="64">
        <f t="shared" si="1"/>
        <v>119.66150054232679</v>
      </c>
    </row>
    <row r="19" spans="1:7" x14ac:dyDescent="0.2">
      <c r="C19" s="64"/>
      <c r="G19" s="64"/>
    </row>
    <row r="20" spans="1:7" x14ac:dyDescent="0.2">
      <c r="A20" t="s">
        <v>101</v>
      </c>
      <c r="B20">
        <v>268238</v>
      </c>
      <c r="C20" s="64">
        <f>100*B20/AVERAGE($B$76:$B$79)</f>
        <v>73.378388174677099</v>
      </c>
      <c r="E20" t="s">
        <v>101</v>
      </c>
      <c r="F20">
        <v>318204</v>
      </c>
      <c r="G20" s="64">
        <f>100*F20/AVERAGE($B$76:$B$79)</f>
        <v>87.04693828143273</v>
      </c>
    </row>
    <row r="21" spans="1:7" x14ac:dyDescent="0.2">
      <c r="A21" t="s">
        <v>102</v>
      </c>
      <c r="B21">
        <v>269972</v>
      </c>
      <c r="C21" s="64">
        <f t="shared" ref="C21:C84" si="2">100*B21/AVERAGE($B$76:$B$79)</f>
        <v>73.852736048933878</v>
      </c>
      <c r="E21" t="s">
        <v>102</v>
      </c>
      <c r="F21">
        <v>320480</v>
      </c>
      <c r="G21" s="64">
        <f t="shared" ref="G21:G84" si="3">100*F21/AVERAGE($B$76:$B$79)</f>
        <v>87.669554061022367</v>
      </c>
    </row>
    <row r="22" spans="1:7" x14ac:dyDescent="0.2">
      <c r="A22" t="s">
        <v>103</v>
      </c>
      <c r="B22">
        <v>272178</v>
      </c>
      <c r="C22" s="64">
        <f t="shared" si="2"/>
        <v>74.456202837059863</v>
      </c>
      <c r="E22" t="s">
        <v>103</v>
      </c>
      <c r="F22">
        <v>322603</v>
      </c>
      <c r="G22" s="64">
        <f t="shared" si="3"/>
        <v>88.250315616412877</v>
      </c>
    </row>
    <row r="23" spans="1:7" x14ac:dyDescent="0.2">
      <c r="A23" t="s">
        <v>104</v>
      </c>
      <c r="B23">
        <v>274827</v>
      </c>
      <c r="C23" s="64">
        <f t="shared" si="2"/>
        <v>75.18085538544868</v>
      </c>
      <c r="E23" t="s">
        <v>104</v>
      </c>
      <c r="F23">
        <v>325841</v>
      </c>
      <c r="G23" s="64">
        <f t="shared" si="3"/>
        <v>89.136093250117284</v>
      </c>
    </row>
    <row r="24" spans="1:7" x14ac:dyDescent="0.2">
      <c r="A24" t="s">
        <v>105</v>
      </c>
      <c r="B24">
        <v>275807</v>
      </c>
      <c r="C24" s="64">
        <f t="shared" si="2"/>
        <v>75.448941265939823</v>
      </c>
      <c r="E24" t="s">
        <v>105</v>
      </c>
      <c r="F24">
        <v>327488</v>
      </c>
      <c r="G24" s="64">
        <f t="shared" si="3"/>
        <v>89.586641663554957</v>
      </c>
    </row>
    <row r="25" spans="1:7" x14ac:dyDescent="0.2">
      <c r="A25" t="s">
        <v>106</v>
      </c>
      <c r="B25">
        <v>277001</v>
      </c>
      <c r="C25" s="64">
        <f t="shared" si="2"/>
        <v>75.775568348905566</v>
      </c>
      <c r="E25" t="s">
        <v>106</v>
      </c>
      <c r="F25">
        <v>328288</v>
      </c>
      <c r="G25" s="64">
        <f t="shared" si="3"/>
        <v>89.805487280282421</v>
      </c>
    </row>
    <row r="26" spans="1:7" x14ac:dyDescent="0.2">
      <c r="A26" t="s">
        <v>107</v>
      </c>
      <c r="B26">
        <v>281129</v>
      </c>
      <c r="C26" s="64">
        <f t="shared" si="2"/>
        <v>76.904811731219283</v>
      </c>
      <c r="E26" t="s">
        <v>107</v>
      </c>
      <c r="F26">
        <v>333562</v>
      </c>
      <c r="G26" s="64">
        <f t="shared" si="3"/>
        <v>91.248227008558231</v>
      </c>
    </row>
    <row r="27" spans="1:7" x14ac:dyDescent="0.2">
      <c r="A27" t="s">
        <v>108</v>
      </c>
      <c r="B27">
        <v>285101</v>
      </c>
      <c r="C27" s="64">
        <f t="shared" si="2"/>
        <v>77.991380218271146</v>
      </c>
      <c r="E27" t="s">
        <v>108</v>
      </c>
      <c r="F27">
        <v>337855</v>
      </c>
      <c r="G27" s="64">
        <f t="shared" si="3"/>
        <v>92.422607299321996</v>
      </c>
    </row>
    <row r="28" spans="1:7" x14ac:dyDescent="0.2">
      <c r="A28" t="s">
        <v>109</v>
      </c>
      <c r="B28">
        <v>288024</v>
      </c>
      <c r="C28" s="64">
        <f t="shared" si="2"/>
        <v>78.79098739038912</v>
      </c>
      <c r="E28" t="s">
        <v>109</v>
      </c>
      <c r="F28">
        <v>341636</v>
      </c>
      <c r="G28" s="64">
        <f t="shared" si="3"/>
        <v>93.456926395380165</v>
      </c>
    </row>
    <row r="29" spans="1:7" x14ac:dyDescent="0.2">
      <c r="A29" t="s">
        <v>110</v>
      </c>
      <c r="B29">
        <v>291151</v>
      </c>
      <c r="C29" s="64">
        <f t="shared" si="2"/>
        <v>79.646400194772596</v>
      </c>
      <c r="E29" t="s">
        <v>110</v>
      </c>
      <c r="F29">
        <v>344025</v>
      </c>
      <c r="G29" s="64">
        <f t="shared" si="3"/>
        <v>94.110454118332555</v>
      </c>
    </row>
    <row r="30" spans="1:7" x14ac:dyDescent="0.2">
      <c r="A30" t="s">
        <v>111</v>
      </c>
      <c r="B30">
        <v>293350</v>
      </c>
      <c r="C30" s="64">
        <f t="shared" si="2"/>
        <v>80.247952083752224</v>
      </c>
      <c r="E30" t="s">
        <v>111</v>
      </c>
      <c r="F30">
        <v>345374</v>
      </c>
      <c r="G30" s="64">
        <f t="shared" si="3"/>
        <v>94.479482539539248</v>
      </c>
    </row>
    <row r="31" spans="1:7" x14ac:dyDescent="0.2">
      <c r="A31" t="s">
        <v>112</v>
      </c>
      <c r="B31">
        <v>295220</v>
      </c>
      <c r="C31" s="64">
        <f t="shared" si="2"/>
        <v>80.759503712852663</v>
      </c>
      <c r="E31" t="s">
        <v>112</v>
      </c>
      <c r="F31">
        <v>346576</v>
      </c>
      <c r="G31" s="64">
        <f t="shared" si="3"/>
        <v>94.808298078672266</v>
      </c>
    </row>
    <row r="32" spans="1:7" x14ac:dyDescent="0.2">
      <c r="A32" t="s">
        <v>113</v>
      </c>
      <c r="B32">
        <v>298879</v>
      </c>
      <c r="C32" s="64">
        <f t="shared" si="2"/>
        <v>81.760448852359914</v>
      </c>
      <c r="E32" t="s">
        <v>113</v>
      </c>
      <c r="F32">
        <v>350471</v>
      </c>
      <c r="G32" s="64">
        <f t="shared" si="3"/>
        <v>95.873802675114106</v>
      </c>
    </row>
    <row r="33" spans="1:7" x14ac:dyDescent="0.2">
      <c r="A33" t="s">
        <v>114</v>
      </c>
      <c r="B33">
        <v>300512</v>
      </c>
      <c r="C33" s="64">
        <f t="shared" si="2"/>
        <v>82.207167467504846</v>
      </c>
      <c r="E33" t="s">
        <v>114</v>
      </c>
      <c r="F33">
        <v>353126</v>
      </c>
      <c r="G33" s="64">
        <f t="shared" si="3"/>
        <v>96.600096565628377</v>
      </c>
    </row>
    <row r="34" spans="1:7" x14ac:dyDescent="0.2">
      <c r="A34" t="s">
        <v>115</v>
      </c>
      <c r="B34">
        <v>301463</v>
      </c>
      <c r="C34" s="64">
        <f t="shared" si="2"/>
        <v>82.467320194389615</v>
      </c>
      <c r="E34" t="s">
        <v>115</v>
      </c>
      <c r="F34">
        <v>355392</v>
      </c>
      <c r="G34" s="64">
        <f t="shared" si="3"/>
        <v>97.219976775008931</v>
      </c>
    </row>
    <row r="35" spans="1:7" x14ac:dyDescent="0.2">
      <c r="A35" t="s">
        <v>116</v>
      </c>
      <c r="B35">
        <v>302159</v>
      </c>
      <c r="C35" s="64">
        <f t="shared" si="2"/>
        <v>82.657715880942519</v>
      </c>
      <c r="E35" t="s">
        <v>116</v>
      </c>
      <c r="F35">
        <v>356616</v>
      </c>
      <c r="G35" s="64">
        <f t="shared" si="3"/>
        <v>97.554810568601951</v>
      </c>
    </row>
    <row r="36" spans="1:7" x14ac:dyDescent="0.2">
      <c r="A36" t="s">
        <v>117</v>
      </c>
      <c r="B36">
        <v>304300</v>
      </c>
      <c r="C36" s="64">
        <f t="shared" si="2"/>
        <v>83.243401462709386</v>
      </c>
      <c r="E36" t="s">
        <v>117</v>
      </c>
      <c r="F36">
        <v>358033</v>
      </c>
      <c r="G36" s="64">
        <f t="shared" si="3"/>
        <v>97.942440867230474</v>
      </c>
    </row>
    <row r="37" spans="1:7" x14ac:dyDescent="0.2">
      <c r="A37" t="s">
        <v>118</v>
      </c>
      <c r="B37">
        <v>305910</v>
      </c>
      <c r="C37" s="64">
        <f t="shared" si="2"/>
        <v>83.683828266373411</v>
      </c>
      <c r="E37" t="s">
        <v>118</v>
      </c>
      <c r="F37">
        <v>360932</v>
      </c>
      <c r="G37" s="64">
        <f t="shared" si="3"/>
        <v>98.735482670846622</v>
      </c>
    </row>
    <row r="38" spans="1:7" x14ac:dyDescent="0.2">
      <c r="A38" t="s">
        <v>119</v>
      </c>
      <c r="B38">
        <v>309890</v>
      </c>
      <c r="C38" s="64">
        <f t="shared" si="2"/>
        <v>84.772585209592549</v>
      </c>
      <c r="E38" t="s">
        <v>119</v>
      </c>
      <c r="F38">
        <v>364371</v>
      </c>
      <c r="G38" s="64">
        <f t="shared" si="3"/>
        <v>99.676245265753806</v>
      </c>
    </row>
    <row r="39" spans="1:7" x14ac:dyDescent="0.2">
      <c r="A39" t="s">
        <v>120</v>
      </c>
      <c r="B39">
        <v>311513</v>
      </c>
      <c r="C39" s="64">
        <f t="shared" si="2"/>
        <v>85.216568254528397</v>
      </c>
      <c r="E39" t="s">
        <v>120</v>
      </c>
      <c r="F39">
        <v>367574</v>
      </c>
      <c r="G39" s="64">
        <f t="shared" si="3"/>
        <v>100.55244840372639</v>
      </c>
    </row>
    <row r="40" spans="1:7" x14ac:dyDescent="0.2">
      <c r="A40" t="s">
        <v>121</v>
      </c>
      <c r="B40">
        <v>314066</v>
      </c>
      <c r="C40" s="64">
        <f t="shared" si="2"/>
        <v>85.914959328909916</v>
      </c>
      <c r="E40" t="s">
        <v>121</v>
      </c>
      <c r="F40">
        <v>370170</v>
      </c>
      <c r="G40" s="64">
        <f t="shared" si="3"/>
        <v>101.26260243000702</v>
      </c>
    </row>
    <row r="41" spans="1:7" x14ac:dyDescent="0.2">
      <c r="A41" t="s">
        <v>122</v>
      </c>
      <c r="B41">
        <v>318477</v>
      </c>
      <c r="C41" s="64">
        <f t="shared" si="2"/>
        <v>87.121619348140982</v>
      </c>
      <c r="E41" t="s">
        <v>122</v>
      </c>
      <c r="F41">
        <v>373540</v>
      </c>
      <c r="G41" s="64">
        <f t="shared" si="3"/>
        <v>102.18448959047146</v>
      </c>
    </row>
    <row r="42" spans="1:7" x14ac:dyDescent="0.2">
      <c r="A42" t="s">
        <v>123</v>
      </c>
      <c r="B42">
        <v>321811</v>
      </c>
      <c r="C42" s="64">
        <f t="shared" si="2"/>
        <v>88.033658455852688</v>
      </c>
      <c r="E42" t="s">
        <v>123</v>
      </c>
      <c r="F42">
        <v>376432</v>
      </c>
      <c r="G42" s="64">
        <f t="shared" si="3"/>
        <v>102.97561649494125</v>
      </c>
    </row>
    <row r="43" spans="1:7" x14ac:dyDescent="0.2">
      <c r="A43" t="s">
        <v>124</v>
      </c>
      <c r="B43">
        <v>325314</v>
      </c>
      <c r="C43" s="64">
        <f t="shared" si="2"/>
        <v>88.991928700098072</v>
      </c>
      <c r="E43" t="s">
        <v>124</v>
      </c>
      <c r="F43">
        <v>379180</v>
      </c>
      <c r="G43" s="64">
        <f t="shared" si="3"/>
        <v>103.72735118840009</v>
      </c>
    </row>
    <row r="44" spans="1:7" x14ac:dyDescent="0.2">
      <c r="A44" t="s">
        <v>125</v>
      </c>
      <c r="B44">
        <v>327450</v>
      </c>
      <c r="C44" s="64">
        <f t="shared" si="2"/>
        <v>89.576246496760405</v>
      </c>
      <c r="E44" t="s">
        <v>125</v>
      </c>
      <c r="F44">
        <v>381745</v>
      </c>
      <c r="G44" s="64">
        <f t="shared" si="3"/>
        <v>104.42902494703252</v>
      </c>
    </row>
    <row r="45" spans="1:7" x14ac:dyDescent="0.2">
      <c r="A45" t="s">
        <v>126</v>
      </c>
      <c r="B45">
        <v>328130</v>
      </c>
      <c r="C45" s="64">
        <f t="shared" si="2"/>
        <v>89.762265270978745</v>
      </c>
      <c r="E45" t="s">
        <v>126</v>
      </c>
      <c r="F45">
        <v>383795</v>
      </c>
      <c r="G45" s="64">
        <f t="shared" si="3"/>
        <v>104.98981683989665</v>
      </c>
    </row>
    <row r="46" spans="1:7" x14ac:dyDescent="0.2">
      <c r="A46" t="s">
        <v>127</v>
      </c>
      <c r="B46">
        <v>328918</v>
      </c>
      <c r="C46" s="64">
        <f t="shared" si="2"/>
        <v>89.977828203455303</v>
      </c>
      <c r="E46" t="s">
        <v>127</v>
      </c>
      <c r="F46">
        <v>384640</v>
      </c>
      <c r="G46" s="64">
        <f t="shared" si="3"/>
        <v>105.22097252256503</v>
      </c>
    </row>
    <row r="47" spans="1:7" x14ac:dyDescent="0.2">
      <c r="A47" t="s">
        <v>128</v>
      </c>
      <c r="B47">
        <v>330519</v>
      </c>
      <c r="C47" s="64">
        <f t="shared" si="2"/>
        <v>90.415792993931134</v>
      </c>
      <c r="E47" t="s">
        <v>128</v>
      </c>
      <c r="F47">
        <v>386451</v>
      </c>
      <c r="G47" s="64">
        <f t="shared" si="3"/>
        <v>105.71638428743184</v>
      </c>
    </row>
    <row r="48" spans="1:7" x14ac:dyDescent="0.2">
      <c r="A48" t="s">
        <v>129</v>
      </c>
      <c r="B48">
        <v>334422</v>
      </c>
      <c r="C48" s="64">
        <f t="shared" si="2"/>
        <v>91.48348604654025</v>
      </c>
      <c r="E48" t="s">
        <v>129</v>
      </c>
      <c r="F48">
        <v>389097</v>
      </c>
      <c r="G48" s="64">
        <f t="shared" si="3"/>
        <v>106.44021616475793</v>
      </c>
    </row>
    <row r="49" spans="1:7" x14ac:dyDescent="0.2">
      <c r="A49" t="s">
        <v>130</v>
      </c>
      <c r="B49">
        <v>338759</v>
      </c>
      <c r="C49" s="64">
        <f t="shared" si="2"/>
        <v>92.669902846224019</v>
      </c>
      <c r="E49" t="s">
        <v>130</v>
      </c>
      <c r="F49">
        <v>393287</v>
      </c>
      <c r="G49" s="64">
        <f t="shared" si="3"/>
        <v>107.58642008236802</v>
      </c>
    </row>
    <row r="50" spans="1:7" x14ac:dyDescent="0.2">
      <c r="A50" t="s">
        <v>131</v>
      </c>
      <c r="B50">
        <v>343731</v>
      </c>
      <c r="C50" s="64">
        <f t="shared" si="2"/>
        <v>94.03002835418522</v>
      </c>
      <c r="E50" t="s">
        <v>131</v>
      </c>
      <c r="F50">
        <v>397286</v>
      </c>
      <c r="G50" s="64">
        <f t="shared" si="3"/>
        <v>108.68037460898444</v>
      </c>
    </row>
    <row r="51" spans="1:7" x14ac:dyDescent="0.2">
      <c r="A51" t="s">
        <v>132</v>
      </c>
      <c r="B51">
        <v>348809</v>
      </c>
      <c r="C51" s="64">
        <f t="shared" si="2"/>
        <v>95.419150906362802</v>
      </c>
      <c r="E51" t="s">
        <v>132</v>
      </c>
      <c r="F51">
        <v>403005</v>
      </c>
      <c r="G51" s="64">
        <f t="shared" si="3"/>
        <v>110.2448472115649</v>
      </c>
    </row>
    <row r="52" spans="1:7" x14ac:dyDescent="0.2">
      <c r="A52" t="s">
        <v>133</v>
      </c>
      <c r="B52">
        <v>349582</v>
      </c>
      <c r="C52" s="64">
        <f t="shared" si="2"/>
        <v>95.630610483525714</v>
      </c>
      <c r="E52" t="s">
        <v>133</v>
      </c>
      <c r="F52">
        <v>404477</v>
      </c>
      <c r="G52" s="64">
        <f t="shared" si="3"/>
        <v>110.64752314634343</v>
      </c>
    </row>
    <row r="53" spans="1:7" x14ac:dyDescent="0.2">
      <c r="A53" t="s">
        <v>134</v>
      </c>
      <c r="B53">
        <v>351061</v>
      </c>
      <c r="C53" s="64">
        <f t="shared" si="2"/>
        <v>96.035201317450614</v>
      </c>
      <c r="E53" t="s">
        <v>134</v>
      </c>
      <c r="F53">
        <v>405652</v>
      </c>
      <c r="G53" s="64">
        <f t="shared" si="3"/>
        <v>110.9689526459119</v>
      </c>
    </row>
    <row r="54" spans="1:7" x14ac:dyDescent="0.2">
      <c r="A54" t="s">
        <v>135</v>
      </c>
      <c r="B54">
        <v>351768</v>
      </c>
      <c r="C54" s="64">
        <f t="shared" si="2"/>
        <v>96.228606131233505</v>
      </c>
      <c r="E54" t="s">
        <v>135</v>
      </c>
      <c r="F54">
        <v>406173</v>
      </c>
      <c r="G54" s="64">
        <f t="shared" si="3"/>
        <v>111.11147585380566</v>
      </c>
    </row>
    <row r="55" spans="1:7" x14ac:dyDescent="0.2">
      <c r="A55" t="s">
        <v>136</v>
      </c>
      <c r="B55">
        <v>354899</v>
      </c>
      <c r="C55" s="64">
        <f t="shared" si="2"/>
        <v>97.085113163700626</v>
      </c>
      <c r="E55" t="s">
        <v>136</v>
      </c>
      <c r="F55">
        <v>408500</v>
      </c>
      <c r="G55" s="64">
        <f t="shared" si="3"/>
        <v>111.74804304146167</v>
      </c>
    </row>
    <row r="56" spans="1:7" x14ac:dyDescent="0.2">
      <c r="A56" t="s">
        <v>137</v>
      </c>
      <c r="B56">
        <v>357698</v>
      </c>
      <c r="C56" s="64">
        <f t="shared" si="2"/>
        <v>97.850799265225845</v>
      </c>
      <c r="E56" t="s">
        <v>137</v>
      </c>
      <c r="F56">
        <v>412446</v>
      </c>
      <c r="G56" s="64">
        <f t="shared" si="3"/>
        <v>112.82749904596989</v>
      </c>
    </row>
    <row r="57" spans="1:7" x14ac:dyDescent="0.2">
      <c r="A57" t="s">
        <v>138</v>
      </c>
      <c r="B57">
        <v>359926</v>
      </c>
      <c r="C57" s="64">
        <f t="shared" si="2"/>
        <v>98.460284307811833</v>
      </c>
      <c r="E57" t="s">
        <v>138</v>
      </c>
      <c r="F57">
        <v>414937</v>
      </c>
      <c r="G57" s="64">
        <f t="shared" si="3"/>
        <v>113.50892958505503</v>
      </c>
    </row>
    <row r="58" spans="1:7" x14ac:dyDescent="0.2">
      <c r="A58" t="s">
        <v>139</v>
      </c>
      <c r="B58">
        <v>362969</v>
      </c>
      <c r="C58" s="64">
        <f t="shared" si="2"/>
        <v>99.29271832243893</v>
      </c>
      <c r="E58" t="s">
        <v>139</v>
      </c>
      <c r="F58">
        <v>418107</v>
      </c>
      <c r="G58" s="64">
        <f t="shared" si="3"/>
        <v>114.37610534133761</v>
      </c>
    </row>
    <row r="59" spans="1:7" x14ac:dyDescent="0.2">
      <c r="A59" t="s">
        <v>140</v>
      </c>
      <c r="B59">
        <v>365283</v>
      </c>
      <c r="C59" s="64">
        <f t="shared" si="2"/>
        <v>99.925729268823119</v>
      </c>
      <c r="E59" t="s">
        <v>140</v>
      </c>
      <c r="F59">
        <v>421331</v>
      </c>
      <c r="G59" s="64">
        <f t="shared" si="3"/>
        <v>115.2580531767493</v>
      </c>
    </row>
    <row r="60" spans="1:7" x14ac:dyDescent="0.2">
      <c r="A60" t="s">
        <v>141</v>
      </c>
      <c r="B60">
        <v>367290</v>
      </c>
      <c r="C60" s="64">
        <f t="shared" si="2"/>
        <v>100.47475820978815</v>
      </c>
      <c r="E60" t="s">
        <v>141</v>
      </c>
      <c r="F60">
        <v>422382</v>
      </c>
      <c r="G60" s="64">
        <f t="shared" si="3"/>
        <v>115.545561605725</v>
      </c>
    </row>
    <row r="61" spans="1:7" x14ac:dyDescent="0.2">
      <c r="A61" t="s">
        <v>142</v>
      </c>
      <c r="B61">
        <v>366230</v>
      </c>
      <c r="C61" s="64">
        <f t="shared" si="2"/>
        <v>100.18478776762426</v>
      </c>
      <c r="E61" t="s">
        <v>142</v>
      </c>
      <c r="F61">
        <v>420031</v>
      </c>
      <c r="G61" s="64">
        <f t="shared" si="3"/>
        <v>114.90242904956716</v>
      </c>
    </row>
    <row r="62" spans="1:7" x14ac:dyDescent="0.2">
      <c r="A62" t="s">
        <v>143</v>
      </c>
      <c r="B62">
        <v>359362</v>
      </c>
      <c r="C62" s="64">
        <f t="shared" si="2"/>
        <v>98.305998148018972</v>
      </c>
      <c r="E62" t="s">
        <v>143</v>
      </c>
      <c r="F62">
        <v>412965</v>
      </c>
      <c r="G62" s="64">
        <f t="shared" si="3"/>
        <v>112.96947513982184</v>
      </c>
    </row>
    <row r="63" spans="1:7" x14ac:dyDescent="0.2">
      <c r="A63" t="s">
        <v>144</v>
      </c>
      <c r="B63">
        <v>351520</v>
      </c>
      <c r="C63" s="64">
        <f t="shared" si="2"/>
        <v>96.160763990047997</v>
      </c>
      <c r="E63" t="s">
        <v>144</v>
      </c>
      <c r="F63">
        <v>403661</v>
      </c>
      <c r="G63" s="64">
        <f t="shared" si="3"/>
        <v>110.42430061728142</v>
      </c>
    </row>
    <row r="64" spans="1:7" x14ac:dyDescent="0.2">
      <c r="A64" t="s">
        <v>145</v>
      </c>
      <c r="B64">
        <v>346266</v>
      </c>
      <c r="C64" s="64">
        <f t="shared" si="2"/>
        <v>94.723495402190366</v>
      </c>
      <c r="E64" t="s">
        <v>145</v>
      </c>
      <c r="F64">
        <v>397326</v>
      </c>
      <c r="G64" s="64">
        <f t="shared" si="3"/>
        <v>108.69131688982081</v>
      </c>
    </row>
    <row r="65" spans="1:7" x14ac:dyDescent="0.2">
      <c r="A65" t="s">
        <v>146</v>
      </c>
      <c r="B65">
        <v>344993</v>
      </c>
      <c r="C65" s="64">
        <f t="shared" si="2"/>
        <v>94.375257314572792</v>
      </c>
      <c r="E65" t="s">
        <v>146</v>
      </c>
      <c r="F65">
        <v>396514</v>
      </c>
      <c r="G65" s="64">
        <f t="shared" si="3"/>
        <v>108.46918858884243</v>
      </c>
    </row>
    <row r="66" spans="1:7" x14ac:dyDescent="0.2">
      <c r="A66" t="s">
        <v>147</v>
      </c>
      <c r="B66">
        <v>345849</v>
      </c>
      <c r="C66" s="64">
        <f t="shared" si="2"/>
        <v>94.60942212447118</v>
      </c>
      <c r="E66" t="s">
        <v>147</v>
      </c>
      <c r="F66">
        <v>397125</v>
      </c>
      <c r="G66" s="64">
        <f t="shared" si="3"/>
        <v>108.63633192861803</v>
      </c>
    </row>
    <row r="67" spans="1:7" x14ac:dyDescent="0.2">
      <c r="A67" t="s">
        <v>148</v>
      </c>
      <c r="B67">
        <v>346288</v>
      </c>
      <c r="C67" s="64">
        <f t="shared" si="2"/>
        <v>94.729513656650383</v>
      </c>
      <c r="E67" t="s">
        <v>148</v>
      </c>
      <c r="F67">
        <v>398528</v>
      </c>
      <c r="G67" s="64">
        <f t="shared" si="3"/>
        <v>109.02013242895383</v>
      </c>
    </row>
    <row r="68" spans="1:7" x14ac:dyDescent="0.2">
      <c r="A68" t="s">
        <v>149</v>
      </c>
      <c r="B68">
        <v>347852</v>
      </c>
      <c r="C68" s="64">
        <f t="shared" si="2"/>
        <v>95.157356837352566</v>
      </c>
      <c r="E68" t="s">
        <v>149</v>
      </c>
      <c r="F68">
        <v>400001</v>
      </c>
      <c r="G68" s="64">
        <f t="shared" si="3"/>
        <v>109.42308192075326</v>
      </c>
    </row>
    <row r="69" spans="1:7" x14ac:dyDescent="0.2">
      <c r="A69" t="s">
        <v>150</v>
      </c>
      <c r="B69">
        <v>351976</v>
      </c>
      <c r="C69" s="64">
        <f t="shared" si="2"/>
        <v>96.285505991582653</v>
      </c>
      <c r="E69" t="s">
        <v>150</v>
      </c>
      <c r="F69">
        <v>403217</v>
      </c>
      <c r="G69" s="64">
        <f t="shared" si="3"/>
        <v>110.30284129999768</v>
      </c>
    </row>
    <row r="70" spans="1:7" x14ac:dyDescent="0.2">
      <c r="A70" t="s">
        <v>151</v>
      </c>
      <c r="B70">
        <v>354912</v>
      </c>
      <c r="C70" s="64">
        <f t="shared" si="2"/>
        <v>97.08866940497245</v>
      </c>
      <c r="E70" t="s">
        <v>151</v>
      </c>
      <c r="F70">
        <v>405186</v>
      </c>
      <c r="G70" s="64">
        <f t="shared" si="3"/>
        <v>110.84147507416814</v>
      </c>
    </row>
    <row r="71" spans="1:7" x14ac:dyDescent="0.2">
      <c r="A71" t="s">
        <v>152</v>
      </c>
      <c r="B71">
        <v>355755</v>
      </c>
      <c r="C71" s="64">
        <f t="shared" si="2"/>
        <v>97.319277973599014</v>
      </c>
      <c r="E71" t="s">
        <v>152</v>
      </c>
      <c r="F71">
        <v>405570</v>
      </c>
      <c r="G71" s="64">
        <f t="shared" si="3"/>
        <v>110.94652097019733</v>
      </c>
    </row>
    <row r="72" spans="1:7" x14ac:dyDescent="0.2">
      <c r="A72" t="s">
        <v>153</v>
      </c>
      <c r="B72">
        <v>357811</v>
      </c>
      <c r="C72" s="64">
        <f t="shared" si="2"/>
        <v>97.881711208588598</v>
      </c>
      <c r="E72" t="s">
        <v>153</v>
      </c>
      <c r="F72">
        <v>408601</v>
      </c>
      <c r="G72" s="64">
        <f t="shared" si="3"/>
        <v>111.77567230057352</v>
      </c>
    </row>
    <row r="73" spans="1:7" x14ac:dyDescent="0.2">
      <c r="A73" t="s">
        <v>154</v>
      </c>
      <c r="B73">
        <v>359806</v>
      </c>
      <c r="C73" s="64">
        <f t="shared" si="2"/>
        <v>98.427457465302709</v>
      </c>
      <c r="E73" t="s">
        <v>154</v>
      </c>
      <c r="F73">
        <v>409994</v>
      </c>
      <c r="G73" s="64">
        <f t="shared" si="3"/>
        <v>112.15673723070022</v>
      </c>
    </row>
    <row r="74" spans="1:7" x14ac:dyDescent="0.2">
      <c r="A74" t="s">
        <v>155</v>
      </c>
      <c r="B74">
        <v>362575</v>
      </c>
      <c r="C74" s="64">
        <f t="shared" si="2"/>
        <v>99.18493685620065</v>
      </c>
      <c r="E74" t="s">
        <v>155</v>
      </c>
      <c r="F74">
        <v>413292</v>
      </c>
      <c r="G74" s="64">
        <f t="shared" si="3"/>
        <v>113.05892828565918</v>
      </c>
    </row>
    <row r="75" spans="1:7" x14ac:dyDescent="0.2">
      <c r="A75" t="s">
        <v>156</v>
      </c>
      <c r="B75">
        <v>363216</v>
      </c>
      <c r="C75" s="64">
        <f t="shared" si="2"/>
        <v>99.360286906603534</v>
      </c>
      <c r="E75" t="s">
        <v>156</v>
      </c>
      <c r="F75">
        <v>413921</v>
      </c>
      <c r="G75" s="64">
        <f t="shared" si="3"/>
        <v>113.23099565181116</v>
      </c>
    </row>
    <row r="76" spans="1:7" x14ac:dyDescent="0.2">
      <c r="A76" t="s">
        <v>157</v>
      </c>
      <c r="B76">
        <v>364222</v>
      </c>
      <c r="C76" s="64">
        <f t="shared" si="2"/>
        <v>99.635485269638323</v>
      </c>
      <c r="E76" t="s">
        <v>157</v>
      </c>
      <c r="F76">
        <v>414835</v>
      </c>
      <c r="G76" s="64">
        <f t="shared" si="3"/>
        <v>113.48102676892228</v>
      </c>
    </row>
    <row r="77" spans="1:7" x14ac:dyDescent="0.2">
      <c r="A77" t="s">
        <v>158</v>
      </c>
      <c r="B77">
        <v>364173</v>
      </c>
      <c r="C77" s="64">
        <f t="shared" si="2"/>
        <v>99.622080975613756</v>
      </c>
      <c r="E77" t="s">
        <v>158</v>
      </c>
      <c r="F77">
        <v>414099</v>
      </c>
      <c r="G77" s="64">
        <f t="shared" si="3"/>
        <v>113.27968880153301</v>
      </c>
    </row>
    <row r="78" spans="1:7" x14ac:dyDescent="0.2">
      <c r="A78" t="s">
        <v>159</v>
      </c>
      <c r="B78">
        <v>367170</v>
      </c>
      <c r="C78" s="64">
        <f t="shared" si="2"/>
        <v>100.44193136727903</v>
      </c>
      <c r="E78" t="s">
        <v>159</v>
      </c>
      <c r="F78">
        <v>418255</v>
      </c>
      <c r="G78" s="64">
        <f t="shared" si="3"/>
        <v>114.4165917804322</v>
      </c>
    </row>
    <row r="79" spans="1:7" x14ac:dyDescent="0.2">
      <c r="A79" t="s">
        <v>160</v>
      </c>
      <c r="B79">
        <v>366653</v>
      </c>
      <c r="C79" s="64">
        <f t="shared" si="2"/>
        <v>100.3005023874689</v>
      </c>
      <c r="E79" t="s">
        <v>160</v>
      </c>
      <c r="F79">
        <v>418024</v>
      </c>
      <c r="G79" s="64">
        <f t="shared" si="3"/>
        <v>114.35340010860213</v>
      </c>
    </row>
    <row r="80" spans="1:7" x14ac:dyDescent="0.2">
      <c r="A80" t="s">
        <v>86</v>
      </c>
      <c r="B80">
        <v>369731</v>
      </c>
      <c r="C80" s="64">
        <f t="shared" si="2"/>
        <v>101.14251089782782</v>
      </c>
      <c r="E80" t="s">
        <v>86</v>
      </c>
      <c r="F80">
        <v>420779</v>
      </c>
      <c r="G80" s="64">
        <f t="shared" si="3"/>
        <v>115.10704970120734</v>
      </c>
    </row>
    <row r="81" spans="1:7" x14ac:dyDescent="0.2">
      <c r="A81" t="s">
        <v>87</v>
      </c>
      <c r="B81">
        <v>373094</v>
      </c>
      <c r="C81" s="64">
        <f t="shared" si="2"/>
        <v>102.0624831591459</v>
      </c>
      <c r="E81" t="s">
        <v>87</v>
      </c>
      <c r="F81">
        <v>423282</v>
      </c>
      <c r="G81" s="64">
        <f t="shared" si="3"/>
        <v>115.79176292454341</v>
      </c>
    </row>
    <row r="82" spans="1:7" x14ac:dyDescent="0.2">
      <c r="A82" t="s">
        <v>88</v>
      </c>
      <c r="B82">
        <v>375816</v>
      </c>
      <c r="C82" s="64">
        <f t="shared" si="2"/>
        <v>102.80710537006109</v>
      </c>
      <c r="E82" t="s">
        <v>88</v>
      </c>
      <c r="F82">
        <v>427197</v>
      </c>
      <c r="G82" s="64">
        <f t="shared" si="3"/>
        <v>116.86273866140343</v>
      </c>
    </row>
    <row r="83" spans="1:7" x14ac:dyDescent="0.2">
      <c r="A83" t="s">
        <v>89</v>
      </c>
      <c r="B83">
        <v>378210</v>
      </c>
      <c r="C83" s="64">
        <f t="shared" si="2"/>
        <v>103.46200087811803</v>
      </c>
      <c r="E83" t="s">
        <v>89</v>
      </c>
      <c r="F83">
        <v>429922</v>
      </c>
      <c r="G83" s="64">
        <f t="shared" si="3"/>
        <v>117.60818154338136</v>
      </c>
    </row>
    <row r="84" spans="1:7" x14ac:dyDescent="0.2">
      <c r="A84" t="s">
        <v>90</v>
      </c>
      <c r="B84">
        <v>380380</v>
      </c>
      <c r="C84" s="64">
        <f t="shared" si="2"/>
        <v>104.05561961349129</v>
      </c>
      <c r="E84" t="s">
        <v>90</v>
      </c>
      <c r="F84">
        <v>432660</v>
      </c>
      <c r="G84" s="64">
        <f t="shared" si="3"/>
        <v>118.35718066663111</v>
      </c>
    </row>
    <row r="85" spans="1:7" x14ac:dyDescent="0.2">
      <c r="A85" t="s">
        <v>95</v>
      </c>
      <c r="B85">
        <v>383506</v>
      </c>
      <c r="C85" s="64">
        <f t="shared" ref="C85:C90" si="4">100*B85/AVERAGE($B$76:$B$79)</f>
        <v>104.91075886085386</v>
      </c>
      <c r="E85" t="s">
        <v>95</v>
      </c>
      <c r="F85">
        <v>436128</v>
      </c>
      <c r="G85" s="64">
        <f t="shared" ref="G85:G90" si="5">100*F85/AVERAGE($B$76:$B$79)</f>
        <v>119.30587641514467</v>
      </c>
    </row>
    <row r="86" spans="1:7" x14ac:dyDescent="0.2">
      <c r="A86" t="s">
        <v>97</v>
      </c>
      <c r="B86">
        <v>386158</v>
      </c>
      <c r="C86" s="64">
        <f t="shared" si="4"/>
        <v>105.6362320803054</v>
      </c>
      <c r="E86" t="s">
        <v>97</v>
      </c>
      <c r="F86">
        <v>438985</v>
      </c>
      <c r="G86" s="64">
        <f t="shared" si="5"/>
        <v>120.08742882388262</v>
      </c>
    </row>
    <row r="87" spans="1:7" x14ac:dyDescent="0.2">
      <c r="A87" t="s">
        <v>98</v>
      </c>
      <c r="B87">
        <v>388735</v>
      </c>
      <c r="C87" s="64">
        <f t="shared" si="4"/>
        <v>106.34118852318875</v>
      </c>
      <c r="E87" t="s">
        <v>98</v>
      </c>
      <c r="F87">
        <v>441939</v>
      </c>
      <c r="G87" s="64">
        <f t="shared" si="5"/>
        <v>120.89551626364879</v>
      </c>
    </row>
    <row r="88" spans="1:7" x14ac:dyDescent="0.2">
      <c r="A88" t="s">
        <v>161</v>
      </c>
      <c r="B88">
        <v>390155</v>
      </c>
      <c r="C88" s="64">
        <f t="shared" si="4"/>
        <v>106.72963949288</v>
      </c>
      <c r="E88" t="s">
        <v>161</v>
      </c>
      <c r="F88">
        <v>443590</v>
      </c>
      <c r="G88" s="64">
        <f t="shared" si="5"/>
        <v>121.34715890517009</v>
      </c>
    </row>
    <row r="89" spans="1:7" x14ac:dyDescent="0.2">
      <c r="A89" t="s">
        <v>163</v>
      </c>
      <c r="B89">
        <v>391595</v>
      </c>
      <c r="C89" s="64">
        <f t="shared" si="4"/>
        <v>107.12356160298943</v>
      </c>
      <c r="E89" t="s">
        <v>163</v>
      </c>
      <c r="F89">
        <v>445993</v>
      </c>
      <c r="G89" s="64">
        <f t="shared" si="5"/>
        <v>122.00451642641521</v>
      </c>
    </row>
    <row r="90" spans="1:7" x14ac:dyDescent="0.2">
      <c r="A90" t="s">
        <v>162</v>
      </c>
      <c r="B90">
        <v>393238</v>
      </c>
      <c r="C90" s="64">
        <f t="shared" si="4"/>
        <v>107.57301578834347</v>
      </c>
      <c r="E90" t="s">
        <v>162</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3"/>
  <sheetViews>
    <sheetView showGridLines="0" view="pageBreakPreview" zoomScale="87" zoomScaleNormal="100" zoomScaleSheetLayoutView="87" workbookViewId="0">
      <selection sqref="A1:O1"/>
    </sheetView>
  </sheetViews>
  <sheetFormatPr defaultRowHeight="12.75" x14ac:dyDescent="0.2"/>
  <cols>
    <col min="1" max="1" width="15.5703125" style="58" bestFit="1" customWidth="1"/>
    <col min="2" max="2" width="9.140625" style="58"/>
    <col min="3" max="3" width="11.28515625" style="58" customWidth="1"/>
    <col min="4" max="4" width="16.7109375" style="58" customWidth="1"/>
    <col min="5" max="5" width="12.5703125" style="58" bestFit="1" customWidth="1"/>
    <col min="6" max="6" width="11.85546875" style="58" customWidth="1"/>
    <col min="7" max="7" width="14.140625" style="58" customWidth="1"/>
    <col min="8" max="8" width="12.7109375" style="58" customWidth="1"/>
    <col min="9" max="10" width="12.85546875" style="58" customWidth="1"/>
    <col min="11" max="11" width="12.5703125" style="58" bestFit="1" customWidth="1"/>
    <col min="12" max="12" width="13.42578125" style="58" customWidth="1"/>
    <col min="13" max="13" width="16.140625" style="58" customWidth="1"/>
    <col min="14" max="14" width="13.42578125" style="58" customWidth="1"/>
    <col min="15" max="15" width="13.5703125" style="58" customWidth="1"/>
    <col min="16" max="16384" width="9.140625" style="58"/>
  </cols>
  <sheetData>
    <row r="1" spans="1:15" ht="60.75" customHeight="1" x14ac:dyDescent="0.2">
      <c r="A1" s="399" t="s">
        <v>281</v>
      </c>
      <c r="B1" s="400"/>
      <c r="C1" s="400"/>
      <c r="D1" s="400"/>
      <c r="E1" s="400"/>
      <c r="F1" s="400"/>
      <c r="G1" s="400"/>
      <c r="H1" s="400"/>
      <c r="I1" s="400"/>
      <c r="J1" s="400"/>
      <c r="K1" s="400"/>
      <c r="L1" s="400"/>
      <c r="M1" s="400"/>
      <c r="N1" s="400"/>
      <c r="O1" s="400"/>
    </row>
    <row r="2" spans="1:15" ht="15.75" x14ac:dyDescent="0.25">
      <c r="A2" s="330" t="s">
        <v>302</v>
      </c>
      <c r="B2" s="331"/>
      <c r="C2" s="331"/>
      <c r="D2" s="331"/>
      <c r="E2" s="331"/>
      <c r="F2" s="331"/>
      <c r="G2" s="331"/>
      <c r="H2" s="331"/>
      <c r="I2" s="331"/>
      <c r="J2" s="331"/>
      <c r="K2" s="331"/>
      <c r="L2" s="331"/>
      <c r="M2" s="331"/>
      <c r="N2" s="331"/>
      <c r="O2" s="331"/>
    </row>
    <row r="3" spans="1:15" ht="15.75" x14ac:dyDescent="0.25">
      <c r="A3" s="332" t="s">
        <v>282</v>
      </c>
      <c r="B3" s="333"/>
      <c r="C3" s="333"/>
      <c r="D3" s="334"/>
      <c r="E3" s="334"/>
      <c r="F3" s="334"/>
      <c r="G3" s="334" t="s">
        <v>293</v>
      </c>
      <c r="H3" s="334"/>
      <c r="I3" s="334"/>
      <c r="J3" s="334"/>
      <c r="K3" s="334"/>
      <c r="L3" s="334"/>
      <c r="M3" s="334"/>
      <c r="N3" s="334"/>
      <c r="O3" s="334"/>
    </row>
    <row r="4" spans="1:15" ht="18.75" thickBot="1" x14ac:dyDescent="0.3">
      <c r="A4" s="335"/>
      <c r="B4" s="336"/>
      <c r="C4" s="337"/>
      <c r="D4" s="338"/>
      <c r="E4" s="338"/>
      <c r="F4" s="339"/>
      <c r="G4" s="338"/>
      <c r="H4" s="338"/>
      <c r="I4" s="338"/>
      <c r="J4" s="338"/>
      <c r="K4" s="338"/>
      <c r="L4" s="338"/>
      <c r="M4" s="338"/>
      <c r="N4" s="338"/>
      <c r="O4" s="340"/>
    </row>
    <row r="5" spans="1:15" ht="38.25" x14ac:dyDescent="0.2">
      <c r="A5" s="341"/>
      <c r="B5" s="341"/>
      <c r="C5" s="342" t="s">
        <v>99</v>
      </c>
      <c r="D5" s="342" t="s">
        <v>19</v>
      </c>
      <c r="E5" s="343" t="s">
        <v>5</v>
      </c>
      <c r="F5" s="344"/>
      <c r="G5" s="344"/>
      <c r="H5" s="343"/>
      <c r="I5" s="343"/>
      <c r="J5" s="345" t="s">
        <v>0</v>
      </c>
      <c r="K5" s="343" t="s">
        <v>6</v>
      </c>
      <c r="L5" s="343"/>
      <c r="M5" s="343"/>
      <c r="N5" s="343"/>
      <c r="O5" s="343"/>
    </row>
    <row r="6" spans="1:15" ht="38.25" x14ac:dyDescent="0.2">
      <c r="A6" s="346"/>
      <c r="B6" s="346"/>
      <c r="C6" s="347"/>
      <c r="D6" s="348" t="s">
        <v>9</v>
      </c>
      <c r="E6" s="348" t="s">
        <v>9</v>
      </c>
      <c r="F6" s="349" t="s">
        <v>18</v>
      </c>
      <c r="G6" s="349" t="s">
        <v>241</v>
      </c>
      <c r="H6" s="349" t="s">
        <v>33</v>
      </c>
      <c r="I6" s="349" t="s">
        <v>34</v>
      </c>
      <c r="J6" s="349" t="s">
        <v>9</v>
      </c>
      <c r="K6" s="349" t="s">
        <v>9</v>
      </c>
      <c r="L6" s="349" t="s">
        <v>21</v>
      </c>
      <c r="M6" s="349" t="s">
        <v>22</v>
      </c>
      <c r="N6" s="349" t="s">
        <v>23</v>
      </c>
      <c r="O6" s="349" t="s">
        <v>24</v>
      </c>
    </row>
    <row r="7" spans="1:15" x14ac:dyDescent="0.2">
      <c r="A7" s="346"/>
      <c r="B7" s="346"/>
      <c r="C7" s="350"/>
      <c r="D7" s="350"/>
      <c r="E7" s="350"/>
      <c r="F7" s="350"/>
      <c r="G7" s="350"/>
      <c r="H7" s="350"/>
      <c r="I7" s="350"/>
      <c r="J7" s="350"/>
      <c r="K7" s="350"/>
      <c r="L7" s="350"/>
      <c r="M7" s="350"/>
      <c r="N7" s="350"/>
      <c r="O7" s="350"/>
    </row>
    <row r="8" spans="1:15" ht="13.5" thickBot="1" x14ac:dyDescent="0.25">
      <c r="A8" s="351" t="s">
        <v>42</v>
      </c>
      <c r="B8" s="352"/>
      <c r="C8" s="353" t="s">
        <v>283</v>
      </c>
      <c r="D8" s="353" t="s">
        <v>43</v>
      </c>
      <c r="E8" s="353" t="s">
        <v>44</v>
      </c>
      <c r="F8" s="354" t="s">
        <v>37</v>
      </c>
      <c r="G8" s="354" t="s">
        <v>11</v>
      </c>
      <c r="H8" s="354" t="s">
        <v>13</v>
      </c>
      <c r="I8" s="354" t="s">
        <v>12</v>
      </c>
      <c r="J8" s="354" t="s">
        <v>28</v>
      </c>
      <c r="K8" s="354" t="s">
        <v>284</v>
      </c>
      <c r="L8" s="354" t="s">
        <v>45</v>
      </c>
      <c r="M8" s="354" t="s">
        <v>46</v>
      </c>
      <c r="N8" s="354" t="s">
        <v>47</v>
      </c>
      <c r="O8" s="354" t="s">
        <v>238</v>
      </c>
    </row>
    <row r="9" spans="1:15" x14ac:dyDescent="0.2">
      <c r="A9" s="355"/>
      <c r="B9" s="355"/>
      <c r="C9" s="24"/>
      <c r="D9" s="355"/>
      <c r="E9" s="355"/>
      <c r="F9" s="355"/>
      <c r="G9" s="355"/>
      <c r="H9" s="355"/>
      <c r="I9" s="355"/>
      <c r="J9" s="355"/>
      <c r="K9" s="355"/>
      <c r="L9" s="355"/>
      <c r="M9" s="355"/>
      <c r="N9" s="355"/>
      <c r="O9" s="355"/>
    </row>
    <row r="10" spans="1:15" ht="14.25" x14ac:dyDescent="0.2">
      <c r="A10" s="356" t="s">
        <v>278</v>
      </c>
      <c r="B10" s="347"/>
      <c r="C10" s="357">
        <v>999.99999999999966</v>
      </c>
      <c r="D10" s="357">
        <v>14.762447654103719</v>
      </c>
      <c r="E10" s="357">
        <v>158.29911274114062</v>
      </c>
      <c r="F10" s="357">
        <v>11.671714542594271</v>
      </c>
      <c r="G10" s="357">
        <v>103.71234865290513</v>
      </c>
      <c r="H10" s="357">
        <v>26.878995008508433</v>
      </c>
      <c r="I10" s="357">
        <v>16.036054537132802</v>
      </c>
      <c r="J10" s="357">
        <v>62.010058830297027</v>
      </c>
      <c r="K10" s="357">
        <v>764.92838077445833</v>
      </c>
      <c r="L10" s="357">
        <v>128.59172031744387</v>
      </c>
      <c r="M10" s="357">
        <v>82.578648263059065</v>
      </c>
      <c r="N10" s="357">
        <v>292.39419957936354</v>
      </c>
      <c r="O10" s="357">
        <v>261.36381261459184</v>
      </c>
    </row>
    <row r="11" spans="1:15" x14ac:dyDescent="0.2">
      <c r="A11" s="350"/>
      <c r="B11" s="350"/>
      <c r="C11" s="350"/>
      <c r="D11" s="358"/>
      <c r="E11" s="358"/>
      <c r="F11" s="358"/>
      <c r="G11" s="358"/>
      <c r="H11" s="358"/>
      <c r="I11" s="358"/>
      <c r="J11" s="358"/>
      <c r="K11" s="358"/>
      <c r="L11" s="358"/>
      <c r="M11" s="358"/>
      <c r="N11" s="358"/>
      <c r="O11" s="358"/>
    </row>
    <row r="12" spans="1:15" x14ac:dyDescent="0.2">
      <c r="A12" s="359" t="s">
        <v>208</v>
      </c>
      <c r="B12" s="360"/>
      <c r="C12" s="358"/>
      <c r="D12" s="358"/>
      <c r="E12" s="358"/>
      <c r="F12" s="358"/>
      <c r="G12" s="358"/>
      <c r="H12" s="358"/>
      <c r="I12" s="358"/>
      <c r="J12" s="358"/>
      <c r="K12" s="358"/>
      <c r="L12" s="358"/>
      <c r="M12" s="358"/>
      <c r="N12" s="358"/>
      <c r="O12" s="358"/>
    </row>
    <row r="13" spans="1:15" x14ac:dyDescent="0.2">
      <c r="A13" s="359"/>
      <c r="B13" s="360"/>
      <c r="C13" s="358"/>
      <c r="D13" s="358"/>
      <c r="E13" s="358"/>
      <c r="F13" s="358"/>
      <c r="G13" s="358"/>
      <c r="H13" s="358"/>
      <c r="I13" s="358"/>
      <c r="J13" s="358"/>
      <c r="K13" s="358"/>
      <c r="L13" s="358"/>
      <c r="M13" s="358"/>
      <c r="N13" s="358"/>
      <c r="O13" s="358"/>
    </row>
    <row r="14" spans="1:15" ht="14.25" x14ac:dyDescent="0.2">
      <c r="A14" s="361">
        <v>2018</v>
      </c>
      <c r="B14" s="361"/>
      <c r="C14" s="362">
        <v>-0.23476580736518926</v>
      </c>
      <c r="D14" s="362">
        <v>-2.1478013685796933</v>
      </c>
      <c r="E14" s="362">
        <v>-0.6954680620193443</v>
      </c>
      <c r="F14" s="362">
        <v>-8.5456335879226302</v>
      </c>
      <c r="G14" s="362">
        <v>9.5349647821185712E-2</v>
      </c>
      <c r="H14" s="362">
        <v>4.9017868611223037E-2</v>
      </c>
      <c r="I14" s="362">
        <v>-1.3000520271378324</v>
      </c>
      <c r="J14" s="362">
        <v>2.5474427340910211E-2</v>
      </c>
      <c r="K14" s="362">
        <v>-0.13162145359972843</v>
      </c>
      <c r="L14" s="362">
        <v>8.4323544448894339E-2</v>
      </c>
      <c r="M14" s="362">
        <v>-7.2713359690412815E-2</v>
      </c>
      <c r="N14" s="362">
        <v>-0.17771476451060586</v>
      </c>
      <c r="O14" s="362">
        <v>-0.21424861924579375</v>
      </c>
    </row>
    <row r="15" spans="1:15" x14ac:dyDescent="0.2">
      <c r="A15" s="363">
        <v>2019</v>
      </c>
      <c r="B15" s="360"/>
      <c r="C15" s="362">
        <v>-4.9461294843577974E-2</v>
      </c>
      <c r="D15" s="362">
        <v>3.0420382798955981</v>
      </c>
      <c r="E15" s="362">
        <v>0.43011735123178463</v>
      </c>
      <c r="F15" s="362">
        <v>5.7632190802875849</v>
      </c>
      <c r="G15" s="362">
        <v>-5.4970862184955394E-2</v>
      </c>
      <c r="H15" s="362">
        <v>-7.8045250800973243E-2</v>
      </c>
      <c r="I15" s="362">
        <v>1.5501648805403612</v>
      </c>
      <c r="J15" s="362">
        <v>-6.6919476294913238E-2</v>
      </c>
      <c r="K15" s="362">
        <v>-0.20539083026922533</v>
      </c>
      <c r="L15" s="362">
        <v>2.3954729415209819E-2</v>
      </c>
      <c r="M15" s="362">
        <v>0.356488032884128</v>
      </c>
      <c r="N15" s="362">
        <v>-0.57415600376091724</v>
      </c>
      <c r="O15" s="362">
        <v>-8.2553295657428194E-2</v>
      </c>
    </row>
    <row r="16" spans="1:15" ht="14.25" x14ac:dyDescent="0.2">
      <c r="A16" s="361">
        <v>2020</v>
      </c>
      <c r="B16" s="361"/>
      <c r="C16" s="362">
        <v>-6.4815096867787858E-2</v>
      </c>
      <c r="D16" s="362">
        <v>1.3506823820982778</v>
      </c>
      <c r="E16" s="362">
        <v>-0.14045230884757309</v>
      </c>
      <c r="F16" s="362">
        <v>-0.82926460086731879</v>
      </c>
      <c r="G16" s="362">
        <v>-0.9268067039314154</v>
      </c>
      <c r="H16" s="362">
        <v>3.0384418939565117</v>
      </c>
      <c r="I16" s="362">
        <v>-0.9450561339319874</v>
      </c>
      <c r="J16" s="362">
        <v>7.4628798386811468E-2</v>
      </c>
      <c r="K16" s="362">
        <v>-7.7099643224675773E-2</v>
      </c>
      <c r="L16" s="362">
        <v>0.66077297872056917</v>
      </c>
      <c r="M16" s="362">
        <v>-8.9005812865051936E-2</v>
      </c>
      <c r="N16" s="362">
        <v>-0.57467866892048125</v>
      </c>
      <c r="O16" s="362">
        <v>6.3470440397839667E-2</v>
      </c>
    </row>
    <row r="17" spans="1:15" x14ac:dyDescent="0.2">
      <c r="A17" s="359"/>
      <c r="B17" s="360"/>
      <c r="C17" s="362"/>
      <c r="D17" s="362"/>
      <c r="E17" s="362"/>
      <c r="F17" s="362"/>
      <c r="G17" s="362"/>
      <c r="H17" s="362"/>
      <c r="I17" s="362"/>
      <c r="J17" s="362"/>
      <c r="K17" s="362"/>
      <c r="L17" s="362"/>
      <c r="M17" s="362"/>
      <c r="N17" s="362"/>
      <c r="O17" s="362"/>
    </row>
    <row r="18" spans="1:15" x14ac:dyDescent="0.2">
      <c r="A18" s="359" t="s">
        <v>207</v>
      </c>
      <c r="B18" s="360"/>
      <c r="C18" s="362"/>
      <c r="D18" s="362"/>
      <c r="E18" s="362"/>
      <c r="F18" s="362"/>
      <c r="G18" s="362"/>
      <c r="H18" s="362"/>
      <c r="I18" s="362"/>
      <c r="J18" s="362"/>
      <c r="K18" s="362"/>
      <c r="L18" s="362"/>
      <c r="M18" s="362"/>
      <c r="N18" s="362"/>
      <c r="O18" s="362"/>
    </row>
    <row r="19" spans="1:15" x14ac:dyDescent="0.2">
      <c r="A19" s="364">
        <v>2018</v>
      </c>
      <c r="B19" s="365" t="s">
        <v>3</v>
      </c>
      <c r="C19" s="366">
        <v>6.7859868852560012E-2</v>
      </c>
      <c r="D19" s="366">
        <v>-1.0901360673529648</v>
      </c>
      <c r="E19" s="366">
        <v>-0.50061289656433416</v>
      </c>
      <c r="F19" s="366">
        <v>-6.8347933055578522</v>
      </c>
      <c r="G19" s="366">
        <v>0.12382283308918218</v>
      </c>
      <c r="H19" s="366">
        <v>-0.15045018065324989</v>
      </c>
      <c r="I19" s="366">
        <v>-0.73216960114580454</v>
      </c>
      <c r="J19" s="366">
        <v>-0.37111460774024163</v>
      </c>
      <c r="K19" s="366">
        <v>0.23976404641719018</v>
      </c>
      <c r="L19" s="366">
        <v>0.46086404937144554</v>
      </c>
      <c r="M19" s="366">
        <v>0.20619432727340126</v>
      </c>
      <c r="N19" s="366">
        <v>0.41657823425700347</v>
      </c>
      <c r="O19" s="366">
        <v>-6.0226122021300732E-2</v>
      </c>
    </row>
    <row r="20" spans="1:15" x14ac:dyDescent="0.2">
      <c r="A20" s="363"/>
      <c r="B20" s="360" t="s">
        <v>4</v>
      </c>
      <c r="C20" s="362">
        <v>-0.22126377310485168</v>
      </c>
      <c r="D20" s="362">
        <v>-1.1125658792603743</v>
      </c>
      <c r="E20" s="362">
        <v>-0.21146431541356758</v>
      </c>
      <c r="F20" s="362">
        <v>-0.95320828819216441</v>
      </c>
      <c r="G20" s="362">
        <v>-5.7150017364060446E-2</v>
      </c>
      <c r="H20" s="362">
        <v>-9.9123950065349575E-2</v>
      </c>
      <c r="I20" s="362">
        <v>-0.70823577730667608</v>
      </c>
      <c r="J20" s="362">
        <v>0.5430703869658382</v>
      </c>
      <c r="K20" s="362">
        <v>-0.26877389080552927</v>
      </c>
      <c r="L20" s="362">
        <v>-0.48786347293610088</v>
      </c>
      <c r="M20" s="362">
        <v>-0.18516257938215874</v>
      </c>
      <c r="N20" s="362">
        <v>-0.3708037384600793</v>
      </c>
      <c r="O20" s="362">
        <v>-7.8447255129132643E-2</v>
      </c>
    </row>
    <row r="21" spans="1:15" x14ac:dyDescent="0.2">
      <c r="A21" s="363"/>
      <c r="B21" s="360" t="s">
        <v>1</v>
      </c>
      <c r="C21" s="362">
        <v>-0.16964949939276552</v>
      </c>
      <c r="D21" s="362">
        <v>-0.67460418179585702</v>
      </c>
      <c r="E21" s="362">
        <v>-7.582722857977231E-2</v>
      </c>
      <c r="F21" s="362">
        <v>-2.9886908653913524</v>
      </c>
      <c r="G21" s="362">
        <v>0.12815810752279111</v>
      </c>
      <c r="H21" s="362">
        <v>0.34552786960460047</v>
      </c>
      <c r="I21" s="362">
        <v>-4.8946636637503538E-2</v>
      </c>
      <c r="J21" s="362">
        <v>0.23219923464595782</v>
      </c>
      <c r="K21" s="362">
        <v>-0.21844026873891753</v>
      </c>
      <c r="L21" s="362">
        <v>-4.3050991855442255E-2</v>
      </c>
      <c r="M21" s="362">
        <v>-0.10417912417719499</v>
      </c>
      <c r="N21" s="362">
        <v>-0.4426024090184999</v>
      </c>
      <c r="O21" s="362">
        <v>-9.4653887899442957E-2</v>
      </c>
    </row>
    <row r="22" spans="1:15" x14ac:dyDescent="0.2">
      <c r="A22" s="363"/>
      <c r="B22" s="360" t="s">
        <v>2</v>
      </c>
      <c r="C22" s="362">
        <v>-0.1968125004762733</v>
      </c>
      <c r="D22" s="362">
        <v>0.1092585163173565</v>
      </c>
      <c r="E22" s="362">
        <v>3.4072128721773787E-2</v>
      </c>
      <c r="F22" s="362">
        <v>1.8079863201968083</v>
      </c>
      <c r="G22" s="362">
        <v>-0.20028950430703851</v>
      </c>
      <c r="H22" s="362">
        <v>0.38722620303288657</v>
      </c>
      <c r="I22" s="362">
        <v>-7.3373314808988788E-2</v>
      </c>
      <c r="J22" s="362">
        <v>-0.4840640110076011</v>
      </c>
      <c r="K22" s="362">
        <v>-0.2312462449052588</v>
      </c>
      <c r="L22" s="362">
        <v>4.299139307530897E-2</v>
      </c>
      <c r="M22" s="362">
        <v>-0.33661700755612811</v>
      </c>
      <c r="N22" s="362">
        <v>-0.36251492205132685</v>
      </c>
      <c r="O22" s="362">
        <v>-0.18626606230267573</v>
      </c>
    </row>
    <row r="23" spans="1:15" s="365" customFormat="1" ht="20.25" customHeight="1" x14ac:dyDescent="0.2">
      <c r="A23" s="364">
        <v>2019</v>
      </c>
      <c r="B23" s="365" t="s">
        <v>3</v>
      </c>
      <c r="C23" s="366">
        <v>0.2608139969479506</v>
      </c>
      <c r="D23" s="366">
        <v>1.1720155453076364</v>
      </c>
      <c r="E23" s="366">
        <v>0.48077486295101668</v>
      </c>
      <c r="F23" s="366">
        <v>2.5156485054768085</v>
      </c>
      <c r="G23" s="366">
        <v>0.32547236666686796</v>
      </c>
      <c r="H23" s="366">
        <v>-0.62540897763689873</v>
      </c>
      <c r="I23" s="366">
        <v>1.983864375479838</v>
      </c>
      <c r="J23" s="366">
        <v>-0.36043965065574168</v>
      </c>
      <c r="K23" s="366">
        <v>0.25540757638702338</v>
      </c>
      <c r="L23" s="366">
        <v>0.90862056208338426</v>
      </c>
      <c r="M23" s="366">
        <v>0.70186689553819459</v>
      </c>
      <c r="N23" s="366">
        <v>-1.4884235055967476E-2</v>
      </c>
      <c r="O23" s="366">
        <v>9.2445596269707941E-2</v>
      </c>
    </row>
    <row r="24" spans="1:15" x14ac:dyDescent="0.2">
      <c r="A24" s="363"/>
      <c r="B24" s="360" t="s">
        <v>4</v>
      </c>
      <c r="C24" s="362">
        <v>0.12016883744579987</v>
      </c>
      <c r="D24" s="362">
        <v>1.9559407585066912</v>
      </c>
      <c r="E24" s="362">
        <v>-0.27128148189010659</v>
      </c>
      <c r="F24" s="362">
        <v>2.5009642836052448</v>
      </c>
      <c r="G24" s="362">
        <v>-0.50581939382001728</v>
      </c>
      <c r="H24" s="362">
        <v>-0.24318877467652822</v>
      </c>
      <c r="I24" s="362">
        <v>-0.25896673861962594</v>
      </c>
      <c r="J24" s="362">
        <v>0.55236415561250585</v>
      </c>
      <c r="K24" s="362">
        <v>0.13094976944239001</v>
      </c>
      <c r="L24" s="362">
        <v>-0.99669352524439647</v>
      </c>
      <c r="M24" s="362">
        <v>0.13975910715418038</v>
      </c>
      <c r="N24" s="362">
        <v>0.59227380036157573</v>
      </c>
      <c r="O24" s="362">
        <v>0.18310884216855561</v>
      </c>
    </row>
    <row r="25" spans="1:15" x14ac:dyDescent="0.2">
      <c r="A25" s="363"/>
      <c r="B25" s="360" t="s">
        <v>1</v>
      </c>
      <c r="C25" s="362">
        <v>-8.7014421672337861E-2</v>
      </c>
      <c r="D25" s="362">
        <v>1.528151587738602</v>
      </c>
      <c r="E25" s="362">
        <v>0.4118021130213867</v>
      </c>
      <c r="F25" s="362">
        <v>2.5767815978788411</v>
      </c>
      <c r="G25" s="362">
        <v>0.28345369113874641</v>
      </c>
      <c r="H25" s="362">
        <v>0.18870810149949069</v>
      </c>
      <c r="I25" s="362">
        <v>5.6224754738720684E-2</v>
      </c>
      <c r="J25" s="362">
        <v>0.13290833988678363</v>
      </c>
      <c r="K25" s="362">
        <v>-0.23308904596233138</v>
      </c>
      <c r="L25" s="362">
        <v>-0.15150724069173949</v>
      </c>
      <c r="M25" s="362">
        <v>0.12058567925949948</v>
      </c>
      <c r="N25" s="362">
        <v>-0.56296305070209218</v>
      </c>
      <c r="O25" s="362">
        <v>-1.5757602279120597E-2</v>
      </c>
    </row>
    <row r="26" spans="1:15" x14ac:dyDescent="0.2">
      <c r="A26" s="363"/>
      <c r="B26" s="360" t="s">
        <v>2</v>
      </c>
      <c r="C26" s="362">
        <v>-0.27182260718130458</v>
      </c>
      <c r="D26" s="362">
        <v>0.3460330851514648</v>
      </c>
      <c r="E26" s="362">
        <v>0.11582833162201434</v>
      </c>
      <c r="F26" s="362">
        <v>1.0760718082891696</v>
      </c>
      <c r="G26" s="362">
        <v>-8.6139270100338283E-2</v>
      </c>
      <c r="H26" s="362">
        <v>0.68663997525784115</v>
      </c>
      <c r="I26" s="362">
        <v>0.16672588818807954</v>
      </c>
      <c r="J26" s="362">
        <v>-0.33803484749272972</v>
      </c>
      <c r="K26" s="362">
        <v>-0.36092697167191545</v>
      </c>
      <c r="L26" s="362">
        <v>0.24027513676179169</v>
      </c>
      <c r="M26" s="362">
        <v>-0.62505007433535376</v>
      </c>
      <c r="N26" s="362">
        <v>-0.52562882012902046</v>
      </c>
      <c r="O26" s="362">
        <v>-0.38932256783335006</v>
      </c>
    </row>
    <row r="27" spans="1:15" s="365" customFormat="1" ht="20.25" customHeight="1" x14ac:dyDescent="0.2">
      <c r="A27" s="364">
        <v>2020</v>
      </c>
      <c r="B27" s="365" t="s">
        <v>3</v>
      </c>
      <c r="C27" s="366">
        <v>0.15315939636731946</v>
      </c>
      <c r="D27" s="366">
        <v>-0.67414611906270183</v>
      </c>
      <c r="E27" s="366">
        <v>-0.50738616785015456</v>
      </c>
      <c r="F27" s="366">
        <v>-1.7510753140543183</v>
      </c>
      <c r="G27" s="366">
        <v>-0.36476526548513366</v>
      </c>
      <c r="H27" s="366">
        <v>-0.864598381609194</v>
      </c>
      <c r="I27" s="366">
        <v>-5.5545716781368881E-2</v>
      </c>
      <c r="J27" s="366">
        <v>-1.2152857065728107E-2</v>
      </c>
      <c r="K27" s="366">
        <v>0.3193201110761823</v>
      </c>
      <c r="L27" s="366">
        <v>1.5668589228350789</v>
      </c>
      <c r="M27" s="366">
        <v>0.33847225071700304</v>
      </c>
      <c r="N27" s="366">
        <v>0.17931539055897616</v>
      </c>
      <c r="O27" s="366">
        <v>-0.15744055273708701</v>
      </c>
    </row>
    <row r="28" spans="1:15" x14ac:dyDescent="0.2">
      <c r="A28" s="367"/>
      <c r="B28" s="360" t="s">
        <v>4</v>
      </c>
      <c r="C28" s="362">
        <v>0.20611305131636115</v>
      </c>
      <c r="D28" s="362">
        <v>0.4799644829373122</v>
      </c>
      <c r="E28" s="362">
        <v>0.39871139541397405</v>
      </c>
      <c r="F28" s="362">
        <v>-1.6615843404048505</v>
      </c>
      <c r="G28" s="362">
        <v>-1.1085873082809634</v>
      </c>
      <c r="H28" s="362">
        <v>5.7562886989520834</v>
      </c>
      <c r="I28" s="362">
        <v>-0.31100254701961205</v>
      </c>
      <c r="J28" s="362">
        <v>-1.5696873395324928</v>
      </c>
      <c r="K28" s="362">
        <v>0.31006174129410979</v>
      </c>
      <c r="L28" s="362">
        <v>-0.83358554711693955</v>
      </c>
      <c r="M28" s="362">
        <v>0.12802347710413287</v>
      </c>
      <c r="N28" s="362">
        <v>4.210409545695093E-2</v>
      </c>
      <c r="O28" s="362">
        <v>1.2333482166472223</v>
      </c>
    </row>
    <row r="29" spans="1:15" x14ac:dyDescent="0.2">
      <c r="A29" s="367"/>
      <c r="B29" s="360" t="s">
        <v>1</v>
      </c>
      <c r="C29" s="362">
        <v>-0.2948558996499262</v>
      </c>
      <c r="D29" s="362">
        <v>0.24207519243215625</v>
      </c>
      <c r="E29" s="362">
        <v>0.10895365574179294</v>
      </c>
      <c r="F29" s="362">
        <v>0.79794212094366301</v>
      </c>
      <c r="G29" s="362">
        <v>0.21767938199257486</v>
      </c>
      <c r="H29" s="362">
        <v>0.68397820821377486</v>
      </c>
      <c r="I29" s="362">
        <v>-1.1255051791026149</v>
      </c>
      <c r="J29" s="362">
        <v>4.1426362149465774</v>
      </c>
      <c r="K29" s="362">
        <v>-0.57335552532715717</v>
      </c>
      <c r="L29" s="362">
        <v>0.18105701646555872</v>
      </c>
      <c r="M29" s="362">
        <v>4.8397020095958254E-2</v>
      </c>
      <c r="N29" s="362">
        <v>-0.54976878375638805</v>
      </c>
      <c r="O29" s="362">
        <v>-1.000425986424311</v>
      </c>
    </row>
    <row r="30" spans="1:15" x14ac:dyDescent="0.2">
      <c r="A30" s="367"/>
      <c r="B30" s="360" t="s">
        <v>2</v>
      </c>
      <c r="C30" s="362">
        <v>-0.26040880339466277</v>
      </c>
      <c r="D30" s="362">
        <v>0.46106494615129057</v>
      </c>
      <c r="E30" s="362">
        <v>-1.0013525229270237</v>
      </c>
      <c r="F30" s="362">
        <v>-1.7752393852942694</v>
      </c>
      <c r="G30" s="362">
        <v>1.097050364888208</v>
      </c>
      <c r="H30" s="362">
        <v>-6.852556104093332</v>
      </c>
      <c r="I30" s="362">
        <v>-0.76149881814613352</v>
      </c>
      <c r="J30" s="362">
        <v>2.1937769525354422</v>
      </c>
      <c r="K30" s="362">
        <v>-0.30798017365183394</v>
      </c>
      <c r="L30" s="362">
        <v>0.54044495815118765</v>
      </c>
      <c r="M30" s="362">
        <v>-0.89585497366426736</v>
      </c>
      <c r="N30" s="362">
        <v>-0.12283199836315983</v>
      </c>
      <c r="O30" s="362">
        <v>-0.77544971813354735</v>
      </c>
    </row>
    <row r="31" spans="1:15" s="365" customFormat="1" ht="20.25" customHeight="1" x14ac:dyDescent="0.2">
      <c r="A31" s="364">
        <v>2021</v>
      </c>
      <c r="B31" s="365" t="s">
        <v>3</v>
      </c>
      <c r="C31" s="366">
        <v>0.1844108425501978</v>
      </c>
      <c r="D31" s="366">
        <v>-0.1038589550765634</v>
      </c>
      <c r="E31" s="366">
        <v>0.85036535774178912</v>
      </c>
      <c r="F31" s="366">
        <v>-1.4848420375765614</v>
      </c>
      <c r="G31" s="366">
        <v>0.93596264010937791</v>
      </c>
      <c r="H31" s="366">
        <v>0.36827788759088431</v>
      </c>
      <c r="I31" s="366">
        <v>2.047967416485486</v>
      </c>
      <c r="J31" s="366">
        <v>-2.3002004509331542E-3</v>
      </c>
      <c r="K31" s="366">
        <v>7.0879289870162676E-2</v>
      </c>
      <c r="L31" s="366">
        <v>-1.02512626121033</v>
      </c>
      <c r="M31" s="366">
        <v>0.41129351219083565</v>
      </c>
      <c r="N31" s="366">
        <v>0.35267018821285578</v>
      </c>
      <c r="O31" s="366">
        <v>0.17557915084627229</v>
      </c>
    </row>
    <row r="32" spans="1:15" x14ac:dyDescent="0.2">
      <c r="A32" s="368"/>
      <c r="B32" s="369" t="s">
        <v>4</v>
      </c>
      <c r="C32" s="362">
        <v>0.81370315957358663</v>
      </c>
      <c r="D32" s="362">
        <v>2.2204460492503131E-14</v>
      </c>
      <c r="E32" s="362">
        <v>0.6790362013875173</v>
      </c>
      <c r="F32" s="362">
        <v>5.7417295320664525</v>
      </c>
      <c r="G32" s="362">
        <v>-1.9474888741166652E-2</v>
      </c>
      <c r="H32" s="362">
        <v>1.7039761552104515</v>
      </c>
      <c r="I32" s="362">
        <v>-7.4572920710824775E-2</v>
      </c>
      <c r="J32" s="362">
        <v>0.5181740827882475</v>
      </c>
      <c r="K32" s="362">
        <v>0.88210337418468399</v>
      </c>
      <c r="L32" s="362">
        <v>1.2560566639841184</v>
      </c>
      <c r="M32" s="362">
        <v>-4.4131579701511825E-2</v>
      </c>
      <c r="N32" s="362">
        <v>0.2163659012788921</v>
      </c>
      <c r="O32" s="362">
        <v>1.7618696769311502</v>
      </c>
    </row>
    <row r="33" spans="1:15" x14ac:dyDescent="0.2">
      <c r="A33" s="368"/>
      <c r="B33" s="369"/>
      <c r="C33" s="362"/>
      <c r="D33" s="362"/>
      <c r="E33" s="362"/>
      <c r="F33" s="362"/>
      <c r="G33" s="362"/>
      <c r="H33" s="362"/>
      <c r="I33" s="362"/>
      <c r="J33" s="362"/>
      <c r="K33" s="362"/>
      <c r="L33" s="362"/>
      <c r="M33" s="362"/>
      <c r="N33" s="362"/>
      <c r="O33" s="362"/>
    </row>
    <row r="34" spans="1:15" x14ac:dyDescent="0.2">
      <c r="A34" s="359" t="s">
        <v>206</v>
      </c>
      <c r="B34" s="24"/>
      <c r="C34" s="362"/>
      <c r="D34" s="362"/>
      <c r="E34" s="362"/>
      <c r="F34" s="362"/>
      <c r="G34" s="362"/>
      <c r="H34" s="362"/>
      <c r="I34" s="362"/>
      <c r="J34" s="362"/>
      <c r="K34" s="362"/>
      <c r="L34" s="362"/>
      <c r="M34" s="362"/>
      <c r="N34" s="362"/>
      <c r="O34" s="362"/>
    </row>
    <row r="35" spans="1:15" x14ac:dyDescent="0.2">
      <c r="A35" s="364">
        <v>2018</v>
      </c>
      <c r="B35" s="365" t="s">
        <v>3</v>
      </c>
      <c r="C35" s="366">
        <v>6.8033407068313068E-2</v>
      </c>
      <c r="D35" s="366">
        <v>-1.0538921248140269</v>
      </c>
      <c r="E35" s="366">
        <v>-0.50355227859018026</v>
      </c>
      <c r="F35" s="366">
        <v>-6.8220326698461129</v>
      </c>
      <c r="G35" s="366">
        <v>0.12276927739078847</v>
      </c>
      <c r="H35" s="366">
        <v>-0.16182534993258813</v>
      </c>
      <c r="I35" s="366">
        <v>-0.72141743278969495</v>
      </c>
      <c r="J35" s="366">
        <v>-0.36941302991998493</v>
      </c>
      <c r="K35" s="366">
        <v>0.24050305638234626</v>
      </c>
      <c r="L35" s="366">
        <v>0.46766482665931974</v>
      </c>
      <c r="M35" s="366">
        <v>0.20527292563647936</v>
      </c>
      <c r="N35" s="366">
        <v>0.41580577572422062</v>
      </c>
      <c r="O35" s="366">
        <v>-6.0535982581244596E-2</v>
      </c>
    </row>
    <row r="36" spans="1:15" x14ac:dyDescent="0.2">
      <c r="A36" s="363"/>
      <c r="B36" s="360" t="s">
        <v>4</v>
      </c>
      <c r="C36" s="362">
        <v>-0.15448120129366583</v>
      </c>
      <c r="D36" s="362">
        <v>-2.0777837144354212</v>
      </c>
      <c r="E36" s="362">
        <v>-0.72896374733646407</v>
      </c>
      <c r="F36" s="362">
        <v>-7.824235594854656</v>
      </c>
      <c r="G36" s="362">
        <v>6.6881516364003524E-2</v>
      </c>
      <c r="H36" s="362">
        <v>-0.26372290496290418</v>
      </c>
      <c r="I36" s="362">
        <v>-1.4695988323031761</v>
      </c>
      <c r="J36" s="362">
        <v>0.15936185671221459</v>
      </c>
      <c r="K36" s="362">
        <v>-2.979921687931153E-2</v>
      </c>
      <c r="L36" s="362">
        <v>-2.7712755186071192E-2</v>
      </c>
      <c r="M36" s="362">
        <v>1.8314555443410541E-2</v>
      </c>
      <c r="N36" s="362">
        <v>4.5636763719758555E-2</v>
      </c>
      <c r="O36" s="362">
        <v>-0.13912067633032876</v>
      </c>
    </row>
    <row r="37" spans="1:15" x14ac:dyDescent="0.2">
      <c r="A37" s="363"/>
      <c r="B37" s="360" t="s">
        <v>1</v>
      </c>
      <c r="C37" s="362">
        <v>-0.32643873414739399</v>
      </c>
      <c r="D37" s="362">
        <v>-2.7339668357161173</v>
      </c>
      <c r="E37" s="362">
        <v>-0.80018499510967622</v>
      </c>
      <c r="F37" s="362">
        <v>-10.629907121548975</v>
      </c>
      <c r="G37" s="362">
        <v>0.20203447299751431</v>
      </c>
      <c r="H37" s="362">
        <v>0.10660850677941536</v>
      </c>
      <c r="I37" s="362">
        <v>-1.504896453185478</v>
      </c>
      <c r="J37" s="362">
        <v>0.39754306825501295</v>
      </c>
      <c r="K37" s="362">
        <v>-0.25052950360138215</v>
      </c>
      <c r="L37" s="362">
        <v>-7.1275719325836207E-2</v>
      </c>
      <c r="M37" s="362">
        <v>-8.78829752417154E-2</v>
      </c>
      <c r="N37" s="362">
        <v>-0.40090811765169931</v>
      </c>
      <c r="O37" s="362">
        <v>-0.23407474741399259</v>
      </c>
    </row>
    <row r="38" spans="1:15" x14ac:dyDescent="0.2">
      <c r="A38" s="363"/>
      <c r="B38" s="360" t="s">
        <v>2</v>
      </c>
      <c r="C38" s="362">
        <v>-0.52538970972020316</v>
      </c>
      <c r="D38" s="362">
        <v>-2.7466959862515794</v>
      </c>
      <c r="E38" s="362">
        <v>-0.74933213182064584</v>
      </c>
      <c r="F38" s="362">
        <v>-8.9017766631892865</v>
      </c>
      <c r="G38" s="362">
        <v>-9.1219824065680299E-3</v>
      </c>
      <c r="H38" s="362">
        <v>0.48516792599785363</v>
      </c>
      <c r="I38" s="362">
        <v>-1.5137742523227971</v>
      </c>
      <c r="J38" s="362">
        <v>-8.2295899819562202E-2</v>
      </c>
      <c r="K38" s="362">
        <v>-0.48528825588007862</v>
      </c>
      <c r="L38" s="362">
        <v>-2.767667686018882E-2</v>
      </c>
      <c r="M38" s="362">
        <v>-0.42828272977488702</v>
      </c>
      <c r="N38" s="362">
        <v>-0.7720011313246955</v>
      </c>
      <c r="O38" s="362">
        <v>-0.42240353023277333</v>
      </c>
    </row>
    <row r="39" spans="1:15" s="365" customFormat="1" ht="20.25" customHeight="1" x14ac:dyDescent="0.2">
      <c r="A39" s="364">
        <v>2019</v>
      </c>
      <c r="B39" s="365" t="s">
        <v>3</v>
      </c>
      <c r="C39" s="366">
        <v>-0.33130070621281149</v>
      </c>
      <c r="D39" s="366">
        <v>-0.52985725615637413</v>
      </c>
      <c r="E39" s="366">
        <v>0.22288128135177221</v>
      </c>
      <c r="F39" s="366">
        <v>0.34711057612104579</v>
      </c>
      <c r="G39" s="366">
        <v>0.19247465882743509</v>
      </c>
      <c r="H39" s="366">
        <v>2.9307588343141511E-2</v>
      </c>
      <c r="I39" s="366">
        <v>1.149993147156847</v>
      </c>
      <c r="J39" s="366">
        <v>-7.2063326338689393E-2</v>
      </c>
      <c r="K39" s="366">
        <v>-0.46753817621503213</v>
      </c>
      <c r="L39" s="366">
        <v>0.42190959085552926</v>
      </c>
      <c r="M39" s="366">
        <v>6.8480699774320364E-2</v>
      </c>
      <c r="N39" s="366">
        <v>-1.1962913769402395</v>
      </c>
      <c r="O39" s="366">
        <v>-0.26969807967454074</v>
      </c>
    </row>
    <row r="40" spans="1:15" x14ac:dyDescent="0.2">
      <c r="A40" s="363"/>
      <c r="B40" s="360" t="s">
        <v>4</v>
      </c>
      <c r="C40" s="362">
        <v>1.2937400352064365E-2</v>
      </c>
      <c r="D40" s="362">
        <v>2.6306820491055705</v>
      </c>
      <c r="E40" s="362">
        <v>0.14799923917064861</v>
      </c>
      <c r="F40" s="362">
        <v>3.8596319000959944</v>
      </c>
      <c r="G40" s="362">
        <v>-0.27506135314057101</v>
      </c>
      <c r="H40" s="362">
        <v>-0.10705344844745834</v>
      </c>
      <c r="I40" s="362">
        <v>1.4795165702898849</v>
      </c>
      <c r="J40" s="362">
        <v>-4.2258877309508946E-2</v>
      </c>
      <c r="K40" s="362">
        <v>-6.5123985307202759E-2</v>
      </c>
      <c r="L40" s="362">
        <v>-0.10255772059593049</v>
      </c>
      <c r="M40" s="362">
        <v>0.3997476838574654</v>
      </c>
      <c r="N40" s="362">
        <v>-0.23284617354761838</v>
      </c>
      <c r="O40" s="362">
        <v>-5.1983265920707566E-3</v>
      </c>
    </row>
    <row r="41" spans="1:15" x14ac:dyDescent="0.2">
      <c r="A41" s="363"/>
      <c r="B41" s="360" t="s">
        <v>1</v>
      </c>
      <c r="C41" s="362">
        <v>9.6111752223415614E-2</v>
      </c>
      <c r="D41" s="362">
        <v>4.9585626304154076</v>
      </c>
      <c r="E41" s="362">
        <v>0.63550084053384248</v>
      </c>
      <c r="F41" s="362">
        <v>9.6523754363747152</v>
      </c>
      <c r="G41" s="362">
        <v>-0.12433401948869216</v>
      </c>
      <c r="H41" s="362">
        <v>-0.30255803778536094</v>
      </c>
      <c r="I41" s="362">
        <v>1.6260744696375395</v>
      </c>
      <c r="J41" s="362">
        <v>-0.13897793930105484</v>
      </c>
      <c r="K41" s="362">
        <v>-8.0252841484806936E-2</v>
      </c>
      <c r="L41" s="362">
        <v>-0.21240818028491759</v>
      </c>
      <c r="M41" s="362">
        <v>0.62706018901801386</v>
      </c>
      <c r="N41" s="362">
        <v>-0.35460202236952121</v>
      </c>
      <c r="O41" s="362">
        <v>7.4245411135631656E-2</v>
      </c>
    </row>
    <row r="42" spans="1:15" x14ac:dyDescent="0.2">
      <c r="A42" s="363"/>
      <c r="B42" s="360" t="s">
        <v>2</v>
      </c>
      <c r="C42" s="362">
        <v>2.0615274465884958E-2</v>
      </c>
      <c r="D42" s="362">
        <v>5.143862597252169</v>
      </c>
      <c r="E42" s="362">
        <v>0.71499916978011724</v>
      </c>
      <c r="F42" s="362">
        <v>9.2025190910961285</v>
      </c>
      <c r="G42" s="362">
        <v>-1.2578144072683539E-2</v>
      </c>
      <c r="H42" s="362">
        <v>3.2830399974925761E-2</v>
      </c>
      <c r="I42" s="362">
        <v>1.9344472171921367</v>
      </c>
      <c r="J42" s="362">
        <v>-1.9712899788748572E-3</v>
      </c>
      <c r="K42" s="362">
        <v>-0.21072855722843453</v>
      </c>
      <c r="L42" s="362">
        <v>-1.3257878499417508E-2</v>
      </c>
      <c r="M42" s="362">
        <v>0.33414734943519875</v>
      </c>
      <c r="N42" s="362">
        <v>-0.51881355538834217</v>
      </c>
      <c r="O42" s="362">
        <v>-0.12994003298236745</v>
      </c>
    </row>
    <row r="43" spans="1:15" s="365" customFormat="1" ht="20.25" customHeight="1" x14ac:dyDescent="0.2">
      <c r="A43" s="364">
        <v>2020</v>
      </c>
      <c r="B43" s="365" t="s">
        <v>3</v>
      </c>
      <c r="C43" s="366">
        <v>-7.8634398712784659E-2</v>
      </c>
      <c r="D43" s="366">
        <v>3.1408587522247622</v>
      </c>
      <c r="E43" s="366">
        <v>-0.25485048383417919</v>
      </c>
      <c r="F43" s="366">
        <v>4.286541852170811</v>
      </c>
      <c r="G43" s="366">
        <v>-0.64316716775323357</v>
      </c>
      <c r="H43" s="366">
        <v>-0.18755481374401661</v>
      </c>
      <c r="I43" s="366">
        <v>-9.4432131702082422E-2</v>
      </c>
      <c r="J43" s="366">
        <v>0.3221782912788953</v>
      </c>
      <c r="K43" s="366">
        <v>-0.13090521144056844</v>
      </c>
      <c r="L43" s="366">
        <v>0.6943923120037887</v>
      </c>
      <c r="M43" s="366">
        <v>-8.5852650204554237E-3</v>
      </c>
      <c r="N43" s="366">
        <v>-0.3135953941302172</v>
      </c>
      <c r="O43" s="366">
        <v>-0.37491802065326985</v>
      </c>
    </row>
    <row r="44" spans="1:15" x14ac:dyDescent="0.2">
      <c r="A44" s="367"/>
      <c r="B44" s="360" t="s">
        <v>4</v>
      </c>
      <c r="C44" s="362">
        <v>4.0665885984427774E-2</v>
      </c>
      <c r="D44" s="362">
        <v>1.5675518172191367</v>
      </c>
      <c r="E44" s="362">
        <v>0.39799734410457432</v>
      </c>
      <c r="F44" s="362">
        <v>-0.46715250117268425</v>
      </c>
      <c r="G44" s="362">
        <v>-1.188045683098963</v>
      </c>
      <c r="H44" s="362">
        <v>6.192601330550862</v>
      </c>
      <c r="I44" s="362">
        <v>-0.15977163770037883</v>
      </c>
      <c r="J44" s="362">
        <v>-1.5921467818753854</v>
      </c>
      <c r="K44" s="362">
        <v>8.9368151737613033E-2</v>
      </c>
      <c r="L44" s="362">
        <v>0.27822565878119576</v>
      </c>
      <c r="M44" s="362">
        <v>4.4707111240178676E-3</v>
      </c>
      <c r="N44" s="362">
        <v>-0.77397886612654609</v>
      </c>
      <c r="O44" s="362">
        <v>0.76773969830158606</v>
      </c>
    </row>
    <row r="45" spans="1:15" x14ac:dyDescent="0.2">
      <c r="A45" s="367"/>
      <c r="B45" s="360" t="s">
        <v>1</v>
      </c>
      <c r="C45" s="362">
        <v>-0.10717847332170116</v>
      </c>
      <c r="D45" s="362">
        <v>0.39045697215823694</v>
      </c>
      <c r="E45" s="362">
        <v>0.1601316046963559</v>
      </c>
      <c r="F45" s="362">
        <v>-2.057702950511473</v>
      </c>
      <c r="G45" s="362">
        <v>-1.4875802143944235</v>
      </c>
      <c r="H45" s="362">
        <v>7.1698281278101295</v>
      </c>
      <c r="I45" s="362">
        <v>-1.294606667150533</v>
      </c>
      <c r="J45" s="362">
        <v>-0.28533438479967366</v>
      </c>
      <c r="K45" s="362">
        <v>-0.1464281985674738</v>
      </c>
      <c r="L45" s="362">
        <v>0.65692256604718047</v>
      </c>
      <c r="M45" s="362">
        <v>-5.9814279269996717E-2</v>
      </c>
      <c r="N45" s="362">
        <v>-0.77156928723109974</v>
      </c>
      <c r="O45" s="362">
        <v>0.11129940903970947</v>
      </c>
    </row>
    <row r="46" spans="1:15" x14ac:dyDescent="0.2">
      <c r="A46" s="367"/>
      <c r="B46" s="360" t="s">
        <v>2</v>
      </c>
      <c r="C46" s="362">
        <v>-9.3507438533514176E-2</v>
      </c>
      <c r="D46" s="362">
        <v>0.50092617716751597</v>
      </c>
      <c r="E46" s="362">
        <v>-0.90862218843453757</v>
      </c>
      <c r="F46" s="362">
        <v>-4.2694671860194831</v>
      </c>
      <c r="G46" s="362">
        <v>-0.41789812761408029</v>
      </c>
      <c r="H46" s="362">
        <v>-1.2123138129942923</v>
      </c>
      <c r="I46" s="362">
        <v>-2.2398195598185344</v>
      </c>
      <c r="J46" s="362">
        <v>1.9176810477380508</v>
      </c>
      <c r="K46" s="362">
        <v>-9.3712128778733472E-2</v>
      </c>
      <c r="L46" s="362">
        <v>0.90859112503020079</v>
      </c>
      <c r="M46" s="362">
        <v>-0.26724065146044396</v>
      </c>
      <c r="N46" s="362">
        <v>-0.40419639439446264</v>
      </c>
      <c r="O46" s="362">
        <v>-0.21650945811105782</v>
      </c>
    </row>
    <row r="47" spans="1:15" s="365" customFormat="1" ht="20.25" customHeight="1" x14ac:dyDescent="0.2">
      <c r="A47" s="364">
        <v>2021</v>
      </c>
      <c r="B47" s="365" t="s">
        <v>3</v>
      </c>
      <c r="C47" s="366">
        <v>-6.6257116380818104E-2</v>
      </c>
      <c r="D47" s="366">
        <v>1.0828636885420795</v>
      </c>
      <c r="E47" s="366">
        <v>0.38715075408843891</v>
      </c>
      <c r="F47" s="366">
        <v>-4.1375243056497339</v>
      </c>
      <c r="G47" s="366">
        <v>0.86304250356092904</v>
      </c>
      <c r="H47" s="366">
        <v>-5.2255586465944859E-2</v>
      </c>
      <c r="I47" s="366">
        <v>1.3505747584374284E-2</v>
      </c>
      <c r="J47" s="366">
        <v>2.0850275011427777</v>
      </c>
      <c r="K47" s="366">
        <v>-0.33367377289790312</v>
      </c>
      <c r="L47" s="366">
        <v>-1.4087753469847826</v>
      </c>
      <c r="M47" s="366">
        <v>-0.22879855964035301</v>
      </c>
      <c r="N47" s="366">
        <v>-0.24900761566419849</v>
      </c>
      <c r="O47" s="366">
        <v>0.10847821494915966</v>
      </c>
    </row>
    <row r="48" spans="1:15" x14ac:dyDescent="0.2">
      <c r="A48" s="368"/>
      <c r="B48" s="360" t="s">
        <v>4</v>
      </c>
      <c r="C48" s="362">
        <v>0.5503044606074674</v>
      </c>
      <c r="D48" s="362">
        <v>0.62210151288570881</v>
      </c>
      <c r="E48" s="362">
        <v>0.69490341202225281</v>
      </c>
      <c r="F48" s="362">
        <v>3.9958133873509318</v>
      </c>
      <c r="G48" s="362">
        <v>2.792743947664178</v>
      </c>
      <c r="H48" s="362">
        <v>-4.9516679350548154</v>
      </c>
      <c r="I48" s="362">
        <v>0.28825273841259769</v>
      </c>
      <c r="J48" s="362">
        <v>9.0385482283992076</v>
      </c>
      <c r="K48" s="362">
        <v>0.12310007940170564</v>
      </c>
      <c r="L48" s="362">
        <v>0.89699817893973233</v>
      </c>
      <c r="M48" s="362">
        <v>-0.49364483154337258</v>
      </c>
      <c r="N48" s="362">
        <v>-9.1213355160512322E-2</v>
      </c>
      <c r="O48" s="362">
        <v>0.27571550440421788</v>
      </c>
    </row>
    <row r="49" spans="1:15" x14ac:dyDescent="0.2">
      <c r="A49" s="370"/>
      <c r="B49" s="371"/>
      <c r="C49" s="362"/>
      <c r="D49" s="362"/>
      <c r="E49" s="362"/>
      <c r="F49" s="362"/>
      <c r="G49" s="362"/>
      <c r="H49" s="362"/>
      <c r="I49" s="362"/>
      <c r="J49" s="362"/>
      <c r="K49" s="362"/>
      <c r="L49" s="362"/>
      <c r="M49" s="362"/>
      <c r="N49" s="362"/>
      <c r="O49" s="362"/>
    </row>
    <row r="50" spans="1:15" ht="14.25" x14ac:dyDescent="0.2">
      <c r="A50" s="359" t="s">
        <v>221</v>
      </c>
      <c r="B50" s="24"/>
      <c r="C50" s="362"/>
      <c r="D50" s="362"/>
      <c r="E50" s="362"/>
      <c r="F50" s="362"/>
      <c r="G50" s="362"/>
      <c r="H50" s="362"/>
      <c r="I50" s="362"/>
      <c r="J50" s="362"/>
      <c r="K50" s="362"/>
      <c r="L50" s="362"/>
      <c r="M50" s="362"/>
      <c r="N50" s="362"/>
      <c r="O50" s="362"/>
    </row>
    <row r="51" spans="1:15" x14ac:dyDescent="0.2">
      <c r="A51" s="364">
        <v>2018</v>
      </c>
      <c r="B51" s="365" t="s">
        <v>3</v>
      </c>
      <c r="C51" s="366">
        <v>1.7095715555328184E-2</v>
      </c>
      <c r="D51" s="366">
        <v>-0.26892485543267242</v>
      </c>
      <c r="E51" s="366">
        <v>-0.12737961208600268</v>
      </c>
      <c r="F51" s="366">
        <v>-1.7182101875726801</v>
      </c>
      <c r="G51" s="366">
        <v>3.1224733599017895E-2</v>
      </c>
      <c r="H51" s="366">
        <v>-3.9816631012655535E-2</v>
      </c>
      <c r="I51" s="366">
        <v>-0.1854626018828327</v>
      </c>
      <c r="J51" s="366">
        <v>-9.3633008152991692E-2</v>
      </c>
      <c r="K51" s="366">
        <v>6.0288761062096796E-2</v>
      </c>
      <c r="L51" s="366">
        <v>0.11728445013864075</v>
      </c>
      <c r="M51" s="366">
        <v>5.1849485485419677E-2</v>
      </c>
      <c r="N51" s="366">
        <v>0.10399085706652045</v>
      </c>
      <c r="O51" s="366">
        <v>-1.5175085613904571E-2</v>
      </c>
    </row>
    <row r="52" spans="1:15" x14ac:dyDescent="0.2">
      <c r="A52" s="363"/>
      <c r="B52" s="360" t="s">
        <v>4</v>
      </c>
      <c r="C52" s="362">
        <v>-2.1726672398600044E-2</v>
      </c>
      <c r="D52" s="362">
        <v>-0.79401482780347976</v>
      </c>
      <c r="E52" s="362">
        <v>-0.31082100916960087</v>
      </c>
      <c r="F52" s="362">
        <v>-3.6750535143460894</v>
      </c>
      <c r="G52" s="362">
        <v>4.808524411680537E-2</v>
      </c>
      <c r="H52" s="362">
        <v>-0.10637369443436739</v>
      </c>
      <c r="I52" s="362">
        <v>-0.55230833796369438</v>
      </c>
      <c r="J52" s="362">
        <v>-5.2414615683019861E-2</v>
      </c>
      <c r="K52" s="362">
        <v>5.2672522254169962E-2</v>
      </c>
      <c r="L52" s="362">
        <v>0.11030513426629796</v>
      </c>
      <c r="M52" s="362">
        <v>5.6083087182543068E-2</v>
      </c>
      <c r="N52" s="362">
        <v>0.11516647178716255</v>
      </c>
      <c r="O52" s="362">
        <v>-5.0084515729494683E-2</v>
      </c>
    </row>
    <row r="53" spans="1:15" x14ac:dyDescent="0.2">
      <c r="A53" s="363"/>
      <c r="B53" s="360" t="s">
        <v>1</v>
      </c>
      <c r="C53" s="362">
        <v>-0.10350600450586001</v>
      </c>
      <c r="D53" s="362">
        <v>-1.473351249567429</v>
      </c>
      <c r="E53" s="362">
        <v>-0.51077264275973278</v>
      </c>
      <c r="F53" s="362">
        <v>-6.3310195299507939</v>
      </c>
      <c r="G53" s="362">
        <v>9.8227816642349808E-2</v>
      </c>
      <c r="H53" s="362">
        <v>-7.7395504751365252E-2</v>
      </c>
      <c r="I53" s="362">
        <v>-0.92308915088813137</v>
      </c>
      <c r="J53" s="362">
        <v>4.5931123182839428E-2</v>
      </c>
      <c r="K53" s="362">
        <v>-1.0232045969672754E-2</v>
      </c>
      <c r="L53" s="362">
        <v>9.1876472933819286E-2</v>
      </c>
      <c r="M53" s="362">
        <v>3.4311653768753558E-2</v>
      </c>
      <c r="N53" s="362">
        <v>1.4797690955617782E-2</v>
      </c>
      <c r="O53" s="362">
        <v>-0.108772189990475</v>
      </c>
    </row>
    <row r="54" spans="1:15" x14ac:dyDescent="0.2">
      <c r="A54" s="363"/>
      <c r="B54" s="360" t="s">
        <v>2</v>
      </c>
      <c r="C54" s="362">
        <v>-0.23476580736519281</v>
      </c>
      <c r="D54" s="362">
        <v>-2.1478013685796924</v>
      </c>
      <c r="E54" s="362">
        <v>-0.6954680620193443</v>
      </c>
      <c r="F54" s="362">
        <v>-8.5456335879226373</v>
      </c>
      <c r="G54" s="362">
        <v>9.5349647821180383E-2</v>
      </c>
      <c r="H54" s="362">
        <v>4.9017868611230142E-2</v>
      </c>
      <c r="I54" s="362">
        <v>-1.3000520271378377</v>
      </c>
      <c r="J54" s="362">
        <v>2.5474427340924422E-2</v>
      </c>
      <c r="K54" s="362">
        <v>-0.13162145359973465</v>
      </c>
      <c r="L54" s="362">
        <v>8.4323544448892562E-2</v>
      </c>
      <c r="M54" s="362">
        <v>-7.2713359690411039E-2</v>
      </c>
      <c r="N54" s="362">
        <v>-0.1777147645106254</v>
      </c>
      <c r="O54" s="362">
        <v>-0.21424861924580796</v>
      </c>
    </row>
    <row r="55" spans="1:15" s="365" customFormat="1" ht="20.25" customHeight="1" x14ac:dyDescent="0.2">
      <c r="A55" s="364">
        <v>2019</v>
      </c>
      <c r="B55" s="365" t="s">
        <v>3</v>
      </c>
      <c r="C55" s="366">
        <v>-0.33445236694163327</v>
      </c>
      <c r="D55" s="366">
        <v>-2.0520219345051203</v>
      </c>
      <c r="E55" s="366">
        <v>-0.5100267341688749</v>
      </c>
      <c r="F55" s="366">
        <v>-6.938886639049386</v>
      </c>
      <c r="G55" s="366">
        <v>0.1130311216687403</v>
      </c>
      <c r="H55" s="366">
        <v>9.4412474521092804E-2</v>
      </c>
      <c r="I55" s="366">
        <v>-0.84101541028370264</v>
      </c>
      <c r="J55" s="366">
        <v>9.9855766806498991E-2</v>
      </c>
      <c r="K55" s="366">
        <v>-0.30869750083189729</v>
      </c>
      <c r="L55" s="366">
        <v>7.5026260043927095E-2</v>
      </c>
      <c r="M55" s="366">
        <v>-0.10697467720927989</v>
      </c>
      <c r="N55" s="366">
        <v>-0.58190260010654526</v>
      </c>
      <c r="O55" s="366">
        <v>-0.26637419229284376</v>
      </c>
    </row>
    <row r="56" spans="1:15" x14ac:dyDescent="0.2">
      <c r="A56" s="363"/>
      <c r="B56" s="360" t="s">
        <v>4</v>
      </c>
      <c r="C56" s="362">
        <v>-0.29136456696087976</v>
      </c>
      <c r="D56" s="362">
        <v>-0.93009555297346935</v>
      </c>
      <c r="E56" s="362">
        <v>-0.28578419790147791</v>
      </c>
      <c r="F56" s="362">
        <v>-4.1141181056453036</v>
      </c>
      <c r="G56" s="362">
        <v>2.4870654190308983E-2</v>
      </c>
      <c r="H56" s="362">
        <v>0.12691708986578476</v>
      </c>
      <c r="I56" s="362">
        <v>-7.4879303886959292E-2</v>
      </c>
      <c r="J56" s="362">
        <v>4.7706003677760123E-2</v>
      </c>
      <c r="K56" s="362">
        <v>-0.31668387107568208</v>
      </c>
      <c r="L56" s="362">
        <v>5.5883164497387838E-2</v>
      </c>
      <c r="M56" s="362">
        <v>-1.0638343215703117E-2</v>
      </c>
      <c r="N56" s="362">
        <v>-0.650234371701643</v>
      </c>
      <c r="O56" s="362">
        <v>-0.23258437674765275</v>
      </c>
    </row>
    <row r="57" spans="1:15" x14ac:dyDescent="0.2">
      <c r="A57" s="363"/>
      <c r="B57" s="360" t="s">
        <v>1</v>
      </c>
      <c r="C57" s="362">
        <v>-0.18510323769456249</v>
      </c>
      <c r="D57" s="362">
        <v>1.0094265506572242</v>
      </c>
      <c r="E57" s="362">
        <v>6.9221640240158422E-2</v>
      </c>
      <c r="F57" s="362">
        <v>0.99283766151070552</v>
      </c>
      <c r="G57" s="362">
        <v>-5.578481178450545E-2</v>
      </c>
      <c r="H57" s="362">
        <v>3.0695873107944749E-2</v>
      </c>
      <c r="I57" s="362">
        <v>0.70008714436919206</v>
      </c>
      <c r="J57" s="362">
        <v>-8.8317904117445778E-2</v>
      </c>
      <c r="K57" s="362">
        <v>-0.27340789826952516</v>
      </c>
      <c r="L57" s="362">
        <v>2.0241011029057177E-2</v>
      </c>
      <c r="M57" s="362">
        <v>0.16834929484302563</v>
      </c>
      <c r="N57" s="362">
        <v>-0.63675083032383384</v>
      </c>
      <c r="O57" s="362">
        <v>-0.15520828107490559</v>
      </c>
    </row>
    <row r="58" spans="1:15" x14ac:dyDescent="0.2">
      <c r="A58" s="363"/>
      <c r="B58" s="360" t="s">
        <v>2</v>
      </c>
      <c r="C58" s="362">
        <v>-4.9461294843567316E-2</v>
      </c>
      <c r="D58" s="362">
        <v>3.0420382798956211</v>
      </c>
      <c r="E58" s="362">
        <v>0.43011735123178596</v>
      </c>
      <c r="F58" s="362">
        <v>5.7632190802875698</v>
      </c>
      <c r="G58" s="362">
        <v>-5.4970862184958946E-2</v>
      </c>
      <c r="H58" s="362">
        <v>-7.8045250800968802E-2</v>
      </c>
      <c r="I58" s="362">
        <v>1.5501648805403647</v>
      </c>
      <c r="J58" s="362">
        <v>-6.6919476294913238E-2</v>
      </c>
      <c r="K58" s="362">
        <v>-0.20539083026922356</v>
      </c>
      <c r="L58" s="362">
        <v>2.3954729415208931E-2</v>
      </c>
      <c r="M58" s="362">
        <v>0.35648803288411557</v>
      </c>
      <c r="N58" s="362">
        <v>-0.57415600376093323</v>
      </c>
      <c r="O58" s="362">
        <v>-8.2553295657433523E-2</v>
      </c>
    </row>
    <row r="59" spans="1:15" s="365" customFormat="1" ht="20.25" customHeight="1" x14ac:dyDescent="0.2">
      <c r="A59" s="364">
        <v>2020</v>
      </c>
      <c r="B59" s="365" t="s">
        <v>3</v>
      </c>
      <c r="C59" s="366">
        <v>1.2126314718088338E-2</v>
      </c>
      <c r="D59" s="366">
        <v>3.963056753201684</v>
      </c>
      <c r="E59" s="366">
        <v>0.30436354121889053</v>
      </c>
      <c r="F59" s="366">
        <v>6.7159290574516888</v>
      </c>
      <c r="G59" s="366">
        <v>-0.26855179616167391</v>
      </c>
      <c r="H59" s="366">
        <v>-0.13852580622500454</v>
      </c>
      <c r="I59" s="366">
        <v>1.2408757872634197</v>
      </c>
      <c r="J59" s="366">
        <v>4.1916980530189107E-2</v>
      </c>
      <c r="K59" s="366">
        <v>-0.12195080769292588</v>
      </c>
      <c r="L59" s="366">
        <v>8.300629432420692E-2</v>
      </c>
      <c r="M59" s="366">
        <v>0.33223483978100887</v>
      </c>
      <c r="N59" s="366">
        <v>-0.35389951429537803</v>
      </c>
      <c r="O59" s="366">
        <v>-0.10925152209208022</v>
      </c>
    </row>
    <row r="60" spans="1:15" x14ac:dyDescent="0.2">
      <c r="A60" s="367"/>
      <c r="B60" s="360" t="s">
        <v>4</v>
      </c>
      <c r="C60" s="362">
        <v>1.0059504632423E-2</v>
      </c>
      <c r="D60" s="362">
        <v>3.6127039297710155</v>
      </c>
      <c r="E60" s="362">
        <v>0.365739759011106</v>
      </c>
      <c r="F60" s="362">
        <v>5.2596005480366159</v>
      </c>
      <c r="G60" s="362">
        <v>-0.48027997149920054</v>
      </c>
      <c r="H60" s="362">
        <v>1.4790022535322009</v>
      </c>
      <c r="I60" s="362">
        <v>0.81296537445274453</v>
      </c>
      <c r="J60" s="362">
        <v>-0.35275364026688294</v>
      </c>
      <c r="K60" s="362">
        <v>-9.1831533150894984E-2</v>
      </c>
      <c r="L60" s="362">
        <v>0.20667312516926017</v>
      </c>
      <c r="M60" s="362">
        <v>0.21253354698590954</v>
      </c>
      <c r="N60" s="362">
        <v>-0.49896791473854307</v>
      </c>
      <c r="O60" s="362">
        <v>7.7042651912307747E-2</v>
      </c>
    </row>
    <row r="61" spans="1:15" x14ac:dyDescent="0.2">
      <c r="A61" s="367"/>
      <c r="B61" s="360" t="s">
        <v>1</v>
      </c>
      <c r="C61" s="362">
        <v>-4.0612132511256505E-2</v>
      </c>
      <c r="D61" s="362">
        <v>2.4548656384112491</v>
      </c>
      <c r="E61" s="362">
        <v>0.25147072967097017</v>
      </c>
      <c r="F61" s="362">
        <v>2.3051288508261649</v>
      </c>
      <c r="G61" s="362">
        <v>-0.82129990537889341</v>
      </c>
      <c r="H61" s="362">
        <v>3.4045238482630111</v>
      </c>
      <c r="I61" s="362">
        <v>7.2080531028660744E-2</v>
      </c>
      <c r="J61" s="362">
        <v>-0.40134630600907428</v>
      </c>
      <c r="K61" s="362">
        <v>-0.10845086380011537</v>
      </c>
      <c r="L61" s="362">
        <v>0.42695272003074081</v>
      </c>
      <c r="M61" s="362">
        <v>3.8788682396983631E-2</v>
      </c>
      <c r="N61" s="362">
        <v>-0.60360573686709529</v>
      </c>
      <c r="O61" s="362">
        <v>8.488314731928881E-2</v>
      </c>
    </row>
    <row r="62" spans="1:15" x14ac:dyDescent="0.2">
      <c r="A62" s="367"/>
      <c r="B62" s="360" t="s">
        <v>2</v>
      </c>
      <c r="C62" s="362">
        <v>-6.4815096867761213E-2</v>
      </c>
      <c r="D62" s="362">
        <v>1.3506823820982703</v>
      </c>
      <c r="E62" s="362">
        <v>-0.14045230884755711</v>
      </c>
      <c r="F62" s="362">
        <v>-0.82926460086731879</v>
      </c>
      <c r="G62" s="362">
        <v>-0.92680670393140474</v>
      </c>
      <c r="H62" s="362">
        <v>3.0384418939565165</v>
      </c>
      <c r="I62" s="362">
        <v>-0.94505613393199894</v>
      </c>
      <c r="J62" s="362">
        <v>7.4628798386811468E-2</v>
      </c>
      <c r="K62" s="362">
        <v>-7.7099643224670444E-2</v>
      </c>
      <c r="L62" s="362">
        <v>0.66077297872057272</v>
      </c>
      <c r="M62" s="362">
        <v>-8.9005812865053713E-2</v>
      </c>
      <c r="N62" s="362">
        <v>-0.57467866892048391</v>
      </c>
      <c r="O62" s="362">
        <v>6.3470440397821903E-2</v>
      </c>
    </row>
    <row r="63" spans="1:15" s="365" customFormat="1" ht="20.25" customHeight="1" x14ac:dyDescent="0.2">
      <c r="A63" s="364">
        <v>2021</v>
      </c>
      <c r="B63" s="365" t="s">
        <v>3</v>
      </c>
      <c r="C63" s="366">
        <v>-6.2804224714710699E-2</v>
      </c>
      <c r="D63" s="366">
        <v>0.89206317522796041</v>
      </c>
      <c r="E63" s="366">
        <v>1.4698053604661254E-2</v>
      </c>
      <c r="F63" s="366">
        <v>-2.6834054249117685</v>
      </c>
      <c r="G63" s="366">
        <v>-0.58263951308190087</v>
      </c>
      <c r="H63" s="366">
        <v>3.007256009653787</v>
      </c>
      <c r="I63" s="366">
        <v>-0.91374312229680754</v>
      </c>
      <c r="J63" s="366">
        <v>0.49836494774193341</v>
      </c>
      <c r="K63" s="366">
        <v>-0.12887431998682075</v>
      </c>
      <c r="L63" s="366">
        <v>0.13038073815002349</v>
      </c>
      <c r="M63" s="366">
        <v>-0.14263614168163485</v>
      </c>
      <c r="N63" s="366">
        <v>-0.56231436368845777</v>
      </c>
      <c r="O63" s="366">
        <v>0.18085450120085511</v>
      </c>
    </row>
    <row r="64" spans="1:15" x14ac:dyDescent="0.2">
      <c r="A64" s="372"/>
      <c r="B64" s="360" t="s">
        <v>4</v>
      </c>
      <c r="C64" s="373">
        <v>-0.71588985608121902</v>
      </c>
      <c r="D64" s="373">
        <v>-1.0960419351727353</v>
      </c>
      <c r="E64" s="373">
        <v>0.99362591769693154</v>
      </c>
      <c r="F64" s="373">
        <v>-13.013210449643452</v>
      </c>
      <c r="G64" s="373">
        <v>3.4968898666303545</v>
      </c>
      <c r="H64" s="373">
        <v>-1.5947534200987974</v>
      </c>
      <c r="I64" s="373">
        <v>-1.0900634881404159</v>
      </c>
      <c r="J64" s="373">
        <v>6.5152589168170607</v>
      </c>
      <c r="K64" s="373">
        <v>-1.5787161731213075</v>
      </c>
      <c r="L64" s="373">
        <v>-3.0512272519760586</v>
      </c>
      <c r="M64" s="373">
        <v>-5.9205785419990065</v>
      </c>
      <c r="N64" s="373">
        <v>-1.2821666081462837</v>
      </c>
      <c r="O64" s="373">
        <v>0.15335043563293027</v>
      </c>
    </row>
    <row r="65" spans="1:15" ht="13.5" thickBot="1" x14ac:dyDescent="0.25">
      <c r="A65" s="374"/>
      <c r="B65" s="375"/>
      <c r="C65" s="376"/>
      <c r="D65" s="376"/>
      <c r="E65" s="376"/>
      <c r="F65" s="376"/>
      <c r="G65" s="376"/>
      <c r="H65" s="376"/>
      <c r="I65" s="376"/>
      <c r="J65" s="376"/>
      <c r="K65" s="376"/>
      <c r="L65" s="376"/>
      <c r="M65" s="376"/>
      <c r="N65" s="376"/>
      <c r="O65" s="376"/>
    </row>
    <row r="66" spans="1:15" x14ac:dyDescent="0.2">
      <c r="A66" s="372"/>
      <c r="B66" s="360"/>
      <c r="C66" s="373"/>
      <c r="D66" s="373"/>
      <c r="E66" s="373"/>
      <c r="F66" s="373"/>
      <c r="G66" s="373"/>
      <c r="H66" s="373"/>
      <c r="I66" s="373"/>
      <c r="J66" s="373"/>
      <c r="K66" s="373"/>
      <c r="L66" s="373"/>
      <c r="M66" s="373"/>
      <c r="N66" s="373"/>
      <c r="O66" s="373"/>
    </row>
    <row r="67" spans="1:15" x14ac:dyDescent="0.2">
      <c r="A67" s="372"/>
      <c r="B67" s="360"/>
      <c r="C67" s="373"/>
      <c r="D67" s="373"/>
      <c r="E67" s="373"/>
      <c r="F67" s="373"/>
      <c r="G67" s="373"/>
      <c r="H67" s="373"/>
      <c r="I67" s="373"/>
      <c r="J67" s="373"/>
      <c r="K67" s="373"/>
      <c r="L67" s="373"/>
      <c r="M67" s="373"/>
      <c r="N67" s="373"/>
      <c r="O67" s="373"/>
    </row>
    <row r="68" spans="1:15" x14ac:dyDescent="0.2">
      <c r="A68" s="377" t="s">
        <v>269</v>
      </c>
      <c r="B68" s="377"/>
      <c r="C68" s="377"/>
      <c r="D68" s="377"/>
      <c r="E68" s="377"/>
      <c r="F68" s="377"/>
      <c r="G68" s="377"/>
      <c r="H68" s="373"/>
      <c r="I68" s="373"/>
      <c r="J68" s="373"/>
      <c r="K68" s="373"/>
      <c r="L68" s="373"/>
      <c r="M68" s="373"/>
      <c r="N68" s="373"/>
      <c r="O68" s="373"/>
    </row>
    <row r="69" spans="1:15" x14ac:dyDescent="0.2">
      <c r="A69" s="377" t="s">
        <v>209</v>
      </c>
      <c r="B69" s="377"/>
      <c r="C69" s="377"/>
      <c r="D69" s="377"/>
      <c r="E69" s="377"/>
      <c r="F69" s="377"/>
      <c r="G69" s="377"/>
    </row>
    <row r="70" spans="1:15" x14ac:dyDescent="0.2">
      <c r="A70" s="401" t="s">
        <v>270</v>
      </c>
      <c r="B70" s="401"/>
      <c r="C70" s="401"/>
      <c r="D70" s="401"/>
      <c r="E70" s="401"/>
      <c r="F70" s="401"/>
      <c r="G70" s="401"/>
    </row>
    <row r="71" spans="1:15" x14ac:dyDescent="0.2">
      <c r="A71" s="377" t="s">
        <v>271</v>
      </c>
      <c r="B71" s="377"/>
      <c r="C71" s="377"/>
      <c r="D71" s="377"/>
      <c r="E71" s="377"/>
      <c r="F71" s="377"/>
      <c r="G71" s="377"/>
    </row>
    <row r="143" spans="1:15" s="378" customFormat="1" ht="13.5" thickBot="1" x14ac:dyDescent="0.25">
      <c r="A143" s="58"/>
      <c r="B143" s="58"/>
      <c r="C143" s="58"/>
      <c r="D143" s="58"/>
      <c r="E143" s="58"/>
      <c r="F143" s="58"/>
      <c r="G143" s="58"/>
      <c r="H143" s="58"/>
      <c r="I143" s="58"/>
      <c r="J143" s="58"/>
      <c r="K143" s="58"/>
      <c r="L143" s="58"/>
      <c r="M143" s="58"/>
      <c r="N143" s="58"/>
      <c r="O143" s="58"/>
    </row>
  </sheetData>
  <mergeCells count="2">
    <mergeCell ref="A1:O1"/>
    <mergeCell ref="A70:G70"/>
  </mergeCells>
  <pageMargins left="0.23622047244094491" right="0.23622047244094491" top="0.35433070866141736" bottom="0.35433070866141736" header="0" footer="0"/>
  <pageSetup paperSize="9" scale="5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75" x14ac:dyDescent="0.2"/>
  <sheetData>
    <row r="2" spans="2:7" x14ac:dyDescent="0.2">
      <c r="E2" s="127" t="s">
        <v>172</v>
      </c>
    </row>
    <row r="3" spans="2:7" x14ac:dyDescent="0.2">
      <c r="D3" t="s">
        <v>96</v>
      </c>
      <c r="E3" t="s">
        <v>14</v>
      </c>
      <c r="F3" t="s">
        <v>96</v>
      </c>
      <c r="G3" t="s">
        <v>14</v>
      </c>
    </row>
    <row r="4" spans="2:7" x14ac:dyDescent="0.2">
      <c r="B4" s="3">
        <v>2013</v>
      </c>
      <c r="C4" s="74" t="s">
        <v>3</v>
      </c>
      <c r="D4" t="e">
        <f>#REF!</f>
        <v>#REF!</v>
      </c>
      <c r="E4" s="122">
        <v>443411</v>
      </c>
    </row>
    <row r="5" spans="2:7" x14ac:dyDescent="0.2">
      <c r="B5" s="3"/>
      <c r="C5" s="74" t="s">
        <v>4</v>
      </c>
      <c r="D5" t="e">
        <f>#REF!</f>
        <v>#REF!</v>
      </c>
      <c r="E5" s="122">
        <v>445808</v>
      </c>
    </row>
    <row r="6" spans="2:7" x14ac:dyDescent="0.2">
      <c r="B6" s="3"/>
      <c r="C6" s="74" t="s">
        <v>1</v>
      </c>
      <c r="D6" t="e">
        <f>#REF!</f>
        <v>#REF!</v>
      </c>
      <c r="E6" s="122">
        <v>449599</v>
      </c>
    </row>
    <row r="7" spans="2:7" x14ac:dyDescent="0.2">
      <c r="B7" s="3"/>
      <c r="C7" s="74" t="s">
        <v>2</v>
      </c>
      <c r="D7" t="e">
        <f>#REF!</f>
        <v>#REF!</v>
      </c>
      <c r="E7" s="122">
        <v>451932</v>
      </c>
    </row>
    <row r="8" spans="2:7" x14ac:dyDescent="0.2">
      <c r="B8" s="3">
        <v>2014</v>
      </c>
      <c r="C8" s="74" t="s">
        <v>3</v>
      </c>
      <c r="D8" t="e">
        <f>#REF!</f>
        <v>#REF!</v>
      </c>
      <c r="E8" s="122">
        <v>455814</v>
      </c>
      <c r="F8" t="e">
        <f>(D8-D7)/D7</f>
        <v>#REF!</v>
      </c>
      <c r="G8">
        <f>(E8-E7)/E7</f>
        <v>8.5897878441889494E-3</v>
      </c>
    </row>
    <row r="9" spans="2:7" x14ac:dyDescent="0.2">
      <c r="B9" s="3"/>
      <c r="C9" s="74" t="s">
        <v>4</v>
      </c>
      <c r="D9" t="e">
        <f>#REF!</f>
        <v>#REF!</v>
      </c>
      <c r="E9" s="122">
        <v>459702</v>
      </c>
      <c r="F9" t="e">
        <f t="shared" ref="F9:G20" si="0">(D9-D8)/D8</f>
        <v>#REF!</v>
      </c>
      <c r="G9">
        <f t="shared" si="0"/>
        <v>8.5297950479800971E-3</v>
      </c>
    </row>
    <row r="10" spans="2:7" x14ac:dyDescent="0.2">
      <c r="B10" s="3"/>
      <c r="C10" s="74" t="s">
        <v>1</v>
      </c>
      <c r="D10" t="e">
        <f>#REF!</f>
        <v>#REF!</v>
      </c>
      <c r="E10" s="122">
        <v>463201</v>
      </c>
      <c r="F10" t="e">
        <f t="shared" si="0"/>
        <v>#REF!</v>
      </c>
      <c r="G10">
        <f t="shared" si="0"/>
        <v>7.6114526367081284E-3</v>
      </c>
    </row>
    <row r="11" spans="2:7" x14ac:dyDescent="0.2">
      <c r="B11" s="3"/>
      <c r="C11" s="74" t="s">
        <v>2</v>
      </c>
      <c r="D11" t="e">
        <f>#REF!</f>
        <v>#REF!</v>
      </c>
      <c r="E11" s="122">
        <v>466727</v>
      </c>
      <c r="F11" t="e">
        <f t="shared" si="0"/>
        <v>#REF!</v>
      </c>
      <c r="G11">
        <f t="shared" si="0"/>
        <v>7.6122460875516244E-3</v>
      </c>
    </row>
    <row r="12" spans="2:7" x14ac:dyDescent="0.2">
      <c r="B12" s="3">
        <v>2015</v>
      </c>
      <c r="C12" s="74" t="s">
        <v>3</v>
      </c>
      <c r="D12" t="e">
        <f>#REF!</f>
        <v>#REF!</v>
      </c>
      <c r="E12" s="122">
        <v>468326</v>
      </c>
      <c r="F12" t="e">
        <f t="shared" si="0"/>
        <v>#REF!</v>
      </c>
      <c r="G12">
        <f t="shared" si="0"/>
        <v>3.4259856404279163E-3</v>
      </c>
    </row>
    <row r="13" spans="2:7" x14ac:dyDescent="0.2">
      <c r="B13" s="3"/>
      <c r="C13" s="74" t="s">
        <v>4</v>
      </c>
      <c r="D13" t="e">
        <f>#REF!</f>
        <v>#REF!</v>
      </c>
      <c r="E13" s="122">
        <v>471018</v>
      </c>
      <c r="F13" t="e">
        <f t="shared" si="0"/>
        <v>#REF!</v>
      </c>
      <c r="G13">
        <f t="shared" si="0"/>
        <v>5.7481327109748341E-3</v>
      </c>
    </row>
    <row r="14" spans="2:7" x14ac:dyDescent="0.2">
      <c r="B14" s="3"/>
      <c r="C14" s="74" t="s">
        <v>1</v>
      </c>
      <c r="D14" t="e">
        <f>#REF!</f>
        <v>#REF!</v>
      </c>
      <c r="E14" s="122">
        <v>472980</v>
      </c>
      <c r="F14" t="e">
        <f t="shared" si="0"/>
        <v>#REF!</v>
      </c>
      <c r="G14">
        <f t="shared" si="0"/>
        <v>4.165445906525865E-3</v>
      </c>
    </row>
    <row r="15" spans="2:7" x14ac:dyDescent="0.2">
      <c r="B15" s="3"/>
      <c r="C15" s="71" t="s">
        <v>2</v>
      </c>
      <c r="D15" t="e">
        <f>#REF!</f>
        <v>#REF!</v>
      </c>
      <c r="E15" s="122">
        <v>476413</v>
      </c>
      <c r="F15" t="e">
        <f t="shared" si="0"/>
        <v>#REF!</v>
      </c>
      <c r="G15">
        <f t="shared" si="0"/>
        <v>7.258235020508267E-3</v>
      </c>
    </row>
    <row r="16" spans="2:7" x14ac:dyDescent="0.2">
      <c r="B16" s="3">
        <v>2016</v>
      </c>
      <c r="C16" s="75" t="s">
        <v>3</v>
      </c>
      <c r="D16" t="e">
        <f>#REF!</f>
        <v>#REF!</v>
      </c>
      <c r="E16" s="122">
        <v>477421</v>
      </c>
      <c r="F16" t="e">
        <f t="shared" si="0"/>
        <v>#REF!</v>
      </c>
      <c r="G16">
        <f t="shared" si="0"/>
        <v>2.1158112813882074E-3</v>
      </c>
    </row>
    <row r="17" spans="2:7" x14ac:dyDescent="0.2">
      <c r="B17" s="3"/>
      <c r="C17" s="79" t="s">
        <v>4</v>
      </c>
      <c r="D17" t="e">
        <f>#REF!</f>
        <v>#REF!</v>
      </c>
      <c r="E17" s="122">
        <v>479693</v>
      </c>
      <c r="F17" t="e">
        <f t="shared" si="0"/>
        <v>#REF!</v>
      </c>
      <c r="G17">
        <f t="shared" si="0"/>
        <v>4.758902519998073E-3</v>
      </c>
    </row>
    <row r="18" spans="2:7" x14ac:dyDescent="0.2">
      <c r="B18" s="3"/>
      <c r="C18" s="80" t="s">
        <v>1</v>
      </c>
      <c r="D18" t="e">
        <f>#REF!</f>
        <v>#REF!</v>
      </c>
      <c r="E18" s="122">
        <v>482288</v>
      </c>
      <c r="F18" t="e">
        <f t="shared" si="0"/>
        <v>#REF!</v>
      </c>
      <c r="G18">
        <f t="shared" si="0"/>
        <v>5.4097099603287934E-3</v>
      </c>
    </row>
    <row r="19" spans="2:7" x14ac:dyDescent="0.2">
      <c r="B19" s="3"/>
      <c r="C19" s="81" t="s">
        <v>2</v>
      </c>
      <c r="D19" t="e">
        <f>#REF!</f>
        <v>#REF!</v>
      </c>
      <c r="E19" s="122">
        <v>485897</v>
      </c>
      <c r="F19" t="e">
        <f t="shared" si="0"/>
        <v>#REF!</v>
      </c>
      <c r="G19">
        <f t="shared" si="0"/>
        <v>7.4830806489068775E-3</v>
      </c>
    </row>
    <row r="20" spans="2:7" x14ac:dyDescent="0.2">
      <c r="B20" s="3">
        <v>2017</v>
      </c>
      <c r="C20" s="117" t="s">
        <v>3</v>
      </c>
      <c r="D20" t="e">
        <f>#REF!</f>
        <v>#REF!</v>
      </c>
      <c r="E20" s="122">
        <v>487333</v>
      </c>
      <c r="F20" t="e">
        <f t="shared" si="0"/>
        <v>#REF!</v>
      </c>
      <c r="G20">
        <f>(E20-E19)/E19</f>
        <v>2.9553588517731125E-3</v>
      </c>
    </row>
    <row r="21" spans="2:7" x14ac:dyDescent="0.2">
      <c r="C21" s="123" t="s">
        <v>4</v>
      </c>
      <c r="D21" t="e">
        <f>#REF!</f>
        <v>#REF!</v>
      </c>
      <c r="E21" s="122">
        <v>488817</v>
      </c>
      <c r="F21" t="e">
        <f>(D21-D20)/D20</f>
        <v>#REF!</v>
      </c>
      <c r="G21">
        <f>(E21-E20)/E20</f>
        <v>3.0451457217139E-3</v>
      </c>
    </row>
    <row r="22" spans="2:7" x14ac:dyDescent="0.2">
      <c r="C22" s="123" t="s">
        <v>1</v>
      </c>
      <c r="D22" t="e">
        <f>#REF!</f>
        <v>#REF!</v>
      </c>
      <c r="E22" s="122">
        <v>490704</v>
      </c>
      <c r="F22" t="e">
        <f>(D22-D21)/D21</f>
        <v>#REF!</v>
      </c>
      <c r="G22">
        <f>(E22-E21)/E21</f>
        <v>3.8603403727775426E-3</v>
      </c>
    </row>
    <row r="23" spans="2:7" x14ac:dyDescent="0.2">
      <c r="C23" s="131" t="s">
        <v>2</v>
      </c>
      <c r="D23" t="e">
        <f>#REF!</f>
        <v>#REF!</v>
      </c>
      <c r="E23" s="122">
        <v>490704</v>
      </c>
      <c r="F23" t="e">
        <f>(D23-D22)/D22</f>
        <v>#REF!</v>
      </c>
      <c r="G23">
        <f>(E23-E22)/E22</f>
        <v>0</v>
      </c>
    </row>
    <row r="26" spans="2:7" x14ac:dyDescent="0.2">
      <c r="D26" s="126"/>
      <c r="E26" s="122"/>
    </row>
    <row r="27" spans="2:7" x14ac:dyDescent="0.2">
      <c r="D27" s="126"/>
      <c r="E27" s="122"/>
    </row>
    <row r="28" spans="2:7" x14ac:dyDescent="0.2">
      <c r="C28" s="126"/>
      <c r="D28" s="126"/>
      <c r="E28" s="122"/>
    </row>
    <row r="29" spans="2:7" x14ac:dyDescent="0.2">
      <c r="C29" s="126"/>
      <c r="D29" s="126"/>
      <c r="E29" s="122"/>
    </row>
    <row r="30" spans="2:7" x14ac:dyDescent="0.2">
      <c r="C30" s="126"/>
      <c r="D30" s="126"/>
      <c r="E30" s="122"/>
    </row>
    <row r="31" spans="2:7" x14ac:dyDescent="0.2">
      <c r="C31" s="126"/>
      <c r="D31" s="126"/>
      <c r="E31" s="122"/>
    </row>
    <row r="32" spans="2:7" x14ac:dyDescent="0.2">
      <c r="C32" s="126"/>
      <c r="D32" s="126"/>
      <c r="E32" s="122"/>
    </row>
    <row r="33" spans="3:5" x14ac:dyDescent="0.2">
      <c r="C33" s="126"/>
      <c r="D33" s="126"/>
      <c r="E33" s="122"/>
    </row>
    <row r="34" spans="3:5" x14ac:dyDescent="0.2">
      <c r="C34" s="126"/>
      <c r="D34" s="126"/>
      <c r="E34" s="122"/>
    </row>
    <row r="35" spans="3:5" x14ac:dyDescent="0.2">
      <c r="C35" s="126"/>
      <c r="D35" s="126"/>
      <c r="E35" s="122"/>
    </row>
    <row r="36" spans="3:5" x14ac:dyDescent="0.2">
      <c r="C36" s="126"/>
      <c r="D36" s="126"/>
      <c r="E36" s="122"/>
    </row>
    <row r="37" spans="3:5" x14ac:dyDescent="0.2">
      <c r="C37" s="126"/>
      <c r="D37" s="126"/>
      <c r="E37" s="122"/>
    </row>
    <row r="38" spans="3:5" x14ac:dyDescent="0.2">
      <c r="C38" s="126"/>
      <c r="D38" s="126"/>
      <c r="E38" s="122"/>
    </row>
    <row r="39" spans="3:5" x14ac:dyDescent="0.2">
      <c r="C39" s="126"/>
      <c r="D39" s="126"/>
      <c r="E39" s="122"/>
    </row>
    <row r="40" spans="3:5" x14ac:dyDescent="0.2">
      <c r="C40" s="126"/>
      <c r="D40" s="126"/>
      <c r="E40" s="122"/>
    </row>
    <row r="41" spans="3:5" x14ac:dyDescent="0.2">
      <c r="C41" s="126"/>
      <c r="D41" s="126"/>
      <c r="E41" s="122"/>
    </row>
    <row r="42" spans="3:5" x14ac:dyDescent="0.2">
      <c r="C42" s="126"/>
      <c r="D42" s="126"/>
      <c r="E42" s="122"/>
    </row>
    <row r="43" spans="3:5" x14ac:dyDescent="0.2">
      <c r="C43" s="126"/>
      <c r="D43" s="126"/>
      <c r="E43" s="122"/>
    </row>
    <row r="44" spans="3:5" x14ac:dyDescent="0.2">
      <c r="C44" s="126"/>
      <c r="D44" s="126"/>
      <c r="E44" s="122"/>
    </row>
    <row r="45" spans="3:5" x14ac:dyDescent="0.2">
      <c r="C45" s="126"/>
      <c r="D45" s="122"/>
    </row>
    <row r="46" spans="3:5" x14ac:dyDescent="0.2">
      <c r="C46" s="126"/>
      <c r="D46" s="122"/>
    </row>
    <row r="47" spans="3:5" x14ac:dyDescent="0.2">
      <c r="C47" s="126"/>
      <c r="D47" s="122"/>
      <c r="E47" s="121"/>
    </row>
    <row r="48" spans="3:5" x14ac:dyDescent="0.2">
      <c r="C48" s="126"/>
      <c r="D48" s="122"/>
      <c r="E48" s="121"/>
    </row>
    <row r="49" spans="3:15" x14ac:dyDescent="0.2">
      <c r="C49" s="126"/>
      <c r="D49" s="122"/>
      <c r="E49" s="121"/>
    </row>
    <row r="50" spans="3:15" x14ac:dyDescent="0.2">
      <c r="E50" s="121"/>
    </row>
    <row r="51" spans="3:15" x14ac:dyDescent="0.2">
      <c r="E51" s="121"/>
    </row>
    <row r="52" spans="3:15" x14ac:dyDescent="0.2">
      <c r="E52" s="121"/>
    </row>
    <row r="53" spans="3:15" x14ac:dyDescent="0.2">
      <c r="E53" s="121"/>
    </row>
    <row r="54" spans="3:15" x14ac:dyDescent="0.2">
      <c r="E54" s="121"/>
    </row>
    <row r="55" spans="3:15" x14ac:dyDescent="0.2">
      <c r="E55" s="121"/>
    </row>
    <row r="56" spans="3:15" x14ac:dyDescent="0.2">
      <c r="E56" s="121"/>
    </row>
    <row r="57" spans="3:15" x14ac:dyDescent="0.2">
      <c r="E57" s="121"/>
    </row>
    <row r="58" spans="3:15" x14ac:dyDescent="0.2">
      <c r="E58" s="121"/>
    </row>
    <row r="59" spans="3:15" x14ac:dyDescent="0.2">
      <c r="E59" s="121"/>
    </row>
    <row r="60" spans="3:15" x14ac:dyDescent="0.2">
      <c r="E60" s="121"/>
    </row>
    <row r="61" spans="3:15" x14ac:dyDescent="0.2">
      <c r="E61" s="121"/>
    </row>
    <row r="62" spans="3:15" x14ac:dyDescent="0.2">
      <c r="E62" s="121"/>
      <c r="N62" s="130"/>
      <c r="O62" s="122"/>
    </row>
    <row r="63" spans="3:15" x14ac:dyDescent="0.2">
      <c r="E63" s="121"/>
      <c r="N63" s="130"/>
      <c r="O63" s="122"/>
    </row>
    <row r="64" spans="3:15" x14ac:dyDescent="0.2">
      <c r="E64" s="121"/>
      <c r="N64" s="130"/>
      <c r="O64" s="122"/>
    </row>
    <row r="65" spans="5:15" x14ac:dyDescent="0.2">
      <c r="E65" s="121"/>
      <c r="N65" s="130"/>
      <c r="O65" s="122"/>
    </row>
    <row r="66" spans="5:15" x14ac:dyDescent="0.2">
      <c r="E66" s="121"/>
      <c r="N66" s="130"/>
      <c r="O66" s="122"/>
    </row>
    <row r="67" spans="5:15" x14ac:dyDescent="0.2">
      <c r="E67" s="121"/>
      <c r="N67" s="130"/>
      <c r="O67" s="122"/>
    </row>
    <row r="68" spans="5:15" x14ac:dyDescent="0.2">
      <c r="N68" s="130"/>
      <c r="O68" s="122"/>
    </row>
    <row r="69" spans="5:15" x14ac:dyDescent="0.2">
      <c r="N69" s="130"/>
      <c r="O69" s="122"/>
    </row>
    <row r="70" spans="5:15" x14ac:dyDescent="0.2">
      <c r="N70" s="130"/>
      <c r="O70" s="122"/>
    </row>
    <row r="71" spans="5:15" x14ac:dyDescent="0.2">
      <c r="N71" s="130"/>
      <c r="O71" s="122"/>
    </row>
    <row r="72" spans="5:15" x14ac:dyDescent="0.2">
      <c r="N72" s="130"/>
      <c r="O72" s="122"/>
    </row>
    <row r="73" spans="5:15" x14ac:dyDescent="0.2">
      <c r="N73" s="130"/>
      <c r="O73" s="122"/>
    </row>
    <row r="74" spans="5:15" x14ac:dyDescent="0.2">
      <c r="N74" s="130"/>
      <c r="O74" s="122"/>
    </row>
    <row r="75" spans="5:15" x14ac:dyDescent="0.2">
      <c r="N75" s="130"/>
      <c r="O75" s="122"/>
    </row>
    <row r="76" spans="5:15" x14ac:dyDescent="0.2">
      <c r="N76" s="130"/>
      <c r="O76" s="122"/>
    </row>
    <row r="77" spans="5:15" x14ac:dyDescent="0.2">
      <c r="N77" s="130"/>
      <c r="O77" s="122"/>
    </row>
    <row r="78" spans="5:15" x14ac:dyDescent="0.2">
      <c r="N78" s="130"/>
      <c r="O78" s="122"/>
    </row>
    <row r="79" spans="5:15" x14ac:dyDescent="0.2">
      <c r="N79" s="130"/>
      <c r="O79" s="122"/>
    </row>
    <row r="80" spans="5:15" x14ac:dyDescent="0.2">
      <c r="N80" s="130"/>
      <c r="O80" s="12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75" x14ac:dyDescent="0.2"/>
  <sheetData>
    <row r="2" spans="2:7" x14ac:dyDescent="0.2">
      <c r="E2" s="127" t="s">
        <v>172</v>
      </c>
    </row>
    <row r="3" spans="2:7" x14ac:dyDescent="0.2">
      <c r="D3" t="s">
        <v>96</v>
      </c>
      <c r="E3" t="s">
        <v>14</v>
      </c>
      <c r="F3" t="s">
        <v>96</v>
      </c>
      <c r="G3" t="s">
        <v>14</v>
      </c>
    </row>
    <row r="4" spans="2:7" x14ac:dyDescent="0.2">
      <c r="B4" s="3">
        <v>2012</v>
      </c>
      <c r="C4" s="74" t="s">
        <v>3</v>
      </c>
      <c r="D4" t="e">
        <f>#REF!</f>
        <v>#REF!</v>
      </c>
      <c r="E4" s="122">
        <v>436683</v>
      </c>
    </row>
    <row r="5" spans="2:7" x14ac:dyDescent="0.2">
      <c r="B5" s="3"/>
      <c r="C5" s="74" t="s">
        <v>4</v>
      </c>
      <c r="D5" t="e">
        <f>#REF!</f>
        <v>#REF!</v>
      </c>
      <c r="E5" s="122">
        <v>436217</v>
      </c>
    </row>
    <row r="6" spans="2:7" x14ac:dyDescent="0.2">
      <c r="B6" s="3"/>
      <c r="C6" s="74" t="s">
        <v>1</v>
      </c>
      <c r="D6" t="e">
        <f>#REF!</f>
        <v>#REF!</v>
      </c>
      <c r="E6" s="122">
        <v>441238</v>
      </c>
    </row>
    <row r="7" spans="2:7" x14ac:dyDescent="0.2">
      <c r="B7" s="3"/>
      <c r="C7" s="74" t="s">
        <v>2</v>
      </c>
      <c r="D7" t="e">
        <f>#REF!</f>
        <v>#REF!</v>
      </c>
      <c r="E7" s="122">
        <v>440598</v>
      </c>
    </row>
    <row r="8" spans="2:7" x14ac:dyDescent="0.2">
      <c r="B8" s="3">
        <v>2013</v>
      </c>
      <c r="C8" s="74" t="s">
        <v>3</v>
      </c>
      <c r="D8" t="e">
        <f>#REF!</f>
        <v>#REF!</v>
      </c>
      <c r="E8" s="122">
        <v>443411</v>
      </c>
    </row>
    <row r="9" spans="2:7" x14ac:dyDescent="0.2">
      <c r="B9" s="3"/>
      <c r="C9" s="74" t="s">
        <v>4</v>
      </c>
      <c r="D9" t="e">
        <f>#REF!</f>
        <v>#REF!</v>
      </c>
      <c r="E9" s="122">
        <v>445808</v>
      </c>
    </row>
    <row r="10" spans="2:7" x14ac:dyDescent="0.2">
      <c r="B10" s="3"/>
      <c r="C10" s="74" t="s">
        <v>1</v>
      </c>
      <c r="D10" t="e">
        <f>#REF!</f>
        <v>#REF!</v>
      </c>
      <c r="E10" s="122">
        <v>449599</v>
      </c>
    </row>
    <row r="11" spans="2:7" x14ac:dyDescent="0.2">
      <c r="B11" s="3"/>
      <c r="C11" s="74" t="s">
        <v>2</v>
      </c>
      <c r="D11" t="e">
        <f>#REF!</f>
        <v>#REF!</v>
      </c>
      <c r="E11" s="122">
        <v>451932</v>
      </c>
    </row>
    <row r="12" spans="2:7" x14ac:dyDescent="0.2">
      <c r="B12" s="3">
        <v>2014</v>
      </c>
      <c r="C12" s="74" t="s">
        <v>3</v>
      </c>
      <c r="D12" t="e">
        <f>#REF!</f>
        <v>#REF!</v>
      </c>
      <c r="E12" s="122">
        <v>455814</v>
      </c>
      <c r="F12" t="e">
        <f>(D12-D8)/D11</f>
        <v>#REF!</v>
      </c>
      <c r="G12">
        <f>(E12-E8)/E11</f>
        <v>2.7444394289406371E-2</v>
      </c>
    </row>
    <row r="13" spans="2:7" x14ac:dyDescent="0.2">
      <c r="B13" s="3"/>
      <c r="C13" s="74" t="s">
        <v>4</v>
      </c>
      <c r="D13" t="e">
        <f>#REF!</f>
        <v>#REF!</v>
      </c>
      <c r="E13" s="122">
        <v>459702</v>
      </c>
      <c r="F13" t="e">
        <f t="shared" ref="F13:G24" si="0">(D13-D9)/D12</f>
        <v>#REF!</v>
      </c>
      <c r="G13">
        <f t="shared" si="0"/>
        <v>3.0481731583496777E-2</v>
      </c>
    </row>
    <row r="14" spans="2:7" x14ac:dyDescent="0.2">
      <c r="B14" s="3"/>
      <c r="C14" s="74" t="s">
        <v>1</v>
      </c>
      <c r="D14" t="e">
        <f>#REF!</f>
        <v>#REF!</v>
      </c>
      <c r="E14" s="122">
        <v>463201</v>
      </c>
      <c r="F14" t="e">
        <f t="shared" si="0"/>
        <v>#REF!</v>
      </c>
      <c r="G14">
        <f t="shared" si="0"/>
        <v>2.9588733570878524E-2</v>
      </c>
    </row>
    <row r="15" spans="2:7" x14ac:dyDescent="0.2">
      <c r="B15" s="3"/>
      <c r="C15" s="74" t="s">
        <v>2</v>
      </c>
      <c r="D15" t="e">
        <f>#REF!</f>
        <v>#REF!</v>
      </c>
      <c r="E15" s="122">
        <v>466727</v>
      </c>
      <c r="F15" t="e">
        <f t="shared" si="0"/>
        <v>#REF!</v>
      </c>
      <c r="G15">
        <f t="shared" si="0"/>
        <v>3.1940777329928047E-2</v>
      </c>
    </row>
    <row r="16" spans="2:7" x14ac:dyDescent="0.2">
      <c r="B16" s="3">
        <v>2015</v>
      </c>
      <c r="C16" s="74" t="s">
        <v>3</v>
      </c>
      <c r="D16" t="e">
        <f>#REF!</f>
        <v>#REF!</v>
      </c>
      <c r="E16" s="122">
        <v>468326</v>
      </c>
      <c r="F16" t="e">
        <f t="shared" si="0"/>
        <v>#REF!</v>
      </c>
      <c r="G16">
        <f t="shared" si="0"/>
        <v>2.680796268482432E-2</v>
      </c>
    </row>
    <row r="17" spans="2:7" x14ac:dyDescent="0.2">
      <c r="B17" s="3"/>
      <c r="C17" s="74" t="s">
        <v>4</v>
      </c>
      <c r="D17" t="e">
        <f>#REF!</f>
        <v>#REF!</v>
      </c>
      <c r="E17" s="122">
        <v>471018</v>
      </c>
      <c r="F17" t="e">
        <f t="shared" si="0"/>
        <v>#REF!</v>
      </c>
      <c r="G17">
        <f t="shared" si="0"/>
        <v>2.4162655927708478E-2</v>
      </c>
    </row>
    <row r="18" spans="2:7" x14ac:dyDescent="0.2">
      <c r="B18" s="3"/>
      <c r="C18" s="74" t="s">
        <v>1</v>
      </c>
      <c r="D18" t="e">
        <f>#REF!</f>
        <v>#REF!</v>
      </c>
      <c r="E18" s="122">
        <v>472980</v>
      </c>
      <c r="F18" t="e">
        <f t="shared" si="0"/>
        <v>#REF!</v>
      </c>
      <c r="G18">
        <f t="shared" si="0"/>
        <v>2.076141463808177E-2</v>
      </c>
    </row>
    <row r="19" spans="2:7" x14ac:dyDescent="0.2">
      <c r="B19" s="3"/>
      <c r="C19" s="71" t="s">
        <v>2</v>
      </c>
      <c r="D19" t="e">
        <f>#REF!</f>
        <v>#REF!</v>
      </c>
      <c r="E19" s="122">
        <v>476413</v>
      </c>
      <c r="F19" t="e">
        <f t="shared" si="0"/>
        <v>#REF!</v>
      </c>
      <c r="G19">
        <f t="shared" si="0"/>
        <v>2.0478667174087698E-2</v>
      </c>
    </row>
    <row r="20" spans="2:7" x14ac:dyDescent="0.2">
      <c r="B20" s="3">
        <v>2016</v>
      </c>
      <c r="C20" s="75" t="s">
        <v>3</v>
      </c>
      <c r="D20" t="e">
        <f>#REF!</f>
        <v>#REF!</v>
      </c>
      <c r="E20" s="122">
        <v>477421</v>
      </c>
      <c r="F20" t="e">
        <f t="shared" si="0"/>
        <v>#REF!</v>
      </c>
      <c r="G20">
        <f t="shared" si="0"/>
        <v>1.9090578972446176E-2</v>
      </c>
    </row>
    <row r="21" spans="2:7" x14ac:dyDescent="0.2">
      <c r="B21" s="3"/>
      <c r="C21" s="79" t="s">
        <v>4</v>
      </c>
      <c r="D21" t="e">
        <f>#REF!</f>
        <v>#REF!</v>
      </c>
      <c r="E21" s="122">
        <v>479693</v>
      </c>
      <c r="F21" t="e">
        <f t="shared" si="0"/>
        <v>#REF!</v>
      </c>
      <c r="G21">
        <f t="shared" si="0"/>
        <v>1.817054549339053E-2</v>
      </c>
    </row>
    <row r="22" spans="2:7" x14ac:dyDescent="0.2">
      <c r="B22" s="3"/>
      <c r="C22" s="80" t="s">
        <v>1</v>
      </c>
      <c r="D22" t="e">
        <f>#REF!</f>
        <v>#REF!</v>
      </c>
      <c r="E22" s="122">
        <v>482288</v>
      </c>
      <c r="F22" t="e">
        <f t="shared" si="0"/>
        <v>#REF!</v>
      </c>
      <c r="G22">
        <f t="shared" si="0"/>
        <v>1.9404077191036768E-2</v>
      </c>
    </row>
    <row r="23" spans="2:7" x14ac:dyDescent="0.2">
      <c r="B23" s="3"/>
      <c r="C23" s="81" t="s">
        <v>2</v>
      </c>
      <c r="D23" t="e">
        <f>#REF!</f>
        <v>#REF!</v>
      </c>
      <c r="E23" s="122">
        <v>485897</v>
      </c>
      <c r="F23" s="120" t="e">
        <f t="shared" si="0"/>
        <v>#REF!</v>
      </c>
      <c r="G23">
        <f t="shared" si="0"/>
        <v>1.9664598745977507E-2</v>
      </c>
    </row>
    <row r="24" spans="2:7" x14ac:dyDescent="0.2">
      <c r="B24" s="3">
        <v>2017</v>
      </c>
      <c r="C24" s="117" t="s">
        <v>3</v>
      </c>
      <c r="D24" t="e">
        <f>#REF!</f>
        <v>#REF!</v>
      </c>
      <c r="E24" s="122">
        <v>487333</v>
      </c>
      <c r="F24" t="e">
        <f t="shared" si="0"/>
        <v>#REF!</v>
      </c>
      <c r="G24">
        <f t="shared" si="0"/>
        <v>2.0399385054857305E-2</v>
      </c>
    </row>
    <row r="25" spans="2:7" x14ac:dyDescent="0.2">
      <c r="C25" s="79" t="s">
        <v>4</v>
      </c>
      <c r="D25" t="e">
        <f>#REF!</f>
        <v>#REF!</v>
      </c>
      <c r="E25" s="122">
        <v>488817</v>
      </c>
      <c r="F25" t="e">
        <f t="shared" ref="F25:G27" si="1">(D25-D21)/D24</f>
        <v>#REF!</v>
      </c>
      <c r="G25">
        <f t="shared" si="1"/>
        <v>1.8722311027572523E-2</v>
      </c>
    </row>
    <row r="26" spans="2:7" x14ac:dyDescent="0.2">
      <c r="C26" s="123" t="s">
        <v>1</v>
      </c>
      <c r="D26" t="e">
        <f>#REF!</f>
        <v>#REF!</v>
      </c>
      <c r="E26" s="122">
        <v>490704</v>
      </c>
      <c r="F26" t="e">
        <f t="shared" si="1"/>
        <v>#REF!</v>
      </c>
      <c r="G26">
        <f t="shared" si="1"/>
        <v>1.7217077147480549E-2</v>
      </c>
    </row>
    <row r="27" spans="2:7" x14ac:dyDescent="0.2">
      <c r="C27" s="131" t="s">
        <v>2</v>
      </c>
      <c r="D27" t="e">
        <f>#REF!</f>
        <v>#REF!</v>
      </c>
      <c r="E27" s="122">
        <v>490704</v>
      </c>
      <c r="F27" t="e">
        <f t="shared" si="1"/>
        <v>#REF!</v>
      </c>
      <c r="G27">
        <f t="shared" si="1"/>
        <v>9.796129642309824E-3</v>
      </c>
    </row>
    <row r="31" spans="2:7" x14ac:dyDescent="0.2">
      <c r="B31" s="126"/>
      <c r="C31" s="122"/>
    </row>
    <row r="32" spans="2:7" x14ac:dyDescent="0.2">
      <c r="B32" s="126"/>
      <c r="C32" s="122"/>
    </row>
    <row r="33" spans="2:3" x14ac:dyDescent="0.2">
      <c r="B33" s="126"/>
      <c r="C33" s="122"/>
    </row>
    <row r="34" spans="2:3" x14ac:dyDescent="0.2">
      <c r="B34" s="126"/>
      <c r="C34" s="122"/>
    </row>
    <row r="35" spans="2:3" x14ac:dyDescent="0.2">
      <c r="B35" s="126"/>
      <c r="C35" s="122"/>
    </row>
    <row r="36" spans="2:3" x14ac:dyDescent="0.2">
      <c r="B36" s="126"/>
      <c r="C36" s="122"/>
    </row>
    <row r="37" spans="2:3" x14ac:dyDescent="0.2">
      <c r="B37" s="130"/>
      <c r="C37" s="122"/>
    </row>
    <row r="38" spans="2:3" x14ac:dyDescent="0.2">
      <c r="B38" s="130"/>
      <c r="C38" s="122"/>
    </row>
    <row r="39" spans="2:3" x14ac:dyDescent="0.2">
      <c r="B39" s="130"/>
      <c r="C39" s="122"/>
    </row>
    <row r="40" spans="2:3" x14ac:dyDescent="0.2">
      <c r="B40" s="130"/>
      <c r="C40" s="122"/>
    </row>
    <row r="41" spans="2:3" x14ac:dyDescent="0.2">
      <c r="B41" s="130"/>
      <c r="C41" s="122"/>
    </row>
    <row r="42" spans="2:3" x14ac:dyDescent="0.2">
      <c r="B42" s="130"/>
      <c r="C42" s="122"/>
    </row>
    <row r="43" spans="2:3" x14ac:dyDescent="0.2">
      <c r="B43" s="130"/>
      <c r="C43" s="122"/>
    </row>
    <row r="44" spans="2:3" x14ac:dyDescent="0.2">
      <c r="B44" s="130"/>
      <c r="C44" s="122"/>
    </row>
    <row r="45" spans="2:3" x14ac:dyDescent="0.2">
      <c r="B45" s="130"/>
      <c r="C45" s="122"/>
    </row>
    <row r="46" spans="2:3" x14ac:dyDescent="0.2">
      <c r="B46" s="130"/>
      <c r="C46" s="122"/>
    </row>
    <row r="47" spans="2:3" x14ac:dyDescent="0.2">
      <c r="B47" s="130"/>
      <c r="C47" s="122"/>
    </row>
    <row r="48" spans="2:3" x14ac:dyDescent="0.2">
      <c r="B48" s="130"/>
      <c r="C48" s="122"/>
    </row>
    <row r="49" spans="2:5" x14ac:dyDescent="0.2">
      <c r="B49" s="130"/>
      <c r="C49" s="122"/>
    </row>
    <row r="50" spans="2:5" x14ac:dyDescent="0.2">
      <c r="B50" s="130"/>
      <c r="C50" s="122"/>
    </row>
    <row r="51" spans="2:5" x14ac:dyDescent="0.2">
      <c r="B51" s="130"/>
      <c r="C51" s="122"/>
      <c r="E51" s="121"/>
    </row>
    <row r="52" spans="2:5" x14ac:dyDescent="0.2">
      <c r="B52" s="130"/>
      <c r="C52" s="122"/>
      <c r="E52" s="121"/>
    </row>
    <row r="53" spans="2:5" x14ac:dyDescent="0.2">
      <c r="B53" s="130"/>
      <c r="C53" s="122"/>
      <c r="E53" s="121"/>
    </row>
    <row r="54" spans="2:5" x14ac:dyDescent="0.2">
      <c r="B54" s="130"/>
      <c r="C54" s="122"/>
      <c r="E54" s="121"/>
    </row>
    <row r="55" spans="2:5" x14ac:dyDescent="0.2">
      <c r="B55" s="130"/>
      <c r="C55" s="122"/>
      <c r="E55" s="121"/>
    </row>
    <row r="56" spans="2:5" x14ac:dyDescent="0.2">
      <c r="B56" s="130"/>
      <c r="C56" s="122"/>
      <c r="E56" s="121"/>
    </row>
    <row r="57" spans="2:5" x14ac:dyDescent="0.2">
      <c r="B57" s="130"/>
      <c r="C57" s="122"/>
      <c r="E57" s="121"/>
    </row>
    <row r="58" spans="2:5" x14ac:dyDescent="0.2">
      <c r="B58" s="130"/>
      <c r="C58" s="122"/>
      <c r="E58" s="121"/>
    </row>
    <row r="59" spans="2:5" x14ac:dyDescent="0.2">
      <c r="B59" s="130"/>
      <c r="C59" s="122"/>
      <c r="E59" s="121"/>
    </row>
    <row r="60" spans="2:5" x14ac:dyDescent="0.2">
      <c r="E60" s="121"/>
    </row>
    <row r="61" spans="2:5" x14ac:dyDescent="0.2">
      <c r="E61" s="121"/>
    </row>
    <row r="62" spans="2:5" x14ac:dyDescent="0.2">
      <c r="E62" s="121"/>
    </row>
    <row r="63" spans="2:5" x14ac:dyDescent="0.2">
      <c r="E63" s="121"/>
    </row>
    <row r="64" spans="2:5" x14ac:dyDescent="0.2">
      <c r="E64" s="121"/>
    </row>
    <row r="65" spans="5:5" x14ac:dyDescent="0.2">
      <c r="E65" s="121"/>
    </row>
    <row r="66" spans="5:5" x14ac:dyDescent="0.2">
      <c r="E66" s="121"/>
    </row>
    <row r="67" spans="5:5" x14ac:dyDescent="0.2">
      <c r="E67" s="121"/>
    </row>
    <row r="68" spans="5:5" x14ac:dyDescent="0.2">
      <c r="E68" s="121"/>
    </row>
    <row r="69" spans="5:5" x14ac:dyDescent="0.2">
      <c r="E69" s="121"/>
    </row>
    <row r="70" spans="5:5" x14ac:dyDescent="0.2">
      <c r="E70" s="121"/>
    </row>
    <row r="71" spans="5:5" x14ac:dyDescent="0.2">
      <c r="E71" s="12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75" x14ac:dyDescent="0.2"/>
  <cols>
    <col min="5" max="5" width="11.7109375" bestFit="1" customWidth="1"/>
  </cols>
  <sheetData>
    <row r="3" spans="2:7" x14ac:dyDescent="0.2">
      <c r="D3" t="s">
        <v>175</v>
      </c>
      <c r="F3" t="s">
        <v>173</v>
      </c>
    </row>
    <row r="4" spans="2:7" x14ac:dyDescent="0.2">
      <c r="B4" s="3"/>
      <c r="C4" s="117" t="s">
        <v>174</v>
      </c>
      <c r="D4" t="s">
        <v>96</v>
      </c>
      <c r="E4" s="122" t="s">
        <v>14</v>
      </c>
      <c r="F4" t="s">
        <v>96</v>
      </c>
      <c r="G4" s="122" t="s">
        <v>14</v>
      </c>
    </row>
    <row r="5" spans="2:7" x14ac:dyDescent="0.2">
      <c r="B5" s="3"/>
      <c r="C5" s="74" t="e">
        <f>#REF!</f>
        <v>#REF!</v>
      </c>
      <c r="D5" t="e">
        <f>#REF!</f>
        <v>#REF!</v>
      </c>
      <c r="E5" s="122" t="e">
        <f>#REF!</f>
        <v>#REF!</v>
      </c>
    </row>
    <row r="6" spans="2:7" x14ac:dyDescent="0.2">
      <c r="B6" s="3"/>
      <c r="C6" s="74" t="e">
        <f>#REF!</f>
        <v>#REF!</v>
      </c>
      <c r="D6" t="e">
        <f>#REF!</f>
        <v>#REF!</v>
      </c>
      <c r="E6" s="122" t="e">
        <f>#REF!</f>
        <v>#REF!</v>
      </c>
      <c r="F6" t="e">
        <f>100*(D6/D5-1)</f>
        <v>#REF!</v>
      </c>
      <c r="G6" t="e">
        <f>100*(E6/E5-1)</f>
        <v>#REF!</v>
      </c>
    </row>
    <row r="7" spans="2:7" x14ac:dyDescent="0.2">
      <c r="B7" s="3"/>
      <c r="C7" s="74" t="e">
        <f>#REF!</f>
        <v>#REF!</v>
      </c>
      <c r="D7" t="e">
        <f>#REF!</f>
        <v>#REF!</v>
      </c>
      <c r="E7" s="122" t="e">
        <f>#REF!</f>
        <v>#REF!</v>
      </c>
      <c r="F7" t="e">
        <f t="shared" ref="F7:G24" si="0">100*(D7/D6-1)</f>
        <v>#REF!</v>
      </c>
      <c r="G7" t="e">
        <f t="shared" si="0"/>
        <v>#REF!</v>
      </c>
    </row>
    <row r="8" spans="2:7" x14ac:dyDescent="0.2">
      <c r="B8" s="3"/>
      <c r="C8" s="74" t="e">
        <f>#REF!</f>
        <v>#REF!</v>
      </c>
      <c r="D8" t="e">
        <f>#REF!</f>
        <v>#REF!</v>
      </c>
      <c r="E8" s="122" t="e">
        <f>#REF!</f>
        <v>#REF!</v>
      </c>
      <c r="F8" t="e">
        <f t="shared" si="0"/>
        <v>#REF!</v>
      </c>
      <c r="G8" t="e">
        <f t="shared" si="0"/>
        <v>#REF!</v>
      </c>
    </row>
    <row r="9" spans="2:7" x14ac:dyDescent="0.2">
      <c r="B9" s="3"/>
      <c r="C9" s="74" t="e">
        <f>#REF!</f>
        <v>#REF!</v>
      </c>
      <c r="D9" t="e">
        <f>#REF!</f>
        <v>#REF!</v>
      </c>
      <c r="E9" s="122" t="e">
        <f>#REF!</f>
        <v>#REF!</v>
      </c>
      <c r="F9" t="e">
        <f t="shared" si="0"/>
        <v>#REF!</v>
      </c>
      <c r="G9" t="e">
        <f t="shared" si="0"/>
        <v>#REF!</v>
      </c>
    </row>
    <row r="10" spans="2:7" x14ac:dyDescent="0.2">
      <c r="B10" s="3"/>
      <c r="C10" s="74" t="e">
        <f>#REF!</f>
        <v>#REF!</v>
      </c>
      <c r="D10" t="e">
        <f>#REF!</f>
        <v>#REF!</v>
      </c>
      <c r="E10" s="122" t="e">
        <f>#REF!</f>
        <v>#REF!</v>
      </c>
      <c r="F10" t="e">
        <f t="shared" si="0"/>
        <v>#REF!</v>
      </c>
      <c r="G10" t="e">
        <f t="shared" si="0"/>
        <v>#REF!</v>
      </c>
    </row>
    <row r="11" spans="2:7" x14ac:dyDescent="0.2">
      <c r="B11" s="3"/>
      <c r="C11" s="74" t="e">
        <f>#REF!</f>
        <v>#REF!</v>
      </c>
      <c r="D11" t="e">
        <f>#REF!</f>
        <v>#REF!</v>
      </c>
      <c r="E11" s="122" t="e">
        <f>#REF!</f>
        <v>#REF!</v>
      </c>
      <c r="F11" t="e">
        <f t="shared" si="0"/>
        <v>#REF!</v>
      </c>
      <c r="G11" t="e">
        <f t="shared" si="0"/>
        <v>#REF!</v>
      </c>
    </row>
    <row r="12" spans="2:7" x14ac:dyDescent="0.2">
      <c r="B12" s="3"/>
      <c r="C12" s="74" t="e">
        <f>#REF!</f>
        <v>#REF!</v>
      </c>
      <c r="D12" t="e">
        <f>#REF!</f>
        <v>#REF!</v>
      </c>
      <c r="E12" s="122" t="e">
        <f>#REF!</f>
        <v>#REF!</v>
      </c>
      <c r="F12" t="e">
        <f t="shared" si="0"/>
        <v>#REF!</v>
      </c>
      <c r="G12" t="e">
        <f t="shared" si="0"/>
        <v>#REF!</v>
      </c>
    </row>
    <row r="13" spans="2:7" x14ac:dyDescent="0.2">
      <c r="B13" s="3"/>
      <c r="C13" s="74" t="e">
        <f>#REF!</f>
        <v>#REF!</v>
      </c>
      <c r="D13" t="e">
        <f>#REF!</f>
        <v>#REF!</v>
      </c>
      <c r="E13" s="122" t="e">
        <f>#REF!</f>
        <v>#REF!</v>
      </c>
      <c r="F13" t="e">
        <f t="shared" si="0"/>
        <v>#REF!</v>
      </c>
      <c r="G13" t="e">
        <f t="shared" si="0"/>
        <v>#REF!</v>
      </c>
    </row>
    <row r="14" spans="2:7" x14ac:dyDescent="0.2">
      <c r="B14" s="3"/>
      <c r="C14" s="74" t="e">
        <f>#REF!</f>
        <v>#REF!</v>
      </c>
      <c r="D14" t="e">
        <f>#REF!</f>
        <v>#REF!</v>
      </c>
      <c r="E14" s="122" t="e">
        <f>#REF!</f>
        <v>#REF!</v>
      </c>
      <c r="F14" t="e">
        <f t="shared" si="0"/>
        <v>#REF!</v>
      </c>
      <c r="G14" t="e">
        <f t="shared" si="0"/>
        <v>#REF!</v>
      </c>
    </row>
    <row r="15" spans="2:7" x14ac:dyDescent="0.2">
      <c r="B15" s="3"/>
      <c r="C15" s="74" t="e">
        <f>#REF!</f>
        <v>#REF!</v>
      </c>
      <c r="D15" t="e">
        <f>#REF!</f>
        <v>#REF!</v>
      </c>
      <c r="E15" s="122" t="e">
        <f>#REF!</f>
        <v>#REF!</v>
      </c>
      <c r="F15" t="e">
        <f t="shared" si="0"/>
        <v>#REF!</v>
      </c>
      <c r="G15" t="e">
        <f t="shared" si="0"/>
        <v>#REF!</v>
      </c>
    </row>
    <row r="16" spans="2:7" x14ac:dyDescent="0.2">
      <c r="B16" s="3"/>
      <c r="C16" s="74" t="e">
        <f>#REF!</f>
        <v>#REF!</v>
      </c>
      <c r="D16" t="e">
        <f>#REF!</f>
        <v>#REF!</v>
      </c>
      <c r="E16" s="122" t="e">
        <f>#REF!</f>
        <v>#REF!</v>
      </c>
      <c r="F16" t="e">
        <f t="shared" si="0"/>
        <v>#REF!</v>
      </c>
      <c r="G16" t="e">
        <f t="shared" si="0"/>
        <v>#REF!</v>
      </c>
    </row>
    <row r="17" spans="2:7" x14ac:dyDescent="0.2">
      <c r="B17" s="3"/>
      <c r="C17" s="74" t="e">
        <f>#REF!</f>
        <v>#REF!</v>
      </c>
      <c r="D17" t="e">
        <f>#REF!</f>
        <v>#REF!</v>
      </c>
      <c r="E17" s="122" t="e">
        <f>#REF!</f>
        <v>#REF!</v>
      </c>
      <c r="F17" t="e">
        <f t="shared" si="0"/>
        <v>#REF!</v>
      </c>
      <c r="G17" t="e">
        <f t="shared" si="0"/>
        <v>#REF!</v>
      </c>
    </row>
    <row r="18" spans="2:7" x14ac:dyDescent="0.2">
      <c r="B18" s="3"/>
      <c r="C18" s="74" t="e">
        <f>#REF!</f>
        <v>#REF!</v>
      </c>
      <c r="D18" t="e">
        <f>#REF!</f>
        <v>#REF!</v>
      </c>
      <c r="E18" s="122" t="e">
        <f>#REF!</f>
        <v>#REF!</v>
      </c>
      <c r="F18" t="e">
        <f t="shared" si="0"/>
        <v>#REF!</v>
      </c>
      <c r="G18" t="e">
        <f t="shared" si="0"/>
        <v>#REF!</v>
      </c>
    </row>
    <row r="19" spans="2:7" x14ac:dyDescent="0.2">
      <c r="B19" s="3"/>
      <c r="C19" s="74" t="e">
        <f>#REF!</f>
        <v>#REF!</v>
      </c>
      <c r="D19" t="e">
        <f>#REF!</f>
        <v>#REF!</v>
      </c>
      <c r="E19" s="122" t="e">
        <f>#REF!</f>
        <v>#REF!</v>
      </c>
      <c r="F19" t="e">
        <f t="shared" si="0"/>
        <v>#REF!</v>
      </c>
      <c r="G19" t="e">
        <f t="shared" si="0"/>
        <v>#REF!</v>
      </c>
    </row>
    <row r="20" spans="2:7" x14ac:dyDescent="0.2">
      <c r="B20" s="3"/>
      <c r="C20" s="74" t="e">
        <f>#REF!</f>
        <v>#REF!</v>
      </c>
      <c r="D20" t="e">
        <f>#REF!</f>
        <v>#REF!</v>
      </c>
      <c r="E20" s="122" t="e">
        <f>#REF!</f>
        <v>#REF!</v>
      </c>
      <c r="F20" t="e">
        <f t="shared" si="0"/>
        <v>#REF!</v>
      </c>
      <c r="G20" t="e">
        <f t="shared" si="0"/>
        <v>#REF!</v>
      </c>
    </row>
    <row r="21" spans="2:7" x14ac:dyDescent="0.2">
      <c r="B21" s="3"/>
      <c r="C21" s="74" t="e">
        <f>#REF!</f>
        <v>#REF!</v>
      </c>
      <c r="D21" t="e">
        <f>#REF!</f>
        <v>#REF!</v>
      </c>
      <c r="E21" s="122" t="e">
        <f>#REF!</f>
        <v>#REF!</v>
      </c>
      <c r="F21" t="e">
        <f t="shared" si="0"/>
        <v>#REF!</v>
      </c>
      <c r="G21" t="e">
        <f t="shared" si="0"/>
        <v>#REF!</v>
      </c>
    </row>
    <row r="22" spans="2:7" x14ac:dyDescent="0.2">
      <c r="B22" s="3"/>
      <c r="C22" s="74" t="e">
        <f>#REF!</f>
        <v>#REF!</v>
      </c>
      <c r="D22" t="e">
        <f>#REF!</f>
        <v>#REF!</v>
      </c>
      <c r="E22" s="122" t="e">
        <f>#REF!</f>
        <v>#REF!</v>
      </c>
      <c r="F22" t="e">
        <f t="shared" si="0"/>
        <v>#REF!</v>
      </c>
      <c r="G22" t="e">
        <f t="shared" si="0"/>
        <v>#REF!</v>
      </c>
    </row>
    <row r="23" spans="2:7" x14ac:dyDescent="0.2">
      <c r="B23" s="3"/>
      <c r="C23" s="74" t="e">
        <f>#REF!</f>
        <v>#REF!</v>
      </c>
      <c r="D23" t="e">
        <f>#REF!</f>
        <v>#REF!</v>
      </c>
      <c r="E23" s="122" t="e">
        <f>#REF!</f>
        <v>#REF!</v>
      </c>
      <c r="F23" t="e">
        <f t="shared" si="0"/>
        <v>#REF!</v>
      </c>
      <c r="G23" t="e">
        <f>100*(E23/E22-1)</f>
        <v>#REF!</v>
      </c>
    </row>
    <row r="24" spans="2:7" x14ac:dyDescent="0.2">
      <c r="B24" s="3"/>
      <c r="C24" s="74">
        <v>2017</v>
      </c>
      <c r="D24" t="e">
        <f>#REF!</f>
        <v>#REF!</v>
      </c>
      <c r="E24" s="122" t="e">
        <f>#REF!</f>
        <v>#REF!</v>
      </c>
      <c r="F24" t="e">
        <f t="shared" si="0"/>
        <v>#REF!</v>
      </c>
      <c r="G24" t="e">
        <f>100*(E24/E23-1)</f>
        <v>#REF!</v>
      </c>
    </row>
    <row r="25" spans="2:7" x14ac:dyDescent="0.2">
      <c r="C25" s="74"/>
    </row>
    <row r="26" spans="2:7" x14ac:dyDescent="0.2">
      <c r="C26" s="74"/>
    </row>
    <row r="51" spans="5:5" x14ac:dyDescent="0.2">
      <c r="E51" s="121"/>
    </row>
    <row r="52" spans="5:5" x14ac:dyDescent="0.2">
      <c r="E52" s="121"/>
    </row>
    <row r="53" spans="5:5" x14ac:dyDescent="0.2">
      <c r="E53" s="121"/>
    </row>
    <row r="54" spans="5:5" x14ac:dyDescent="0.2">
      <c r="E54" s="121"/>
    </row>
    <row r="55" spans="5:5" x14ac:dyDescent="0.2">
      <c r="E55" s="121"/>
    </row>
    <row r="56" spans="5:5" x14ac:dyDescent="0.2">
      <c r="E56" s="121"/>
    </row>
    <row r="57" spans="5:5" x14ac:dyDescent="0.2">
      <c r="E57" s="121"/>
    </row>
    <row r="58" spans="5:5" x14ac:dyDescent="0.2">
      <c r="E58" s="121"/>
    </row>
    <row r="59" spans="5:5" x14ac:dyDescent="0.2">
      <c r="E59" s="121"/>
    </row>
    <row r="60" spans="5:5" x14ac:dyDescent="0.2">
      <c r="E60" s="121"/>
    </row>
    <row r="61" spans="5:5" x14ac:dyDescent="0.2">
      <c r="E61" s="121"/>
    </row>
    <row r="62" spans="5:5" x14ac:dyDescent="0.2">
      <c r="E62" s="121"/>
    </row>
    <row r="63" spans="5:5" x14ac:dyDescent="0.2">
      <c r="E63" s="121"/>
    </row>
    <row r="64" spans="5:5" x14ac:dyDescent="0.2">
      <c r="E64" s="121"/>
    </row>
    <row r="65" spans="5:5" x14ac:dyDescent="0.2">
      <c r="E65" s="121"/>
    </row>
    <row r="66" spans="5:5" x14ac:dyDescent="0.2">
      <c r="E66" s="121"/>
    </row>
    <row r="67" spans="5:5" x14ac:dyDescent="0.2">
      <c r="E67" s="121"/>
    </row>
    <row r="68" spans="5:5" x14ac:dyDescent="0.2">
      <c r="E68" s="121"/>
    </row>
    <row r="69" spans="5:5" x14ac:dyDescent="0.2">
      <c r="E69" s="121"/>
    </row>
    <row r="70" spans="5:5" x14ac:dyDescent="0.2">
      <c r="E70" s="121"/>
    </row>
    <row r="71" spans="5:5" x14ac:dyDescent="0.2">
      <c r="E71" s="12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75" x14ac:dyDescent="0.2"/>
  <cols>
    <col min="2" max="2" width="6.42578125" customWidth="1"/>
    <col min="3" max="4" width="11.7109375" bestFit="1" customWidth="1"/>
    <col min="5" max="6" width="12.5703125" bestFit="1" customWidth="1"/>
    <col min="10" max="13" width="9.5703125" bestFit="1" customWidth="1"/>
  </cols>
  <sheetData>
    <row r="1" spans="1:6" x14ac:dyDescent="0.2">
      <c r="C1" s="379" t="s">
        <v>85</v>
      </c>
      <c r="D1" s="379"/>
      <c r="E1" s="379" t="s">
        <v>166</v>
      </c>
      <c r="F1" s="379"/>
    </row>
    <row r="2" spans="1:6" x14ac:dyDescent="0.2">
      <c r="C2" s="77" t="s">
        <v>96</v>
      </c>
      <c r="D2" s="77" t="s">
        <v>14</v>
      </c>
      <c r="E2" s="77" t="s">
        <v>96</v>
      </c>
      <c r="F2" s="77" t="s">
        <v>14</v>
      </c>
    </row>
    <row r="3" spans="1:6" x14ac:dyDescent="0.2">
      <c r="B3" t="e">
        <f>#REF!</f>
        <v>#REF!</v>
      </c>
      <c r="C3" s="70" t="e">
        <f>#REF!</f>
        <v>#REF!</v>
      </c>
      <c r="D3" s="70" t="e">
        <f>#REF!*1</f>
        <v>#REF!</v>
      </c>
      <c r="E3" s="70" t="e">
        <f>#REF!</f>
        <v>#REF!</v>
      </c>
      <c r="F3" s="70" t="e">
        <f>#REF!</f>
        <v>#REF!</v>
      </c>
    </row>
    <row r="4" spans="1:6" x14ac:dyDescent="0.2">
      <c r="A4" t="e">
        <f>#REF!</f>
        <v>#REF!</v>
      </c>
      <c r="B4" t="e">
        <f>#REF!</f>
        <v>#REF!</v>
      </c>
      <c r="C4" s="70" t="e">
        <f>#REF!</f>
        <v>#REF!</v>
      </c>
      <c r="D4" s="70" t="e">
        <f>#REF!*1</f>
        <v>#REF!</v>
      </c>
      <c r="E4" s="70" t="e">
        <f>#REF!</f>
        <v>#REF!</v>
      </c>
      <c r="F4" s="70" t="e">
        <f>#REF!</f>
        <v>#REF!</v>
      </c>
    </row>
    <row r="5" spans="1:6" x14ac:dyDescent="0.2">
      <c r="B5" t="e">
        <f>#REF!</f>
        <v>#REF!</v>
      </c>
      <c r="C5" s="70" t="e">
        <f>#REF!</f>
        <v>#REF!</v>
      </c>
      <c r="D5" s="70" t="e">
        <f>#REF!*1</f>
        <v>#REF!</v>
      </c>
      <c r="E5" s="70" t="e">
        <f>#REF!</f>
        <v>#REF!</v>
      </c>
      <c r="F5" s="70" t="e">
        <f>#REF!</f>
        <v>#REF!</v>
      </c>
    </row>
    <row r="6" spans="1:6" x14ac:dyDescent="0.2">
      <c r="B6" t="e">
        <f>#REF!</f>
        <v>#REF!</v>
      </c>
      <c r="C6" s="70" t="e">
        <f>#REF!</f>
        <v>#REF!</v>
      </c>
      <c r="D6" s="70" t="e">
        <f>#REF!*1</f>
        <v>#REF!</v>
      </c>
      <c r="E6" s="70" t="e">
        <f>#REF!</f>
        <v>#REF!</v>
      </c>
      <c r="F6" s="70" t="e">
        <f>#REF!</f>
        <v>#REF!</v>
      </c>
    </row>
    <row r="7" spans="1:6" x14ac:dyDescent="0.2">
      <c r="B7" t="e">
        <f>#REF!</f>
        <v>#REF!</v>
      </c>
      <c r="C7" s="70" t="e">
        <f>#REF!</f>
        <v>#REF!</v>
      </c>
      <c r="D7" s="70" t="e">
        <f>#REF!*1</f>
        <v>#REF!</v>
      </c>
      <c r="E7" s="70" t="e">
        <f>#REF!</f>
        <v>#REF!</v>
      </c>
      <c r="F7" s="70" t="e">
        <f>#REF!</f>
        <v>#REF!</v>
      </c>
    </row>
    <row r="8" spans="1:6" x14ac:dyDescent="0.2">
      <c r="A8" t="e">
        <f>#REF!</f>
        <v>#REF!</v>
      </c>
      <c r="B8" t="e">
        <f>#REF!</f>
        <v>#REF!</v>
      </c>
      <c r="C8" s="70" t="e">
        <f>#REF!</f>
        <v>#REF!</v>
      </c>
      <c r="D8" s="70" t="e">
        <f>#REF!*1</f>
        <v>#REF!</v>
      </c>
      <c r="E8" s="70" t="e">
        <f>#REF!</f>
        <v>#REF!</v>
      </c>
      <c r="F8" s="70" t="e">
        <f>#REF!</f>
        <v>#REF!</v>
      </c>
    </row>
    <row r="9" spans="1:6" x14ac:dyDescent="0.2">
      <c r="B9" t="e">
        <f>#REF!</f>
        <v>#REF!</v>
      </c>
      <c r="C9" s="70" t="e">
        <f>#REF!</f>
        <v>#REF!</v>
      </c>
      <c r="D9" s="70" t="e">
        <f>#REF!*1</f>
        <v>#REF!</v>
      </c>
      <c r="E9" s="70" t="e">
        <f>#REF!</f>
        <v>#REF!</v>
      </c>
      <c r="F9" s="70" t="e">
        <f>#REF!</f>
        <v>#REF!</v>
      </c>
    </row>
    <row r="10" spans="1:6" x14ac:dyDescent="0.2">
      <c r="B10" t="e">
        <f>#REF!</f>
        <v>#REF!</v>
      </c>
      <c r="C10" s="70" t="e">
        <f>#REF!</f>
        <v>#REF!</v>
      </c>
      <c r="D10" s="70" t="e">
        <f>#REF!*1</f>
        <v>#REF!</v>
      </c>
      <c r="E10" s="70" t="e">
        <f>#REF!</f>
        <v>#REF!</v>
      </c>
      <c r="F10" s="70" t="e">
        <f>#REF!</f>
        <v>#REF!</v>
      </c>
    </row>
    <row r="11" spans="1:6" x14ac:dyDescent="0.2">
      <c r="B11" t="e">
        <f>#REF!</f>
        <v>#REF!</v>
      </c>
      <c r="C11" s="70" t="e">
        <f>#REF!</f>
        <v>#REF!</v>
      </c>
      <c r="D11" s="70" t="e">
        <f>#REF!*1</f>
        <v>#REF!</v>
      </c>
      <c r="E11" s="70" t="e">
        <f>#REF!</f>
        <v>#REF!</v>
      </c>
      <c r="F11" s="70" t="e">
        <f>#REF!</f>
        <v>#REF!</v>
      </c>
    </row>
    <row r="12" spans="1:6" x14ac:dyDescent="0.2">
      <c r="A12" t="e">
        <f>#REF!</f>
        <v>#REF!</v>
      </c>
      <c r="B12" t="e">
        <f>#REF!</f>
        <v>#REF!</v>
      </c>
      <c r="C12" s="70" t="e">
        <f>#REF!</f>
        <v>#REF!</v>
      </c>
      <c r="D12" s="70" t="e">
        <f>#REF!*1</f>
        <v>#REF!</v>
      </c>
      <c r="E12" s="70" t="e">
        <f>#REF!</f>
        <v>#REF!</v>
      </c>
      <c r="F12" s="70" t="e">
        <f>#REF!</f>
        <v>#REF!</v>
      </c>
    </row>
    <row r="13" spans="1:6" x14ac:dyDescent="0.2">
      <c r="B13" t="e">
        <f>#REF!</f>
        <v>#REF!</v>
      </c>
      <c r="C13" s="70" t="e">
        <f>#REF!</f>
        <v>#REF!</v>
      </c>
      <c r="D13" s="70" t="e">
        <f>#REF!*1</f>
        <v>#REF!</v>
      </c>
      <c r="E13" s="70" t="e">
        <f>#REF!</f>
        <v>#REF!</v>
      </c>
      <c r="F13" s="70" t="e">
        <f>#REF!</f>
        <v>#REF!</v>
      </c>
    </row>
    <row r="14" spans="1:6" x14ac:dyDescent="0.2">
      <c r="B14" t="e">
        <f>#REF!</f>
        <v>#REF!</v>
      </c>
      <c r="C14" s="70" t="e">
        <f>#REF!</f>
        <v>#REF!</v>
      </c>
      <c r="D14" s="70" t="e">
        <f>#REF!*1</f>
        <v>#REF!</v>
      </c>
      <c r="E14" s="70" t="e">
        <f>#REF!</f>
        <v>#REF!</v>
      </c>
      <c r="F14" s="70" t="e">
        <f>#REF!</f>
        <v>#REF!</v>
      </c>
    </row>
    <row r="15" spans="1:6" x14ac:dyDescent="0.2">
      <c r="B15" t="e">
        <f>#REF!</f>
        <v>#REF!</v>
      </c>
      <c r="C15" s="70" t="e">
        <f>#REF!</f>
        <v>#REF!</v>
      </c>
      <c r="D15" s="70" t="e">
        <f>#REF!*1</f>
        <v>#REF!</v>
      </c>
      <c r="E15" s="70" t="e">
        <f>#REF!</f>
        <v>#REF!</v>
      </c>
      <c r="F15" s="70" t="e">
        <f>#REF!</f>
        <v>#REF!</v>
      </c>
    </row>
    <row r="16" spans="1:6" x14ac:dyDescent="0.2">
      <c r="A16" t="e">
        <f>#REF!</f>
        <v>#REF!</v>
      </c>
      <c r="B16" t="e">
        <f>#REF!</f>
        <v>#REF!</v>
      </c>
      <c r="C16" s="70" t="e">
        <f>#REF!</f>
        <v>#REF!</v>
      </c>
      <c r="D16" s="70" t="e">
        <f>#REF!*1</f>
        <v>#REF!</v>
      </c>
      <c r="E16" s="70" t="e">
        <f>#REF!</f>
        <v>#REF!</v>
      </c>
      <c r="F16" s="70" t="e">
        <f>#REF!</f>
        <v>#REF!</v>
      </c>
    </row>
    <row r="17" spans="1:13" x14ac:dyDescent="0.2">
      <c r="B17" t="e">
        <f>#REF!</f>
        <v>#REF!</v>
      </c>
      <c r="C17" s="70" t="e">
        <f>#REF!</f>
        <v>#REF!</v>
      </c>
      <c r="D17" s="70" t="e">
        <f>#REF!*1</f>
        <v>#REF!</v>
      </c>
      <c r="E17" s="70" t="e">
        <f>#REF!</f>
        <v>#REF!</v>
      </c>
      <c r="F17" s="70" t="e">
        <f>#REF!</f>
        <v>#REF!</v>
      </c>
    </row>
    <row r="18" spans="1:13" x14ac:dyDescent="0.2">
      <c r="B18" t="e">
        <f>#REF!</f>
        <v>#REF!</v>
      </c>
      <c r="C18" s="70" t="e">
        <f>#REF!</f>
        <v>#REF!</v>
      </c>
      <c r="D18" s="70" t="e">
        <f>#REF!*1</f>
        <v>#REF!</v>
      </c>
      <c r="E18" s="70" t="e">
        <f>#REF!</f>
        <v>#REF!</v>
      </c>
      <c r="F18" s="70" t="e">
        <f>#REF!</f>
        <v>#REF!</v>
      </c>
      <c r="J18" s="76"/>
    </row>
    <row r="19" spans="1:13" x14ac:dyDescent="0.2">
      <c r="B19" t="e">
        <f>#REF!</f>
        <v>#REF!</v>
      </c>
      <c r="C19" s="70" t="e">
        <f>#REF!</f>
        <v>#REF!</v>
      </c>
      <c r="D19" s="70" t="e">
        <f>#REF!*1</f>
        <v>#REF!</v>
      </c>
      <c r="E19" s="70" t="e">
        <f>#REF!</f>
        <v>#REF!</v>
      </c>
      <c r="F19" s="70" t="e">
        <f>#REF!</f>
        <v>#REF!</v>
      </c>
      <c r="J19" s="379" t="s">
        <v>85</v>
      </c>
      <c r="K19" s="379"/>
      <c r="L19" s="379" t="s">
        <v>166</v>
      </c>
      <c r="M19" s="379"/>
    </row>
    <row r="20" spans="1:13" x14ac:dyDescent="0.2">
      <c r="A20" t="e">
        <f>#REF!</f>
        <v>#REF!</v>
      </c>
      <c r="B20" t="e">
        <f>#REF!</f>
        <v>#REF!</v>
      </c>
      <c r="C20" s="70" t="e">
        <f>#REF!</f>
        <v>#REF!</v>
      </c>
      <c r="D20" s="70" t="e">
        <f>#REF!*1</f>
        <v>#REF!</v>
      </c>
      <c r="E20" s="70" t="e">
        <f>#REF!</f>
        <v>#REF!</v>
      </c>
      <c r="F20" s="70" t="e">
        <f>#REF!</f>
        <v>#REF!</v>
      </c>
      <c r="J20" s="77" t="s">
        <v>96</v>
      </c>
      <c r="K20" s="77" t="s">
        <v>14</v>
      </c>
      <c r="L20" s="77" t="s">
        <v>96</v>
      </c>
      <c r="M20" s="77" t="s">
        <v>14</v>
      </c>
    </row>
    <row r="21" spans="1:13" x14ac:dyDescent="0.2">
      <c r="B21" t="e">
        <f>#REF!</f>
        <v>#REF!</v>
      </c>
      <c r="C21" s="70" t="e">
        <f>#REF!</f>
        <v>#REF!</v>
      </c>
      <c r="D21" s="70" t="e">
        <f>#REF!*1</f>
        <v>#REF!</v>
      </c>
      <c r="E21" s="70" t="e">
        <f>#REF!</f>
        <v>#REF!</v>
      </c>
      <c r="F21" s="70" t="e">
        <f>#REF!</f>
        <v>#REF!</v>
      </c>
      <c r="I21" s="76" t="s">
        <v>168</v>
      </c>
      <c r="J21" s="78" t="e">
        <f>MAX(C4:C12)</f>
        <v>#REF!</v>
      </c>
      <c r="K21" s="78" t="e">
        <f>MAX(D4:D12)</f>
        <v>#REF!</v>
      </c>
      <c r="L21" s="78" t="e">
        <f>MAX(E6:E12)</f>
        <v>#REF!</v>
      </c>
      <c r="M21" s="78" t="e">
        <f>MAX(F4:F12)</f>
        <v>#REF!</v>
      </c>
    </row>
    <row r="22" spans="1:13" x14ac:dyDescent="0.2">
      <c r="B22" t="e">
        <f>#REF!</f>
        <v>#REF!</v>
      </c>
      <c r="C22" s="70" t="e">
        <f>#REF!</f>
        <v>#REF!</v>
      </c>
      <c r="D22" s="70" t="e">
        <f>#REF!*1</f>
        <v>#REF!</v>
      </c>
      <c r="E22" s="70" t="e">
        <f>#REF!</f>
        <v>#REF!</v>
      </c>
      <c r="F22" s="70" t="e">
        <f>#REF!</f>
        <v>#REF!</v>
      </c>
      <c r="I22" s="76" t="s">
        <v>169</v>
      </c>
      <c r="J22" s="78" t="e">
        <f>MIN(C9:C15)</f>
        <v>#REF!</v>
      </c>
      <c r="K22" s="78" t="e">
        <f>MIN(D9:D15)</f>
        <v>#REF!</v>
      </c>
      <c r="L22" s="78" t="e">
        <f>MIN(E9:E15)</f>
        <v>#REF!</v>
      </c>
      <c r="M22" s="78" t="e">
        <f>MIN(F9:F15)</f>
        <v>#REF!</v>
      </c>
    </row>
    <row r="23" spans="1:13" x14ac:dyDescent="0.2">
      <c r="B23" t="e">
        <f>#REF!</f>
        <v>#REF!</v>
      </c>
      <c r="C23" s="70" t="e">
        <f>#REF!</f>
        <v>#REF!</v>
      </c>
      <c r="D23" s="70" t="e">
        <f>#REF!*1</f>
        <v>#REF!</v>
      </c>
      <c r="E23" s="70" t="e">
        <f>#REF!</f>
        <v>#REF!</v>
      </c>
      <c r="F23" s="70" t="e">
        <f>#REF!</f>
        <v>#REF!</v>
      </c>
      <c r="I23" s="76" t="s">
        <v>170</v>
      </c>
      <c r="J23" s="78" t="e">
        <f>C40</f>
        <v>#REF!</v>
      </c>
      <c r="K23" s="78" t="e">
        <f>D40</f>
        <v>#REF!</v>
      </c>
      <c r="L23" s="78" t="e">
        <f>E40</f>
        <v>#REF!</v>
      </c>
      <c r="M23" s="78" t="e">
        <f>F40</f>
        <v>#REF!</v>
      </c>
    </row>
    <row r="24" spans="1:13" x14ac:dyDescent="0.2">
      <c r="A24" t="e">
        <f>#REF!</f>
        <v>#REF!</v>
      </c>
      <c r="B24" t="e">
        <f>#REF!</f>
        <v>#REF!</v>
      </c>
      <c r="C24" s="70" t="e">
        <f>#REF!</f>
        <v>#REF!</v>
      </c>
      <c r="D24" s="70" t="e">
        <f>#REF!*1</f>
        <v>#REF!</v>
      </c>
      <c r="E24" s="70" t="e">
        <f>#REF!</f>
        <v>#REF!</v>
      </c>
      <c r="F24" s="70" t="e">
        <f>#REF!</f>
        <v>#REF!</v>
      </c>
      <c r="J24" s="78"/>
      <c r="K24" s="78"/>
      <c r="L24" s="78"/>
      <c r="M24" s="78"/>
    </row>
    <row r="25" spans="1:13" x14ac:dyDescent="0.2">
      <c r="B25" t="e">
        <f>#REF!</f>
        <v>#REF!</v>
      </c>
      <c r="C25" s="70" t="e">
        <f>#REF!</f>
        <v>#REF!</v>
      </c>
      <c r="D25" s="70" t="e">
        <f>#REF!*1</f>
        <v>#REF!</v>
      </c>
      <c r="E25" s="70" t="e">
        <f>#REF!</f>
        <v>#REF!</v>
      </c>
      <c r="F25" s="70" t="e">
        <f>#REF!</f>
        <v>#REF!</v>
      </c>
      <c r="I25" s="76" t="s">
        <v>167</v>
      </c>
      <c r="J25" s="78" t="e">
        <f>(J21-J22)/J21*100</f>
        <v>#REF!</v>
      </c>
      <c r="K25" s="78" t="e">
        <f>(K21-K22)/K21*100</f>
        <v>#REF!</v>
      </c>
      <c r="L25" s="78" t="e">
        <f>(L21-L22)/L21*100</f>
        <v>#REF!</v>
      </c>
      <c r="M25" s="78" t="e">
        <f>(M21-M22)/M21*100</f>
        <v>#REF!</v>
      </c>
    </row>
    <row r="26" spans="1:13" x14ac:dyDescent="0.2">
      <c r="B26" t="e">
        <f>#REF!</f>
        <v>#REF!</v>
      </c>
      <c r="C26" s="70" t="e">
        <f>#REF!</f>
        <v>#REF!</v>
      </c>
      <c r="D26" s="70" t="e">
        <f>#REF!*1</f>
        <v>#REF!</v>
      </c>
      <c r="E26" s="70" t="e">
        <f>#REF!</f>
        <v>#REF!</v>
      </c>
      <c r="F26" s="70" t="e">
        <f>#REF!</f>
        <v>#REF!</v>
      </c>
      <c r="I26" s="76" t="s">
        <v>171</v>
      </c>
      <c r="J26" s="78" t="e">
        <f>(J23-J21)/J21*100</f>
        <v>#REF!</v>
      </c>
      <c r="K26" s="78" t="e">
        <f>(K23-K21)/K21*100</f>
        <v>#REF!</v>
      </c>
      <c r="L26" s="78" t="e">
        <f>(L23-L21)/L21*100</f>
        <v>#REF!</v>
      </c>
      <c r="M26" s="78" t="e">
        <f>(M23-M21)/M21*100</f>
        <v>#REF!</v>
      </c>
    </row>
    <row r="27" spans="1:13" x14ac:dyDescent="0.2">
      <c r="B27" t="e">
        <f>#REF!</f>
        <v>#REF!</v>
      </c>
      <c r="C27" s="70" t="e">
        <f>#REF!</f>
        <v>#REF!</v>
      </c>
      <c r="D27" s="70" t="e">
        <f>#REF!*1</f>
        <v>#REF!</v>
      </c>
      <c r="E27" s="70" t="e">
        <f>#REF!</f>
        <v>#REF!</v>
      </c>
      <c r="F27" s="70" t="e">
        <f>#REF!</f>
        <v>#REF!</v>
      </c>
    </row>
    <row r="28" spans="1:13" x14ac:dyDescent="0.2">
      <c r="A28" t="e">
        <f>#REF!</f>
        <v>#REF!</v>
      </c>
      <c r="B28" t="e">
        <f>#REF!</f>
        <v>#REF!</v>
      </c>
      <c r="C28" s="70" t="e">
        <f>#REF!</f>
        <v>#REF!</v>
      </c>
      <c r="D28" s="70" t="e">
        <f>#REF!*1</f>
        <v>#REF!</v>
      </c>
      <c r="E28" s="70" t="e">
        <f>#REF!</f>
        <v>#REF!</v>
      </c>
      <c r="F28" s="70" t="e">
        <f>#REF!</f>
        <v>#REF!</v>
      </c>
    </row>
    <row r="29" spans="1:13" x14ac:dyDescent="0.2">
      <c r="B29" t="e">
        <f>#REF!</f>
        <v>#REF!</v>
      </c>
      <c r="C29" s="70" t="e">
        <f>#REF!</f>
        <v>#REF!</v>
      </c>
      <c r="D29" s="70" t="e">
        <f>#REF!*1</f>
        <v>#REF!</v>
      </c>
      <c r="E29" s="70" t="e">
        <f>#REF!</f>
        <v>#REF!</v>
      </c>
      <c r="F29" s="70" t="e">
        <f>#REF!</f>
        <v>#REF!</v>
      </c>
    </row>
    <row r="30" spans="1:13" x14ac:dyDescent="0.2">
      <c r="B30" t="e">
        <f>#REF!</f>
        <v>#REF!</v>
      </c>
      <c r="C30" s="70" t="e">
        <f>#REF!</f>
        <v>#REF!</v>
      </c>
      <c r="D30" s="70" t="e">
        <f>#REF!*1</f>
        <v>#REF!</v>
      </c>
      <c r="E30" s="70" t="e">
        <f>#REF!</f>
        <v>#REF!</v>
      </c>
      <c r="F30" s="70" t="e">
        <f>#REF!</f>
        <v>#REF!</v>
      </c>
    </row>
    <row r="31" spans="1:13" x14ac:dyDescent="0.2">
      <c r="B31" t="e">
        <f>#REF!</f>
        <v>#REF!</v>
      </c>
      <c r="C31" s="70" t="e">
        <f>#REF!</f>
        <v>#REF!</v>
      </c>
      <c r="D31" s="70" t="e">
        <f>#REF!*1</f>
        <v>#REF!</v>
      </c>
      <c r="E31" s="70" t="e">
        <f>#REF!</f>
        <v>#REF!</v>
      </c>
      <c r="F31" s="70" t="e">
        <f>#REF!</f>
        <v>#REF!</v>
      </c>
    </row>
    <row r="32" spans="1:13" x14ac:dyDescent="0.2">
      <c r="A32" t="e">
        <f>#REF!</f>
        <v>#REF!</v>
      </c>
      <c r="B32" t="e">
        <f>#REF!</f>
        <v>#REF!</v>
      </c>
      <c r="C32" s="70" t="e">
        <f>#REF!</f>
        <v>#REF!</v>
      </c>
      <c r="D32" s="70" t="e">
        <f>#REF!*1</f>
        <v>#REF!</v>
      </c>
      <c r="E32" s="70" t="e">
        <f>#REF!</f>
        <v>#REF!</v>
      </c>
      <c r="F32" s="70" t="e">
        <f>#REF!</f>
        <v>#REF!</v>
      </c>
    </row>
    <row r="33" spans="1:6" x14ac:dyDescent="0.2">
      <c r="B33" t="e">
        <f>#REF!</f>
        <v>#REF!</v>
      </c>
      <c r="C33" s="70" t="e">
        <f>#REF!</f>
        <v>#REF!</v>
      </c>
      <c r="D33" s="70" t="e">
        <f>#REF!*1</f>
        <v>#REF!</v>
      </c>
      <c r="E33" s="70" t="e">
        <f>#REF!</f>
        <v>#REF!</v>
      </c>
      <c r="F33" s="70" t="e">
        <f>#REF!</f>
        <v>#REF!</v>
      </c>
    </row>
    <row r="34" spans="1:6" x14ac:dyDescent="0.2">
      <c r="B34" t="e">
        <f>#REF!</f>
        <v>#REF!</v>
      </c>
      <c r="C34" s="70" t="e">
        <f>#REF!</f>
        <v>#REF!</v>
      </c>
      <c r="D34" s="70" t="e">
        <f>#REF!*1</f>
        <v>#REF!</v>
      </c>
      <c r="E34" s="70" t="e">
        <f>#REF!</f>
        <v>#REF!</v>
      </c>
      <c r="F34" s="70" t="e">
        <f>#REF!</f>
        <v>#REF!</v>
      </c>
    </row>
    <row r="35" spans="1:6" x14ac:dyDescent="0.2">
      <c r="B35" t="e">
        <f>#REF!</f>
        <v>#REF!</v>
      </c>
      <c r="C35" s="70" t="e">
        <f>#REF!</f>
        <v>#REF!</v>
      </c>
      <c r="D35" s="70" t="e">
        <f>#REF!*1</f>
        <v>#REF!</v>
      </c>
      <c r="E35" s="70" t="e">
        <f>#REF!</f>
        <v>#REF!</v>
      </c>
      <c r="F35" s="70" t="e">
        <f>#REF!</f>
        <v>#REF!</v>
      </c>
    </row>
    <row r="36" spans="1:6" x14ac:dyDescent="0.2">
      <c r="A36" t="e">
        <f>#REF!</f>
        <v>#REF!</v>
      </c>
      <c r="B36" t="e">
        <f>#REF!</f>
        <v>#REF!</v>
      </c>
      <c r="C36" s="70" t="e">
        <f>#REF!</f>
        <v>#REF!</v>
      </c>
      <c r="D36" s="70" t="e">
        <f>#REF!*1</f>
        <v>#REF!</v>
      </c>
      <c r="E36" s="70" t="e">
        <f>#REF!</f>
        <v>#REF!</v>
      </c>
      <c r="F36" s="70" t="e">
        <f>#REF!</f>
        <v>#REF!</v>
      </c>
    </row>
    <row r="37" spans="1:6" x14ac:dyDescent="0.2">
      <c r="B37" t="e">
        <f>#REF!</f>
        <v>#REF!</v>
      </c>
      <c r="C37" s="70" t="e">
        <f>#REF!</f>
        <v>#REF!</v>
      </c>
      <c r="D37" s="70" t="e">
        <f>#REF!*1</f>
        <v>#REF!</v>
      </c>
      <c r="E37" s="70" t="e">
        <f>#REF!</f>
        <v>#REF!</v>
      </c>
      <c r="F37" s="70" t="e">
        <f>#REF!</f>
        <v>#REF!</v>
      </c>
    </row>
    <row r="38" spans="1:6" x14ac:dyDescent="0.2">
      <c r="B38" t="e">
        <f>#REF!</f>
        <v>#REF!</v>
      </c>
      <c r="C38" s="70" t="e">
        <f>#REF!</f>
        <v>#REF!</v>
      </c>
      <c r="D38" s="70" t="e">
        <f>#REF!*1</f>
        <v>#REF!</v>
      </c>
      <c r="E38" s="70" t="e">
        <f>#REF!</f>
        <v>#REF!</v>
      </c>
      <c r="F38" s="70" t="e">
        <f>#REF!</f>
        <v>#REF!</v>
      </c>
    </row>
    <row r="39" spans="1:6" x14ac:dyDescent="0.2">
      <c r="B39" t="e">
        <f>#REF!</f>
        <v>#REF!</v>
      </c>
      <c r="C39" s="70" t="e">
        <f>#REF!</f>
        <v>#REF!</v>
      </c>
      <c r="D39" s="70" t="e">
        <f>#REF!*1</f>
        <v>#REF!</v>
      </c>
      <c r="E39" s="70" t="e">
        <f>#REF!</f>
        <v>#REF!</v>
      </c>
      <c r="F39" s="70" t="e">
        <f>#REF!</f>
        <v>#REF!</v>
      </c>
    </row>
    <row r="40" spans="1:6" x14ac:dyDescent="0.2">
      <c r="A40" t="e">
        <f>#REF!</f>
        <v>#REF!</v>
      </c>
      <c r="B40" t="e">
        <f>#REF!</f>
        <v>#REF!</v>
      </c>
      <c r="C40" s="70" t="e">
        <f>#REF!</f>
        <v>#REF!</v>
      </c>
      <c r="D40" s="70" t="e">
        <f>#REF!*1</f>
        <v>#REF!</v>
      </c>
      <c r="E40" s="70" t="e">
        <f>#REF!</f>
        <v>#REF!</v>
      </c>
      <c r="F40" s="70" t="e">
        <f>#REF!</f>
        <v>#REF!</v>
      </c>
    </row>
    <row r="41" spans="1:6" x14ac:dyDescent="0.2">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75" x14ac:dyDescent="0.2"/>
  <cols>
    <col min="1" max="1" width="26.42578125" customWidth="1"/>
    <col min="2" max="2" width="10.5703125" customWidth="1"/>
    <col min="4" max="4" width="13" customWidth="1"/>
    <col min="5" max="5" width="12.42578125" customWidth="1"/>
    <col min="7" max="7" width="9.5703125" customWidth="1"/>
    <col min="9" max="9" width="12" customWidth="1"/>
    <col min="10" max="10" width="13.28515625" customWidth="1"/>
    <col min="11" max="11" width="14" customWidth="1"/>
    <col min="13" max="13" width="11.5703125" customWidth="1"/>
    <col min="14" max="14" width="13.7109375" customWidth="1"/>
    <col min="16" max="16" width="12.5703125" customWidth="1"/>
    <col min="17" max="17" width="10.7109375" customWidth="1"/>
  </cols>
  <sheetData>
    <row r="1" spans="1:20" ht="13.5" thickBot="1" x14ac:dyDescent="0.25">
      <c r="B1" s="31"/>
      <c r="C1" s="26"/>
      <c r="D1" s="26"/>
      <c r="E1" s="26"/>
      <c r="F1" s="26"/>
      <c r="G1" s="26"/>
      <c r="H1" s="26"/>
      <c r="I1" s="26"/>
      <c r="J1" s="26"/>
      <c r="K1" s="26"/>
      <c r="L1" s="26"/>
      <c r="M1" s="26"/>
      <c r="N1" s="26"/>
      <c r="O1" s="26"/>
      <c r="P1" s="26"/>
    </row>
    <row r="2" spans="1:20" s="25" customFormat="1" ht="63.75" x14ac:dyDescent="0.4">
      <c r="A2" s="21" t="s">
        <v>81</v>
      </c>
      <c r="B2" s="30"/>
      <c r="C2" s="20" t="s">
        <v>17</v>
      </c>
      <c r="D2" s="19" t="s">
        <v>80</v>
      </c>
      <c r="E2" s="18" t="s">
        <v>19</v>
      </c>
      <c r="F2" s="13" t="s">
        <v>5</v>
      </c>
      <c r="G2" s="16"/>
      <c r="H2" s="13"/>
      <c r="I2" s="13"/>
      <c r="J2" s="13"/>
      <c r="K2" s="14" t="s">
        <v>0</v>
      </c>
      <c r="L2" s="13" t="s">
        <v>6</v>
      </c>
      <c r="M2" s="13"/>
      <c r="N2" s="13"/>
      <c r="O2" s="13"/>
      <c r="P2" s="13"/>
      <c r="Q2" s="12"/>
      <c r="R2" s="29"/>
      <c r="S2" s="29"/>
      <c r="T2" s="29"/>
    </row>
    <row r="3" spans="1:20" ht="51" x14ac:dyDescent="0.2">
      <c r="A3" s="11"/>
      <c r="B3" s="28"/>
      <c r="C3" s="9"/>
      <c r="D3" s="9"/>
      <c r="E3" s="8" t="s">
        <v>9</v>
      </c>
      <c r="F3" s="27" t="s">
        <v>9</v>
      </c>
      <c r="G3" s="5" t="s">
        <v>18</v>
      </c>
      <c r="H3" s="5" t="s">
        <v>20</v>
      </c>
      <c r="I3" s="5" t="s">
        <v>33</v>
      </c>
      <c r="J3" s="5" t="s">
        <v>34</v>
      </c>
      <c r="K3" s="6" t="s">
        <v>9</v>
      </c>
      <c r="L3" s="5" t="s">
        <v>9</v>
      </c>
      <c r="M3" s="5" t="s">
        <v>21</v>
      </c>
      <c r="N3" s="5" t="s">
        <v>22</v>
      </c>
      <c r="O3" s="5" t="s">
        <v>23</v>
      </c>
      <c r="P3" s="5" t="s">
        <v>24</v>
      </c>
      <c r="Q3" s="57" t="s">
        <v>61</v>
      </c>
      <c r="R3" s="26"/>
      <c r="S3" s="26"/>
      <c r="T3" s="26"/>
    </row>
    <row r="4" spans="1:20" ht="41.25" customHeight="1" x14ac:dyDescent="0.2">
      <c r="A4" s="32" t="s">
        <v>79</v>
      </c>
      <c r="B4" s="37" t="s">
        <v>91</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
      <c r="A5" s="33" t="s">
        <v>78</v>
      </c>
      <c r="B5" s="38" t="s">
        <v>92</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
      <c r="A6" s="34" t="s">
        <v>77</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
      <c r="A7" s="32" t="s">
        <v>76</v>
      </c>
      <c r="B7" s="37" t="s">
        <v>93</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
      <c r="A8" s="32" t="s">
        <v>75</v>
      </c>
      <c r="B8" s="37" t="s">
        <v>94</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
      <c r="A9" s="35" t="s">
        <v>74</v>
      </c>
      <c r="B9" s="38" t="s">
        <v>82</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25">
      <c r="A10" s="36" t="s">
        <v>83</v>
      </c>
      <c r="B10" s="39" t="s">
        <v>84</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x14ac:dyDescent="0.2">
      <c r="A11" s="24"/>
      <c r="B11" s="23"/>
      <c r="C11" s="22"/>
      <c r="D11" s="22"/>
      <c r="E11" s="22"/>
      <c r="F11" s="22"/>
      <c r="G11" s="22"/>
      <c r="H11" s="22"/>
      <c r="I11" s="22"/>
      <c r="J11" s="22"/>
      <c r="K11" s="22"/>
      <c r="L11" s="22"/>
      <c r="M11" s="22"/>
      <c r="N11" s="22"/>
      <c r="O11" s="22"/>
      <c r="P11" s="22"/>
      <c r="Q11" s="22"/>
      <c r="R11" s="58"/>
      <c r="S11" s="58"/>
    </row>
    <row r="12" spans="1:20" x14ac:dyDescent="0.2">
      <c r="A12" s="24"/>
      <c r="B12" s="23"/>
      <c r="C12" s="2"/>
      <c r="D12" s="2"/>
      <c r="E12" s="2"/>
      <c r="F12" s="2"/>
      <c r="G12" s="2"/>
      <c r="H12" s="2"/>
      <c r="I12" s="2"/>
      <c r="J12" s="2"/>
      <c r="K12" s="2"/>
      <c r="L12" s="2"/>
      <c r="M12" s="2"/>
      <c r="N12" s="2"/>
      <c r="O12" s="2"/>
      <c r="P12" s="2"/>
      <c r="Q12" s="59"/>
      <c r="R12" s="58"/>
      <c r="S12" s="58"/>
    </row>
    <row r="13" spans="1:20" ht="13.5" thickBot="1" x14ac:dyDescent="0.25">
      <c r="C13" s="58"/>
      <c r="D13" s="58"/>
      <c r="E13" s="58"/>
      <c r="F13" s="58"/>
      <c r="G13" s="58"/>
      <c r="H13" s="58"/>
      <c r="I13" s="58"/>
      <c r="J13" s="58"/>
      <c r="K13" s="58"/>
      <c r="L13" s="58"/>
      <c r="M13" s="58"/>
      <c r="N13" s="58"/>
      <c r="O13" s="58"/>
      <c r="P13" s="58"/>
      <c r="Q13" s="58"/>
      <c r="R13" s="58"/>
      <c r="S13" s="58"/>
    </row>
    <row r="14" spans="1:20" ht="63.75" x14ac:dyDescent="0.4">
      <c r="A14" s="21" t="s">
        <v>14</v>
      </c>
      <c r="B14" s="12"/>
      <c r="C14" s="20" t="s">
        <v>17</v>
      </c>
      <c r="D14" s="19" t="s">
        <v>80</v>
      </c>
      <c r="E14" s="18" t="s">
        <v>19</v>
      </c>
      <c r="F14" s="17" t="s">
        <v>5</v>
      </c>
      <c r="G14" s="16"/>
      <c r="H14" s="13"/>
      <c r="I14" s="13"/>
      <c r="J14" s="15"/>
      <c r="K14" s="14" t="s">
        <v>0</v>
      </c>
      <c r="L14" s="13" t="s">
        <v>6</v>
      </c>
      <c r="M14" s="13"/>
      <c r="N14" s="13"/>
      <c r="O14" s="13"/>
      <c r="P14" s="13"/>
      <c r="Q14" s="12"/>
    </row>
    <row r="15" spans="1:20" ht="51" x14ac:dyDescent="0.2">
      <c r="A15" s="11"/>
      <c r="B15" s="10"/>
      <c r="C15" s="9"/>
      <c r="D15" s="9"/>
      <c r="E15" s="8" t="s">
        <v>9</v>
      </c>
      <c r="F15" s="7" t="s">
        <v>9</v>
      </c>
      <c r="G15" s="5" t="s">
        <v>18</v>
      </c>
      <c r="H15" s="5" t="s">
        <v>20</v>
      </c>
      <c r="I15" s="5" t="s">
        <v>33</v>
      </c>
      <c r="J15" s="5" t="s">
        <v>34</v>
      </c>
      <c r="K15" s="6" t="s">
        <v>9</v>
      </c>
      <c r="L15" s="5" t="s">
        <v>9</v>
      </c>
      <c r="M15" s="5" t="s">
        <v>21</v>
      </c>
      <c r="N15" s="5" t="s">
        <v>22</v>
      </c>
      <c r="O15" s="5" t="s">
        <v>23</v>
      </c>
      <c r="P15" s="5" t="s">
        <v>24</v>
      </c>
      <c r="Q15" s="4" t="s">
        <v>61</v>
      </c>
    </row>
    <row r="16" spans="1:20" ht="38.25" customHeight="1" x14ac:dyDescent="0.2">
      <c r="A16" s="35" t="s">
        <v>79</v>
      </c>
      <c r="B16" s="38" t="s">
        <v>91</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
      <c r="A17" s="34" t="s">
        <v>78</v>
      </c>
      <c r="B17" s="40" t="s">
        <v>92</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
      <c r="A18" s="34" t="s">
        <v>77</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
      <c r="A19" s="34" t="s">
        <v>76</v>
      </c>
      <c r="B19" s="40" t="s">
        <v>93</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
      <c r="A20" s="32" t="s">
        <v>75</v>
      </c>
      <c r="B20" s="37" t="s">
        <v>94</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
      <c r="A21" s="32" t="s">
        <v>74</v>
      </c>
      <c r="B21" s="37" t="s">
        <v>82</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25">
      <c r="A22" s="41" t="s">
        <v>83</v>
      </c>
      <c r="B22" s="42" t="s">
        <v>84</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
      <c r="C24" s="63"/>
      <c r="D24" s="63"/>
      <c r="E24" s="63"/>
      <c r="F24" s="63"/>
      <c r="G24" s="63"/>
      <c r="H24" s="63"/>
      <c r="I24" s="63"/>
      <c r="J24" s="63"/>
      <c r="K24" s="63"/>
      <c r="L24" s="63"/>
      <c r="M24" s="63"/>
      <c r="N24" s="63"/>
      <c r="O24" s="63"/>
      <c r="P24" s="63"/>
      <c r="Q24" s="63"/>
    </row>
    <row r="25" spans="1:17" x14ac:dyDescent="0.2">
      <c r="C25" s="64"/>
      <c r="D25" s="64"/>
      <c r="E25" s="64"/>
      <c r="F25" s="64"/>
      <c r="G25" s="64"/>
      <c r="H25" s="64"/>
      <c r="I25" s="64"/>
      <c r="J25" s="64"/>
      <c r="K25" s="64"/>
      <c r="L25" s="64"/>
      <c r="M25" s="64"/>
      <c r="N25" s="64"/>
      <c r="O25" s="64"/>
      <c r="P25" s="64"/>
      <c r="Q25" s="64"/>
    </row>
    <row r="26" spans="1:17" x14ac:dyDescent="0.2">
      <c r="C26" s="64"/>
      <c r="D26" s="64"/>
      <c r="E26" s="64"/>
      <c r="F26" s="64"/>
      <c r="G26" s="64"/>
      <c r="H26" s="64"/>
      <c r="I26" s="64"/>
      <c r="J26" s="64"/>
      <c r="K26" s="64"/>
      <c r="L26" s="64"/>
      <c r="M26" s="64"/>
      <c r="N26" s="64"/>
      <c r="O26" s="64"/>
      <c r="P26" s="64"/>
      <c r="Q26" s="64"/>
    </row>
    <row r="27" spans="1:17" x14ac:dyDescent="0.2">
      <c r="C27" s="65"/>
      <c r="D27" s="65"/>
      <c r="E27" s="65"/>
      <c r="F27" s="65"/>
      <c r="G27" s="65"/>
      <c r="H27" s="65"/>
      <c r="I27" s="65"/>
      <c r="J27" s="65"/>
      <c r="K27" s="65"/>
      <c r="L27" s="65"/>
      <c r="M27" s="65"/>
      <c r="N27" s="65"/>
      <c r="O27" s="65"/>
      <c r="P27" s="65"/>
      <c r="Q27" s="65"/>
    </row>
    <row r="28" spans="1:17" x14ac:dyDescent="0.2">
      <c r="C28" s="64"/>
      <c r="D28" s="64"/>
      <c r="E28" s="64"/>
      <c r="F28" s="64"/>
      <c r="G28" s="64"/>
      <c r="H28" s="64"/>
      <c r="I28" s="64"/>
      <c r="J28" s="64"/>
      <c r="K28" s="64"/>
      <c r="L28" s="64"/>
      <c r="M28" s="64"/>
      <c r="N28" s="64"/>
      <c r="O28" s="64"/>
      <c r="P28" s="64"/>
      <c r="Q28" s="64"/>
    </row>
    <row r="30" spans="1:17" x14ac:dyDescent="0.2">
      <c r="C30" s="1"/>
      <c r="D30" s="1"/>
      <c r="E30" s="1"/>
      <c r="F30" s="1"/>
      <c r="G30" s="1"/>
      <c r="H30" s="1"/>
      <c r="I30" s="1"/>
      <c r="J30" s="1"/>
      <c r="K30" s="1"/>
      <c r="L30" s="1"/>
      <c r="M30" s="1"/>
      <c r="N30" s="1"/>
      <c r="O30" s="1"/>
      <c r="P30" s="1"/>
      <c r="Q30" s="1"/>
    </row>
    <row r="31" spans="1:17" x14ac:dyDescent="0.2">
      <c r="C31" s="1"/>
      <c r="D31" s="1"/>
      <c r="E31" s="1"/>
      <c r="F31" s="1"/>
      <c r="G31" s="1"/>
      <c r="H31" s="1"/>
      <c r="I31" s="1"/>
      <c r="J31" s="1"/>
      <c r="K31" s="1"/>
      <c r="L31" s="1"/>
      <c r="M31" s="1"/>
      <c r="N31" s="1"/>
      <c r="O31" s="1"/>
      <c r="P31" s="1"/>
      <c r="Q31" s="1"/>
    </row>
    <row r="32" spans="1: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tabSelected="1" view="pageBreakPreview" zoomScaleNormal="70" zoomScaleSheetLayoutView="100" zoomScalePageLayoutView="85" workbookViewId="0">
      <selection activeCell="B10" sqref="B10"/>
    </sheetView>
  </sheetViews>
  <sheetFormatPr defaultRowHeight="15.75" x14ac:dyDescent="0.25"/>
  <cols>
    <col min="1" max="1" width="4" style="141" customWidth="1"/>
    <col min="2" max="2" width="5.140625" style="141" customWidth="1"/>
    <col min="3" max="3" width="17.28515625" style="141" customWidth="1"/>
    <col min="4" max="16384" width="9.140625" style="141"/>
  </cols>
  <sheetData>
    <row r="1" spans="2:4" ht="62.25" customHeight="1" x14ac:dyDescent="0.25"/>
    <row r="3" spans="2:4" ht="26.25" x14ac:dyDescent="0.25">
      <c r="B3" s="278"/>
      <c r="C3" s="277"/>
      <c r="D3" s="277"/>
    </row>
    <row r="4" spans="2:4" ht="26.25" x14ac:dyDescent="0.25">
      <c r="B4" s="278" t="s">
        <v>245</v>
      </c>
      <c r="C4" s="277"/>
      <c r="D4" s="277"/>
    </row>
    <row r="5" spans="2:4" ht="26.25" x14ac:dyDescent="0.25">
      <c r="B5" s="278" t="s">
        <v>287</v>
      </c>
      <c r="C5" s="277"/>
      <c r="D5" s="277"/>
    </row>
    <row r="6" spans="2:4" ht="21" x14ac:dyDescent="0.35">
      <c r="B6" s="142" t="s">
        <v>294</v>
      </c>
      <c r="C6" s="143"/>
      <c r="D6" s="143"/>
    </row>
    <row r="8" spans="2:4" x14ac:dyDescent="0.25">
      <c r="B8" s="144" t="s">
        <v>256</v>
      </c>
      <c r="C8" s="144"/>
      <c r="D8" s="144"/>
    </row>
    <row r="9" spans="2:4" x14ac:dyDescent="0.25">
      <c r="C9" s="145" t="s">
        <v>232</v>
      </c>
      <c r="D9" s="141" t="s">
        <v>275</v>
      </c>
    </row>
    <row r="10" spans="2:4" x14ac:dyDescent="0.25">
      <c r="C10" s="145" t="s">
        <v>231</v>
      </c>
      <c r="D10" s="141" t="s">
        <v>244</v>
      </c>
    </row>
    <row r="11" spans="2:4" x14ac:dyDescent="0.25">
      <c r="C11" s="145" t="s">
        <v>233</v>
      </c>
      <c r="D11" s="141" t="s">
        <v>247</v>
      </c>
    </row>
    <row r="12" spans="2:4" x14ac:dyDescent="0.25">
      <c r="C12" s="145" t="s">
        <v>234</v>
      </c>
      <c r="D12" s="141" t="s">
        <v>236</v>
      </c>
    </row>
    <row r="13" spans="2:4" x14ac:dyDescent="0.25">
      <c r="C13" s="145"/>
    </row>
    <row r="14" spans="2:4" x14ac:dyDescent="0.25">
      <c r="B14" s="144" t="s">
        <v>246</v>
      </c>
      <c r="C14" s="145"/>
    </row>
    <row r="15" spans="2:4" x14ac:dyDescent="0.25">
      <c r="C15" s="145" t="s">
        <v>235</v>
      </c>
      <c r="D15" s="141" t="s">
        <v>276</v>
      </c>
    </row>
    <row r="17" spans="2:4" x14ac:dyDescent="0.25">
      <c r="B17" s="144" t="s">
        <v>215</v>
      </c>
    </row>
    <row r="18" spans="2:4" x14ac:dyDescent="0.25">
      <c r="C18" s="145" t="s">
        <v>285</v>
      </c>
      <c r="D18" s="141" t="s">
        <v>286</v>
      </c>
    </row>
    <row r="21" spans="2:4" x14ac:dyDescent="0.25">
      <c r="B21" s="153" t="s">
        <v>218</v>
      </c>
      <c r="C21" s="154"/>
    </row>
    <row r="22" spans="2:4" x14ac:dyDescent="0.25">
      <c r="B22" s="154"/>
      <c r="C22" s="154" t="s">
        <v>219</v>
      </c>
    </row>
    <row r="23" spans="2:4" x14ac:dyDescent="0.25">
      <c r="B23" s="154"/>
      <c r="C23" s="145" t="s">
        <v>220</v>
      </c>
    </row>
  </sheetData>
  <hyperlinks>
    <hyperlink ref="C9" location="'Table 1.1'!A1" display="Table 1.1"/>
    <hyperlink ref="C10" location="'Table 1.2'!A1" display="Table 1.2"/>
    <hyperlink ref="C11" location="'Table 1.3'!A1" display="Table 1.3"/>
    <hyperlink ref="C12" location="'Table 1.4'!A1" display="Table 1.4"/>
    <hyperlink ref="C15" location="'Table 1.5'!A1" display="Table 1.5"/>
    <hyperlink ref="C23" r:id="rId1" display="statistics.gov.scot/home"/>
    <hyperlink ref="C18" location="'Table R1.1'!A1" display="Table R1.1"/>
  </hyperlinks>
  <pageMargins left="0.23622047244094491" right="0.23622047244094491" top="0.35433070866141736" bottom="0.35433070866141736" header="0" footer="0"/>
  <pageSetup paperSize="9" scale="65"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294"/>
  <sheetViews>
    <sheetView view="pageBreakPreview" zoomScale="75" zoomScaleNormal="85" zoomScaleSheetLayoutView="75" workbookViewId="0">
      <pane ySplit="10" topLeftCell="A11" activePane="bottomLeft" state="frozen"/>
      <selection activeCell="E32" sqref="E32"/>
      <selection pane="bottomLeft" sqref="A1:O1"/>
    </sheetView>
  </sheetViews>
  <sheetFormatPr defaultRowHeight="12.75" x14ac:dyDescent="0.2"/>
  <cols>
    <col min="1" max="1" width="18.140625" style="82" customWidth="1"/>
    <col min="2" max="2" width="4.5703125" style="82" bestFit="1" customWidth="1"/>
    <col min="3" max="3" width="12.85546875" style="82" customWidth="1"/>
    <col min="4" max="4" width="13.85546875" style="96" customWidth="1"/>
    <col min="5" max="6" width="13" style="82" customWidth="1"/>
    <col min="7" max="7" width="14.28515625" style="82" customWidth="1"/>
    <col min="8" max="12" width="13" style="82" customWidth="1"/>
    <col min="13" max="13" width="15.7109375" style="82" customWidth="1"/>
    <col min="14" max="15" width="13" style="82" customWidth="1"/>
    <col min="16" max="18" width="19.42578125" style="82" customWidth="1"/>
    <col min="19" max="16384" width="9.140625" style="82"/>
  </cols>
  <sheetData>
    <row r="1" spans="1:16" s="178" customFormat="1" ht="57.75" customHeight="1" x14ac:dyDescent="0.2">
      <c r="A1" s="381" t="s">
        <v>248</v>
      </c>
      <c r="B1" s="382"/>
      <c r="C1" s="382"/>
      <c r="D1" s="382"/>
      <c r="E1" s="382"/>
      <c r="F1" s="382"/>
      <c r="G1" s="382"/>
      <c r="H1" s="382"/>
      <c r="I1" s="382"/>
      <c r="J1" s="382"/>
      <c r="K1" s="382"/>
      <c r="L1" s="382"/>
      <c r="M1" s="382"/>
      <c r="N1" s="382"/>
      <c r="O1" s="382"/>
      <c r="P1" s="187"/>
    </row>
    <row r="2" spans="1:16" s="178" customFormat="1" ht="12.75" customHeight="1" x14ac:dyDescent="0.3">
      <c r="A2" s="103"/>
      <c r="B2" s="192"/>
      <c r="C2" s="192"/>
      <c r="D2" s="192"/>
      <c r="E2" s="192"/>
      <c r="F2" s="192"/>
      <c r="G2" s="192"/>
      <c r="H2" s="192"/>
      <c r="I2" s="192"/>
      <c r="J2" s="192"/>
      <c r="K2" s="192"/>
      <c r="L2" s="192"/>
      <c r="M2" s="192"/>
      <c r="N2" s="192"/>
      <c r="O2" s="192"/>
      <c r="P2" s="192"/>
    </row>
    <row r="3" spans="1:16" s="178" customFormat="1" ht="18" customHeight="1" x14ac:dyDescent="0.25">
      <c r="A3" s="268" t="s">
        <v>288</v>
      </c>
      <c r="B3" s="268"/>
      <c r="C3" s="268"/>
      <c r="D3" s="193"/>
    </row>
    <row r="4" spans="1:16" s="178" customFormat="1" ht="18.75" thickBot="1" x14ac:dyDescent="0.3">
      <c r="C4" s="193"/>
      <c r="D4" s="194"/>
      <c r="E4" s="194"/>
      <c r="F4" s="195"/>
      <c r="G4" s="194"/>
      <c r="H4" s="194"/>
      <c r="I4" s="194"/>
      <c r="J4" s="194"/>
      <c r="K4" s="194"/>
      <c r="L4" s="194"/>
      <c r="M4" s="194"/>
      <c r="N4" s="194"/>
      <c r="O4" s="101"/>
      <c r="P4" s="95" t="s">
        <v>279</v>
      </c>
    </row>
    <row r="5" spans="1:16" s="199" customFormat="1" ht="52.5" x14ac:dyDescent="0.2">
      <c r="A5" s="100"/>
      <c r="B5" s="100"/>
      <c r="C5" s="256" t="s">
        <v>239</v>
      </c>
      <c r="D5" s="256" t="s">
        <v>240</v>
      </c>
      <c r="E5" s="196" t="s">
        <v>5</v>
      </c>
      <c r="F5" s="197"/>
      <c r="G5" s="197"/>
      <c r="H5" s="196"/>
      <c r="I5" s="196"/>
      <c r="J5" s="198" t="s">
        <v>0</v>
      </c>
      <c r="K5" s="196" t="s">
        <v>6</v>
      </c>
      <c r="L5" s="196"/>
      <c r="M5" s="196"/>
      <c r="N5" s="196"/>
      <c r="O5" s="196"/>
      <c r="P5" s="257" t="s">
        <v>274</v>
      </c>
    </row>
    <row r="6" spans="1:16" s="199" customFormat="1" ht="61.5" customHeight="1" x14ac:dyDescent="0.2">
      <c r="A6" s="200"/>
      <c r="B6" s="200"/>
      <c r="C6" s="253"/>
      <c r="D6" s="253" t="s">
        <v>9</v>
      </c>
      <c r="E6" s="253" t="s">
        <v>9</v>
      </c>
      <c r="F6" s="219" t="s">
        <v>18</v>
      </c>
      <c r="G6" s="219" t="s">
        <v>241</v>
      </c>
      <c r="H6" s="219" t="s">
        <v>33</v>
      </c>
      <c r="I6" s="219" t="s">
        <v>34</v>
      </c>
      <c r="J6" s="219" t="s">
        <v>9</v>
      </c>
      <c r="K6" s="219" t="s">
        <v>9</v>
      </c>
      <c r="L6" s="219" t="s">
        <v>21</v>
      </c>
      <c r="M6" s="219" t="s">
        <v>22</v>
      </c>
      <c r="N6" s="219" t="s">
        <v>23</v>
      </c>
      <c r="O6" s="219" t="s">
        <v>24</v>
      </c>
      <c r="P6" s="201"/>
    </row>
    <row r="7" spans="1:16" s="199" customFormat="1" x14ac:dyDescent="0.2">
      <c r="A7" s="200"/>
      <c r="B7" s="200"/>
      <c r="C7" s="253"/>
      <c r="D7" s="253"/>
      <c r="E7" s="253"/>
      <c r="F7" s="219"/>
      <c r="G7" s="219"/>
      <c r="H7" s="219"/>
      <c r="I7" s="219"/>
      <c r="J7" s="219"/>
      <c r="K7" s="219"/>
      <c r="L7" s="219"/>
      <c r="M7" s="219"/>
      <c r="N7" s="219"/>
      <c r="O7" s="219"/>
      <c r="P7" s="201"/>
    </row>
    <row r="8" spans="1:16" s="199" customFormat="1" ht="13.5" thickBot="1" x14ac:dyDescent="0.25">
      <c r="A8" s="93" t="s">
        <v>42</v>
      </c>
      <c r="B8" s="202"/>
      <c r="C8" s="254" t="s">
        <v>237</v>
      </c>
      <c r="D8" s="254" t="s">
        <v>43</v>
      </c>
      <c r="E8" s="254" t="s">
        <v>44</v>
      </c>
      <c r="F8" s="223" t="s">
        <v>37</v>
      </c>
      <c r="G8" s="223" t="s">
        <v>11</v>
      </c>
      <c r="H8" s="223" t="s">
        <v>13</v>
      </c>
      <c r="I8" s="223" t="s">
        <v>12</v>
      </c>
      <c r="J8" s="223" t="s">
        <v>28</v>
      </c>
      <c r="K8" s="223" t="s">
        <v>176</v>
      </c>
      <c r="L8" s="223" t="s">
        <v>45</v>
      </c>
      <c r="M8" s="223" t="s">
        <v>46</v>
      </c>
      <c r="N8" s="223" t="s">
        <v>47</v>
      </c>
      <c r="O8" s="223" t="s">
        <v>238</v>
      </c>
      <c r="P8" s="203"/>
    </row>
    <row r="9" spans="1:16" ht="14.25" customHeight="1" x14ac:dyDescent="0.2">
      <c r="A9" s="193"/>
      <c r="B9" s="193"/>
      <c r="C9" s="255"/>
      <c r="D9" s="222"/>
      <c r="E9" s="222"/>
      <c r="F9" s="222"/>
      <c r="G9" s="222"/>
      <c r="H9" s="222"/>
      <c r="I9" s="222"/>
      <c r="J9" s="222"/>
      <c r="K9" s="222"/>
      <c r="L9" s="222"/>
      <c r="M9" s="222"/>
      <c r="N9" s="222"/>
      <c r="O9" s="222"/>
      <c r="P9" s="204"/>
    </row>
    <row r="10" spans="1:16" ht="10.5" customHeight="1" x14ac:dyDescent="0.2">
      <c r="A10" s="128" t="s">
        <v>278</v>
      </c>
      <c r="B10" s="199"/>
      <c r="C10" s="158">
        <v>999.99999999999966</v>
      </c>
      <c r="D10" s="158">
        <v>14.762447654103719</v>
      </c>
      <c r="E10" s="158">
        <v>158.29911274114062</v>
      </c>
      <c r="F10" s="326">
        <v>11.671714542594271</v>
      </c>
      <c r="G10" s="326">
        <v>103.71234865290513</v>
      </c>
      <c r="H10" s="326">
        <v>26.878995008508433</v>
      </c>
      <c r="I10" s="326">
        <v>16.036054537132802</v>
      </c>
      <c r="J10" s="158">
        <v>62.010058830297027</v>
      </c>
      <c r="K10" s="158">
        <v>764.92838077445833</v>
      </c>
      <c r="L10" s="326">
        <v>128.59172031744387</v>
      </c>
      <c r="M10" s="326">
        <v>82.578648263059065</v>
      </c>
      <c r="N10" s="326">
        <v>292.39419957936354</v>
      </c>
      <c r="O10" s="326">
        <v>261.36381261459184</v>
      </c>
      <c r="P10" s="205"/>
    </row>
    <row r="11" spans="1:16" ht="10.5" customHeight="1" x14ac:dyDescent="0.2">
      <c r="A11" s="128"/>
      <c r="B11" s="199"/>
      <c r="C11" s="180"/>
      <c r="D11" s="180"/>
      <c r="E11" s="180"/>
      <c r="F11" s="180"/>
      <c r="G11" s="180"/>
      <c r="H11" s="180"/>
      <c r="I11" s="180"/>
      <c r="J11" s="180"/>
      <c r="K11" s="180"/>
      <c r="L11" s="180"/>
      <c r="M11" s="180"/>
      <c r="N11" s="180"/>
      <c r="O11" s="206"/>
      <c r="P11" s="180"/>
    </row>
    <row r="12" spans="1:16" x14ac:dyDescent="0.2">
      <c r="A12" s="178">
        <v>1998</v>
      </c>
      <c r="B12" s="178"/>
      <c r="C12" s="155">
        <v>77.046645984710523</v>
      </c>
      <c r="D12" s="155">
        <v>77.106863850909065</v>
      </c>
      <c r="E12" s="155">
        <v>94.25504972224725</v>
      </c>
      <c r="F12" s="155">
        <v>97.10992089480601</v>
      </c>
      <c r="G12" s="155">
        <v>96.31200755477596</v>
      </c>
      <c r="H12" s="155">
        <v>110.70544710208023</v>
      </c>
      <c r="I12" s="155">
        <v>63.737267778177511</v>
      </c>
      <c r="J12" s="155">
        <v>88.296883109738388</v>
      </c>
      <c r="K12" s="155">
        <v>72.217706476005446</v>
      </c>
      <c r="L12" s="155">
        <v>77.117628775828862</v>
      </c>
      <c r="M12" s="155">
        <v>64.845779066701937</v>
      </c>
      <c r="N12" s="155">
        <v>61.449544021050947</v>
      </c>
      <c r="O12" s="177">
        <v>86.642101433028643</v>
      </c>
      <c r="P12" s="155">
        <v>82.323183426349473</v>
      </c>
    </row>
    <row r="13" spans="1:16" x14ac:dyDescent="0.2">
      <c r="A13" s="178">
        <v>1999</v>
      </c>
      <c r="B13" s="178"/>
      <c r="C13" s="155">
        <v>77.987716867522153</v>
      </c>
      <c r="D13" s="155">
        <v>80.518236964535618</v>
      </c>
      <c r="E13" s="155">
        <v>92.615930887169313</v>
      </c>
      <c r="F13" s="155">
        <v>87.7096555147793</v>
      </c>
      <c r="G13" s="155">
        <v>93.762236848305008</v>
      </c>
      <c r="H13" s="155">
        <v>111.88314004087398</v>
      </c>
      <c r="I13" s="155">
        <v>74.929441617703503</v>
      </c>
      <c r="J13" s="155">
        <v>85.447794589952565</v>
      </c>
      <c r="K13" s="155">
        <v>74.050293872095864</v>
      </c>
      <c r="L13" s="155">
        <v>77.879257351570388</v>
      </c>
      <c r="M13" s="155">
        <v>68.03291269143206</v>
      </c>
      <c r="N13" s="155">
        <v>63.694516618156456</v>
      </c>
      <c r="O13" s="177">
        <v>87.86516874055377</v>
      </c>
      <c r="P13" s="155">
        <v>83.412821655296057</v>
      </c>
    </row>
    <row r="14" spans="1:16" x14ac:dyDescent="0.2">
      <c r="A14" s="178">
        <v>2000</v>
      </c>
      <c r="B14" s="178"/>
      <c r="C14" s="155">
        <v>80.636533259544692</v>
      </c>
      <c r="D14" s="155">
        <v>85.694588721637075</v>
      </c>
      <c r="E14" s="155">
        <v>94.442583607081232</v>
      </c>
      <c r="F14" s="155">
        <v>88.390046672635123</v>
      </c>
      <c r="G14" s="155">
        <v>96.495885668474671</v>
      </c>
      <c r="H14" s="155">
        <v>109.40858281012035</v>
      </c>
      <c r="I14" s="155">
        <v>74.357707418996512</v>
      </c>
      <c r="J14" s="155">
        <v>92.438256817290039</v>
      </c>
      <c r="K14" s="155">
        <v>76.528601529276813</v>
      </c>
      <c r="L14" s="155">
        <v>77.598277094834913</v>
      </c>
      <c r="M14" s="155">
        <v>75.045613550758418</v>
      </c>
      <c r="N14" s="155">
        <v>67.086353543218507</v>
      </c>
      <c r="O14" s="177">
        <v>88.762621901112908</v>
      </c>
      <c r="P14" s="155">
        <v>86.399382264056072</v>
      </c>
    </row>
    <row r="15" spans="1:16" x14ac:dyDescent="0.2">
      <c r="A15" s="178">
        <v>2001</v>
      </c>
      <c r="B15" s="178"/>
      <c r="C15" s="155">
        <v>82.401410440328519</v>
      </c>
      <c r="D15" s="155">
        <v>83.289793908999158</v>
      </c>
      <c r="E15" s="155">
        <v>92.122310100767336</v>
      </c>
      <c r="F15" s="155">
        <v>91.214773055637878</v>
      </c>
      <c r="G15" s="155">
        <v>91.878616987332563</v>
      </c>
      <c r="H15" s="155">
        <v>109.09412457638396</v>
      </c>
      <c r="I15" s="155">
        <v>82.492405776121714</v>
      </c>
      <c r="J15" s="155">
        <v>84.685833845110224</v>
      </c>
      <c r="K15" s="155">
        <v>80.0803279206512</v>
      </c>
      <c r="L15" s="155">
        <v>82.579393255851997</v>
      </c>
      <c r="M15" s="155">
        <v>82.241978975561821</v>
      </c>
      <c r="N15" s="155">
        <v>69.8621612488311</v>
      </c>
      <c r="O15" s="177">
        <v>90.838951980271261</v>
      </c>
      <c r="P15" s="155">
        <v>88.268422755541309</v>
      </c>
    </row>
    <row r="16" spans="1:16" x14ac:dyDescent="0.2">
      <c r="A16" s="178">
        <v>2002</v>
      </c>
      <c r="B16" s="178"/>
      <c r="C16" s="155">
        <v>84.266014931536645</v>
      </c>
      <c r="D16" s="155">
        <v>81.879726041767341</v>
      </c>
      <c r="E16" s="155">
        <v>89.247035039113825</v>
      </c>
      <c r="F16" s="155">
        <v>81.393699371649092</v>
      </c>
      <c r="G16" s="155">
        <v>88.55216786311864</v>
      </c>
      <c r="H16" s="155">
        <v>112.01800849360805</v>
      </c>
      <c r="I16" s="155">
        <v>88.701886692450529</v>
      </c>
      <c r="J16" s="155">
        <v>89.032247815606112</v>
      </c>
      <c r="K16" s="155">
        <v>82.889877018313925</v>
      </c>
      <c r="L16" s="155">
        <v>86.027883605465689</v>
      </c>
      <c r="M16" s="155">
        <v>86.434312787607496</v>
      </c>
      <c r="N16" s="155">
        <v>72.65456231049815</v>
      </c>
      <c r="O16" s="177">
        <v>92.674097711572301</v>
      </c>
      <c r="P16" s="155">
        <v>90.233715479312465</v>
      </c>
    </row>
    <row r="17" spans="1:16" x14ac:dyDescent="0.2">
      <c r="A17" s="178">
        <v>2003</v>
      </c>
      <c r="B17" s="178"/>
      <c r="C17" s="155">
        <v>87.055351692502228</v>
      </c>
      <c r="D17" s="155">
        <v>84.944334642391084</v>
      </c>
      <c r="E17" s="155">
        <v>87.289099403217463</v>
      </c>
      <c r="F17" s="155">
        <v>76.146405375417444</v>
      </c>
      <c r="G17" s="155">
        <v>86.604935301808254</v>
      </c>
      <c r="H17" s="155">
        <v>111.17020446755043</v>
      </c>
      <c r="I17" s="155">
        <v>91.456349259148055</v>
      </c>
      <c r="J17" s="155">
        <v>91.24095866078612</v>
      </c>
      <c r="K17" s="155">
        <v>86.820807978451597</v>
      </c>
      <c r="L17" s="155">
        <v>87.800448222791729</v>
      </c>
      <c r="M17" s="155">
        <v>90.437569583176895</v>
      </c>
      <c r="N17" s="155">
        <v>78.524201682841976</v>
      </c>
      <c r="O17" s="177">
        <v>95.275590291557307</v>
      </c>
      <c r="P17" s="155">
        <v>93.174612087795296</v>
      </c>
    </row>
    <row r="18" spans="1:16" x14ac:dyDescent="0.2">
      <c r="A18" s="178">
        <v>2004</v>
      </c>
      <c r="B18" s="178"/>
      <c r="C18" s="155">
        <v>88.897143712898753</v>
      </c>
      <c r="D18" s="155">
        <v>88.738921994016664</v>
      </c>
      <c r="E18" s="155">
        <v>88.905987236894489</v>
      </c>
      <c r="F18" s="155">
        <v>77.878985242997445</v>
      </c>
      <c r="G18" s="155">
        <v>88.150658877161348</v>
      </c>
      <c r="H18" s="155">
        <v>113.1163092134253</v>
      </c>
      <c r="I18" s="155">
        <v>93.236786303489666</v>
      </c>
      <c r="J18" s="155">
        <v>93.983083930638855</v>
      </c>
      <c r="K18" s="155">
        <v>88.605236419939885</v>
      </c>
      <c r="L18" s="155">
        <v>90.112405086144221</v>
      </c>
      <c r="M18" s="155">
        <v>90.357028639477846</v>
      </c>
      <c r="N18" s="155">
        <v>80.868036501142967</v>
      </c>
      <c r="O18" s="177">
        <v>96.731404154521258</v>
      </c>
      <c r="P18" s="155">
        <v>94.850190781592929</v>
      </c>
    </row>
    <row r="19" spans="1:16" x14ac:dyDescent="0.2">
      <c r="A19" s="178">
        <v>2005</v>
      </c>
      <c r="B19" s="178"/>
      <c r="C19" s="155">
        <v>90.519029746818504</v>
      </c>
      <c r="D19" s="155">
        <v>87.700403758272543</v>
      </c>
      <c r="E19" s="155">
        <v>92.362767010882436</v>
      </c>
      <c r="F19" s="155">
        <v>81.104749958792212</v>
      </c>
      <c r="G19" s="155">
        <v>92.288969661538431</v>
      </c>
      <c r="H19" s="155">
        <v>111.94744812854239</v>
      </c>
      <c r="I19" s="155">
        <v>96.037416862583839</v>
      </c>
      <c r="J19" s="155">
        <v>92.710231253967635</v>
      </c>
      <c r="K19" s="155">
        <v>90.107034886920474</v>
      </c>
      <c r="L19" s="155">
        <v>90.694074796503259</v>
      </c>
      <c r="M19" s="155">
        <v>89.346518111520254</v>
      </c>
      <c r="N19" s="155">
        <v>84.267478703492031</v>
      </c>
      <c r="O19" s="177">
        <v>97.265768931817433</v>
      </c>
      <c r="P19" s="155">
        <v>96.091187929383963</v>
      </c>
    </row>
    <row r="20" spans="1:16" x14ac:dyDescent="0.2">
      <c r="A20" s="178">
        <v>2006</v>
      </c>
      <c r="B20" s="178"/>
      <c r="C20" s="155">
        <v>93.2913162643014</v>
      </c>
      <c r="D20" s="155">
        <v>91.005541912345734</v>
      </c>
      <c r="E20" s="155">
        <v>95.916711347274884</v>
      </c>
      <c r="F20" s="155">
        <v>95.658356054739045</v>
      </c>
      <c r="G20" s="155">
        <v>94.243034218254763</v>
      </c>
      <c r="H20" s="155">
        <v>113.69020609539025</v>
      </c>
      <c r="I20" s="155">
        <v>96.006967201795888</v>
      </c>
      <c r="J20" s="155">
        <v>99.231357723872236</v>
      </c>
      <c r="K20" s="155">
        <v>92.37433226177923</v>
      </c>
      <c r="L20" s="155">
        <v>92.993990116935038</v>
      </c>
      <c r="M20" s="155">
        <v>86.325511690132259</v>
      </c>
      <c r="N20" s="155">
        <v>88.776171569368088</v>
      </c>
      <c r="O20" s="177">
        <v>98.587731046621798</v>
      </c>
      <c r="P20" s="155">
        <v>98.592315288040979</v>
      </c>
    </row>
    <row r="21" spans="1:16" x14ac:dyDescent="0.2">
      <c r="A21" s="178">
        <v>2007</v>
      </c>
      <c r="B21" s="178"/>
      <c r="C21" s="155">
        <v>93.701462909105729</v>
      </c>
      <c r="D21" s="155">
        <v>91.122747186830111</v>
      </c>
      <c r="E21" s="155">
        <v>93.170026074704438</v>
      </c>
      <c r="F21" s="155">
        <v>97.881100261216858</v>
      </c>
      <c r="G21" s="155">
        <v>90.954643000987403</v>
      </c>
      <c r="H21" s="155">
        <v>108.79013238341294</v>
      </c>
      <c r="I21" s="155">
        <v>93.053475310430329</v>
      </c>
      <c r="J21" s="155">
        <v>100.19546539943413</v>
      </c>
      <c r="K21" s="155">
        <v>93.426222019213355</v>
      </c>
      <c r="L21" s="155">
        <v>94.948837437679288</v>
      </c>
      <c r="M21" s="155">
        <v>90.056635264391446</v>
      </c>
      <c r="N21" s="155">
        <v>90.334780670900273</v>
      </c>
      <c r="O21" s="177">
        <v>97.649553507013039</v>
      </c>
      <c r="P21" s="155">
        <v>98.318987630525783</v>
      </c>
    </row>
    <row r="22" spans="1:16" x14ac:dyDescent="0.2">
      <c r="A22" s="178">
        <v>2008</v>
      </c>
      <c r="B22" s="178"/>
      <c r="C22" s="155">
        <v>94.375356869481465</v>
      </c>
      <c r="D22" s="155">
        <v>93.039903838278065</v>
      </c>
      <c r="E22" s="155">
        <v>93.799311293515544</v>
      </c>
      <c r="F22" s="155">
        <v>96.81735891806062</v>
      </c>
      <c r="G22" s="155">
        <v>92.693463678440892</v>
      </c>
      <c r="H22" s="155">
        <v>114.02323763420324</v>
      </c>
      <c r="I22" s="155">
        <v>83.083520624320983</v>
      </c>
      <c r="J22" s="155">
        <v>98.51120291057893</v>
      </c>
      <c r="K22" s="155">
        <v>94.306137232767057</v>
      </c>
      <c r="L22" s="155">
        <v>93.250494138744514</v>
      </c>
      <c r="M22" s="155">
        <v>90.134071778917175</v>
      </c>
      <c r="N22" s="155">
        <v>93.118278946336233</v>
      </c>
      <c r="O22" s="177">
        <v>97.771876755899655</v>
      </c>
      <c r="P22" s="155">
        <v>98.399909245022513</v>
      </c>
    </row>
    <row r="23" spans="1:16" x14ac:dyDescent="0.2">
      <c r="A23" s="178">
        <v>2009</v>
      </c>
      <c r="B23" s="178"/>
      <c r="C23" s="155">
        <v>92.105058831225577</v>
      </c>
      <c r="D23" s="155">
        <v>89.533861557278769</v>
      </c>
      <c r="E23" s="155">
        <v>88.359218670816091</v>
      </c>
      <c r="F23" s="155">
        <v>100.730351990195</v>
      </c>
      <c r="G23" s="155">
        <v>83.669867249996898</v>
      </c>
      <c r="H23" s="155">
        <v>109.19423311273528</v>
      </c>
      <c r="I23" s="155">
        <v>85.776518277663286</v>
      </c>
      <c r="J23" s="155">
        <v>84.047786531487418</v>
      </c>
      <c r="K23" s="155">
        <v>93.777437588564126</v>
      </c>
      <c r="L23" s="155">
        <v>89.60929335272435</v>
      </c>
      <c r="M23" s="155">
        <v>88.137875226058284</v>
      </c>
      <c r="N23" s="155">
        <v>92.543015643884956</v>
      </c>
      <c r="O23" s="177">
        <v>99.389446372081707</v>
      </c>
      <c r="P23" s="155">
        <v>95.500494334953672</v>
      </c>
    </row>
    <row r="24" spans="1:16" x14ac:dyDescent="0.2">
      <c r="A24" s="178">
        <v>2010</v>
      </c>
      <c r="B24" s="178"/>
      <c r="C24" s="155">
        <v>92.983986573369904</v>
      </c>
      <c r="D24" s="155">
        <v>88.284945331096822</v>
      </c>
      <c r="E24" s="155">
        <v>91.214242277358721</v>
      </c>
      <c r="F24" s="155">
        <v>99.462200958666287</v>
      </c>
      <c r="G24" s="155">
        <v>88.345198193072179</v>
      </c>
      <c r="H24" s="155">
        <v>110.627964737079</v>
      </c>
      <c r="I24" s="155">
        <v>83.203818555099048</v>
      </c>
      <c r="J24" s="155">
        <v>89.671283684585475</v>
      </c>
      <c r="K24" s="155">
        <v>93.812253057929311</v>
      </c>
      <c r="L24" s="155">
        <v>92.006788161387689</v>
      </c>
      <c r="M24" s="155">
        <v>86.330517887147437</v>
      </c>
      <c r="N24" s="155">
        <v>91.898050094724752</v>
      </c>
      <c r="O24" s="177">
        <v>99.493085500120486</v>
      </c>
      <c r="P24" s="155">
        <v>95.856679676861319</v>
      </c>
    </row>
    <row r="25" spans="1:16" x14ac:dyDescent="0.2">
      <c r="A25" s="178">
        <v>2011</v>
      </c>
      <c r="B25" s="178"/>
      <c r="C25" s="155">
        <v>93.66995699556999</v>
      </c>
      <c r="D25" s="155">
        <v>97.964945183745385</v>
      </c>
      <c r="E25" s="155">
        <v>93.083456883341285</v>
      </c>
      <c r="F25" s="155">
        <v>105.9850420116336</v>
      </c>
      <c r="G25" s="155">
        <v>90.143294849648186</v>
      </c>
      <c r="H25" s="155">
        <v>107.3651586831547</v>
      </c>
      <c r="I25" s="155">
        <v>83.656048452028898</v>
      </c>
      <c r="J25" s="155">
        <v>93.202248043329462</v>
      </c>
      <c r="K25" s="155">
        <v>93.848177025339155</v>
      </c>
      <c r="L25" s="155">
        <v>92.403256335657673</v>
      </c>
      <c r="M25" s="155">
        <v>87.001424433421732</v>
      </c>
      <c r="N25" s="155">
        <v>92.22017937321128</v>
      </c>
      <c r="O25" s="177">
        <v>98.815015009795417</v>
      </c>
      <c r="P25" s="155">
        <v>95.876951191669505</v>
      </c>
    </row>
    <row r="26" spans="1:16" x14ac:dyDescent="0.2">
      <c r="A26" s="178">
        <v>2012</v>
      </c>
      <c r="B26" s="178"/>
      <c r="C26" s="155">
        <v>93.942187139916371</v>
      </c>
      <c r="D26" s="155">
        <v>83.914040603403691</v>
      </c>
      <c r="E26" s="155">
        <v>94.782609019312162</v>
      </c>
      <c r="F26" s="155">
        <v>114.65679653784885</v>
      </c>
      <c r="G26" s="155">
        <v>91.690101400267366</v>
      </c>
      <c r="H26" s="155">
        <v>105.7657278724281</v>
      </c>
      <c r="I26" s="155">
        <v>80.099034873481386</v>
      </c>
      <c r="J26" s="155">
        <v>85.347922286365844</v>
      </c>
      <c r="K26" s="155">
        <v>94.67949983015103</v>
      </c>
      <c r="L26" s="155">
        <v>92.880274449174067</v>
      </c>
      <c r="M26" s="155">
        <v>86.479459635311429</v>
      </c>
      <c r="N26" s="155">
        <v>93.816894493670361</v>
      </c>
      <c r="O26" s="177">
        <v>99.407401233997831</v>
      </c>
      <c r="P26" s="155">
        <v>95.907678477409974</v>
      </c>
    </row>
    <row r="27" spans="1:16" x14ac:dyDescent="0.2">
      <c r="A27" s="178">
        <v>2013</v>
      </c>
      <c r="B27" s="178"/>
      <c r="C27" s="155">
        <v>95.855710946511266</v>
      </c>
      <c r="D27" s="155">
        <v>91.578541285318096</v>
      </c>
      <c r="E27" s="155">
        <v>96.877473305914606</v>
      </c>
      <c r="F27" s="155">
        <v>115.8638014097594</v>
      </c>
      <c r="G27" s="155">
        <v>93.962872205633047</v>
      </c>
      <c r="H27" s="155">
        <v>110.65832020939945</v>
      </c>
      <c r="I27" s="155">
        <v>78.873286888073864</v>
      </c>
      <c r="J27" s="155">
        <v>90.493404598280662</v>
      </c>
      <c r="K27" s="155">
        <v>96.172300367182672</v>
      </c>
      <c r="L27" s="155">
        <v>94.403570802623463</v>
      </c>
      <c r="M27" s="155">
        <v>89.482147452314223</v>
      </c>
      <c r="N27" s="155">
        <v>96.455189347623531</v>
      </c>
      <c r="O27" s="177">
        <v>99.044189117323981</v>
      </c>
      <c r="P27" s="155">
        <v>97.602243489392947</v>
      </c>
    </row>
    <row r="28" spans="1:16" x14ac:dyDescent="0.2">
      <c r="A28" s="178">
        <v>2014</v>
      </c>
      <c r="B28" s="178"/>
      <c r="C28" s="155">
        <v>97.848305767211684</v>
      </c>
      <c r="D28" s="155">
        <v>100.96843735566253</v>
      </c>
      <c r="E28" s="155">
        <v>100.83128518471949</v>
      </c>
      <c r="F28" s="155">
        <v>130.37971659120751</v>
      </c>
      <c r="G28" s="155">
        <v>99.493928778753457</v>
      </c>
      <c r="H28" s="155">
        <v>102.96481506692109</v>
      </c>
      <c r="I28" s="155">
        <v>79.621556549483898</v>
      </c>
      <c r="J28" s="155">
        <v>91.504750441249115</v>
      </c>
      <c r="K28" s="155">
        <v>97.668055748529554</v>
      </c>
      <c r="L28" s="155">
        <v>96.072148234965852</v>
      </c>
      <c r="M28" s="155">
        <v>93.960031912415914</v>
      </c>
      <c r="N28" s="155">
        <v>98.386433156662136</v>
      </c>
      <c r="O28" s="177">
        <v>98.921702333748385</v>
      </c>
      <c r="P28" s="155">
        <v>99.260387317995793</v>
      </c>
    </row>
    <row r="29" spans="1:16" x14ac:dyDescent="0.2">
      <c r="A29" s="178">
        <v>2015</v>
      </c>
      <c r="B29" s="178"/>
      <c r="C29" s="155">
        <v>98.342237268430608</v>
      </c>
      <c r="D29" s="155">
        <v>99.564623944187304</v>
      </c>
      <c r="E29" s="155">
        <v>100.65585411803059</v>
      </c>
      <c r="F29" s="155">
        <v>120.48874933330964</v>
      </c>
      <c r="G29" s="155">
        <v>99.576793004536952</v>
      </c>
      <c r="H29" s="155">
        <v>102.8721515823994</v>
      </c>
      <c r="I29" s="155">
        <v>86.315934096783451</v>
      </c>
      <c r="J29" s="155">
        <v>96.460421805741191</v>
      </c>
      <c r="K29" s="155">
        <v>97.966902558877763</v>
      </c>
      <c r="L29" s="155">
        <v>97.352941078278548</v>
      </c>
      <c r="M29" s="155">
        <v>96.852506586193527</v>
      </c>
      <c r="N29" s="155">
        <v>97.909075926241371</v>
      </c>
      <c r="O29" s="177">
        <v>98.722982193525581</v>
      </c>
      <c r="P29" s="155">
        <v>99.289840590615313</v>
      </c>
    </row>
    <row r="30" spans="1:16" x14ac:dyDescent="0.2">
      <c r="A30" s="178">
        <v>2016</v>
      </c>
      <c r="B30" s="178"/>
      <c r="C30" s="155">
        <v>98.994560176467601</v>
      </c>
      <c r="D30" s="155">
        <v>97.544217424722376</v>
      </c>
      <c r="E30" s="155">
        <v>98.549043514598452</v>
      </c>
      <c r="F30" s="155">
        <v>99.506439954516821</v>
      </c>
      <c r="G30" s="155">
        <v>98.649700443344997</v>
      </c>
      <c r="H30" s="155">
        <v>99.246096847634021</v>
      </c>
      <c r="I30" s="155">
        <v>95.760330523017259</v>
      </c>
      <c r="J30" s="155">
        <v>97.877690391079682</v>
      </c>
      <c r="K30" s="155">
        <v>99.206623318164262</v>
      </c>
      <c r="L30" s="155">
        <v>98.983965370355136</v>
      </c>
      <c r="M30" s="155">
        <v>98.619744950273343</v>
      </c>
      <c r="N30" s="155">
        <v>99.479223347116914</v>
      </c>
      <c r="O30" s="177">
        <v>99.200149453825418</v>
      </c>
      <c r="P30" s="155">
        <v>99.362960332782578</v>
      </c>
    </row>
    <row r="31" spans="1:16" x14ac:dyDescent="0.2">
      <c r="A31" s="178">
        <v>2017</v>
      </c>
      <c r="B31" s="178"/>
      <c r="C31" s="155">
        <v>99.999999999999986</v>
      </c>
      <c r="D31" s="155">
        <v>100</v>
      </c>
      <c r="E31" s="155">
        <v>100</v>
      </c>
      <c r="F31" s="155">
        <v>100</v>
      </c>
      <c r="G31" s="155">
        <v>100.00000000000001</v>
      </c>
      <c r="H31" s="155">
        <v>100</v>
      </c>
      <c r="I31" s="155">
        <v>100</v>
      </c>
      <c r="J31" s="155">
        <v>100</v>
      </c>
      <c r="K31" s="155">
        <v>100</v>
      </c>
      <c r="L31" s="155">
        <v>100</v>
      </c>
      <c r="M31" s="155">
        <v>100</v>
      </c>
      <c r="N31" s="155">
        <v>100</v>
      </c>
      <c r="O31" s="177">
        <v>99.999999999999986</v>
      </c>
      <c r="P31" s="155">
        <v>100</v>
      </c>
    </row>
    <row r="32" spans="1:16" x14ac:dyDescent="0.2">
      <c r="A32" s="178">
        <v>2018</v>
      </c>
      <c r="B32" s="178"/>
      <c r="C32" s="155">
        <v>101.1091747912245</v>
      </c>
      <c r="D32" s="155">
        <v>93.524506491702013</v>
      </c>
      <c r="E32" s="155">
        <v>101.79390032837574</v>
      </c>
      <c r="F32" s="155">
        <v>91.182456068662461</v>
      </c>
      <c r="G32" s="155">
        <v>103.1342078037945</v>
      </c>
      <c r="H32" s="155">
        <v>102.29452781830454</v>
      </c>
      <c r="I32" s="155">
        <v>100.0540507125466</v>
      </c>
      <c r="J32" s="155">
        <v>100.2775454758337</v>
      </c>
      <c r="K32" s="155">
        <v>101.17324913701746</v>
      </c>
      <c r="L32" s="155">
        <v>102.24677687203652</v>
      </c>
      <c r="M32" s="155">
        <v>101.253140695913</v>
      </c>
      <c r="N32" s="155">
        <v>101.1815971356141</v>
      </c>
      <c r="O32" s="177">
        <v>100.6011543350308</v>
      </c>
      <c r="P32" s="155">
        <v>100.86237236635054</v>
      </c>
    </row>
    <row r="33" spans="1:16" x14ac:dyDescent="0.2">
      <c r="A33" s="178">
        <v>2019</v>
      </c>
      <c r="B33" s="178"/>
      <c r="C33" s="155">
        <v>101.82299369383594</v>
      </c>
      <c r="D33" s="155">
        <v>98.95974842765348</v>
      </c>
      <c r="E33" s="155">
        <v>101.86598282989939</v>
      </c>
      <c r="F33" s="155">
        <v>97.757189381917016</v>
      </c>
      <c r="G33" s="155">
        <v>101.80576691824359</v>
      </c>
      <c r="H33" s="155">
        <v>104.40043680045801</v>
      </c>
      <c r="I33" s="155">
        <v>101.47647591674088</v>
      </c>
      <c r="J33" s="155">
        <v>98.988255469433483</v>
      </c>
      <c r="K33" s="155">
        <v>102.0889922291768</v>
      </c>
      <c r="L33" s="155">
        <v>103.51736945369224</v>
      </c>
      <c r="M33" s="155">
        <v>103.12563265020063</v>
      </c>
      <c r="N33" s="155">
        <v>101.69854628500579</v>
      </c>
      <c r="O33" s="177">
        <v>101.48768151484104</v>
      </c>
      <c r="P33" s="155">
        <v>101.10494151327798</v>
      </c>
    </row>
    <row r="34" spans="1:16" ht="15" customHeight="1" x14ac:dyDescent="0.2">
      <c r="A34" s="82">
        <v>2020</v>
      </c>
      <c r="C34" s="155">
        <v>91.963958574178989</v>
      </c>
      <c r="D34" s="155">
        <v>96.201345551969922</v>
      </c>
      <c r="E34" s="155">
        <v>93.377289741074208</v>
      </c>
      <c r="F34" s="155">
        <v>79.523961278934053</v>
      </c>
      <c r="G34" s="155">
        <v>90.124868134599097</v>
      </c>
      <c r="H34" s="264">
        <v>107.06095157444878</v>
      </c>
      <c r="I34" s="264">
        <v>101.19603086605299</v>
      </c>
      <c r="J34" s="264">
        <v>81.077112251419408</v>
      </c>
      <c r="K34" s="264">
        <v>92.463683391609649</v>
      </c>
      <c r="L34" s="264">
        <v>86.481465160196706</v>
      </c>
      <c r="M34" s="264">
        <v>89.788749090588936</v>
      </c>
      <c r="N34" s="264">
        <v>96.063643487226258</v>
      </c>
      <c r="O34" s="177">
        <v>92.198349504243367</v>
      </c>
      <c r="P34" s="264">
        <v>91.270325548175023</v>
      </c>
    </row>
    <row r="35" spans="1:16" ht="15" customHeight="1" x14ac:dyDescent="0.2">
      <c r="C35" s="87"/>
      <c r="D35" s="87"/>
      <c r="E35" s="87"/>
      <c r="F35" s="87"/>
      <c r="G35" s="87"/>
      <c r="O35" s="190"/>
    </row>
    <row r="36" spans="1:16" ht="12.75" customHeight="1" x14ac:dyDescent="0.2">
      <c r="A36" s="91" t="s">
        <v>16</v>
      </c>
      <c r="B36" s="91"/>
      <c r="C36" s="87"/>
      <c r="D36" s="87"/>
      <c r="E36" s="87"/>
      <c r="F36" s="87"/>
      <c r="G36" s="87"/>
      <c r="O36" s="190"/>
    </row>
    <row r="37" spans="1:16" ht="26.25" customHeight="1" x14ac:dyDescent="0.2">
      <c r="A37" s="178">
        <v>1998</v>
      </c>
      <c r="B37" s="178" t="s">
        <v>3</v>
      </c>
      <c r="C37" s="155">
        <v>77.219827651784883</v>
      </c>
      <c r="D37" s="155">
        <v>75.849181724859321</v>
      </c>
      <c r="E37" s="155">
        <v>95.521791200514372</v>
      </c>
      <c r="F37" s="155">
        <v>97.652593948345</v>
      </c>
      <c r="G37" s="155">
        <v>98.264398439153695</v>
      </c>
      <c r="H37" s="155">
        <v>109.36639468851426</v>
      </c>
      <c r="I37" s="155">
        <v>62.518477542525552</v>
      </c>
      <c r="J37" s="155">
        <v>88.35204739181178</v>
      </c>
      <c r="K37" s="155">
        <v>72.146005163615698</v>
      </c>
      <c r="L37" s="155">
        <v>76.055910005395688</v>
      </c>
      <c r="M37" s="155">
        <v>64.357506468483166</v>
      </c>
      <c r="N37" s="155">
        <v>61.876955077848621</v>
      </c>
      <c r="O37" s="177">
        <v>86.701926882822491</v>
      </c>
      <c r="P37" s="155">
        <v>82.501496989269967</v>
      </c>
    </row>
    <row r="38" spans="1:16" ht="12.75" customHeight="1" x14ac:dyDescent="0.2">
      <c r="A38" s="178"/>
      <c r="B38" s="178" t="s">
        <v>4</v>
      </c>
      <c r="C38" s="155">
        <v>77.238300840455935</v>
      </c>
      <c r="D38" s="155">
        <v>77.103439773594062</v>
      </c>
      <c r="E38" s="155">
        <v>95.633422322011839</v>
      </c>
      <c r="F38" s="155">
        <v>100.62780105044077</v>
      </c>
      <c r="G38" s="155">
        <v>98.207930316899208</v>
      </c>
      <c r="H38" s="155">
        <v>109.98594404245337</v>
      </c>
      <c r="I38" s="155">
        <v>60.65974395232292</v>
      </c>
      <c r="J38" s="155">
        <v>87.526158129456121</v>
      </c>
      <c r="K38" s="155">
        <v>72.174776457307246</v>
      </c>
      <c r="L38" s="155">
        <v>77.571717945537429</v>
      </c>
      <c r="M38" s="155">
        <v>65.594663646258056</v>
      </c>
      <c r="N38" s="155">
        <v>61.641857063420758</v>
      </c>
      <c r="O38" s="177">
        <v>85.483354385846454</v>
      </c>
      <c r="P38" s="155">
        <v>82.546711397722262</v>
      </c>
    </row>
    <row r="39" spans="1:16" ht="12.75" customHeight="1" x14ac:dyDescent="0.2">
      <c r="A39" s="178"/>
      <c r="B39" s="178" t="s">
        <v>1</v>
      </c>
      <c r="C39" s="155">
        <v>76.872743109075174</v>
      </c>
      <c r="D39" s="155">
        <v>77.362142353694765</v>
      </c>
      <c r="E39" s="155">
        <v>92.959661990888733</v>
      </c>
      <c r="F39" s="155">
        <v>93.359809351146566</v>
      </c>
      <c r="G39" s="155">
        <v>95.057018863428084</v>
      </c>
      <c r="H39" s="155">
        <v>110.22649899585868</v>
      </c>
      <c r="I39" s="155">
        <v>63.716972813853715</v>
      </c>
      <c r="J39" s="155">
        <v>89.425748449806846</v>
      </c>
      <c r="K39" s="155">
        <v>72.230942681436673</v>
      </c>
      <c r="L39" s="155">
        <v>77.3119925802404</v>
      </c>
      <c r="M39" s="155">
        <v>64.385674341377623</v>
      </c>
      <c r="N39" s="155">
        <v>61.429695628119802</v>
      </c>
      <c r="O39" s="177">
        <v>86.805717488135755</v>
      </c>
      <c r="P39" s="155">
        <v>82.176747626903392</v>
      </c>
    </row>
    <row r="40" spans="1:16" ht="12.75" customHeight="1" x14ac:dyDescent="0.2">
      <c r="A40" s="178"/>
      <c r="B40" s="178" t="s">
        <v>2</v>
      </c>
      <c r="C40" s="155">
        <v>76.855712337526128</v>
      </c>
      <c r="D40" s="155">
        <v>78.112691551488098</v>
      </c>
      <c r="E40" s="155">
        <v>92.905323375574099</v>
      </c>
      <c r="F40" s="155">
        <v>96.79947922929172</v>
      </c>
      <c r="G40" s="155">
        <v>93.718682599622895</v>
      </c>
      <c r="H40" s="155">
        <v>113.24295068149465</v>
      </c>
      <c r="I40" s="155">
        <v>68.053876804007885</v>
      </c>
      <c r="J40" s="155">
        <v>87.883578467878792</v>
      </c>
      <c r="K40" s="155">
        <v>72.319101601662169</v>
      </c>
      <c r="L40" s="155">
        <v>77.530894572141918</v>
      </c>
      <c r="M40" s="155">
        <v>65.045271810688917</v>
      </c>
      <c r="N40" s="155">
        <v>60.849668314814608</v>
      </c>
      <c r="O40" s="177">
        <v>87.57740697530987</v>
      </c>
      <c r="P40" s="155">
        <v>82.179265540901838</v>
      </c>
    </row>
    <row r="41" spans="1:16" ht="26.25" customHeight="1" x14ac:dyDescent="0.2">
      <c r="A41" s="178">
        <v>1999</v>
      </c>
      <c r="B41" s="178" t="s">
        <v>3</v>
      </c>
      <c r="C41" s="155">
        <v>77.177281404179297</v>
      </c>
      <c r="D41" s="155">
        <v>79.291230654765528</v>
      </c>
      <c r="E41" s="155">
        <v>93.571109838834573</v>
      </c>
      <c r="F41" s="155">
        <v>91.489757783715845</v>
      </c>
      <c r="G41" s="155">
        <v>95.134529823676573</v>
      </c>
      <c r="H41" s="155">
        <v>111.67558840848777</v>
      </c>
      <c r="I41" s="155">
        <v>70.586867233610874</v>
      </c>
      <c r="J41" s="155">
        <v>81.922691199929389</v>
      </c>
      <c r="K41" s="155">
        <v>72.986807512697595</v>
      </c>
      <c r="L41" s="155">
        <v>77.581086666900617</v>
      </c>
      <c r="M41" s="155">
        <v>67.364632145290471</v>
      </c>
      <c r="N41" s="155">
        <v>61.837406950764347</v>
      </c>
      <c r="O41" s="177">
        <v>87.349500127737031</v>
      </c>
      <c r="P41" s="155">
        <v>82.54392965616907</v>
      </c>
    </row>
    <row r="42" spans="1:16" ht="12.75" customHeight="1" x14ac:dyDescent="0.2">
      <c r="A42" s="178"/>
      <c r="B42" s="178" t="s">
        <v>4</v>
      </c>
      <c r="C42" s="155">
        <v>77.165518670846097</v>
      </c>
      <c r="D42" s="155">
        <v>79.341105135849844</v>
      </c>
      <c r="E42" s="155">
        <v>91.509977476615447</v>
      </c>
      <c r="F42" s="155">
        <v>86.65631727014275</v>
      </c>
      <c r="G42" s="155">
        <v>92.975096230429784</v>
      </c>
      <c r="H42" s="155">
        <v>110.60936585212667</v>
      </c>
      <c r="I42" s="155">
        <v>71.089526391758184</v>
      </c>
      <c r="J42" s="155">
        <v>84.196789118701375</v>
      </c>
      <c r="K42" s="155">
        <v>73.339801442087747</v>
      </c>
      <c r="L42" s="155">
        <v>76.281372544970736</v>
      </c>
      <c r="M42" s="155">
        <v>67.359049945821667</v>
      </c>
      <c r="N42" s="155">
        <v>63.040223348186224</v>
      </c>
      <c r="O42" s="177">
        <v>87.708272723354</v>
      </c>
      <c r="P42" s="155">
        <v>82.552177287987064</v>
      </c>
    </row>
    <row r="43" spans="1:16" ht="12.75" customHeight="1" x14ac:dyDescent="0.2">
      <c r="A43" s="178"/>
      <c r="B43" s="178" t="s">
        <v>1</v>
      </c>
      <c r="C43" s="155">
        <v>78.253221581182444</v>
      </c>
      <c r="D43" s="155">
        <v>81.020634801357673</v>
      </c>
      <c r="E43" s="155">
        <v>92.172509888580436</v>
      </c>
      <c r="F43" s="155">
        <v>85.959182419539957</v>
      </c>
      <c r="G43" s="155">
        <v>92.910990078616194</v>
      </c>
      <c r="H43" s="155">
        <v>111.07819044744569</v>
      </c>
      <c r="I43" s="155">
        <v>79.626860137451359</v>
      </c>
      <c r="J43" s="155">
        <v>86.813412976476386</v>
      </c>
      <c r="K43" s="155">
        <v>74.416550709065461</v>
      </c>
      <c r="L43" s="155">
        <v>78.250887398151278</v>
      </c>
      <c r="M43" s="155">
        <v>68.198842536079368</v>
      </c>
      <c r="N43" s="155">
        <v>64.030095887239227</v>
      </c>
      <c r="O43" s="177">
        <v>88.360354847167642</v>
      </c>
      <c r="P43" s="155">
        <v>83.753004471111979</v>
      </c>
    </row>
    <row r="44" spans="1:16" ht="12.75" customHeight="1" x14ac:dyDescent="0.2">
      <c r="A44" s="178"/>
      <c r="B44" s="178" t="s">
        <v>2</v>
      </c>
      <c r="C44" s="155">
        <v>79.354845813880786</v>
      </c>
      <c r="D44" s="155">
        <v>82.419977266169425</v>
      </c>
      <c r="E44" s="155">
        <v>93.210126344646767</v>
      </c>
      <c r="F44" s="155">
        <v>86.733364585718675</v>
      </c>
      <c r="G44" s="155">
        <v>94.028331260497481</v>
      </c>
      <c r="H44" s="155">
        <v>114.16941545543578</v>
      </c>
      <c r="I44" s="155">
        <v>78.414512707993609</v>
      </c>
      <c r="J44" s="155">
        <v>88.858285064703097</v>
      </c>
      <c r="K44" s="155">
        <v>75.45801582453268</v>
      </c>
      <c r="L44" s="155">
        <v>79.40368279625892</v>
      </c>
      <c r="M44" s="155">
        <v>69.209126138536703</v>
      </c>
      <c r="N44" s="155">
        <v>65.870340286436033</v>
      </c>
      <c r="O44" s="177">
        <v>88.042547263956436</v>
      </c>
      <c r="P44" s="155">
        <v>84.969805561362875</v>
      </c>
    </row>
    <row r="45" spans="1:16" ht="26.25" customHeight="1" x14ac:dyDescent="0.2">
      <c r="A45" s="178">
        <v>2000</v>
      </c>
      <c r="B45" s="178" t="s">
        <v>3</v>
      </c>
      <c r="C45" s="155">
        <v>80.27867985007282</v>
      </c>
      <c r="D45" s="155">
        <v>83.798894275074218</v>
      </c>
      <c r="E45" s="155">
        <v>93.572242734569855</v>
      </c>
      <c r="F45" s="155">
        <v>87.556028033200008</v>
      </c>
      <c r="G45" s="155">
        <v>95.515474395832925</v>
      </c>
      <c r="H45" s="155">
        <v>109.83655288432674</v>
      </c>
      <c r="I45" s="155">
        <v>73.234557103542045</v>
      </c>
      <c r="J45" s="155">
        <v>99.428088982113451</v>
      </c>
      <c r="K45" s="155">
        <v>75.77949164015746</v>
      </c>
      <c r="L45" s="155">
        <v>78.320910192739333</v>
      </c>
      <c r="M45" s="155">
        <v>71.359031403804195</v>
      </c>
      <c r="N45" s="155">
        <v>66.054425948734234</v>
      </c>
      <c r="O45" s="177">
        <v>88.745061956920338</v>
      </c>
      <c r="P45" s="155">
        <v>85.99723401376373</v>
      </c>
    </row>
    <row r="46" spans="1:16" ht="12.75" customHeight="1" x14ac:dyDescent="0.2">
      <c r="A46" s="178"/>
      <c r="B46" s="178" t="s">
        <v>4</v>
      </c>
      <c r="C46" s="155">
        <v>80.348088176173945</v>
      </c>
      <c r="D46" s="155">
        <v>86.549032123444206</v>
      </c>
      <c r="E46" s="155">
        <v>95.008041529671488</v>
      </c>
      <c r="F46" s="155">
        <v>88.66189603205973</v>
      </c>
      <c r="G46" s="155">
        <v>96.874724096546245</v>
      </c>
      <c r="H46" s="155">
        <v>111.0528816336396</v>
      </c>
      <c r="I46" s="155">
        <v>76.002237297711787</v>
      </c>
      <c r="J46" s="155">
        <v>89.521880194838261</v>
      </c>
      <c r="K46" s="155">
        <v>76.205012387992696</v>
      </c>
      <c r="L46" s="155">
        <v>77.413895486748203</v>
      </c>
      <c r="M46" s="155">
        <v>75.123676057516789</v>
      </c>
      <c r="N46" s="155">
        <v>66.341532389481273</v>
      </c>
      <c r="O46" s="177">
        <v>88.803477042077404</v>
      </c>
      <c r="P46" s="155">
        <v>86.109879772351263</v>
      </c>
    </row>
    <row r="47" spans="1:16" ht="12.75" customHeight="1" x14ac:dyDescent="0.2">
      <c r="A47" s="178"/>
      <c r="B47" s="178" t="s">
        <v>1</v>
      </c>
      <c r="C47" s="155">
        <v>80.967689056117607</v>
      </c>
      <c r="D47" s="155">
        <v>86.450330594926172</v>
      </c>
      <c r="E47" s="155">
        <v>94.390042444489325</v>
      </c>
      <c r="F47" s="155">
        <v>88.081248415056876</v>
      </c>
      <c r="G47" s="155">
        <v>96.571710606193932</v>
      </c>
      <c r="H47" s="155">
        <v>109.87711690901375</v>
      </c>
      <c r="I47" s="155">
        <v>72.774890326303137</v>
      </c>
      <c r="J47" s="155">
        <v>90.913916132109264</v>
      </c>
      <c r="K47" s="155">
        <v>77.080042935403625</v>
      </c>
      <c r="L47" s="155">
        <v>77.598148795558515</v>
      </c>
      <c r="M47" s="155">
        <v>75.627356687431174</v>
      </c>
      <c r="N47" s="155">
        <v>68.451754836513956</v>
      </c>
      <c r="O47" s="177">
        <v>88.449508205614237</v>
      </c>
      <c r="P47" s="155">
        <v>86.768514003667519</v>
      </c>
    </row>
    <row r="48" spans="1:16" ht="12.75" customHeight="1" x14ac:dyDescent="0.2">
      <c r="A48" s="178"/>
      <c r="B48" s="178" t="s">
        <v>2</v>
      </c>
      <c r="C48" s="155">
        <v>80.951675955814395</v>
      </c>
      <c r="D48" s="155">
        <v>85.980097893103704</v>
      </c>
      <c r="E48" s="155">
        <v>94.800007719594262</v>
      </c>
      <c r="F48" s="155">
        <v>89.261014210223863</v>
      </c>
      <c r="G48" s="155">
        <v>97.021633575325637</v>
      </c>
      <c r="H48" s="155">
        <v>106.86777981350134</v>
      </c>
      <c r="I48" s="155">
        <v>75.41914494842905</v>
      </c>
      <c r="J48" s="155">
        <v>89.889141960099181</v>
      </c>
      <c r="K48" s="155">
        <v>77.049859153553456</v>
      </c>
      <c r="L48" s="155">
        <v>77.060153904293585</v>
      </c>
      <c r="M48" s="155">
        <v>78.072390054281541</v>
      </c>
      <c r="N48" s="155">
        <v>67.497700998144595</v>
      </c>
      <c r="O48" s="177">
        <v>89.052440399839696</v>
      </c>
      <c r="P48" s="155">
        <v>86.745956944220268</v>
      </c>
    </row>
    <row r="49" spans="1:16" ht="26.25" customHeight="1" x14ac:dyDescent="0.2">
      <c r="A49" s="178">
        <v>2001</v>
      </c>
      <c r="B49" s="178" t="s">
        <v>3</v>
      </c>
      <c r="C49" s="155">
        <v>81.97259877524121</v>
      </c>
      <c r="D49" s="155">
        <v>84.906530212264542</v>
      </c>
      <c r="E49" s="155">
        <v>93.910699763354557</v>
      </c>
      <c r="F49" s="155">
        <v>89.893945185296317</v>
      </c>
      <c r="G49" s="155">
        <v>95.335897264605165</v>
      </c>
      <c r="H49" s="155">
        <v>108.84424117528025</v>
      </c>
      <c r="I49" s="155">
        <v>76.461945507220747</v>
      </c>
      <c r="J49" s="155">
        <v>89.797493031168571</v>
      </c>
      <c r="K49" s="155">
        <v>78.660611653279233</v>
      </c>
      <c r="L49" s="155">
        <v>79.610877722086926</v>
      </c>
      <c r="M49" s="155">
        <v>80.476408483960569</v>
      </c>
      <c r="N49" s="155">
        <v>69.24220402920929</v>
      </c>
      <c r="O49" s="177">
        <v>89.48366224443707</v>
      </c>
      <c r="P49" s="155">
        <v>87.834490290303876</v>
      </c>
    </row>
    <row r="50" spans="1:16" ht="12.75" customHeight="1" x14ac:dyDescent="0.2">
      <c r="A50" s="178"/>
      <c r="B50" s="178" t="s">
        <v>4</v>
      </c>
      <c r="C50" s="155">
        <v>81.767740527414091</v>
      </c>
      <c r="D50" s="155">
        <v>83.623531371783372</v>
      </c>
      <c r="E50" s="155">
        <v>93.00589942721804</v>
      </c>
      <c r="F50" s="155">
        <v>90.893743209624148</v>
      </c>
      <c r="G50" s="155">
        <v>92.964876820010716</v>
      </c>
      <c r="H50" s="155">
        <v>109.22761665844271</v>
      </c>
      <c r="I50" s="155">
        <v>83.99320608739751</v>
      </c>
      <c r="J50" s="155">
        <v>85.987248486409243</v>
      </c>
      <c r="K50" s="155">
        <v>78.92131843630834</v>
      </c>
      <c r="L50" s="155">
        <v>81.251732558987072</v>
      </c>
      <c r="M50" s="155">
        <v>79.389659149814435</v>
      </c>
      <c r="N50" s="155">
        <v>69.312710397868969</v>
      </c>
      <c r="O50" s="177">
        <v>89.67281728240124</v>
      </c>
      <c r="P50" s="155">
        <v>87.609532782892217</v>
      </c>
    </row>
    <row r="51" spans="1:16" ht="12.75" customHeight="1" x14ac:dyDescent="0.2">
      <c r="A51" s="178"/>
      <c r="B51" s="178" t="s">
        <v>1</v>
      </c>
      <c r="C51" s="155">
        <v>82.287573302023006</v>
      </c>
      <c r="D51" s="155">
        <v>82.569039223255416</v>
      </c>
      <c r="E51" s="155">
        <v>91.097501479814667</v>
      </c>
      <c r="F51" s="155">
        <v>92.436039767097654</v>
      </c>
      <c r="G51" s="155">
        <v>89.760528301376496</v>
      </c>
      <c r="H51" s="155">
        <v>110.34878249779047</v>
      </c>
      <c r="I51" s="155">
        <v>85.490416398653821</v>
      </c>
      <c r="J51" s="155">
        <v>80.178766141881184</v>
      </c>
      <c r="K51" s="155">
        <v>80.532602722661593</v>
      </c>
      <c r="L51" s="155">
        <v>83.27308490441871</v>
      </c>
      <c r="M51" s="155">
        <v>83.141337538908658</v>
      </c>
      <c r="N51" s="155">
        <v>69.794231646924246</v>
      </c>
      <c r="O51" s="177">
        <v>91.666355488951822</v>
      </c>
      <c r="P51" s="155">
        <v>88.158670653417246</v>
      </c>
    </row>
    <row r="52" spans="1:16" ht="12.75" customHeight="1" x14ac:dyDescent="0.2">
      <c r="A52" s="178"/>
      <c r="B52" s="178" t="s">
        <v>2</v>
      </c>
      <c r="C52" s="155">
        <v>83.577729156635755</v>
      </c>
      <c r="D52" s="155">
        <v>82.060074828693317</v>
      </c>
      <c r="E52" s="155">
        <v>90.475139732682081</v>
      </c>
      <c r="F52" s="155">
        <v>91.635364060533377</v>
      </c>
      <c r="G52" s="155">
        <v>89.45316556333789</v>
      </c>
      <c r="H52" s="155">
        <v>107.95585797402241</v>
      </c>
      <c r="I52" s="155">
        <v>84.024055111214793</v>
      </c>
      <c r="J52" s="155">
        <v>82.779827720981928</v>
      </c>
      <c r="K52" s="155">
        <v>82.206778870355691</v>
      </c>
      <c r="L52" s="155">
        <v>86.181877837915252</v>
      </c>
      <c r="M52" s="155">
        <v>85.960510729563637</v>
      </c>
      <c r="N52" s="155">
        <v>71.099498921321938</v>
      </c>
      <c r="O52" s="177">
        <v>92.532972905294898</v>
      </c>
      <c r="P52" s="155">
        <v>89.532922127581941</v>
      </c>
    </row>
    <row r="53" spans="1:16" ht="26.25" customHeight="1" x14ac:dyDescent="0.2">
      <c r="A53" s="178">
        <v>2002</v>
      </c>
      <c r="B53" s="178" t="s">
        <v>3</v>
      </c>
      <c r="C53" s="155">
        <v>83.446946903001745</v>
      </c>
      <c r="D53" s="155">
        <v>81.234708329064503</v>
      </c>
      <c r="E53" s="155">
        <v>89.319929453707559</v>
      </c>
      <c r="F53" s="155">
        <v>86.939030219272709</v>
      </c>
      <c r="G53" s="155">
        <v>88.264880305656405</v>
      </c>
      <c r="H53" s="155">
        <v>110.11020617913961</v>
      </c>
      <c r="I53" s="155">
        <v>85.358555620432725</v>
      </c>
      <c r="J53" s="155">
        <v>85.116268470794665</v>
      </c>
      <c r="K53" s="155">
        <v>82.116267753628307</v>
      </c>
      <c r="L53" s="155">
        <v>85.093996118905153</v>
      </c>
      <c r="M53" s="155">
        <v>88.69661891991997</v>
      </c>
      <c r="N53" s="155">
        <v>71.19081727351913</v>
      </c>
      <c r="O53" s="177">
        <v>91.71069586537287</v>
      </c>
      <c r="P53" s="155">
        <v>89.384879956398649</v>
      </c>
    </row>
    <row r="54" spans="1:16" ht="12.75" customHeight="1" x14ac:dyDescent="0.2">
      <c r="A54" s="178"/>
      <c r="B54" s="178" t="s">
        <v>4</v>
      </c>
      <c r="C54" s="155">
        <v>83.602620030220891</v>
      </c>
      <c r="D54" s="155">
        <v>81.032771017068427</v>
      </c>
      <c r="E54" s="155">
        <v>89.834895779134015</v>
      </c>
      <c r="F54" s="155">
        <v>83.378201194466754</v>
      </c>
      <c r="G54" s="155">
        <v>89.048099982581647</v>
      </c>
      <c r="H54" s="155">
        <v>113.81946744329187</v>
      </c>
      <c r="I54" s="155">
        <v>86.692558429955795</v>
      </c>
      <c r="J54" s="155">
        <v>86.74620810833575</v>
      </c>
      <c r="K54" s="155">
        <v>82.070915604296516</v>
      </c>
      <c r="L54" s="155">
        <v>84.644834990670503</v>
      </c>
      <c r="M54" s="155">
        <v>85.33976216041178</v>
      </c>
      <c r="N54" s="155">
        <v>72.135277413055618</v>
      </c>
      <c r="O54" s="177">
        <v>91.930464502429288</v>
      </c>
      <c r="P54" s="155">
        <v>89.543675854945747</v>
      </c>
    </row>
    <row r="55" spans="1:16" ht="12.75" customHeight="1" x14ac:dyDescent="0.2">
      <c r="A55" s="178"/>
      <c r="B55" s="178" t="s">
        <v>222</v>
      </c>
      <c r="C55" s="155">
        <v>84.926104671452279</v>
      </c>
      <c r="D55" s="155">
        <v>81.94306430433339</v>
      </c>
      <c r="E55" s="155">
        <v>90.123493041241645</v>
      </c>
      <c r="F55" s="155">
        <v>79.328765321062136</v>
      </c>
      <c r="G55" s="155">
        <v>89.557837473516713</v>
      </c>
      <c r="H55" s="155">
        <v>113.85153097149734</v>
      </c>
      <c r="I55" s="155">
        <v>92.022144397667546</v>
      </c>
      <c r="J55" s="155">
        <v>93.730230253612774</v>
      </c>
      <c r="K55" s="155">
        <v>83.190977391604704</v>
      </c>
      <c r="L55" s="155">
        <v>86.891743021904688</v>
      </c>
      <c r="M55" s="155">
        <v>85.846338808833025</v>
      </c>
      <c r="N55" s="155">
        <v>73.063329196271923</v>
      </c>
      <c r="O55" s="177">
        <v>92.825748045758758</v>
      </c>
      <c r="P55" s="155">
        <v>90.949990693720977</v>
      </c>
    </row>
    <row r="56" spans="1:16" ht="12.75" customHeight="1" x14ac:dyDescent="0.2">
      <c r="A56" s="178"/>
      <c r="B56" s="178" t="s">
        <v>2</v>
      </c>
      <c r="C56" s="155">
        <v>85.088388121471681</v>
      </c>
      <c r="D56" s="155">
        <v>83.308360516603031</v>
      </c>
      <c r="E56" s="155">
        <v>87.709821882372054</v>
      </c>
      <c r="F56" s="155">
        <v>75.928800751794753</v>
      </c>
      <c r="G56" s="155">
        <v>87.337853690719797</v>
      </c>
      <c r="H56" s="155">
        <v>110.2908293805034</v>
      </c>
      <c r="I56" s="155">
        <v>90.73428832174605</v>
      </c>
      <c r="J56" s="155">
        <v>90.53628442968126</v>
      </c>
      <c r="K56" s="155">
        <v>84.181347323726172</v>
      </c>
      <c r="L56" s="155">
        <v>87.480960290382399</v>
      </c>
      <c r="M56" s="155">
        <v>85.854531261265194</v>
      </c>
      <c r="N56" s="155">
        <v>74.228825359145929</v>
      </c>
      <c r="O56" s="177">
        <v>94.229482432728261</v>
      </c>
      <c r="P56" s="155">
        <v>91.112545752299724</v>
      </c>
    </row>
    <row r="57" spans="1:16" ht="26.25" customHeight="1" x14ac:dyDescent="0.2">
      <c r="A57" s="178">
        <v>2003</v>
      </c>
      <c r="B57" s="178" t="s">
        <v>3</v>
      </c>
      <c r="C57" s="155">
        <v>85.750949656335791</v>
      </c>
      <c r="D57" s="155">
        <v>83.19730550854915</v>
      </c>
      <c r="E57" s="155">
        <v>88.535596104359854</v>
      </c>
      <c r="F57" s="155">
        <v>77.735554373953832</v>
      </c>
      <c r="G57" s="155">
        <v>87.432083863786602</v>
      </c>
      <c r="H57" s="155">
        <v>114.12726530382785</v>
      </c>
      <c r="I57" s="155">
        <v>93.765601314954537</v>
      </c>
      <c r="J57" s="155">
        <v>88.961368615084226</v>
      </c>
      <c r="K57" s="155">
        <v>85.011859070243034</v>
      </c>
      <c r="L57" s="155">
        <v>85.91583228568814</v>
      </c>
      <c r="M57" s="155">
        <v>90.674336961917533</v>
      </c>
      <c r="N57" s="155">
        <v>75.427303826411816</v>
      </c>
      <c r="O57" s="177">
        <v>94.434262452241569</v>
      </c>
      <c r="P57" s="155">
        <v>91.810691834926573</v>
      </c>
    </row>
    <row r="58" spans="1:16" ht="12.75" customHeight="1" x14ac:dyDescent="0.2">
      <c r="A58" s="178"/>
      <c r="B58" s="178" t="s">
        <v>4</v>
      </c>
      <c r="C58" s="155">
        <v>86.802680623014851</v>
      </c>
      <c r="D58" s="155">
        <v>83.862443864795168</v>
      </c>
      <c r="E58" s="155">
        <v>86.859800169368924</v>
      </c>
      <c r="F58" s="155">
        <v>77.594975554190952</v>
      </c>
      <c r="G58" s="155">
        <v>86.006019932925327</v>
      </c>
      <c r="H58" s="155">
        <v>111.96379790870232</v>
      </c>
      <c r="I58" s="155">
        <v>87.890253287685496</v>
      </c>
      <c r="J58" s="155">
        <v>91.114485446026094</v>
      </c>
      <c r="K58" s="155">
        <v>86.613044536719073</v>
      </c>
      <c r="L58" s="155">
        <v>88.389839441381838</v>
      </c>
      <c r="M58" s="155">
        <v>91.403710790369502</v>
      </c>
      <c r="N58" s="155">
        <v>77.743430186312864</v>
      </c>
      <c r="O58" s="177">
        <v>94.889505911401969</v>
      </c>
      <c r="P58" s="155">
        <v>92.925285136390428</v>
      </c>
    </row>
    <row r="59" spans="1:16" ht="12.75" customHeight="1" x14ac:dyDescent="0.2">
      <c r="A59" s="178"/>
      <c r="B59" s="178" t="s">
        <v>1</v>
      </c>
      <c r="C59" s="155">
        <v>87.738004050621285</v>
      </c>
      <c r="D59" s="155">
        <v>85.541710778072726</v>
      </c>
      <c r="E59" s="155">
        <v>86.220290422807835</v>
      </c>
      <c r="F59" s="155">
        <v>73.605434151176468</v>
      </c>
      <c r="G59" s="155">
        <v>85.905649015564165</v>
      </c>
      <c r="H59" s="155">
        <v>108.13324752475424</v>
      </c>
      <c r="I59" s="155">
        <v>91.91206610818864</v>
      </c>
      <c r="J59" s="155">
        <v>91.673323881254035</v>
      </c>
      <c r="K59" s="155">
        <v>87.932990439826952</v>
      </c>
      <c r="L59" s="155">
        <v>88.293466209241117</v>
      </c>
      <c r="M59" s="155">
        <v>91.835328298896684</v>
      </c>
      <c r="N59" s="155">
        <v>80.257194790006565</v>
      </c>
      <c r="O59" s="177">
        <v>95.81353957672961</v>
      </c>
      <c r="P59" s="155">
        <v>93.853439189584464</v>
      </c>
    </row>
    <row r="60" spans="1:16" ht="12.75" customHeight="1" x14ac:dyDescent="0.2">
      <c r="A60" s="178"/>
      <c r="B60" s="178" t="s">
        <v>2</v>
      </c>
      <c r="C60" s="155">
        <v>87.92977244003697</v>
      </c>
      <c r="D60" s="155">
        <v>87.17587841814732</v>
      </c>
      <c r="E60" s="155">
        <v>87.540710916333239</v>
      </c>
      <c r="F60" s="155">
        <v>75.64965742234854</v>
      </c>
      <c r="G60" s="155">
        <v>87.075988394956923</v>
      </c>
      <c r="H60" s="155">
        <v>110.45650713291731</v>
      </c>
      <c r="I60" s="155">
        <v>92.25747632576352</v>
      </c>
      <c r="J60" s="155">
        <v>93.214656700780139</v>
      </c>
      <c r="K60" s="155">
        <v>87.725337867017359</v>
      </c>
      <c r="L60" s="155">
        <v>88.602654954855836</v>
      </c>
      <c r="M60" s="155">
        <v>87.836902281523848</v>
      </c>
      <c r="N60" s="155">
        <v>80.668877928636647</v>
      </c>
      <c r="O60" s="177">
        <v>95.96505322585611</v>
      </c>
      <c r="P60" s="155">
        <v>93.985386084684379</v>
      </c>
    </row>
    <row r="61" spans="1:16" ht="26.25" customHeight="1" x14ac:dyDescent="0.2">
      <c r="A61" s="178">
        <v>2004</v>
      </c>
      <c r="B61" s="178" t="s">
        <v>3</v>
      </c>
      <c r="C61" s="155">
        <v>88.567419057147461</v>
      </c>
      <c r="D61" s="155">
        <v>88.257718346456187</v>
      </c>
      <c r="E61" s="155">
        <v>86.860908816927747</v>
      </c>
      <c r="F61" s="155">
        <v>74.375464881796916</v>
      </c>
      <c r="G61" s="155">
        <v>85.912389209925877</v>
      </c>
      <c r="H61" s="155">
        <v>109.71376737477748</v>
      </c>
      <c r="I61" s="155">
        <v>96.805401245471614</v>
      </c>
      <c r="J61" s="155">
        <v>94.68225915343254</v>
      </c>
      <c r="K61" s="155">
        <v>88.590935876417433</v>
      </c>
      <c r="L61" s="155">
        <v>89.832383824914444</v>
      </c>
      <c r="M61" s="155">
        <v>88.176338493777664</v>
      </c>
      <c r="N61" s="155">
        <v>81.648815092258729</v>
      </c>
      <c r="O61" s="177">
        <v>96.66456148563968</v>
      </c>
      <c r="P61" s="155">
        <v>94.593342557767329</v>
      </c>
    </row>
    <row r="62" spans="1:16" ht="12.75" customHeight="1" x14ac:dyDescent="0.2">
      <c r="A62" s="178"/>
      <c r="B62" s="178" t="s">
        <v>4</v>
      </c>
      <c r="C62" s="155">
        <v>88.690637214058839</v>
      </c>
      <c r="D62" s="155">
        <v>89.023316453312006</v>
      </c>
      <c r="E62" s="155">
        <v>87.608961912297644</v>
      </c>
      <c r="F62" s="155">
        <v>75.526892923014259</v>
      </c>
      <c r="G62" s="155">
        <v>87.070372815630066</v>
      </c>
      <c r="H62" s="155">
        <v>110.27003334077989</v>
      </c>
      <c r="I62" s="155">
        <v>93.395340934838288</v>
      </c>
      <c r="J62" s="155">
        <v>93.844845271412822</v>
      </c>
      <c r="K62" s="155">
        <v>88.635654622839056</v>
      </c>
      <c r="L62" s="155">
        <v>90.605212862488926</v>
      </c>
      <c r="M62" s="155">
        <v>90.149724524228176</v>
      </c>
      <c r="N62" s="155">
        <v>80.635193710504183</v>
      </c>
      <c r="O62" s="177">
        <v>96.918091430666038</v>
      </c>
      <c r="P62" s="155">
        <v>94.651352248982178</v>
      </c>
    </row>
    <row r="63" spans="1:16" ht="12.75" customHeight="1" x14ac:dyDescent="0.2">
      <c r="A63" s="178"/>
      <c r="B63" s="178" t="s">
        <v>1</v>
      </c>
      <c r="C63" s="155">
        <v>88.588574584086658</v>
      </c>
      <c r="D63" s="155">
        <v>88.981442019710443</v>
      </c>
      <c r="E63" s="155">
        <v>89.681368432681182</v>
      </c>
      <c r="F63" s="155">
        <v>81.795089819124343</v>
      </c>
      <c r="G63" s="155">
        <v>87.823098602596517</v>
      </c>
      <c r="H63" s="155">
        <v>117.66090221340025</v>
      </c>
      <c r="I63" s="155">
        <v>94.120863444061115</v>
      </c>
      <c r="J63" s="155">
        <v>93.262117172194664</v>
      </c>
      <c r="K63" s="155">
        <v>88.067095295943858</v>
      </c>
      <c r="L63" s="155">
        <v>89.447301380101408</v>
      </c>
      <c r="M63" s="155">
        <v>90.495252853196789</v>
      </c>
      <c r="N63" s="155">
        <v>80.195332859096482</v>
      </c>
      <c r="O63" s="177">
        <v>96.186307191967273</v>
      </c>
      <c r="P63" s="155">
        <v>94.422180879194826</v>
      </c>
    </row>
    <row r="64" spans="1:16" ht="12.75" customHeight="1" x14ac:dyDescent="0.2">
      <c r="A64" s="178"/>
      <c r="B64" s="178" t="s">
        <v>2</v>
      </c>
      <c r="C64" s="155">
        <v>89.741943996302055</v>
      </c>
      <c r="D64" s="155">
        <v>88.693211156588077</v>
      </c>
      <c r="E64" s="155">
        <v>91.47270978567137</v>
      </c>
      <c r="F64" s="155">
        <v>79.818493348054247</v>
      </c>
      <c r="G64" s="155">
        <v>91.796774880492947</v>
      </c>
      <c r="H64" s="155">
        <v>114.82053392474359</v>
      </c>
      <c r="I64" s="155">
        <v>88.625539589587632</v>
      </c>
      <c r="J64" s="155">
        <v>94.143114125515439</v>
      </c>
      <c r="K64" s="155">
        <v>89.127259884559251</v>
      </c>
      <c r="L64" s="155">
        <v>90.564722277072136</v>
      </c>
      <c r="M64" s="155">
        <v>92.606798686708785</v>
      </c>
      <c r="N64" s="155">
        <v>80.992804342712489</v>
      </c>
      <c r="O64" s="177">
        <v>97.156656509812038</v>
      </c>
      <c r="P64" s="155">
        <v>95.529994888097846</v>
      </c>
    </row>
    <row r="65" spans="1:16" ht="26.25" customHeight="1" x14ac:dyDescent="0.2">
      <c r="A65" s="178">
        <v>2005</v>
      </c>
      <c r="B65" s="178" t="s">
        <v>3</v>
      </c>
      <c r="C65" s="155">
        <v>89.807087552615585</v>
      </c>
      <c r="D65" s="155">
        <v>88.137298564794079</v>
      </c>
      <c r="E65" s="155">
        <v>92.073745061661441</v>
      </c>
      <c r="F65" s="155">
        <v>79.252323010937005</v>
      </c>
      <c r="G65" s="155">
        <v>92.654220328630714</v>
      </c>
      <c r="H65" s="155">
        <v>112.70706407762988</v>
      </c>
      <c r="I65" s="155">
        <v>91.716451837735391</v>
      </c>
      <c r="J65" s="155">
        <v>93.978698368752745</v>
      </c>
      <c r="K65" s="155">
        <v>89.108611698385332</v>
      </c>
      <c r="L65" s="155">
        <v>90.562614936239513</v>
      </c>
      <c r="M65" s="155">
        <v>91.662144872407012</v>
      </c>
      <c r="N65" s="155">
        <v>81.803412673174975</v>
      </c>
      <c r="O65" s="177">
        <v>96.4251426040654</v>
      </c>
      <c r="P65" s="155">
        <v>95.478054896595197</v>
      </c>
    </row>
    <row r="66" spans="1:16" ht="12.75" customHeight="1" x14ac:dyDescent="0.2">
      <c r="A66" s="178"/>
      <c r="B66" s="178" t="s">
        <v>4</v>
      </c>
      <c r="C66" s="155">
        <v>89.951129276162277</v>
      </c>
      <c r="D66" s="155">
        <v>87.23866845075365</v>
      </c>
      <c r="E66" s="155">
        <v>91.488447401554467</v>
      </c>
      <c r="F66" s="155">
        <v>80.595835501895678</v>
      </c>
      <c r="G66" s="155">
        <v>91.064535744781978</v>
      </c>
      <c r="H66" s="155">
        <v>111.94734070480756</v>
      </c>
      <c r="I66" s="155">
        <v>96.80390870803781</v>
      </c>
      <c r="J66" s="155">
        <v>92.721116501112718</v>
      </c>
      <c r="K66" s="155">
        <v>89.555881724893055</v>
      </c>
      <c r="L66" s="155">
        <v>91.091820641512598</v>
      </c>
      <c r="M66" s="155">
        <v>90.201822487599287</v>
      </c>
      <c r="N66" s="155">
        <v>82.893779744300417</v>
      </c>
      <c r="O66" s="177">
        <v>96.716734422450259</v>
      </c>
      <c r="P66" s="155">
        <v>95.510020524993905</v>
      </c>
    </row>
    <row r="67" spans="1:16" ht="12.75" customHeight="1" x14ac:dyDescent="0.2">
      <c r="A67" s="178"/>
      <c r="B67" s="178" t="s">
        <v>1</v>
      </c>
      <c r="C67" s="155">
        <v>90.447504360964359</v>
      </c>
      <c r="D67" s="155">
        <v>87.400534731437261</v>
      </c>
      <c r="E67" s="155">
        <v>92.015525983616868</v>
      </c>
      <c r="F67" s="155">
        <v>80.445375251705187</v>
      </c>
      <c r="G67" s="155">
        <v>92.097641758358535</v>
      </c>
      <c r="H67" s="155">
        <v>109.4983089289945</v>
      </c>
      <c r="I67" s="155">
        <v>96.912934940751938</v>
      </c>
      <c r="J67" s="155">
        <v>92.093906303091032</v>
      </c>
      <c r="K67" s="155">
        <v>90.148804499964356</v>
      </c>
      <c r="L67" s="155">
        <v>90.392989452861244</v>
      </c>
      <c r="M67" s="155">
        <v>88.198922038292338</v>
      </c>
      <c r="N67" s="155">
        <v>85.252960516806766</v>
      </c>
      <c r="O67" s="177">
        <v>96.741437557663062</v>
      </c>
      <c r="P67" s="155">
        <v>95.929600364080926</v>
      </c>
    </row>
    <row r="68" spans="1:16" ht="12.75" customHeight="1" x14ac:dyDescent="0.2">
      <c r="A68" s="178"/>
      <c r="B68" s="178" t="s">
        <v>2</v>
      </c>
      <c r="C68" s="155">
        <v>91.870397797531766</v>
      </c>
      <c r="D68" s="155">
        <v>88.025113286105167</v>
      </c>
      <c r="E68" s="155">
        <v>93.87334959669694</v>
      </c>
      <c r="F68" s="155">
        <v>84.125466070630949</v>
      </c>
      <c r="G68" s="155">
        <v>93.339480814382526</v>
      </c>
      <c r="H68" s="155">
        <v>113.63707880273762</v>
      </c>
      <c r="I68" s="155">
        <v>98.716371963810204</v>
      </c>
      <c r="J68" s="155">
        <v>92.04720384291403</v>
      </c>
      <c r="K68" s="155">
        <v>91.61484162443918</v>
      </c>
      <c r="L68" s="155">
        <v>90.728874155399694</v>
      </c>
      <c r="M68" s="155">
        <v>87.323183047782393</v>
      </c>
      <c r="N68" s="155">
        <v>87.119761879685981</v>
      </c>
      <c r="O68" s="177">
        <v>99.179761143091028</v>
      </c>
      <c r="P68" s="155">
        <v>97.329819123400867</v>
      </c>
    </row>
    <row r="69" spans="1:16" ht="26.25" customHeight="1" x14ac:dyDescent="0.2">
      <c r="A69" s="178">
        <v>2006</v>
      </c>
      <c r="B69" s="178" t="s">
        <v>3</v>
      </c>
      <c r="C69" s="155">
        <v>92.859377277370655</v>
      </c>
      <c r="D69" s="155">
        <v>89.314897124352328</v>
      </c>
      <c r="E69" s="155">
        <v>96.349706551693131</v>
      </c>
      <c r="F69" s="155">
        <v>87.998259010562279</v>
      </c>
      <c r="G69" s="155">
        <v>96.102808869782848</v>
      </c>
      <c r="H69" s="155">
        <v>113.37106277720892</v>
      </c>
      <c r="I69" s="155">
        <v>98.96440386714896</v>
      </c>
      <c r="J69" s="155">
        <v>98.297179933861145</v>
      </c>
      <c r="K69" s="155">
        <v>91.811396069441074</v>
      </c>
      <c r="L69" s="155">
        <v>91.737291544773626</v>
      </c>
      <c r="M69" s="155">
        <v>87.555888467459198</v>
      </c>
      <c r="N69" s="155">
        <v>88.101983123644089</v>
      </c>
      <c r="O69" s="177">
        <v>97.935049761670811</v>
      </c>
      <c r="P69" s="155">
        <v>98.267724916195064</v>
      </c>
    </row>
    <row r="70" spans="1:16" ht="12.75" customHeight="1" x14ac:dyDescent="0.2">
      <c r="A70" s="178"/>
      <c r="B70" s="178" t="s">
        <v>4</v>
      </c>
      <c r="C70" s="155">
        <v>93.105056703700726</v>
      </c>
      <c r="D70" s="155">
        <v>91.004566100289807</v>
      </c>
      <c r="E70" s="155">
        <v>96.549401421609602</v>
      </c>
      <c r="F70" s="155">
        <v>92.804784283511552</v>
      </c>
      <c r="G70" s="155">
        <v>95.346159901883084</v>
      </c>
      <c r="H70" s="155">
        <v>115.61487266617127</v>
      </c>
      <c r="I70" s="155">
        <v>97.071644340249051</v>
      </c>
      <c r="J70" s="155">
        <v>97.081192131964741</v>
      </c>
      <c r="K70" s="155">
        <v>92.177381116832152</v>
      </c>
      <c r="L70" s="155">
        <v>92.65378798980565</v>
      </c>
      <c r="M70" s="155">
        <v>86.342231811708444</v>
      </c>
      <c r="N70" s="155">
        <v>88.986001134123825</v>
      </c>
      <c r="O70" s="177">
        <v>97.893395455842125</v>
      </c>
      <c r="P70" s="155">
        <v>98.417824300890302</v>
      </c>
    </row>
    <row r="71" spans="1:16" ht="12.75" customHeight="1" x14ac:dyDescent="0.2">
      <c r="A71" s="178"/>
      <c r="B71" s="178" t="s">
        <v>1</v>
      </c>
      <c r="C71" s="155">
        <v>93.184434153561895</v>
      </c>
      <c r="D71" s="155">
        <v>92.756572539017924</v>
      </c>
      <c r="E71" s="155">
        <v>95.597019637687708</v>
      </c>
      <c r="F71" s="155">
        <v>100.16050890878515</v>
      </c>
      <c r="G71" s="155">
        <v>92.989260710957467</v>
      </c>
      <c r="H71" s="155">
        <v>113.50412848895446</v>
      </c>
      <c r="I71" s="155">
        <v>94.984304435113529</v>
      </c>
      <c r="J71" s="155">
        <v>100.72984320922194</v>
      </c>
      <c r="K71" s="155">
        <v>92.149063489477783</v>
      </c>
      <c r="L71" s="155">
        <v>92.816889575491388</v>
      </c>
      <c r="M71" s="155">
        <v>84.44020911629427</v>
      </c>
      <c r="N71" s="155">
        <v>88.574196911422959</v>
      </c>
      <c r="O71" s="177">
        <v>98.872486497167571</v>
      </c>
      <c r="P71" s="155">
        <v>98.325025428171884</v>
      </c>
    </row>
    <row r="72" spans="1:16" ht="12.75" customHeight="1" x14ac:dyDescent="0.2">
      <c r="A72" s="178"/>
      <c r="B72" s="178" t="s">
        <v>2</v>
      </c>
      <c r="C72" s="155">
        <v>94.016396922572312</v>
      </c>
      <c r="D72" s="155">
        <v>90.946131885722906</v>
      </c>
      <c r="E72" s="155">
        <v>95.170717778109037</v>
      </c>
      <c r="F72" s="155">
        <v>101.66987201609717</v>
      </c>
      <c r="G72" s="155">
        <v>92.53390739039564</v>
      </c>
      <c r="H72" s="155">
        <v>112.27076044922637</v>
      </c>
      <c r="I72" s="155">
        <v>93.007516164672026</v>
      </c>
      <c r="J72" s="155">
        <v>100.81721562044109</v>
      </c>
      <c r="K72" s="155">
        <v>93.359488371365899</v>
      </c>
      <c r="L72" s="155">
        <v>94.767991357669501</v>
      </c>
      <c r="M72" s="155">
        <v>86.963717365067083</v>
      </c>
      <c r="N72" s="155">
        <v>89.442505108281466</v>
      </c>
      <c r="O72" s="177">
        <v>99.649992471806655</v>
      </c>
      <c r="P72" s="155">
        <v>99.025239161784</v>
      </c>
    </row>
    <row r="73" spans="1:16" ht="26.25" customHeight="1" x14ac:dyDescent="0.2">
      <c r="A73" s="178">
        <v>2007</v>
      </c>
      <c r="B73" s="178" t="s">
        <v>3</v>
      </c>
      <c r="C73" s="155">
        <v>93.986770617606922</v>
      </c>
      <c r="D73" s="155">
        <v>91.587446309412158</v>
      </c>
      <c r="E73" s="155">
        <v>95.337969679773465</v>
      </c>
      <c r="F73" s="155">
        <v>101.04073558506249</v>
      </c>
      <c r="G73" s="155">
        <v>93.456923169439989</v>
      </c>
      <c r="H73" s="155">
        <v>103.30727219988005</v>
      </c>
      <c r="I73" s="155">
        <v>99.084169374523341</v>
      </c>
      <c r="J73" s="155">
        <v>102.92695981610002</v>
      </c>
      <c r="K73" s="155">
        <v>93.084815959435332</v>
      </c>
      <c r="L73" s="155">
        <v>94.751480559513553</v>
      </c>
      <c r="M73" s="155">
        <v>89.454635290370419</v>
      </c>
      <c r="N73" s="155">
        <v>89.475454665955951</v>
      </c>
      <c r="O73" s="177">
        <v>97.949413873505392</v>
      </c>
      <c r="P73" s="155">
        <v>98.817080441453001</v>
      </c>
    </row>
    <row r="74" spans="1:16" ht="12.75" customHeight="1" x14ac:dyDescent="0.2">
      <c r="A74" s="178"/>
      <c r="B74" s="178" t="s">
        <v>4</v>
      </c>
      <c r="C74" s="155">
        <v>93.134642968653452</v>
      </c>
      <c r="D74" s="155">
        <v>90.86768401735246</v>
      </c>
      <c r="E74" s="155">
        <v>93.00676259145358</v>
      </c>
      <c r="F74" s="155">
        <v>99.219758246409256</v>
      </c>
      <c r="G74" s="155">
        <v>89.73405160765472</v>
      </c>
      <c r="H74" s="155">
        <v>113.19394623268138</v>
      </c>
      <c r="I74" s="155">
        <v>93.965208968514006</v>
      </c>
      <c r="J74" s="155">
        <v>99.048901998209345</v>
      </c>
      <c r="K74" s="155">
        <v>92.817709219540561</v>
      </c>
      <c r="L74" s="155">
        <v>94.846454869045658</v>
      </c>
      <c r="M74" s="155">
        <v>89.254815689282154</v>
      </c>
      <c r="N74" s="155">
        <v>89.602575863326052</v>
      </c>
      <c r="O74" s="177">
        <v>96.988527583529887</v>
      </c>
      <c r="P74" s="155">
        <v>97.746435038728549</v>
      </c>
    </row>
    <row r="75" spans="1:16" ht="12.75" customHeight="1" x14ac:dyDescent="0.2">
      <c r="A75" s="178"/>
      <c r="B75" s="178" t="s">
        <v>1</v>
      </c>
      <c r="C75" s="155">
        <v>93.452773690829119</v>
      </c>
      <c r="D75" s="155">
        <v>90.331453816233179</v>
      </c>
      <c r="E75" s="155">
        <v>91.531610671383618</v>
      </c>
      <c r="F75" s="155">
        <v>94.706617629752671</v>
      </c>
      <c r="G75" s="155">
        <v>89.747103828686605</v>
      </c>
      <c r="H75" s="155">
        <v>109.36273451856151</v>
      </c>
      <c r="I75" s="155">
        <v>87.998640073302553</v>
      </c>
      <c r="J75" s="155">
        <v>99.521579633105077</v>
      </c>
      <c r="K75" s="155">
        <v>93.523574902327326</v>
      </c>
      <c r="L75" s="155">
        <v>95.713386572960573</v>
      </c>
      <c r="M75" s="155">
        <v>88.895788682069877</v>
      </c>
      <c r="N75" s="155">
        <v>90.61632421277919</v>
      </c>
      <c r="O75" s="177">
        <v>97.587206682592836</v>
      </c>
      <c r="P75" s="155">
        <v>97.92452976538685</v>
      </c>
    </row>
    <row r="76" spans="1:16" ht="12.75" customHeight="1" x14ac:dyDescent="0.2">
      <c r="A76" s="178"/>
      <c r="B76" s="178" t="s">
        <v>2</v>
      </c>
      <c r="C76" s="155">
        <v>94.231664359333422</v>
      </c>
      <c r="D76" s="155">
        <v>91.704404604322633</v>
      </c>
      <c r="E76" s="155">
        <v>92.803761356207062</v>
      </c>
      <c r="F76" s="155">
        <v>96.557289583643012</v>
      </c>
      <c r="G76" s="155">
        <v>90.88049339816834</v>
      </c>
      <c r="H76" s="155">
        <v>109.29657658252881</v>
      </c>
      <c r="I76" s="155">
        <v>91.165882825381388</v>
      </c>
      <c r="J76" s="155">
        <v>99.284420150322049</v>
      </c>
      <c r="K76" s="155">
        <v>94.278787995550218</v>
      </c>
      <c r="L76" s="155">
        <v>94.484027749197395</v>
      </c>
      <c r="M76" s="155">
        <v>92.621301395843389</v>
      </c>
      <c r="N76" s="155">
        <v>91.644767941539882</v>
      </c>
      <c r="O76" s="177">
        <v>98.073065888424082</v>
      </c>
      <c r="P76" s="155">
        <v>98.584101468850037</v>
      </c>
    </row>
    <row r="77" spans="1:16" ht="26.25" customHeight="1" x14ac:dyDescent="0.2">
      <c r="A77" s="178">
        <v>2008</v>
      </c>
      <c r="B77" s="178" t="s">
        <v>3</v>
      </c>
      <c r="C77" s="155">
        <v>95.113750972864125</v>
      </c>
      <c r="D77" s="155">
        <v>91.273300848256739</v>
      </c>
      <c r="E77" s="155">
        <v>94.284461453572135</v>
      </c>
      <c r="F77" s="155">
        <v>97.85288671566083</v>
      </c>
      <c r="G77" s="155">
        <v>92.917093911983173</v>
      </c>
      <c r="H77" s="155">
        <v>111.43318413022878</v>
      </c>
      <c r="I77" s="155">
        <v>88.201639944475076</v>
      </c>
      <c r="J77" s="155">
        <v>101.25935680497957</v>
      </c>
      <c r="K77" s="155">
        <v>94.954582663882363</v>
      </c>
      <c r="L77" s="155">
        <v>95.140087228579006</v>
      </c>
      <c r="M77" s="155">
        <v>92.306044865304798</v>
      </c>
      <c r="N77" s="155">
        <v>93.299152302406895</v>
      </c>
      <c r="O77" s="177">
        <v>97.871813507267291</v>
      </c>
      <c r="P77" s="155">
        <v>99.349375991684937</v>
      </c>
    </row>
    <row r="78" spans="1:16" ht="12.75" customHeight="1" x14ac:dyDescent="0.2">
      <c r="A78" s="178"/>
      <c r="B78" s="178" t="s">
        <v>4</v>
      </c>
      <c r="C78" s="155">
        <v>95.366349522057689</v>
      </c>
      <c r="D78" s="155">
        <v>94.721217334790211</v>
      </c>
      <c r="E78" s="155">
        <v>95.539525929108507</v>
      </c>
      <c r="F78" s="155">
        <v>97.595971993920301</v>
      </c>
      <c r="G78" s="155">
        <v>95.01414121362464</v>
      </c>
      <c r="H78" s="155">
        <v>112.38939452365398</v>
      </c>
      <c r="I78" s="155">
        <v>85.587295389648176</v>
      </c>
      <c r="J78" s="155">
        <v>101.42817771548759</v>
      </c>
      <c r="K78" s="155">
        <v>94.952367723978796</v>
      </c>
      <c r="L78" s="155">
        <v>95.041655171498363</v>
      </c>
      <c r="M78" s="155">
        <v>90.119283485700223</v>
      </c>
      <c r="N78" s="155">
        <v>93.810157569724112</v>
      </c>
      <c r="O78" s="177">
        <v>97.980729490197589</v>
      </c>
      <c r="P78" s="155">
        <v>99.455749832567633</v>
      </c>
    </row>
    <row r="79" spans="1:16" ht="12.75" customHeight="1" x14ac:dyDescent="0.2">
      <c r="A79" s="178"/>
      <c r="B79" s="178" t="s">
        <v>1</v>
      </c>
      <c r="C79" s="155">
        <v>94.033990378957739</v>
      </c>
      <c r="D79" s="155">
        <v>93.961401879175412</v>
      </c>
      <c r="E79" s="155">
        <v>94.682886728279669</v>
      </c>
      <c r="F79" s="155">
        <v>97.014818736565303</v>
      </c>
      <c r="G79" s="155">
        <v>93.759579151284555</v>
      </c>
      <c r="H79" s="155">
        <v>119.00717690091722</v>
      </c>
      <c r="I79" s="155">
        <v>79.161127293835122</v>
      </c>
      <c r="J79" s="155">
        <v>97.249612798177452</v>
      </c>
      <c r="K79" s="155">
        <v>93.765004607368908</v>
      </c>
      <c r="L79" s="155">
        <v>91.830648436140308</v>
      </c>
      <c r="M79" s="155">
        <v>88.396807881091107</v>
      </c>
      <c r="N79" s="155">
        <v>92.827739212184682</v>
      </c>
      <c r="O79" s="177">
        <v>97.749836263054448</v>
      </c>
      <c r="P79" s="155">
        <v>97.929797221194733</v>
      </c>
    </row>
    <row r="80" spans="1:16" ht="12.75" customHeight="1" x14ac:dyDescent="0.2">
      <c r="A80" s="178"/>
      <c r="B80" s="178" t="s">
        <v>2</v>
      </c>
      <c r="C80" s="155">
        <v>92.987336604046277</v>
      </c>
      <c r="D80" s="155">
        <v>92.203695290889868</v>
      </c>
      <c r="E80" s="155">
        <v>90.690371063101836</v>
      </c>
      <c r="F80" s="155">
        <v>94.805758226096046</v>
      </c>
      <c r="G80" s="155">
        <v>89.083040436871158</v>
      </c>
      <c r="H80" s="155">
        <v>113.263194982013</v>
      </c>
      <c r="I80" s="155">
        <v>79.384019869325542</v>
      </c>
      <c r="J80" s="155">
        <v>94.107664323671074</v>
      </c>
      <c r="K80" s="155">
        <v>93.552593935838146</v>
      </c>
      <c r="L80" s="155">
        <v>90.989585718760324</v>
      </c>
      <c r="M80" s="155">
        <v>89.7141508835726</v>
      </c>
      <c r="N80" s="155">
        <v>92.536066701029242</v>
      </c>
      <c r="O80" s="177">
        <v>97.485127763079305</v>
      </c>
      <c r="P80" s="155">
        <v>96.705214097200439</v>
      </c>
    </row>
    <row r="81" spans="1:16" ht="26.25" customHeight="1" x14ac:dyDescent="0.2">
      <c r="A81" s="178">
        <v>2009</v>
      </c>
      <c r="B81" s="178" t="s">
        <v>3</v>
      </c>
      <c r="C81" s="155">
        <v>92.716358809847208</v>
      </c>
      <c r="D81" s="155">
        <v>92.130260416254174</v>
      </c>
      <c r="E81" s="155">
        <v>88.670993874443127</v>
      </c>
      <c r="F81" s="155">
        <v>101.87563021568049</v>
      </c>
      <c r="G81" s="155">
        <v>83.350918249293827</v>
      </c>
      <c r="H81" s="155">
        <v>116.299087424546</v>
      </c>
      <c r="I81" s="155">
        <v>83.606809967725795</v>
      </c>
      <c r="J81" s="155">
        <v>89.253254702330722</v>
      </c>
      <c r="K81" s="155">
        <v>94.049843516749419</v>
      </c>
      <c r="L81" s="155">
        <v>90.346440126794775</v>
      </c>
      <c r="M81" s="155">
        <v>88.824455721064666</v>
      </c>
      <c r="N81" s="155">
        <v>93.113802077421937</v>
      </c>
      <c r="O81" s="177">
        <v>98.937178745281827</v>
      </c>
      <c r="P81" s="155">
        <v>96.289599700480082</v>
      </c>
    </row>
    <row r="82" spans="1:16" ht="12.75" customHeight="1" x14ac:dyDescent="0.2">
      <c r="A82" s="178"/>
      <c r="B82" s="178" t="s">
        <v>4</v>
      </c>
      <c r="C82" s="155">
        <v>91.995935292126987</v>
      </c>
      <c r="D82" s="155">
        <v>90.467708788235697</v>
      </c>
      <c r="E82" s="155">
        <v>86.631043769406332</v>
      </c>
      <c r="F82" s="155">
        <v>103.36425002382776</v>
      </c>
      <c r="G82" s="155">
        <v>81.168319572425887</v>
      </c>
      <c r="H82" s="155">
        <v>104.49219233262303</v>
      </c>
      <c r="I82" s="155">
        <v>85.010670057527562</v>
      </c>
      <c r="J82" s="155">
        <v>84.860263795662718</v>
      </c>
      <c r="K82" s="155">
        <v>93.939506631855309</v>
      </c>
      <c r="L82" s="155">
        <v>89.470934854729634</v>
      </c>
      <c r="M82" s="155">
        <v>89.002329032869099</v>
      </c>
      <c r="N82" s="155">
        <v>93.029495074620144</v>
      </c>
      <c r="O82" s="177">
        <v>99.118966208135234</v>
      </c>
      <c r="P82" s="155">
        <v>95.409016844386798</v>
      </c>
    </row>
    <row r="83" spans="1:16" ht="12.75" customHeight="1" x14ac:dyDescent="0.2">
      <c r="A83" s="178"/>
      <c r="B83" s="178" t="s">
        <v>1</v>
      </c>
      <c r="C83" s="155">
        <v>92.139363793559838</v>
      </c>
      <c r="D83" s="155">
        <v>87.500727794763193</v>
      </c>
      <c r="E83" s="155">
        <v>89.462990354305134</v>
      </c>
      <c r="F83" s="155">
        <v>102.76065205266133</v>
      </c>
      <c r="G83" s="155">
        <v>84.548782169202653</v>
      </c>
      <c r="H83" s="155">
        <v>109.08681323549975</v>
      </c>
      <c r="I83" s="155">
        <v>87.915816044617543</v>
      </c>
      <c r="J83" s="155">
        <v>82.941193502151137</v>
      </c>
      <c r="K83" s="155">
        <v>93.696591684013896</v>
      </c>
      <c r="L83" s="155">
        <v>88.760961863869284</v>
      </c>
      <c r="M83" s="155">
        <v>87.691934441001436</v>
      </c>
      <c r="N83" s="155">
        <v>92.219649069263554</v>
      </c>
      <c r="O83" s="177">
        <v>100.11030462789607</v>
      </c>
      <c r="P83" s="155">
        <v>95.419613423365433</v>
      </c>
    </row>
    <row r="84" spans="1:16" ht="12.75" customHeight="1" x14ac:dyDescent="0.2">
      <c r="A84" s="178"/>
      <c r="B84" s="178" t="s">
        <v>2</v>
      </c>
      <c r="C84" s="155">
        <v>91.568577429368304</v>
      </c>
      <c r="D84" s="155">
        <v>88.036749229862053</v>
      </c>
      <c r="E84" s="155">
        <v>88.671846685109784</v>
      </c>
      <c r="F84" s="155">
        <v>94.920875668610449</v>
      </c>
      <c r="G84" s="155">
        <v>85.611449009065211</v>
      </c>
      <c r="H84" s="155">
        <v>106.89883945827232</v>
      </c>
      <c r="I84" s="155">
        <v>86.572777040782228</v>
      </c>
      <c r="J84" s="155">
        <v>79.13643412580511</v>
      </c>
      <c r="K84" s="155">
        <v>93.423808521637895</v>
      </c>
      <c r="L84" s="155">
        <v>89.858836565503751</v>
      </c>
      <c r="M84" s="155">
        <v>87.032781709297922</v>
      </c>
      <c r="N84" s="155">
        <v>91.809116354234206</v>
      </c>
      <c r="O84" s="177">
        <v>99.391335907013683</v>
      </c>
      <c r="P84" s="155">
        <v>94.691605604487435</v>
      </c>
    </row>
    <row r="85" spans="1:16" ht="26.25" customHeight="1" x14ac:dyDescent="0.2">
      <c r="A85" s="178">
        <v>2010</v>
      </c>
      <c r="B85" s="178" t="s">
        <v>3</v>
      </c>
      <c r="C85" s="155">
        <v>92.205495645490373</v>
      </c>
      <c r="D85" s="155">
        <v>86.209834553182517</v>
      </c>
      <c r="E85" s="155">
        <v>89.852643308599426</v>
      </c>
      <c r="F85" s="155">
        <v>97.947425590021837</v>
      </c>
      <c r="G85" s="155">
        <v>86.839406850878248</v>
      </c>
      <c r="H85" s="155">
        <v>108.79083345842187</v>
      </c>
      <c r="I85" s="155">
        <v>83.69988126521568</v>
      </c>
      <c r="J85" s="155">
        <v>84.966709369940773</v>
      </c>
      <c r="K85" s="155">
        <v>93.526812353353534</v>
      </c>
      <c r="L85" s="155">
        <v>90.696772968237468</v>
      </c>
      <c r="M85" s="155">
        <v>86.371249410885852</v>
      </c>
      <c r="N85" s="155">
        <v>92.124681411104746</v>
      </c>
      <c r="O85" s="177">
        <v>99.077490224678655</v>
      </c>
      <c r="P85" s="155">
        <v>95.212790793337618</v>
      </c>
    </row>
    <row r="86" spans="1:16" ht="12.75" customHeight="1" x14ac:dyDescent="0.2">
      <c r="A86" s="178"/>
      <c r="B86" s="178" t="s">
        <v>4</v>
      </c>
      <c r="C86" s="155">
        <v>93.113195752090903</v>
      </c>
      <c r="D86" s="155">
        <v>85.566748802118937</v>
      </c>
      <c r="E86" s="155">
        <v>91.511540042391914</v>
      </c>
      <c r="F86" s="155">
        <v>98.432973609709805</v>
      </c>
      <c r="G86" s="155">
        <v>88.558897129015321</v>
      </c>
      <c r="H86" s="155">
        <v>111.2427337582406</v>
      </c>
      <c r="I86" s="155">
        <v>85.734633887251007</v>
      </c>
      <c r="J86" s="155">
        <v>90.016491507551066</v>
      </c>
      <c r="K86" s="155">
        <v>93.923263502822536</v>
      </c>
      <c r="L86" s="155">
        <v>92.099977482193196</v>
      </c>
      <c r="M86" s="155">
        <v>86.694532133101987</v>
      </c>
      <c r="N86" s="155">
        <v>91.699410590369723</v>
      </c>
      <c r="O86" s="177">
        <v>99.889808470518986</v>
      </c>
      <c r="P86" s="155">
        <v>96.011686450314642</v>
      </c>
    </row>
    <row r="87" spans="1:16" ht="12.75" customHeight="1" x14ac:dyDescent="0.2">
      <c r="A87" s="178"/>
      <c r="B87" s="178" t="s">
        <v>1</v>
      </c>
      <c r="C87" s="155">
        <v>93.695576641839608</v>
      </c>
      <c r="D87" s="155">
        <v>89.409018919400694</v>
      </c>
      <c r="E87" s="155">
        <v>92.855676894163125</v>
      </c>
      <c r="F87" s="155">
        <v>101.07954191189722</v>
      </c>
      <c r="G87" s="155">
        <v>90.323819070290043</v>
      </c>
      <c r="H87" s="155">
        <v>111.81391020043591</v>
      </c>
      <c r="I87" s="155">
        <v>83.034866244942535</v>
      </c>
      <c r="J87" s="155">
        <v>93.065683053500322</v>
      </c>
      <c r="K87" s="155">
        <v>94.067434313394301</v>
      </c>
      <c r="L87" s="155">
        <v>92.485270048800402</v>
      </c>
      <c r="M87" s="155">
        <v>85.688887133624817</v>
      </c>
      <c r="N87" s="155">
        <v>91.821031385599099</v>
      </c>
      <c r="O87" s="177">
        <v>100.29248262168534</v>
      </c>
      <c r="P87" s="155">
        <v>96.439465677220795</v>
      </c>
    </row>
    <row r="88" spans="1:16" ht="12.75" customHeight="1" x14ac:dyDescent="0.2">
      <c r="A88" s="178"/>
      <c r="B88" s="178" t="s">
        <v>2</v>
      </c>
      <c r="C88" s="155">
        <v>92.921678254058705</v>
      </c>
      <c r="D88" s="155">
        <v>91.954179049685123</v>
      </c>
      <c r="E88" s="155">
        <v>90.637108864280464</v>
      </c>
      <c r="F88" s="155">
        <v>100.38886272303631</v>
      </c>
      <c r="G88" s="155">
        <v>87.658669722105088</v>
      </c>
      <c r="H88" s="155">
        <v>110.66438153121757</v>
      </c>
      <c r="I88" s="155">
        <v>80.345892822986997</v>
      </c>
      <c r="J88" s="155">
        <v>90.636250807349782</v>
      </c>
      <c r="K88" s="155">
        <v>93.731502062146888</v>
      </c>
      <c r="L88" s="155">
        <v>92.745132146319676</v>
      </c>
      <c r="M88" s="155">
        <v>86.567402870977119</v>
      </c>
      <c r="N88" s="155">
        <v>91.94707699182544</v>
      </c>
      <c r="O88" s="177">
        <v>98.712560683598923</v>
      </c>
      <c r="P88" s="155">
        <v>95.472211297705144</v>
      </c>
    </row>
    <row r="89" spans="1:16" ht="26.25" customHeight="1" x14ac:dyDescent="0.2">
      <c r="A89" s="178">
        <v>2011</v>
      </c>
      <c r="B89" s="178" t="s">
        <v>3</v>
      </c>
      <c r="C89" s="155">
        <v>93.536982913036056</v>
      </c>
      <c r="D89" s="155">
        <v>97.374792383944595</v>
      </c>
      <c r="E89" s="155">
        <v>92.07808321521631</v>
      </c>
      <c r="F89" s="155">
        <v>99.456674382534203</v>
      </c>
      <c r="G89" s="155">
        <v>90.429365472860439</v>
      </c>
      <c r="H89" s="155">
        <v>101.18184389074679</v>
      </c>
      <c r="I89" s="155">
        <v>85.475023438431407</v>
      </c>
      <c r="J89" s="155">
        <v>94.299391103046048</v>
      </c>
      <c r="K89" s="155">
        <v>93.825723327949191</v>
      </c>
      <c r="L89" s="155">
        <v>92.07782964755917</v>
      </c>
      <c r="M89" s="155">
        <v>86.09328741834436</v>
      </c>
      <c r="N89" s="155">
        <v>92.45463467588776</v>
      </c>
      <c r="O89" s="177">
        <v>98.946195868179728</v>
      </c>
      <c r="P89" s="155">
        <v>95.933194624848511</v>
      </c>
    </row>
    <row r="90" spans="1:16" ht="12.75" customHeight="1" x14ac:dyDescent="0.2">
      <c r="A90" s="178"/>
      <c r="B90" s="178" t="s">
        <v>4</v>
      </c>
      <c r="C90" s="155">
        <v>93.40450552219113</v>
      </c>
      <c r="D90" s="155">
        <v>100.40360631067809</v>
      </c>
      <c r="E90" s="155">
        <v>93.939197232677074</v>
      </c>
      <c r="F90" s="155">
        <v>105.40488519982621</v>
      </c>
      <c r="G90" s="155">
        <v>91.081027174829401</v>
      </c>
      <c r="H90" s="155">
        <v>111.68483067710015</v>
      </c>
      <c r="I90" s="155">
        <v>82.852549963478936</v>
      </c>
      <c r="J90" s="155">
        <v>93.330031621921748</v>
      </c>
      <c r="K90" s="155">
        <v>93.252497904482794</v>
      </c>
      <c r="L90" s="155">
        <v>92.350949318173292</v>
      </c>
      <c r="M90" s="155">
        <v>86.400743463935569</v>
      </c>
      <c r="N90" s="155">
        <v>91.365410982271101</v>
      </c>
      <c r="O90" s="177">
        <v>98.217219915102902</v>
      </c>
      <c r="P90" s="155">
        <v>95.626963679328654</v>
      </c>
    </row>
    <row r="91" spans="1:16" ht="12.75" customHeight="1" x14ac:dyDescent="0.2">
      <c r="A91" s="178"/>
      <c r="B91" s="178" t="s">
        <v>1</v>
      </c>
      <c r="C91" s="155">
        <v>93.580914549454391</v>
      </c>
      <c r="D91" s="155">
        <v>99.8383613089525</v>
      </c>
      <c r="E91" s="155">
        <v>92.464491358510429</v>
      </c>
      <c r="F91" s="155">
        <v>107.75447604547165</v>
      </c>
      <c r="G91" s="155">
        <v>88.715266666948438</v>
      </c>
      <c r="H91" s="155">
        <v>110.21801707667174</v>
      </c>
      <c r="I91" s="155">
        <v>82.450719369991432</v>
      </c>
      <c r="J91" s="155">
        <v>92.091369331274606</v>
      </c>
      <c r="K91" s="155">
        <v>93.923971021009208</v>
      </c>
      <c r="L91" s="155">
        <v>92.454349209384205</v>
      </c>
      <c r="M91" s="155">
        <v>87.537823392969798</v>
      </c>
      <c r="N91" s="155">
        <v>92.425913723663371</v>
      </c>
      <c r="O91" s="177">
        <v>98.616295300307968</v>
      </c>
      <c r="P91" s="155">
        <v>95.745695601580991</v>
      </c>
    </row>
    <row r="92" spans="1:16" ht="12.75" customHeight="1" x14ac:dyDescent="0.2">
      <c r="A92" s="178"/>
      <c r="B92" s="178" t="s">
        <v>2</v>
      </c>
      <c r="C92" s="155">
        <v>94.157424997598369</v>
      </c>
      <c r="D92" s="155">
        <v>94.243020731406347</v>
      </c>
      <c r="E92" s="155">
        <v>93.852055726961311</v>
      </c>
      <c r="F92" s="155">
        <v>111.32413241870231</v>
      </c>
      <c r="G92" s="155">
        <v>90.34752008395445</v>
      </c>
      <c r="H92" s="155">
        <v>106.37594308810014</v>
      </c>
      <c r="I92" s="155">
        <v>83.84590103621386</v>
      </c>
      <c r="J92" s="155">
        <v>93.088200117075402</v>
      </c>
      <c r="K92" s="155">
        <v>94.390515847915424</v>
      </c>
      <c r="L92" s="155">
        <v>92.729897167514011</v>
      </c>
      <c r="M92" s="155">
        <v>87.973843458437216</v>
      </c>
      <c r="N92" s="155">
        <v>92.634758111022904</v>
      </c>
      <c r="O92" s="177">
        <v>99.480348955591097</v>
      </c>
      <c r="P92" s="155">
        <v>96.273366917727685</v>
      </c>
    </row>
    <row r="93" spans="1:16" ht="26.25" customHeight="1" x14ac:dyDescent="0.2">
      <c r="A93" s="178">
        <v>2012</v>
      </c>
      <c r="B93" s="178" t="s">
        <v>3</v>
      </c>
      <c r="C93" s="155">
        <v>93.357710427313748</v>
      </c>
      <c r="D93" s="155">
        <v>89.159647610205127</v>
      </c>
      <c r="E93" s="155">
        <v>94.721591931911618</v>
      </c>
      <c r="F93" s="155">
        <v>111.84389377311925</v>
      </c>
      <c r="G93" s="155">
        <v>91.149550459750529</v>
      </c>
      <c r="H93" s="155">
        <v>110.09052520730788</v>
      </c>
      <c r="I93" s="155">
        <v>83.29818127898055</v>
      </c>
      <c r="J93" s="155">
        <v>85.054446418486165</v>
      </c>
      <c r="K93" s="155">
        <v>93.86593715343048</v>
      </c>
      <c r="L93" s="155">
        <v>93.258035204893943</v>
      </c>
      <c r="M93" s="155">
        <v>86.528487651091936</v>
      </c>
      <c r="N93" s="155">
        <v>92.503368073723308</v>
      </c>
      <c r="O93" s="177">
        <v>98.25599551888439</v>
      </c>
      <c r="P93" s="155">
        <v>95.394113069692452</v>
      </c>
    </row>
    <row r="94" spans="1:16" ht="12.75" customHeight="1" x14ac:dyDescent="0.2">
      <c r="A94" s="178"/>
      <c r="B94" s="178" t="s">
        <v>4</v>
      </c>
      <c r="C94" s="155">
        <v>93.756926343189562</v>
      </c>
      <c r="D94" s="155">
        <v>83.065374728378842</v>
      </c>
      <c r="E94" s="155">
        <v>94.011242868834103</v>
      </c>
      <c r="F94" s="155">
        <v>112.58910695914363</v>
      </c>
      <c r="G94" s="155">
        <v>91.681163369534403</v>
      </c>
      <c r="H94" s="155">
        <v>99.298613882845714</v>
      </c>
      <c r="I94" s="155">
        <v>80.897219820485972</v>
      </c>
      <c r="J94" s="155">
        <v>83.314399435480553</v>
      </c>
      <c r="K94" s="155">
        <v>94.77970040961435</v>
      </c>
      <c r="L94" s="155">
        <v>92.418973838081627</v>
      </c>
      <c r="M94" s="155">
        <v>86.653034536396859</v>
      </c>
      <c r="N94" s="155">
        <v>94.100170357862126</v>
      </c>
      <c r="O94" s="177">
        <v>99.567997996025625</v>
      </c>
      <c r="P94" s="155">
        <v>95.740285692787239</v>
      </c>
    </row>
    <row r="95" spans="1:16" ht="12.75" customHeight="1" x14ac:dyDescent="0.2">
      <c r="A95" s="178"/>
      <c r="B95" s="178" t="s">
        <v>1</v>
      </c>
      <c r="C95" s="155">
        <v>93.801209910265086</v>
      </c>
      <c r="D95" s="155">
        <v>80.907983769324247</v>
      </c>
      <c r="E95" s="155">
        <v>94.668145789321414</v>
      </c>
      <c r="F95" s="155">
        <v>117.51507320291972</v>
      </c>
      <c r="G95" s="155">
        <v>91.327159946818512</v>
      </c>
      <c r="H95" s="155">
        <v>104.74085209766798</v>
      </c>
      <c r="I95" s="155">
        <v>78.473916836073371</v>
      </c>
      <c r="J95" s="155">
        <v>84.098031649181465</v>
      </c>
      <c r="K95" s="155">
        <v>94.665881063239453</v>
      </c>
      <c r="L95" s="155">
        <v>92.84240083230813</v>
      </c>
      <c r="M95" s="155">
        <v>85.182689256439446</v>
      </c>
      <c r="N95" s="155">
        <v>94.019615396948751</v>
      </c>
      <c r="O95" s="177">
        <v>99.576485877349711</v>
      </c>
      <c r="P95" s="155">
        <v>95.722004829334452</v>
      </c>
    </row>
    <row r="96" spans="1:16" ht="12.75" customHeight="1" x14ac:dyDescent="0.2">
      <c r="A96" s="178"/>
      <c r="B96" s="178" t="s">
        <v>2</v>
      </c>
      <c r="C96" s="155">
        <v>94.852901878897129</v>
      </c>
      <c r="D96" s="155">
        <v>82.52315630570655</v>
      </c>
      <c r="E96" s="155">
        <v>95.729455487181539</v>
      </c>
      <c r="F96" s="155">
        <v>116.67911221621279</v>
      </c>
      <c r="G96" s="155">
        <v>92.602531824966022</v>
      </c>
      <c r="H96" s="155">
        <v>108.93292030189082</v>
      </c>
      <c r="I96" s="155">
        <v>77.726821558385652</v>
      </c>
      <c r="J96" s="155">
        <v>88.924811642315234</v>
      </c>
      <c r="K96" s="155">
        <v>95.406480694319839</v>
      </c>
      <c r="L96" s="155">
        <v>93.001687921412568</v>
      </c>
      <c r="M96" s="155">
        <v>87.553627097317445</v>
      </c>
      <c r="N96" s="155">
        <v>94.644424146147244</v>
      </c>
      <c r="O96" s="177">
        <v>100.22912554373156</v>
      </c>
      <c r="P96" s="155">
        <v>96.731104499531128</v>
      </c>
    </row>
    <row r="97" spans="1:18" ht="26.25" customHeight="1" x14ac:dyDescent="0.2">
      <c r="A97" s="178">
        <v>2013</v>
      </c>
      <c r="B97" s="178" t="s">
        <v>3</v>
      </c>
      <c r="C97" s="155">
        <v>94.984445084441361</v>
      </c>
      <c r="D97" s="155">
        <v>85.0528807472312</v>
      </c>
      <c r="E97" s="155">
        <v>95.917704089230313</v>
      </c>
      <c r="F97" s="155">
        <v>121.48719157591663</v>
      </c>
      <c r="G97" s="155">
        <v>92.412970132245817</v>
      </c>
      <c r="H97" s="155">
        <v>104.86954943376152</v>
      </c>
      <c r="I97" s="155">
        <v>79.256142939979213</v>
      </c>
      <c r="J97" s="155">
        <v>88.970139420059056</v>
      </c>
      <c r="K97" s="155">
        <v>95.484746796446444</v>
      </c>
      <c r="L97" s="155">
        <v>92.940949738850151</v>
      </c>
      <c r="M97" s="155">
        <v>87.995428032054008</v>
      </c>
      <c r="N97" s="155">
        <v>95.490904721097806</v>
      </c>
      <c r="O97" s="177">
        <v>99.367472445585406</v>
      </c>
      <c r="P97" s="155">
        <v>96.801120415807361</v>
      </c>
    </row>
    <row r="98" spans="1:18" ht="12.75" customHeight="1" x14ac:dyDescent="0.2">
      <c r="A98" s="178"/>
      <c r="B98" s="178" t="s">
        <v>4</v>
      </c>
      <c r="C98" s="155">
        <v>95.714125810079608</v>
      </c>
      <c r="D98" s="155">
        <v>89.856698239665064</v>
      </c>
      <c r="E98" s="155">
        <v>97.61373240260599</v>
      </c>
      <c r="F98" s="155">
        <v>113.62719133223997</v>
      </c>
      <c r="G98" s="155">
        <v>94.279405270269592</v>
      </c>
      <c r="H98" s="155">
        <v>117.24740291183632</v>
      </c>
      <c r="I98" s="155">
        <v>79.078460883067862</v>
      </c>
      <c r="J98" s="155">
        <v>90.072785135437925</v>
      </c>
      <c r="K98" s="155">
        <v>95.88921589162004</v>
      </c>
      <c r="L98" s="155">
        <v>94.340655885826678</v>
      </c>
      <c r="M98" s="155">
        <v>88.351547342705715</v>
      </c>
      <c r="N98" s="155">
        <v>95.969940966085943</v>
      </c>
      <c r="O98" s="177">
        <v>99.159582050452798</v>
      </c>
      <c r="P98" s="155">
        <v>97.48021787944154</v>
      </c>
    </row>
    <row r="99" spans="1:18" ht="12.75" customHeight="1" x14ac:dyDescent="0.2">
      <c r="A99" s="178"/>
      <c r="B99" s="178" t="s">
        <v>1</v>
      </c>
      <c r="C99" s="155">
        <v>96.143671575336569</v>
      </c>
      <c r="D99" s="155">
        <v>94.68341524494582</v>
      </c>
      <c r="E99" s="155">
        <v>96.671006945481466</v>
      </c>
      <c r="F99" s="155">
        <v>111.19247278310088</v>
      </c>
      <c r="G99" s="155">
        <v>94.503137310005812</v>
      </c>
      <c r="H99" s="155">
        <v>110.71872662552043</v>
      </c>
      <c r="I99" s="155">
        <v>79.104419615172262</v>
      </c>
      <c r="J99" s="155">
        <v>91.605113619592501</v>
      </c>
      <c r="K99" s="155">
        <v>96.446237647308493</v>
      </c>
      <c r="L99" s="155">
        <v>94.976825530550457</v>
      </c>
      <c r="M99" s="155">
        <v>89.699248809061999</v>
      </c>
      <c r="N99" s="155">
        <v>96.973641480231947</v>
      </c>
      <c r="O99" s="177">
        <v>98.887509391309933</v>
      </c>
      <c r="P99" s="155">
        <v>97.826339390275862</v>
      </c>
    </row>
    <row r="100" spans="1:18" ht="12.75" customHeight="1" x14ac:dyDescent="0.2">
      <c r="A100" s="178"/>
      <c r="B100" s="178" t="s">
        <v>2</v>
      </c>
      <c r="C100" s="155">
        <v>96.580601316187526</v>
      </c>
      <c r="D100" s="155">
        <v>96.721170909430256</v>
      </c>
      <c r="E100" s="155">
        <v>97.307449786340683</v>
      </c>
      <c r="F100" s="155">
        <v>117.14834994778018</v>
      </c>
      <c r="G100" s="155">
        <v>94.65597611001094</v>
      </c>
      <c r="H100" s="155">
        <v>109.79760186647952</v>
      </c>
      <c r="I100" s="155">
        <v>78.054124114076089</v>
      </c>
      <c r="J100" s="155">
        <v>91.325580218033153</v>
      </c>
      <c r="K100" s="155">
        <v>96.869001133355695</v>
      </c>
      <c r="L100" s="155">
        <v>95.355852055266567</v>
      </c>
      <c r="M100" s="155">
        <v>91.882365625435156</v>
      </c>
      <c r="N100" s="155">
        <v>97.386270223078469</v>
      </c>
      <c r="O100" s="177">
        <v>98.762192581947744</v>
      </c>
      <c r="P100" s="155">
        <v>98.179321894599127</v>
      </c>
    </row>
    <row r="101" spans="1:18" ht="26.25" customHeight="1" x14ac:dyDescent="0.2">
      <c r="A101" s="90">
        <v>2014</v>
      </c>
      <c r="B101" s="90" t="s">
        <v>3</v>
      </c>
      <c r="C101" s="155">
        <v>96.984413008504987</v>
      </c>
      <c r="D101" s="155">
        <v>99.775145990976043</v>
      </c>
      <c r="E101" s="155">
        <v>100.09565192758954</v>
      </c>
      <c r="F101" s="155">
        <v>124.59566061939546</v>
      </c>
      <c r="G101" s="155">
        <v>97.982144513630757</v>
      </c>
      <c r="H101" s="155">
        <v>107.72533728023421</v>
      </c>
      <c r="I101" s="155">
        <v>80.316020171393674</v>
      </c>
      <c r="J101" s="155">
        <v>89.271530944917046</v>
      </c>
      <c r="K101" s="155">
        <v>96.893475864513519</v>
      </c>
      <c r="L101" s="155">
        <v>95.326409446034006</v>
      </c>
      <c r="M101" s="155">
        <v>92.617782370636604</v>
      </c>
      <c r="N101" s="155">
        <v>97.153174637961243</v>
      </c>
      <c r="O101" s="177">
        <v>98.871397873215699</v>
      </c>
      <c r="P101" s="155">
        <v>98.498012101825381</v>
      </c>
    </row>
    <row r="102" spans="1:18" x14ac:dyDescent="0.2">
      <c r="A102" s="90"/>
      <c r="B102" s="90" t="s">
        <v>4</v>
      </c>
      <c r="C102" s="155">
        <v>97.62144962818914</v>
      </c>
      <c r="D102" s="155">
        <v>99.60217313772948</v>
      </c>
      <c r="E102" s="155">
        <v>100.58683597592014</v>
      </c>
      <c r="F102" s="155">
        <v>132.37126713334672</v>
      </c>
      <c r="G102" s="155">
        <v>98.289624235428136</v>
      </c>
      <c r="H102" s="155">
        <v>104.92116735402739</v>
      </c>
      <c r="I102" s="155">
        <v>79.73255198900064</v>
      </c>
      <c r="J102" s="155">
        <v>89.148950775977681</v>
      </c>
      <c r="K102" s="155">
        <v>97.643734964173021</v>
      </c>
      <c r="L102" s="155">
        <v>95.758235093510351</v>
      </c>
      <c r="M102" s="155">
        <v>93.886099623881663</v>
      </c>
      <c r="N102" s="155">
        <v>98.621338257027404</v>
      </c>
      <c r="O102" s="177">
        <v>98.769055362662073</v>
      </c>
      <c r="P102" s="155">
        <v>99.052753758562673</v>
      </c>
    </row>
    <row r="103" spans="1:18" ht="12.75" customHeight="1" x14ac:dyDescent="0.2">
      <c r="A103" s="90"/>
      <c r="B103" s="90" t="s">
        <v>1</v>
      </c>
      <c r="C103" s="155">
        <v>98.36114434192055</v>
      </c>
      <c r="D103" s="155">
        <v>100.45325810222167</v>
      </c>
      <c r="E103" s="155">
        <v>100.85851936105327</v>
      </c>
      <c r="F103" s="155">
        <v>132.34162530249503</v>
      </c>
      <c r="G103" s="155">
        <v>100.53944458275653</v>
      </c>
      <c r="H103" s="155">
        <v>98.128103954441258</v>
      </c>
      <c r="I103" s="155">
        <v>78.655497214021167</v>
      </c>
      <c r="J103" s="155">
        <v>93.974432940776623</v>
      </c>
      <c r="K103" s="155">
        <v>98.14615127750838</v>
      </c>
      <c r="L103" s="155">
        <v>96.566307952229167</v>
      </c>
      <c r="M103" s="155">
        <v>93.163300093902407</v>
      </c>
      <c r="N103" s="155">
        <v>98.973292469764942</v>
      </c>
      <c r="O103" s="177">
        <v>99.686699490241224</v>
      </c>
      <c r="P103" s="155">
        <v>99.684922993028849</v>
      </c>
    </row>
    <row r="104" spans="1:18" ht="12.75" customHeight="1" x14ac:dyDescent="0.2">
      <c r="A104" s="90"/>
      <c r="B104" s="90" t="s">
        <v>2</v>
      </c>
      <c r="C104" s="155">
        <v>98.426216090232089</v>
      </c>
      <c r="D104" s="155">
        <v>104.04317219172296</v>
      </c>
      <c r="E104" s="155">
        <v>101.78413347431503</v>
      </c>
      <c r="F104" s="155">
        <v>132.21031330959281</v>
      </c>
      <c r="G104" s="155">
        <v>101.1645017831984</v>
      </c>
      <c r="H104" s="155">
        <v>101.08465167898152</v>
      </c>
      <c r="I104" s="155">
        <v>79.782156823520069</v>
      </c>
      <c r="J104" s="155">
        <v>93.624087103325124</v>
      </c>
      <c r="K104" s="155">
        <v>97.988860887923281</v>
      </c>
      <c r="L104" s="155">
        <v>96.637640448089869</v>
      </c>
      <c r="M104" s="155">
        <v>96.17294556124294</v>
      </c>
      <c r="N104" s="155">
        <v>98.797927261894912</v>
      </c>
      <c r="O104" s="177">
        <v>98.359656608874531</v>
      </c>
      <c r="P104" s="155">
        <v>99.632702108406988</v>
      </c>
    </row>
    <row r="105" spans="1:18" ht="24.75" customHeight="1" x14ac:dyDescent="0.2">
      <c r="A105" s="90">
        <v>2015</v>
      </c>
      <c r="B105" s="90" t="s">
        <v>3</v>
      </c>
      <c r="C105" s="155">
        <v>98.606943117196749</v>
      </c>
      <c r="D105" s="155">
        <v>100.22425198311559</v>
      </c>
      <c r="E105" s="155">
        <v>102.2234294548886</v>
      </c>
      <c r="F105" s="155">
        <v>128.21737118789267</v>
      </c>
      <c r="G105" s="155">
        <v>100.55008101245353</v>
      </c>
      <c r="H105" s="155">
        <v>104.66104044329624</v>
      </c>
      <c r="I105" s="155">
        <v>85.606411571956897</v>
      </c>
      <c r="J105" s="155">
        <v>95.527717594994044</v>
      </c>
      <c r="K105" s="155">
        <v>98.038777895941095</v>
      </c>
      <c r="L105" s="155">
        <v>96.642013323412982</v>
      </c>
      <c r="M105" s="155">
        <v>97.672347172209484</v>
      </c>
      <c r="N105" s="155">
        <v>98.157702099995134</v>
      </c>
      <c r="O105" s="177">
        <v>98.774050178881311</v>
      </c>
      <c r="P105" s="155">
        <v>99.69753923271854</v>
      </c>
    </row>
    <row r="106" spans="1:18" ht="15.75" customHeight="1" x14ac:dyDescent="0.2">
      <c r="A106" s="90"/>
      <c r="B106" s="90" t="s">
        <v>4</v>
      </c>
      <c r="C106" s="155">
        <v>98.272648278874669</v>
      </c>
      <c r="D106" s="155">
        <v>100.27524580420575</v>
      </c>
      <c r="E106" s="155">
        <v>101.0716596718144</v>
      </c>
      <c r="F106" s="155">
        <v>121.72217613253332</v>
      </c>
      <c r="G106" s="155">
        <v>98.443124180342195</v>
      </c>
      <c r="H106" s="155">
        <v>108.70384249023914</v>
      </c>
      <c r="I106" s="155">
        <v>86.392215910765984</v>
      </c>
      <c r="J106" s="155">
        <v>95.91268396153032</v>
      </c>
      <c r="K106" s="155">
        <v>97.818231859481443</v>
      </c>
      <c r="L106" s="155">
        <v>97.083296120121034</v>
      </c>
      <c r="M106" s="155">
        <v>96.28265647312864</v>
      </c>
      <c r="N106" s="155">
        <v>97.955100681178308</v>
      </c>
      <c r="O106" s="177">
        <v>98.552274014918609</v>
      </c>
      <c r="P106" s="155">
        <v>99.242120481809209</v>
      </c>
    </row>
    <row r="107" spans="1:18" ht="15" customHeight="1" x14ac:dyDescent="0.2">
      <c r="A107" s="90"/>
      <c r="B107" s="90" t="s">
        <v>1</v>
      </c>
      <c r="C107" s="155">
        <v>98.056830535403236</v>
      </c>
      <c r="D107" s="155">
        <v>99.890961330339991</v>
      </c>
      <c r="E107" s="155">
        <v>99.025119266262621</v>
      </c>
      <c r="F107" s="155">
        <v>116.13696954933589</v>
      </c>
      <c r="G107" s="155">
        <v>98.681877630471448</v>
      </c>
      <c r="H107" s="155">
        <v>98.954476814393757</v>
      </c>
      <c r="I107" s="155">
        <v>86.475426639989479</v>
      </c>
      <c r="J107" s="155">
        <v>97.66815093446877</v>
      </c>
      <c r="K107" s="155">
        <v>97.84188872525749</v>
      </c>
      <c r="L107" s="155">
        <v>97.993287171797377</v>
      </c>
      <c r="M107" s="155">
        <v>96.012084573417312</v>
      </c>
      <c r="N107" s="155">
        <v>97.620228456002138</v>
      </c>
      <c r="O107" s="177">
        <v>98.597532210150874</v>
      </c>
      <c r="P107" s="155">
        <v>98.878515108004635</v>
      </c>
    </row>
    <row r="108" spans="1:18" ht="15" customHeight="1" x14ac:dyDescent="0.2">
      <c r="A108" s="90"/>
      <c r="B108" s="90" t="s">
        <v>2</v>
      </c>
      <c r="C108" s="155">
        <v>98.432527142247778</v>
      </c>
      <c r="D108" s="155">
        <v>97.868036659087949</v>
      </c>
      <c r="E108" s="155">
        <v>100.30320807915673</v>
      </c>
      <c r="F108" s="155">
        <v>115.87848046347671</v>
      </c>
      <c r="G108" s="155">
        <v>100.63208919488061</v>
      </c>
      <c r="H108" s="155">
        <v>99.169246581668375</v>
      </c>
      <c r="I108" s="155">
        <v>86.789682264421486</v>
      </c>
      <c r="J108" s="155">
        <v>96.733134731971617</v>
      </c>
      <c r="K108" s="155">
        <v>98.168711754831023</v>
      </c>
      <c r="L108" s="155">
        <v>97.693167697782798</v>
      </c>
      <c r="M108" s="155">
        <v>97.442938126018646</v>
      </c>
      <c r="N108" s="155">
        <v>97.903272467789876</v>
      </c>
      <c r="O108" s="177">
        <v>98.96807237015156</v>
      </c>
      <c r="P108" s="155">
        <v>99.11157281145789</v>
      </c>
    </row>
    <row r="109" spans="1:18" ht="24.75" customHeight="1" x14ac:dyDescent="0.2">
      <c r="A109" s="90">
        <v>2016</v>
      </c>
      <c r="B109" s="90" t="s">
        <v>3</v>
      </c>
      <c r="C109" s="155">
        <v>98.473175395288592</v>
      </c>
      <c r="D109" s="155">
        <v>96.259763572133622</v>
      </c>
      <c r="E109" s="155">
        <v>98.771656155859091</v>
      </c>
      <c r="F109" s="155">
        <v>100.72850301605357</v>
      </c>
      <c r="G109" s="155">
        <v>98.395189124100753</v>
      </c>
      <c r="H109" s="155">
        <v>103.42826615134074</v>
      </c>
      <c r="I109" s="155">
        <v>90.557861715619509</v>
      </c>
      <c r="J109" s="155">
        <v>96.263840133682521</v>
      </c>
      <c r="K109" s="155">
        <v>98.624872794274836</v>
      </c>
      <c r="L109" s="155">
        <v>99.302824542503032</v>
      </c>
      <c r="M109" s="155">
        <v>97.275398570270625</v>
      </c>
      <c r="N109" s="155">
        <v>98.255831188689598</v>
      </c>
      <c r="O109" s="177">
        <v>99.127935871918936</v>
      </c>
      <c r="P109" s="155">
        <v>99.007081963520776</v>
      </c>
    </row>
    <row r="110" spans="1:18" ht="15" customHeight="1" x14ac:dyDescent="0.2">
      <c r="A110" s="90"/>
      <c r="B110" s="90" t="s">
        <v>4</v>
      </c>
      <c r="C110" s="155">
        <v>98.932218857184537</v>
      </c>
      <c r="D110" s="155">
        <v>97.02931153337866</v>
      </c>
      <c r="E110" s="155">
        <v>99.367107171631417</v>
      </c>
      <c r="F110" s="155">
        <v>98.937000080497086</v>
      </c>
      <c r="G110" s="155">
        <v>100.20074915859598</v>
      </c>
      <c r="H110" s="155">
        <v>98.510916115299153</v>
      </c>
      <c r="I110" s="155">
        <v>95.583483100187706</v>
      </c>
      <c r="J110" s="155">
        <v>97.240533499029894</v>
      </c>
      <c r="K110" s="155">
        <v>99.005695233327501</v>
      </c>
      <c r="L110" s="155">
        <v>99.417964477384004</v>
      </c>
      <c r="M110" s="155">
        <v>97.617956599059482</v>
      </c>
      <c r="N110" s="155">
        <v>99.176603089013497</v>
      </c>
      <c r="O110" s="177">
        <v>99.038020617855395</v>
      </c>
      <c r="P110" s="155">
        <v>99.322944796183975</v>
      </c>
    </row>
    <row r="111" spans="1:18" ht="15" customHeight="1" x14ac:dyDescent="0.2">
      <c r="A111" s="90"/>
      <c r="B111" s="90" t="s">
        <v>1</v>
      </c>
      <c r="C111" s="155">
        <v>99.335521794224249</v>
      </c>
      <c r="D111" s="155">
        <v>97.91304247477369</v>
      </c>
      <c r="E111" s="155">
        <v>98.414460133841416</v>
      </c>
      <c r="F111" s="155">
        <v>99.003398938345484</v>
      </c>
      <c r="G111" s="155">
        <v>98.248905287803865</v>
      </c>
      <c r="H111" s="155">
        <v>99.395053729239649</v>
      </c>
      <c r="I111" s="155">
        <v>97.36568074027825</v>
      </c>
      <c r="J111" s="155">
        <v>97.591385713126513</v>
      </c>
      <c r="K111" s="155">
        <v>99.703712199500785</v>
      </c>
      <c r="L111" s="155">
        <v>98.987154049456393</v>
      </c>
      <c r="M111" s="155">
        <v>99.172015692975577</v>
      </c>
      <c r="N111" s="155">
        <v>100.47298170364124</v>
      </c>
      <c r="O111" s="177">
        <v>99.369404542538021</v>
      </c>
      <c r="P111" s="155">
        <v>99.635144540556979</v>
      </c>
      <c r="Q111" s="168"/>
      <c r="R111" s="168"/>
    </row>
    <row r="112" spans="1:18" ht="15" customHeight="1" x14ac:dyDescent="0.2">
      <c r="A112" s="90"/>
      <c r="B112" s="90" t="s">
        <v>2</v>
      </c>
      <c r="C112" s="155">
        <v>99.237324659173041</v>
      </c>
      <c r="D112" s="155">
        <v>98.974752118603504</v>
      </c>
      <c r="E112" s="155">
        <v>97.642950597061883</v>
      </c>
      <c r="F112" s="155">
        <v>99.356857783171193</v>
      </c>
      <c r="G112" s="155">
        <v>97.753958202879332</v>
      </c>
      <c r="H112" s="155">
        <v>95.650151394656547</v>
      </c>
      <c r="I112" s="155">
        <v>99.534296535983586</v>
      </c>
      <c r="J112" s="155">
        <v>100.4150022184798</v>
      </c>
      <c r="K112" s="155">
        <v>99.49221304555391</v>
      </c>
      <c r="L112" s="155">
        <v>98.22791841207713</v>
      </c>
      <c r="M112" s="155">
        <v>100.41360893878765</v>
      </c>
      <c r="N112" s="155">
        <v>100.01147740712332</v>
      </c>
      <c r="O112" s="177">
        <v>99.265236782989334</v>
      </c>
      <c r="P112" s="155">
        <v>99.444218830280349</v>
      </c>
    </row>
    <row r="113" spans="1:18" ht="26.25" customHeight="1" x14ac:dyDescent="0.2">
      <c r="A113" s="90">
        <v>2017</v>
      </c>
      <c r="B113" s="118" t="s">
        <v>3</v>
      </c>
      <c r="C113" s="155">
        <v>99.848693997589123</v>
      </c>
      <c r="D113" s="155">
        <v>100.6941542118298</v>
      </c>
      <c r="E113" s="155">
        <v>100.03666890745896</v>
      </c>
      <c r="F113" s="155">
        <v>100.08560782605579</v>
      </c>
      <c r="G113" s="155">
        <v>101.03145980037375</v>
      </c>
      <c r="H113" s="155">
        <v>95.799840079903845</v>
      </c>
      <c r="I113" s="155">
        <v>101.21140894900499</v>
      </c>
      <c r="J113" s="155">
        <v>100.24242229126182</v>
      </c>
      <c r="K113" s="155">
        <v>99.760156170726702</v>
      </c>
      <c r="L113" s="155">
        <v>99.293353628449253</v>
      </c>
      <c r="M113" s="155">
        <v>100.44001591970125</v>
      </c>
      <c r="N113" s="155">
        <v>99.937523264659006</v>
      </c>
      <c r="O113" s="177">
        <v>99.583747939486898</v>
      </c>
      <c r="P113" s="155">
        <v>99.96403351260021</v>
      </c>
      <c r="Q113" s="169"/>
      <c r="R113" s="169"/>
    </row>
    <row r="114" spans="1:18" x14ac:dyDescent="0.2">
      <c r="A114" s="90"/>
      <c r="B114" s="90" t="s">
        <v>4</v>
      </c>
      <c r="C114" s="155">
        <v>100.00980004630591</v>
      </c>
      <c r="D114" s="155">
        <v>101.39185102142338</v>
      </c>
      <c r="E114" s="155">
        <v>99.627625375110171</v>
      </c>
      <c r="F114" s="155">
        <v>99.782855739629952</v>
      </c>
      <c r="G114" s="155">
        <v>99.988370479871875</v>
      </c>
      <c r="H114" s="155">
        <v>98.096579385350864</v>
      </c>
      <c r="I114" s="155">
        <v>99.896085271335537</v>
      </c>
      <c r="J114" s="155">
        <v>101.04172544454322</v>
      </c>
      <c r="K114" s="155">
        <v>99.983966622771462</v>
      </c>
      <c r="L114" s="155">
        <v>99.477012122081007</v>
      </c>
      <c r="M114" s="155">
        <v>100.3812324224827</v>
      </c>
      <c r="N114" s="155">
        <v>100.04442447516405</v>
      </c>
      <c r="O114" s="177">
        <v>100.04613313528777</v>
      </c>
      <c r="P114" s="155">
        <v>100.03251898240947</v>
      </c>
      <c r="Q114" s="169"/>
      <c r="R114" s="169"/>
    </row>
    <row r="115" spans="1:18" ht="15" customHeight="1" x14ac:dyDescent="0.2">
      <c r="A115" s="90"/>
      <c r="B115" s="125" t="s">
        <v>1</v>
      </c>
      <c r="C115" s="155">
        <v>100.03746863861612</v>
      </c>
      <c r="D115" s="155">
        <v>100.56763653062669</v>
      </c>
      <c r="E115" s="155">
        <v>99.711664833480029</v>
      </c>
      <c r="F115" s="155">
        <v>100.23278955991576</v>
      </c>
      <c r="G115" s="155">
        <v>98.808343538917413</v>
      </c>
      <c r="H115" s="155">
        <v>103.06054943233478</v>
      </c>
      <c r="I115" s="155">
        <v>99.167422002956926</v>
      </c>
      <c r="J115" s="155">
        <v>98.933046163893223</v>
      </c>
      <c r="K115" s="155">
        <v>100.18823644566723</v>
      </c>
      <c r="L115" s="155">
        <v>100.47105028875293</v>
      </c>
      <c r="M115" s="155">
        <v>99.18756280481243</v>
      </c>
      <c r="N115" s="155">
        <v>100.26584254827108</v>
      </c>
      <c r="O115" s="177">
        <v>100.2740172949723</v>
      </c>
      <c r="P115" s="155">
        <v>99.99902139216141</v>
      </c>
    </row>
    <row r="116" spans="1:18" ht="15" customHeight="1" x14ac:dyDescent="0.2">
      <c r="A116" s="90"/>
      <c r="B116" s="136" t="s">
        <v>2</v>
      </c>
      <c r="C116" s="155">
        <v>100.10403731748879</v>
      </c>
      <c r="D116" s="155">
        <v>97.346358236120167</v>
      </c>
      <c r="E116" s="155">
        <v>100.62404088395083</v>
      </c>
      <c r="F116" s="155">
        <v>99.898746874398483</v>
      </c>
      <c r="G116" s="155">
        <v>100.17182618083699</v>
      </c>
      <c r="H116" s="155">
        <v>103.04303110241052</v>
      </c>
      <c r="I116" s="155">
        <v>99.725083776702533</v>
      </c>
      <c r="J116" s="155">
        <v>99.782806100301741</v>
      </c>
      <c r="K116" s="155">
        <v>100.06764076083459</v>
      </c>
      <c r="L116" s="155">
        <v>100.75858396071678</v>
      </c>
      <c r="M116" s="155">
        <v>99.991188853003649</v>
      </c>
      <c r="N116" s="155">
        <v>99.752209711905834</v>
      </c>
      <c r="O116" s="177">
        <v>100.09610163025299</v>
      </c>
      <c r="P116" s="155">
        <v>100.00442611282887</v>
      </c>
    </row>
    <row r="117" spans="1:18" ht="26.25" customHeight="1" x14ac:dyDescent="0.2">
      <c r="A117" s="90">
        <v>2018</v>
      </c>
      <c r="B117" s="136" t="s">
        <v>3</v>
      </c>
      <c r="C117" s="155">
        <v>100.76371159631827</v>
      </c>
      <c r="D117" s="155">
        <v>94.191401251975279</v>
      </c>
      <c r="E117" s="155">
        <v>101.55878369571799</v>
      </c>
      <c r="F117" s="155">
        <v>91.40853535717028</v>
      </c>
      <c r="G117" s="155">
        <v>102.59701649025861</v>
      </c>
      <c r="H117" s="155">
        <v>103.71317775122493</v>
      </c>
      <c r="I117" s="155">
        <v>98.296401007405663</v>
      </c>
      <c r="J117" s="155">
        <v>98.717121804391937</v>
      </c>
      <c r="K117" s="155">
        <v>100.88449919627533</v>
      </c>
      <c r="L117" s="155">
        <v>101.84925317452469</v>
      </c>
      <c r="M117" s="155">
        <v>101.47894635527292</v>
      </c>
      <c r="N117" s="155">
        <v>100.72277704917826</v>
      </c>
      <c r="O117" s="177">
        <v>100.39457607504194</v>
      </c>
      <c r="P117" s="155">
        <v>100.60197785159548</v>
      </c>
      <c r="Q117" s="170"/>
      <c r="R117" s="170"/>
    </row>
    <row r="118" spans="1:18" ht="15" customHeight="1" x14ac:dyDescent="0.2">
      <c r="A118" s="90"/>
      <c r="B118" s="90" t="s">
        <v>4</v>
      </c>
      <c r="C118" s="155">
        <v>101.32215159485875</v>
      </c>
      <c r="D118" s="155">
        <v>92.92637524288341</v>
      </c>
      <c r="E118" s="155">
        <v>102.90686110550583</v>
      </c>
      <c r="F118" s="155">
        <v>91.983869188470976</v>
      </c>
      <c r="G118" s="155">
        <v>103.75625475312374</v>
      </c>
      <c r="H118" s="155">
        <v>104.19248129951312</v>
      </c>
      <c r="I118" s="155">
        <v>103.22005318913718</v>
      </c>
      <c r="J118" s="155">
        <v>100.52559265771002</v>
      </c>
      <c r="K118" s="155">
        <v>101.21485917010229</v>
      </c>
      <c r="L118" s="155">
        <v>102.43968514462672</v>
      </c>
      <c r="M118" s="155">
        <v>101.34481858769961</v>
      </c>
      <c r="N118" s="155">
        <v>101.22064067419771</v>
      </c>
      <c r="O118" s="177">
        <v>100.55574361001329</v>
      </c>
      <c r="P118" s="155">
        <v>101.09779017999819</v>
      </c>
      <c r="Q118" s="170"/>
      <c r="R118" s="170"/>
    </row>
    <row r="119" spans="1:18" s="90" customFormat="1" ht="14.25" customHeight="1" x14ac:dyDescent="0.2">
      <c r="B119" s="178" t="s">
        <v>1</v>
      </c>
      <c r="C119" s="155">
        <v>101.26318041146126</v>
      </c>
      <c r="D119" s="155">
        <v>93.000715320970897</v>
      </c>
      <c r="E119" s="155">
        <v>101.92156054845809</v>
      </c>
      <c r="F119" s="155">
        <v>90.392832600488262</v>
      </c>
      <c r="G119" s="279">
        <v>103.54963723746597</v>
      </c>
      <c r="H119" s="281">
        <v>101.10480097761479</v>
      </c>
      <c r="I119" s="282">
        <v>101.32548101829859</v>
      </c>
      <c r="J119" s="282">
        <v>100.04721388458616</v>
      </c>
      <c r="K119" s="282">
        <v>101.3764219449159</v>
      </c>
      <c r="L119" s="282">
        <v>102.18133332582443</v>
      </c>
      <c r="M119" s="282">
        <v>101.38690135928671</v>
      </c>
      <c r="N119" s="282">
        <v>101.60190605738104</v>
      </c>
      <c r="O119" s="307">
        <v>100.71441857137469</v>
      </c>
      <c r="P119" s="282">
        <v>100.92178537221905</v>
      </c>
      <c r="Q119" s="280"/>
      <c r="R119" s="280"/>
    </row>
    <row r="120" spans="1:18" s="90" customFormat="1" ht="14.25" customHeight="1" x14ac:dyDescent="0.2">
      <c r="B120" s="178" t="s">
        <v>2</v>
      </c>
      <c r="C120" s="155">
        <v>101.08765556225974</v>
      </c>
      <c r="D120" s="155">
        <v>93.979534150978523</v>
      </c>
      <c r="E120" s="155">
        <v>100.7883959638211</v>
      </c>
      <c r="F120" s="155">
        <v>90.944587128520297</v>
      </c>
      <c r="G120" s="279">
        <v>102.63392273432964</v>
      </c>
      <c r="H120" s="281">
        <v>100.16765124486537</v>
      </c>
      <c r="I120" s="282">
        <v>97.374267635344964</v>
      </c>
      <c r="J120" s="282">
        <v>101.82025355664672</v>
      </c>
      <c r="K120" s="282">
        <v>101.21721623677632</v>
      </c>
      <c r="L120" s="282">
        <v>102.51683584317028</v>
      </c>
      <c r="M120" s="282">
        <v>100.80189648139276</v>
      </c>
      <c r="N120" s="282">
        <v>101.18106476169936</v>
      </c>
      <c r="O120" s="307">
        <v>100.73987908369324</v>
      </c>
      <c r="P120" s="282">
        <v>100.63016210239633</v>
      </c>
      <c r="Q120" s="280"/>
      <c r="R120" s="280"/>
    </row>
    <row r="121" spans="1:18" ht="26.25" customHeight="1" x14ac:dyDescent="0.2">
      <c r="A121" s="90">
        <v>2019</v>
      </c>
      <c r="B121" s="178" t="s">
        <v>3</v>
      </c>
      <c r="C121" s="155">
        <v>101.86070124905338</v>
      </c>
      <c r="D121" s="155">
        <v>95.289281691294988</v>
      </c>
      <c r="E121" s="155">
        <v>103.41412504037513</v>
      </c>
      <c r="F121" s="155">
        <v>94.021007192442696</v>
      </c>
      <c r="G121" s="279">
        <v>105.42470554053176</v>
      </c>
      <c r="H121" s="281">
        <v>100.80162026397002</v>
      </c>
      <c r="I121" s="282">
        <v>101.90893651101317</v>
      </c>
      <c r="J121" s="282">
        <v>100.48190566370681</v>
      </c>
      <c r="K121" s="282">
        <v>101.77108125753746</v>
      </c>
      <c r="L121" s="282">
        <v>104.31747168831718</v>
      </c>
      <c r="M121" s="282">
        <v>102.09215841395961</v>
      </c>
      <c r="N121" s="282">
        <v>100.94822066122275</v>
      </c>
      <c r="O121" s="177">
        <v>101.33131936336454</v>
      </c>
      <c r="P121" s="282">
        <v>101.28239873205987</v>
      </c>
      <c r="Q121" s="170"/>
      <c r="R121" s="170"/>
    </row>
    <row r="122" spans="1:18" x14ac:dyDescent="0.2">
      <c r="A122" s="90"/>
      <c r="B122" s="178" t="s">
        <v>4</v>
      </c>
      <c r="C122" s="155">
        <v>101.83881789147689</v>
      </c>
      <c r="D122" s="155">
        <v>99.112999318888257</v>
      </c>
      <c r="E122" s="155">
        <v>101.16278424087383</v>
      </c>
      <c r="F122" s="155">
        <v>96.548623316470568</v>
      </c>
      <c r="G122" s="279">
        <v>101.18179155931674</v>
      </c>
      <c r="H122" s="281">
        <v>103.56346807346132</v>
      </c>
      <c r="I122" s="282">
        <v>100.82753929830352</v>
      </c>
      <c r="J122" s="282">
        <v>98.936477394379395</v>
      </c>
      <c r="K122" s="282">
        <v>102.25486678382845</v>
      </c>
      <c r="L122" s="282">
        <v>103.66727463227073</v>
      </c>
      <c r="M122" s="282">
        <v>103.8708511318454</v>
      </c>
      <c r="N122" s="282">
        <v>102.05478580177116</v>
      </c>
      <c r="O122" s="307">
        <v>101.26550808545629</v>
      </c>
      <c r="P122" s="282">
        <v>101.14362540483233</v>
      </c>
      <c r="Q122" s="170"/>
      <c r="R122" s="170"/>
    </row>
    <row r="123" spans="1:18" x14ac:dyDescent="0.2">
      <c r="A123" s="90"/>
      <c r="B123" s="178" t="s">
        <v>1</v>
      </c>
      <c r="C123" s="155">
        <v>101.90232021698199</v>
      </c>
      <c r="D123" s="155">
        <v>100.78978242300938</v>
      </c>
      <c r="E123" s="155">
        <v>102.26052486959868</v>
      </c>
      <c r="F123" s="155">
        <v>98.148353178797407</v>
      </c>
      <c r="G123" s="279">
        <v>101.39369496981944</v>
      </c>
      <c r="H123" s="281">
        <v>107.90688551022355</v>
      </c>
      <c r="I123" s="282">
        <v>101.79818856844732</v>
      </c>
      <c r="J123" s="282">
        <v>97.836467787631932</v>
      </c>
      <c r="K123" s="282">
        <v>102.16957218692804</v>
      </c>
      <c r="L123" s="282">
        <v>102.97190363457823</v>
      </c>
      <c r="M123" s="282">
        <v>103.53972569315519</v>
      </c>
      <c r="N123" s="282">
        <v>101.89906347423066</v>
      </c>
      <c r="O123" s="307">
        <v>101.63580048579203</v>
      </c>
      <c r="P123" s="282">
        <v>101.19419152373041</v>
      </c>
      <c r="Q123" s="170"/>
      <c r="R123" s="170"/>
    </row>
    <row r="124" spans="1:18" x14ac:dyDescent="0.2">
      <c r="A124" s="90"/>
      <c r="B124" s="178" t="s">
        <v>2</v>
      </c>
      <c r="C124" s="155">
        <v>101.69013541783144</v>
      </c>
      <c r="D124" s="155">
        <v>100.6469302774213</v>
      </c>
      <c r="E124" s="155">
        <v>100.62649716874998</v>
      </c>
      <c r="F124" s="155">
        <v>102.31077383995742</v>
      </c>
      <c r="G124" s="279">
        <v>99.222875603306392</v>
      </c>
      <c r="H124" s="281">
        <v>105.32977335417709</v>
      </c>
      <c r="I124" s="282">
        <v>101.37123928919955</v>
      </c>
      <c r="J124" s="282">
        <v>98.698171032015821</v>
      </c>
      <c r="K124" s="282">
        <v>102.16044868841321</v>
      </c>
      <c r="L124" s="282">
        <v>103.11282785960283</v>
      </c>
      <c r="M124" s="282">
        <v>102.99979536184233</v>
      </c>
      <c r="N124" s="282">
        <v>101.89211520279861</v>
      </c>
      <c r="O124" s="307">
        <v>101.71809812475129</v>
      </c>
      <c r="P124" s="282">
        <v>100.97100761800867</v>
      </c>
      <c r="Q124" s="170"/>
      <c r="R124" s="170"/>
    </row>
    <row r="125" spans="1:18" ht="26.25" customHeight="1" x14ac:dyDescent="0.2">
      <c r="A125" s="90">
        <v>2020</v>
      </c>
      <c r="B125" s="178" t="s">
        <v>3</v>
      </c>
      <c r="C125" s="155">
        <v>98.852415293173266</v>
      </c>
      <c r="D125" s="155">
        <v>98.821710326368404</v>
      </c>
      <c r="E125" s="155">
        <v>98.792432485077143</v>
      </c>
      <c r="F125" s="155">
        <v>97.047685670969656</v>
      </c>
      <c r="G125" s="279">
        <v>95.168925258817254</v>
      </c>
      <c r="H125" s="281">
        <v>110.33633143435732</v>
      </c>
      <c r="I125" s="282">
        <v>104.63846503935061</v>
      </c>
      <c r="J125" s="282">
        <v>92.759323354295631</v>
      </c>
      <c r="K125" s="282">
        <v>99.348460680270932</v>
      </c>
      <c r="L125" s="282">
        <v>99.097599104555627</v>
      </c>
      <c r="M125" s="282">
        <v>97.325060841841434</v>
      </c>
      <c r="N125" s="282">
        <v>99.998256017383994</v>
      </c>
      <c r="O125" s="177">
        <v>99.370871699222434</v>
      </c>
      <c r="P125" s="282">
        <v>98.141232636388537</v>
      </c>
      <c r="Q125" s="170"/>
      <c r="R125" s="170"/>
    </row>
    <row r="126" spans="1:18" x14ac:dyDescent="0.2">
      <c r="A126" s="90"/>
      <c r="B126" s="178" t="s">
        <v>4</v>
      </c>
      <c r="C126" s="155">
        <v>80.780871730326808</v>
      </c>
      <c r="D126" s="155">
        <v>92.716856186043685</v>
      </c>
      <c r="E126" s="155">
        <v>83.390331633466602</v>
      </c>
      <c r="F126" s="155">
        <v>64.372939743897348</v>
      </c>
      <c r="G126" s="279">
        <v>78.66054604268983</v>
      </c>
      <c r="H126" s="281">
        <v>101.43293443092902</v>
      </c>
      <c r="I126" s="282">
        <v>96.723167424063007</v>
      </c>
      <c r="J126" s="282">
        <v>54.449058874638865</v>
      </c>
      <c r="K126" s="282">
        <v>82.136086918701125</v>
      </c>
      <c r="L126" s="282">
        <v>64.094704105571864</v>
      </c>
      <c r="M126" s="282">
        <v>81.964483823439949</v>
      </c>
      <c r="N126" s="282">
        <v>91.696300675711583</v>
      </c>
      <c r="O126" s="307">
        <v>80.319960604961011</v>
      </c>
      <c r="P126" s="282">
        <v>80.189798859526718</v>
      </c>
      <c r="Q126" s="170"/>
      <c r="R126" s="170"/>
    </row>
    <row r="127" spans="1:18" x14ac:dyDescent="0.2">
      <c r="A127" s="90"/>
      <c r="B127" s="178" t="s">
        <v>1</v>
      </c>
      <c r="C127" s="155">
        <v>93.145954705737864</v>
      </c>
      <c r="D127" s="155">
        <v>96.520264980525951</v>
      </c>
      <c r="E127" s="155">
        <v>96.325103888777022</v>
      </c>
      <c r="F127" s="155">
        <v>76.82640692085333</v>
      </c>
      <c r="G127" s="279">
        <v>92.647110580581</v>
      </c>
      <c r="H127" s="281">
        <v>115.16311059473635</v>
      </c>
      <c r="I127" s="282">
        <v>102.01348635848343</v>
      </c>
      <c r="J127" s="282">
        <v>85.871083908501021</v>
      </c>
      <c r="K127" s="282">
        <v>93.008617970328203</v>
      </c>
      <c r="L127" s="282">
        <v>93.264619738404662</v>
      </c>
      <c r="M127" s="282">
        <v>88.046566708133767</v>
      </c>
      <c r="N127" s="282">
        <v>94.827244360345119</v>
      </c>
      <c r="O127" s="307">
        <v>92.401088290808048</v>
      </c>
      <c r="P127" s="282">
        <v>92.423571856916041</v>
      </c>
      <c r="Q127" s="170"/>
      <c r="R127" s="170"/>
    </row>
    <row r="128" spans="1:18" s="91" customFormat="1" ht="12.75" customHeight="1" x14ac:dyDescent="0.2">
      <c r="B128" s="263" t="s">
        <v>2</v>
      </c>
      <c r="C128" s="155">
        <v>95.076592567478045</v>
      </c>
      <c r="D128" s="155">
        <v>96.746550714941662</v>
      </c>
      <c r="E128" s="155">
        <v>95.00129095697605</v>
      </c>
      <c r="F128" s="155">
        <v>79.848812780015834</v>
      </c>
      <c r="G128" s="155">
        <v>94.022890656308306</v>
      </c>
      <c r="H128" s="264">
        <v>101.31142983777241</v>
      </c>
      <c r="I128" s="264">
        <v>101.40900464231494</v>
      </c>
      <c r="J128" s="264">
        <v>91.228982868242113</v>
      </c>
      <c r="K128" s="264">
        <v>95.361567997138351</v>
      </c>
      <c r="L128" s="264">
        <v>89.468937692254698</v>
      </c>
      <c r="M128" s="264">
        <v>91.818884988940596</v>
      </c>
      <c r="N128" s="264">
        <v>97.732772895464322</v>
      </c>
      <c r="O128" s="177">
        <v>96.701477421981934</v>
      </c>
      <c r="P128" s="264">
        <v>94.297592508619147</v>
      </c>
    </row>
    <row r="129" spans="1:18" ht="26.25" customHeight="1" x14ac:dyDescent="0.2">
      <c r="A129" s="90">
        <v>2021</v>
      </c>
      <c r="B129" s="178" t="s">
        <v>3</v>
      </c>
      <c r="C129" s="155">
        <v>93.528908948357071</v>
      </c>
      <c r="D129" s="155">
        <v>97.490255400924212</v>
      </c>
      <c r="E129" s="155">
        <v>96.760240542779101</v>
      </c>
      <c r="F129" s="155">
        <v>78.329252483990544</v>
      </c>
      <c r="G129" s="279">
        <v>97.893708237337748</v>
      </c>
      <c r="H129" s="281">
        <v>100.20957578394436</v>
      </c>
      <c r="I129" s="282">
        <v>96.522439848456827</v>
      </c>
      <c r="J129" s="282">
        <v>92.754622256966627</v>
      </c>
      <c r="K129" s="282">
        <v>92.844122598425642</v>
      </c>
      <c r="L129" s="282">
        <v>79.859509308708311</v>
      </c>
      <c r="M129" s="282">
        <v>91.286720383684937</v>
      </c>
      <c r="N129" s="282">
        <v>98.438260288506484</v>
      </c>
      <c r="O129" s="177">
        <v>93.425952425826523</v>
      </c>
      <c r="P129" s="282">
        <v>92.72165935519304</v>
      </c>
      <c r="Q129" s="170"/>
      <c r="R129" s="170"/>
    </row>
    <row r="130" spans="1:18" s="91" customFormat="1" ht="12.75" customHeight="1" x14ac:dyDescent="0.2">
      <c r="A130" s="90"/>
      <c r="B130" s="263" t="s">
        <v>4</v>
      </c>
      <c r="C130" s="155">
        <v>98.730812219157713</v>
      </c>
      <c r="D130" s="155">
        <v>97.91103426141602</v>
      </c>
      <c r="E130" s="155">
        <v>100.80930396483532</v>
      </c>
      <c r="F130" s="155">
        <v>79.783106489926155</v>
      </c>
      <c r="G130" s="155">
        <v>102.97629809471833</v>
      </c>
      <c r="H130" s="264">
        <v>101.54401199298461</v>
      </c>
      <c r="I130" s="264">
        <v>100.17648408505812</v>
      </c>
      <c r="J130" s="264">
        <v>96.284079844676569</v>
      </c>
      <c r="K130" s="264">
        <v>98.509342917658913</v>
      </c>
      <c r="L130" s="264">
        <v>95.416486446753908</v>
      </c>
      <c r="M130" s="264">
        <v>91.83358076568949</v>
      </c>
      <c r="N130" s="264">
        <v>99.416671786911422</v>
      </c>
      <c r="O130" s="177">
        <v>101.10361353963701</v>
      </c>
      <c r="P130" s="264">
        <v>97.835496238028711</v>
      </c>
    </row>
    <row r="131" spans="1:18" s="91" customFormat="1" ht="21.75" customHeight="1" x14ac:dyDescent="0.2">
      <c r="A131" s="113" t="s">
        <v>208</v>
      </c>
      <c r="B131" s="191"/>
      <c r="C131" s="155"/>
      <c r="D131" s="155"/>
      <c r="E131" s="155"/>
      <c r="F131" s="155"/>
      <c r="G131" s="155"/>
      <c r="O131" s="258"/>
    </row>
    <row r="132" spans="1:18" s="91" customFormat="1" x14ac:dyDescent="0.2">
      <c r="A132" s="191">
        <v>2017</v>
      </c>
      <c r="B132" s="191"/>
      <c r="C132" s="155">
        <v>1.0156515890773044</v>
      </c>
      <c r="D132" s="155">
        <v>2.5176095929754227</v>
      </c>
      <c r="E132" s="155">
        <v>1.4723191962655813</v>
      </c>
      <c r="F132" s="155">
        <v>0.49600814350183597</v>
      </c>
      <c r="G132" s="155">
        <v>1.3687822168608532</v>
      </c>
      <c r="H132" s="155">
        <v>0.75963002708649974</v>
      </c>
      <c r="I132" s="155">
        <v>4.4273755675516169</v>
      </c>
      <c r="J132" s="155">
        <v>2.1683282476736343</v>
      </c>
      <c r="K132" s="155">
        <v>0.79972148562230672</v>
      </c>
      <c r="L132" s="155">
        <v>1.026463857901927</v>
      </c>
      <c r="M132" s="155">
        <v>1.3995727229092036</v>
      </c>
      <c r="N132" s="155">
        <v>0.52350293394021197</v>
      </c>
      <c r="O132" s="177">
        <v>0.8062997390410942</v>
      </c>
      <c r="P132" s="155">
        <v>0.64112388065318271</v>
      </c>
    </row>
    <row r="133" spans="1:18" s="91" customFormat="1" x14ac:dyDescent="0.2">
      <c r="A133" s="191">
        <v>2018</v>
      </c>
      <c r="B133" s="191"/>
      <c r="C133" s="155">
        <v>1.1091747912245209</v>
      </c>
      <c r="D133" s="155">
        <v>-6.4754935082979914</v>
      </c>
      <c r="E133" s="155">
        <v>1.7939003283757415</v>
      </c>
      <c r="F133" s="155">
        <v>-8.8175439313375357</v>
      </c>
      <c r="G133" s="155">
        <v>3.1342078037944754</v>
      </c>
      <c r="H133" s="155">
        <v>2.2945278183045481</v>
      </c>
      <c r="I133" s="155">
        <v>5.4050712546604984E-2</v>
      </c>
      <c r="J133" s="155">
        <v>0.27754547583369593</v>
      </c>
      <c r="K133" s="155">
        <v>1.1732491370174625</v>
      </c>
      <c r="L133" s="155">
        <v>2.2467768720365155</v>
      </c>
      <c r="M133" s="155">
        <v>1.253140695913002</v>
      </c>
      <c r="N133" s="155">
        <v>1.1815971356140986</v>
      </c>
      <c r="O133" s="177">
        <v>0.60115433503080684</v>
      </c>
      <c r="P133" s="155">
        <v>0.86237236635053893</v>
      </c>
    </row>
    <row r="134" spans="1:18" s="91" customFormat="1" x14ac:dyDescent="0.2">
      <c r="A134" s="191">
        <v>2019</v>
      </c>
      <c r="B134" s="191"/>
      <c r="C134" s="155">
        <v>0.70598825881564853</v>
      </c>
      <c r="D134" s="155">
        <v>5.8115697583859482</v>
      </c>
      <c r="E134" s="155">
        <v>7.0812201213543702E-2</v>
      </c>
      <c r="F134" s="155">
        <v>7.2105244766642818</v>
      </c>
      <c r="G134" s="155">
        <v>-1.2880700922027422</v>
      </c>
      <c r="H134" s="155">
        <v>2.0586721763787619</v>
      </c>
      <c r="I134" s="155">
        <v>1.4216567885700915</v>
      </c>
      <c r="J134" s="155">
        <v>-1.2857215444218584</v>
      </c>
      <c r="K134" s="155">
        <v>0.90512373574080929</v>
      </c>
      <c r="L134" s="155">
        <v>1.2426725032573804</v>
      </c>
      <c r="M134" s="155">
        <v>1.8493174052854</v>
      </c>
      <c r="N134" s="155">
        <v>0.51091222517354318</v>
      </c>
      <c r="O134" s="177">
        <v>0.88122962968979479</v>
      </c>
      <c r="P134" s="155">
        <v>0.2404951829274582</v>
      </c>
    </row>
    <row r="135" spans="1:18" s="91" customFormat="1" x14ac:dyDescent="0.2">
      <c r="A135" s="191">
        <v>2020</v>
      </c>
      <c r="B135" s="191"/>
      <c r="C135" s="155">
        <v>-9.6825233299478128</v>
      </c>
      <c r="D135" s="155">
        <v>-2.7873988359015889</v>
      </c>
      <c r="E135" s="155">
        <v>-8.3331970624580425</v>
      </c>
      <c r="F135" s="155">
        <v>-18.65154697906619</v>
      </c>
      <c r="G135" s="155">
        <v>-11.473710318419371</v>
      </c>
      <c r="H135" s="155">
        <v>2.5483751366633056</v>
      </c>
      <c r="I135" s="155">
        <v>-0.27636459401485514</v>
      </c>
      <c r="J135" s="155">
        <v>-18.09421040210659</v>
      </c>
      <c r="K135" s="155">
        <v>-9.428351311333893</v>
      </c>
      <c r="L135" s="155">
        <v>-16.457049076306397</v>
      </c>
      <c r="M135" s="155">
        <v>-12.932656233828933</v>
      </c>
      <c r="N135" s="155">
        <v>-5.5407899164929608</v>
      </c>
      <c r="O135" s="177">
        <v>-9.1531621098657645</v>
      </c>
      <c r="P135" s="155">
        <v>-9.7271367926278778</v>
      </c>
    </row>
    <row r="136" spans="1:18" s="91" customFormat="1" x14ac:dyDescent="0.2">
      <c r="A136" s="113"/>
      <c r="B136" s="191"/>
      <c r="C136" s="155"/>
      <c r="D136" s="155"/>
      <c r="E136" s="155"/>
      <c r="F136" s="155"/>
      <c r="G136" s="155"/>
      <c r="O136" s="258"/>
    </row>
    <row r="137" spans="1:18" s="91" customFormat="1" x14ac:dyDescent="0.2">
      <c r="A137" s="113" t="s">
        <v>207</v>
      </c>
      <c r="B137" s="191"/>
      <c r="C137" s="155"/>
      <c r="D137" s="155"/>
      <c r="E137" s="155"/>
      <c r="F137" s="155"/>
      <c r="G137" s="155"/>
      <c r="O137" s="258"/>
    </row>
    <row r="138" spans="1:18" s="91" customFormat="1" ht="21.75" customHeight="1" x14ac:dyDescent="0.2">
      <c r="A138" s="191">
        <v>2017</v>
      </c>
      <c r="B138" s="259" t="s">
        <v>3</v>
      </c>
      <c r="C138" s="155">
        <v>0.61606793665167636</v>
      </c>
      <c r="D138" s="155">
        <v>1.7372128309711687</v>
      </c>
      <c r="E138" s="155">
        <v>2.4515014097383325</v>
      </c>
      <c r="F138" s="155">
        <v>0.73346728061285393</v>
      </c>
      <c r="G138" s="155">
        <v>3.352807045104278</v>
      </c>
      <c r="H138" s="155">
        <v>0.15649602542673335</v>
      </c>
      <c r="I138" s="155">
        <v>1.684959326974389</v>
      </c>
      <c r="J138" s="155">
        <v>-0.17186667669686351</v>
      </c>
      <c r="K138" s="155">
        <v>0.26931064951798422</v>
      </c>
      <c r="L138" s="155">
        <v>1.0846562093502765</v>
      </c>
      <c r="M138" s="155">
        <v>2.6298209169728359E-2</v>
      </c>
      <c r="N138" s="155">
        <v>-7.3945655420393219E-2</v>
      </c>
      <c r="O138" s="177">
        <v>0.32086878228465565</v>
      </c>
      <c r="P138" s="155">
        <v>0.52271986087699673</v>
      </c>
    </row>
    <row r="139" spans="1:18" s="91" customFormat="1" x14ac:dyDescent="0.2">
      <c r="A139" s="191"/>
      <c r="B139" s="191" t="s">
        <v>4</v>
      </c>
      <c r="C139" s="155">
        <v>0.1613501812258944</v>
      </c>
      <c r="D139" s="155">
        <v>0.69288710457395819</v>
      </c>
      <c r="E139" s="155">
        <v>-0.40889359553463178</v>
      </c>
      <c r="F139" s="155">
        <v>-0.30249312863445121</v>
      </c>
      <c r="G139" s="155">
        <v>-1.0324401157450369</v>
      </c>
      <c r="H139" s="155">
        <v>2.3974354273779364</v>
      </c>
      <c r="I139" s="155">
        <v>-1.2995804438728609</v>
      </c>
      <c r="J139" s="155">
        <v>0.79737015029321956</v>
      </c>
      <c r="K139" s="155">
        <v>0.22434853816961642</v>
      </c>
      <c r="L139" s="155">
        <v>0.18496554595084369</v>
      </c>
      <c r="M139" s="155">
        <v>-5.8525973617473692E-2</v>
      </c>
      <c r="N139" s="155">
        <v>0.1069680406446949</v>
      </c>
      <c r="O139" s="177">
        <v>0.46431792874661593</v>
      </c>
      <c r="P139" s="155">
        <v>6.851011048951694E-2</v>
      </c>
    </row>
    <row r="140" spans="1:18" s="91" customFormat="1" x14ac:dyDescent="0.2">
      <c r="A140" s="191"/>
      <c r="B140" s="260" t="s">
        <v>1</v>
      </c>
      <c r="C140" s="155">
        <v>2.7665881041061269E-2</v>
      </c>
      <c r="D140" s="155">
        <v>-0.81290013200621125</v>
      </c>
      <c r="E140" s="155">
        <v>8.4353569658457417E-2</v>
      </c>
      <c r="F140" s="155">
        <v>0.45091295188008917</v>
      </c>
      <c r="G140" s="155">
        <v>-1.1801641883863012</v>
      </c>
      <c r="H140" s="155">
        <v>5.0602886238102718</v>
      </c>
      <c r="I140" s="155">
        <v>-0.72942124448563961</v>
      </c>
      <c r="J140" s="155">
        <v>-2.086939104981278</v>
      </c>
      <c r="K140" s="155">
        <v>0.20430257949901609</v>
      </c>
      <c r="L140" s="155">
        <v>0.99926419729214899</v>
      </c>
      <c r="M140" s="155">
        <v>-1.1891362447577603</v>
      </c>
      <c r="N140" s="155">
        <v>0.22131975296835193</v>
      </c>
      <c r="O140" s="177">
        <v>0.22777907805429098</v>
      </c>
      <c r="P140" s="155">
        <v>-3.3486700713747375E-2</v>
      </c>
    </row>
    <row r="141" spans="1:18" s="91" customFormat="1" x14ac:dyDescent="0.2">
      <c r="A141" s="191"/>
      <c r="B141" s="261" t="s">
        <v>2</v>
      </c>
      <c r="C141" s="155">
        <v>6.6543745837011059E-2</v>
      </c>
      <c r="D141" s="155">
        <v>-3.2030963495154996</v>
      </c>
      <c r="E141" s="155">
        <v>0.91501435864547176</v>
      </c>
      <c r="F141" s="155">
        <v>-0.33326687502556185</v>
      </c>
      <c r="G141" s="155">
        <v>1.3799266267251475</v>
      </c>
      <c r="H141" s="155">
        <v>-1.6998094829445698E-2</v>
      </c>
      <c r="I141" s="155">
        <v>0.56234372385819409</v>
      </c>
      <c r="J141" s="155">
        <v>0.85892426176870096</v>
      </c>
      <c r="K141" s="155">
        <v>-0.12036910630525144</v>
      </c>
      <c r="L141" s="155">
        <v>0.28618559389741449</v>
      </c>
      <c r="M141" s="155">
        <v>0.81020848326784911</v>
      </c>
      <c r="N141" s="155">
        <v>-0.51227100207926757</v>
      </c>
      <c r="O141" s="177">
        <v>-0.17742947726522296</v>
      </c>
      <c r="P141" s="155">
        <v>5.4047735589923818E-3</v>
      </c>
    </row>
    <row r="142" spans="1:18" s="91" customFormat="1" ht="21.75" customHeight="1" x14ac:dyDescent="0.2">
      <c r="A142" s="191">
        <v>2018</v>
      </c>
      <c r="B142" s="262" t="s">
        <v>3</v>
      </c>
      <c r="C142" s="155">
        <v>0.65898868467939575</v>
      </c>
      <c r="D142" s="155">
        <v>-3.2409604645839196</v>
      </c>
      <c r="E142" s="155">
        <v>0.92894581012226141</v>
      </c>
      <c r="F142" s="155">
        <v>-8.498816834912704</v>
      </c>
      <c r="G142" s="155">
        <v>2.4210303454421433</v>
      </c>
      <c r="H142" s="155">
        <v>0.65035611010741956</v>
      </c>
      <c r="I142" s="155">
        <v>-1.4326212776074265</v>
      </c>
      <c r="J142" s="155">
        <v>-1.0680039353058279</v>
      </c>
      <c r="K142" s="155">
        <v>0.81630627966242653</v>
      </c>
      <c r="L142" s="155">
        <v>1.0824578620846292</v>
      </c>
      <c r="M142" s="155">
        <v>1.4878886023211635</v>
      </c>
      <c r="N142" s="155">
        <v>0.97297828296287747</v>
      </c>
      <c r="O142" s="177">
        <v>0.29818788137372376</v>
      </c>
      <c r="P142" s="155">
        <v>0.59752529162302448</v>
      </c>
    </row>
    <row r="143" spans="1:18" s="91" customFormat="1" x14ac:dyDescent="0.2">
      <c r="A143" s="191"/>
      <c r="B143" s="263" t="s">
        <v>4</v>
      </c>
      <c r="C143" s="155">
        <v>0.55420745196217425</v>
      </c>
      <c r="D143" s="155">
        <v>-1.3430376788935772</v>
      </c>
      <c r="E143" s="155">
        <v>1.3273863281258125</v>
      </c>
      <c r="F143" s="155">
        <v>0.62940930959305419</v>
      </c>
      <c r="G143" s="155">
        <v>1.1298947109004809</v>
      </c>
      <c r="H143" s="155">
        <v>0.4621433444435441</v>
      </c>
      <c r="I143" s="155">
        <v>5.0089852031923066</v>
      </c>
      <c r="J143" s="155">
        <v>1.8319728333465513</v>
      </c>
      <c r="K143" s="155">
        <v>0.32746356125952225</v>
      </c>
      <c r="L143" s="155">
        <v>0.57971163430161621</v>
      </c>
      <c r="M143" s="155">
        <v>-0.13217299980997632</v>
      </c>
      <c r="N143" s="155">
        <v>0.49429100309295038</v>
      </c>
      <c r="O143" s="177">
        <v>0.16053410579759397</v>
      </c>
      <c r="P143" s="155">
        <v>0.49284550760435586</v>
      </c>
    </row>
    <row r="144" spans="1:18" s="91" customFormat="1" x14ac:dyDescent="0.2">
      <c r="A144" s="191"/>
      <c r="B144" s="263" t="s">
        <v>1</v>
      </c>
      <c r="C144" s="155">
        <v>-5.8201669101232145E-2</v>
      </c>
      <c r="D144" s="155">
        <v>7.9998900089650604E-2</v>
      </c>
      <c r="E144" s="155">
        <v>-0.95746828390533834</v>
      </c>
      <c r="F144" s="155">
        <v>-1.729690870822953</v>
      </c>
      <c r="G144" s="155">
        <v>-0.19913740732969698</v>
      </c>
      <c r="H144" s="155">
        <v>-2.9634387082331237</v>
      </c>
      <c r="I144" s="155">
        <v>-1.835469089874453</v>
      </c>
      <c r="J144" s="155">
        <v>-0.47587759542263575</v>
      </c>
      <c r="K144" s="155">
        <v>0.1596235731969875</v>
      </c>
      <c r="L144" s="155">
        <v>-0.25219895828217931</v>
      </c>
      <c r="M144" s="155">
        <v>4.1524344484056286E-2</v>
      </c>
      <c r="N144" s="155">
        <v>0.37666762494670269</v>
      </c>
      <c r="O144" s="177">
        <v>0.15779800900959096</v>
      </c>
      <c r="P144" s="155">
        <v>-0.17409362505923509</v>
      </c>
    </row>
    <row r="145" spans="1:16" s="91" customFormat="1" x14ac:dyDescent="0.2">
      <c r="A145" s="191"/>
      <c r="B145" s="263" t="s">
        <v>2</v>
      </c>
      <c r="C145" s="155">
        <v>-0.17333531150049986</v>
      </c>
      <c r="D145" s="155">
        <v>1.0524852702793241</v>
      </c>
      <c r="E145" s="155">
        <v>-1.1118006617434339</v>
      </c>
      <c r="F145" s="155">
        <v>0.61039632475137218</v>
      </c>
      <c r="G145" s="155">
        <v>-0.88432420196350447</v>
      </c>
      <c r="H145" s="155">
        <v>-0.92690923050915419</v>
      </c>
      <c r="I145" s="155">
        <v>-3.8995259072494015</v>
      </c>
      <c r="J145" s="155">
        <v>1.7722029462069022</v>
      </c>
      <c r="K145" s="155">
        <v>-0.15704411843030508</v>
      </c>
      <c r="L145" s="155">
        <v>0.32834032051241024</v>
      </c>
      <c r="M145" s="155">
        <v>-0.57700242344014274</v>
      </c>
      <c r="N145" s="155">
        <v>-0.41420610302724814</v>
      </c>
      <c r="O145" s="177">
        <v>2.52799079612398E-2</v>
      </c>
      <c r="P145" s="155">
        <v>-0.28895968174478259</v>
      </c>
    </row>
    <row r="146" spans="1:16" s="91" customFormat="1" ht="21.75" customHeight="1" x14ac:dyDescent="0.2">
      <c r="A146" s="86">
        <v>2019</v>
      </c>
      <c r="B146" s="165" t="s">
        <v>3</v>
      </c>
      <c r="C146" s="264">
        <v>0.7647280793029454</v>
      </c>
      <c r="D146" s="264">
        <v>1.3936518755374383</v>
      </c>
      <c r="E146" s="264">
        <v>2.6051898648099758</v>
      </c>
      <c r="F146" s="155">
        <v>3.3827412505319288</v>
      </c>
      <c r="G146" s="155">
        <v>2.7191621754788953</v>
      </c>
      <c r="H146" s="264">
        <v>0.63290794106261039</v>
      </c>
      <c r="I146" s="264">
        <v>4.6569478629097327</v>
      </c>
      <c r="J146" s="264">
        <v>-1.3144220783101179</v>
      </c>
      <c r="K146" s="264">
        <v>0.54720436043753651</v>
      </c>
      <c r="L146" s="264">
        <v>1.7564294004367209</v>
      </c>
      <c r="M146" s="264">
        <v>1.2799976762391863</v>
      </c>
      <c r="N146" s="264">
        <v>-0.2301261614759631</v>
      </c>
      <c r="O146" s="177">
        <v>0.58709647564689771</v>
      </c>
      <c r="P146" s="264">
        <v>0.64815222000722539</v>
      </c>
    </row>
    <row r="147" spans="1:16" s="91" customFormat="1" x14ac:dyDescent="0.2">
      <c r="A147" s="86"/>
      <c r="B147" s="165" t="s">
        <v>4</v>
      </c>
      <c r="C147" s="264">
        <v>-2.1483611744410602E-2</v>
      </c>
      <c r="D147" s="264">
        <v>4.012746827057434</v>
      </c>
      <c r="E147" s="264">
        <v>-2.1770147923432348</v>
      </c>
      <c r="F147" s="155">
        <v>2.6883525283390552</v>
      </c>
      <c r="G147" s="155">
        <v>-4.0245917306202861</v>
      </c>
      <c r="H147" s="264">
        <v>2.7398843414012886</v>
      </c>
      <c r="I147" s="264">
        <v>-1.0611407102583015</v>
      </c>
      <c r="J147" s="264">
        <v>-1.5380164807977104</v>
      </c>
      <c r="K147" s="264">
        <v>0.47536640105723116</v>
      </c>
      <c r="L147" s="264">
        <v>-0.62328682388806955</v>
      </c>
      <c r="M147" s="264">
        <v>1.7422422500596113</v>
      </c>
      <c r="N147" s="264">
        <v>1.0961710204501651</v>
      </c>
      <c r="O147" s="177">
        <v>-6.4946630836082431E-2</v>
      </c>
      <c r="P147" s="264">
        <v>-0.1370162327954505</v>
      </c>
    </row>
    <row r="148" spans="1:16" s="91" customFormat="1" x14ac:dyDescent="0.2">
      <c r="A148" s="86"/>
      <c r="B148" s="165" t="s">
        <v>1</v>
      </c>
      <c r="C148" s="264">
        <v>6.2355717416884282E-2</v>
      </c>
      <c r="D148" s="264">
        <v>1.6917892866163964</v>
      </c>
      <c r="E148" s="264">
        <v>1.0851229896075898</v>
      </c>
      <c r="F148" s="155">
        <v>1.6569162846405305</v>
      </c>
      <c r="G148" s="155">
        <v>0.20942840330957502</v>
      </c>
      <c r="H148" s="264">
        <v>4.1939667699050887</v>
      </c>
      <c r="I148" s="264">
        <v>0.96268269254502492</v>
      </c>
      <c r="J148" s="264">
        <v>-1.1118342149605942</v>
      </c>
      <c r="K148" s="264">
        <v>-8.3413728444559077E-2</v>
      </c>
      <c r="L148" s="264">
        <v>-0.67077194819592512</v>
      </c>
      <c r="M148" s="264">
        <v>-0.3187857181124909</v>
      </c>
      <c r="N148" s="264">
        <v>-0.15258699169971024</v>
      </c>
      <c r="O148" s="177">
        <v>0.36566488169225142</v>
      </c>
      <c r="P148" s="264">
        <v>4.9994370575201508E-2</v>
      </c>
    </row>
    <row r="149" spans="1:16" s="91" customFormat="1" x14ac:dyDescent="0.2">
      <c r="A149" s="86"/>
      <c r="B149" s="165" t="s">
        <v>2</v>
      </c>
      <c r="C149" s="264">
        <v>-0.20822371728017597</v>
      </c>
      <c r="D149" s="264">
        <v>-0.14173276512150501</v>
      </c>
      <c r="E149" s="264">
        <v>-1.5979066242153506</v>
      </c>
      <c r="F149" s="155">
        <v>4.2409480407453293</v>
      </c>
      <c r="G149" s="155">
        <v>-2.1409806272068566</v>
      </c>
      <c r="H149" s="264">
        <v>-2.3882740604187713</v>
      </c>
      <c r="I149" s="264">
        <v>-0.41940754079400344</v>
      </c>
      <c r="J149" s="264">
        <v>0.88075874351303263</v>
      </c>
      <c r="K149" s="264">
        <v>-8.9297609058514027E-3</v>
      </c>
      <c r="L149" s="264">
        <v>0.13685696782368417</v>
      </c>
      <c r="M149" s="264">
        <v>-0.52147166481102403</v>
      </c>
      <c r="N149" s="264">
        <v>-6.8187785001616597E-3</v>
      </c>
      <c r="O149" s="177">
        <v>8.0973080908397499E-2</v>
      </c>
      <c r="P149" s="264">
        <v>-0.2205501149435074</v>
      </c>
    </row>
    <row r="150" spans="1:16" s="91" customFormat="1" ht="21.75" customHeight="1" x14ac:dyDescent="0.2">
      <c r="A150" s="86">
        <v>2020</v>
      </c>
      <c r="B150" s="165" t="s">
        <v>3</v>
      </c>
      <c r="C150" s="264">
        <v>-2.7905559501896215</v>
      </c>
      <c r="D150" s="264">
        <v>-1.8134879484370758</v>
      </c>
      <c r="E150" s="264">
        <v>-1.8226458589700512</v>
      </c>
      <c r="F150" s="155">
        <v>-5.1442169494492322</v>
      </c>
      <c r="G150" s="155">
        <v>-4.0857013262716286</v>
      </c>
      <c r="H150" s="264">
        <v>4.7532221144589437</v>
      </c>
      <c r="I150" s="264">
        <v>3.2230302924777909</v>
      </c>
      <c r="J150" s="264">
        <v>-6.0171810841294526</v>
      </c>
      <c r="K150" s="264">
        <v>-2.7525211999790411</v>
      </c>
      <c r="L150" s="264">
        <v>-3.8940147781751144</v>
      </c>
      <c r="M150" s="264">
        <v>-5.5094619363711628</v>
      </c>
      <c r="N150" s="264">
        <v>-1.8586906176647822</v>
      </c>
      <c r="O150" s="177">
        <v>-2.3075799378888484</v>
      </c>
      <c r="P150" s="264">
        <v>-2.80256189214797</v>
      </c>
    </row>
    <row r="151" spans="1:16" s="91" customFormat="1" x14ac:dyDescent="0.2">
      <c r="A151" s="86"/>
      <c r="B151" s="165" t="s">
        <v>4</v>
      </c>
      <c r="C151" s="264">
        <v>-18.281337394994811</v>
      </c>
      <c r="D151" s="264">
        <v>-6.1776446897780275</v>
      </c>
      <c r="E151" s="264">
        <v>-15.590365035233923</v>
      </c>
      <c r="F151" s="155">
        <v>-33.668753356831935</v>
      </c>
      <c r="G151" s="155">
        <v>-17.346396600814774</v>
      </c>
      <c r="H151" s="264">
        <v>-8.0693248431276903</v>
      </c>
      <c r="I151" s="264">
        <v>-7.5644244325554162</v>
      </c>
      <c r="J151" s="264">
        <v>-41.300715760215425</v>
      </c>
      <c r="K151" s="264">
        <v>-17.325254607581375</v>
      </c>
      <c r="L151" s="264">
        <v>-35.321637774546886</v>
      </c>
      <c r="M151" s="264">
        <v>-15.782756142699228</v>
      </c>
      <c r="N151" s="264">
        <v>-8.3021001288554164</v>
      </c>
      <c r="O151" s="177">
        <v>-19.171524581091592</v>
      </c>
      <c r="P151" s="264">
        <v>-18.291428887358229</v>
      </c>
    </row>
    <row r="152" spans="1:16" s="91" customFormat="1" x14ac:dyDescent="0.2">
      <c r="A152" s="86"/>
      <c r="B152" s="165" t="s">
        <v>1</v>
      </c>
      <c r="C152" s="264">
        <v>15.306944219034646</v>
      </c>
      <c r="D152" s="264">
        <v>4.1021761855799088</v>
      </c>
      <c r="E152" s="264">
        <v>15.511117418460273</v>
      </c>
      <c r="F152" s="155">
        <v>19.345810874105052</v>
      </c>
      <c r="G152" s="155">
        <v>17.780914628154921</v>
      </c>
      <c r="H152" s="264">
        <v>13.536211133827457</v>
      </c>
      <c r="I152" s="264">
        <v>5.4695468265902658</v>
      </c>
      <c r="J152" s="264">
        <v>57.709032411757292</v>
      </c>
      <c r="K152" s="264">
        <v>13.237215771416988</v>
      </c>
      <c r="L152" s="264">
        <v>45.510648718787053</v>
      </c>
      <c r="M152" s="264">
        <v>7.4203881986193654</v>
      </c>
      <c r="N152" s="264">
        <v>3.414471098137617</v>
      </c>
      <c r="O152" s="177">
        <v>15.041252006167994</v>
      </c>
      <c r="P152" s="264">
        <v>15.256021553090516</v>
      </c>
    </row>
    <row r="153" spans="1:16" s="91" customFormat="1" x14ac:dyDescent="0.2">
      <c r="A153" s="86"/>
      <c r="B153" s="165" t="s">
        <v>2</v>
      </c>
      <c r="C153" s="264">
        <v>2.072701780597308</v>
      </c>
      <c r="D153" s="264">
        <v>0.23444375589039002</v>
      </c>
      <c r="E153" s="264">
        <v>-1.3743176787325617</v>
      </c>
      <c r="F153" s="155">
        <v>3.9340716041506241</v>
      </c>
      <c r="G153" s="155">
        <v>1.4849681410525006</v>
      </c>
      <c r="H153" s="264">
        <v>-12.027880008997471</v>
      </c>
      <c r="I153" s="264">
        <v>-0.59255078690703122</v>
      </c>
      <c r="J153" s="264">
        <v>6.2394681840165722</v>
      </c>
      <c r="K153" s="264">
        <v>2.5298193631484667</v>
      </c>
      <c r="L153" s="264">
        <v>-4.0697984474673987</v>
      </c>
      <c r="M153" s="264">
        <v>4.2844581246554547</v>
      </c>
      <c r="N153" s="264">
        <v>3.0640229553419829</v>
      </c>
      <c r="O153" s="177">
        <v>4.654045975778498</v>
      </c>
      <c r="P153" s="264">
        <v>2.0276436130431508</v>
      </c>
    </row>
    <row r="154" spans="1:16" s="91" customFormat="1" ht="21.75" customHeight="1" x14ac:dyDescent="0.2">
      <c r="A154" s="86">
        <v>2021</v>
      </c>
      <c r="B154" s="165" t="s">
        <v>3</v>
      </c>
      <c r="C154" s="264">
        <v>-1.6278282354540097</v>
      </c>
      <c r="D154" s="264">
        <v>0.768714419776928</v>
      </c>
      <c r="E154" s="264">
        <v>1.8515007197108968</v>
      </c>
      <c r="F154" s="155">
        <v>-1.90304682451784</v>
      </c>
      <c r="G154" s="155">
        <v>4.116888508755645</v>
      </c>
      <c r="H154" s="264">
        <v>-1.0875910601522709</v>
      </c>
      <c r="I154" s="264">
        <v>-4.8186695166704148</v>
      </c>
      <c r="J154" s="264">
        <v>1.6723187530523376</v>
      </c>
      <c r="K154" s="264">
        <v>-2.6398951397152537</v>
      </c>
      <c r="L154" s="264">
        <v>-10.740519147103134</v>
      </c>
      <c r="M154" s="264">
        <v>-0.57958077504399741</v>
      </c>
      <c r="N154" s="264">
        <v>0.72185345011825941</v>
      </c>
      <c r="O154" s="177">
        <v>-3.3872543455171988</v>
      </c>
      <c r="P154" s="264">
        <v>-1.6712337096857044</v>
      </c>
    </row>
    <row r="155" spans="1:16" s="91" customFormat="1" x14ac:dyDescent="0.2">
      <c r="A155" s="86"/>
      <c r="B155" s="165" t="s">
        <v>4</v>
      </c>
      <c r="C155" s="264">
        <v>5.5618132717371038</v>
      </c>
      <c r="D155" s="264">
        <v>0.43161119925410052</v>
      </c>
      <c r="E155" s="264">
        <v>4.18463554797186</v>
      </c>
      <c r="F155" s="155">
        <v>1.8560805316414353</v>
      </c>
      <c r="G155" s="155">
        <v>5.1919474181712832</v>
      </c>
      <c r="H155" s="264">
        <v>1.3316454027480829</v>
      </c>
      <c r="I155" s="264">
        <v>3.7856940234190617</v>
      </c>
      <c r="J155" s="264">
        <v>3.8051554756289852</v>
      </c>
      <c r="K155" s="264">
        <v>6.1018620895765041</v>
      </c>
      <c r="L155" s="264">
        <v>19.480431663946106</v>
      </c>
      <c r="M155" s="264">
        <v>0.59905797875754452</v>
      </c>
      <c r="N155" s="264">
        <v>0.99393416293356296</v>
      </c>
      <c r="O155" s="177">
        <v>8.2179104568465675</v>
      </c>
      <c r="P155" s="264">
        <v>5.5152560021018093</v>
      </c>
    </row>
    <row r="156" spans="1:16" s="91" customFormat="1" x14ac:dyDescent="0.2">
      <c r="A156" s="86"/>
      <c r="B156" s="165"/>
      <c r="C156" s="264"/>
      <c r="D156" s="264"/>
      <c r="E156" s="264"/>
      <c r="F156" s="155"/>
      <c r="G156" s="155"/>
      <c r="H156" s="264"/>
      <c r="I156" s="264"/>
      <c r="J156" s="264"/>
      <c r="K156" s="264"/>
      <c r="L156" s="264"/>
      <c r="M156" s="264"/>
      <c r="N156" s="264"/>
      <c r="O156" s="177"/>
      <c r="P156" s="264"/>
    </row>
    <row r="157" spans="1:16" s="91" customFormat="1" x14ac:dyDescent="0.2">
      <c r="A157" s="85" t="s">
        <v>206</v>
      </c>
      <c r="B157" s="84"/>
      <c r="C157" s="156"/>
      <c r="D157" s="264"/>
      <c r="E157" s="264"/>
      <c r="F157" s="155"/>
      <c r="G157" s="155"/>
      <c r="O157" s="258"/>
    </row>
    <row r="158" spans="1:16" s="91" customFormat="1" ht="21.75" customHeight="1" x14ac:dyDescent="0.2">
      <c r="A158" s="191">
        <v>2017</v>
      </c>
      <c r="B158" s="259" t="s">
        <v>3</v>
      </c>
      <c r="C158" s="155">
        <v>1.3968459905745467</v>
      </c>
      <c r="D158" s="155">
        <v>4.6066918046949068</v>
      </c>
      <c r="E158" s="155">
        <v>1.2807447002849859</v>
      </c>
      <c r="F158" s="155">
        <v>-0.63824555190233889</v>
      </c>
      <c r="G158" s="155">
        <v>2.6792678582567842</v>
      </c>
      <c r="H158" s="155">
        <v>-7.3755718386254721</v>
      </c>
      <c r="I158" s="155">
        <v>11.764353786136205</v>
      </c>
      <c r="J158" s="155">
        <v>4.1329975534470709</v>
      </c>
      <c r="K158" s="155">
        <v>1.1511126395265414</v>
      </c>
      <c r="L158" s="155">
        <v>-9.5374065112618922E-3</v>
      </c>
      <c r="M158" s="155">
        <v>3.2532555979655431</v>
      </c>
      <c r="N158" s="155">
        <v>1.711544297803469</v>
      </c>
      <c r="O158" s="177">
        <v>0.45982201037344517</v>
      </c>
      <c r="P158" s="155">
        <v>0.96654858430431645</v>
      </c>
    </row>
    <row r="159" spans="1:16" s="91" customFormat="1" x14ac:dyDescent="0.2">
      <c r="A159" s="191"/>
      <c r="B159" s="191" t="s">
        <v>4</v>
      </c>
      <c r="C159" s="155">
        <v>1.0892115850317019</v>
      </c>
      <c r="D159" s="155">
        <v>4.4961047534012311</v>
      </c>
      <c r="E159" s="155">
        <v>0.26217750611252644</v>
      </c>
      <c r="F159" s="155">
        <v>0.85494371008283387</v>
      </c>
      <c r="G159" s="155">
        <v>-0.21195318448962164</v>
      </c>
      <c r="H159" s="155">
        <v>-0.42059981399761304</v>
      </c>
      <c r="I159" s="155">
        <v>4.5118696570489059</v>
      </c>
      <c r="J159" s="155">
        <v>3.909061179257356</v>
      </c>
      <c r="K159" s="155">
        <v>0.98809607582519554</v>
      </c>
      <c r="L159" s="155">
        <v>5.9393335004798153E-2</v>
      </c>
      <c r="M159" s="155">
        <v>2.8307044315347252</v>
      </c>
      <c r="N159" s="155">
        <v>0.87502632588822848</v>
      </c>
      <c r="O159" s="177">
        <v>1.0179045493268202</v>
      </c>
      <c r="P159" s="155">
        <v>0.71441114405295103</v>
      </c>
    </row>
    <row r="160" spans="1:16" s="91" customFormat="1" x14ac:dyDescent="0.2">
      <c r="A160" s="191"/>
      <c r="B160" s="260" t="s">
        <v>1</v>
      </c>
      <c r="C160" s="155">
        <v>0.7066423286586021</v>
      </c>
      <c r="D160" s="155">
        <v>2.711175129234622</v>
      </c>
      <c r="E160" s="155">
        <v>1.3181037602344681</v>
      </c>
      <c r="F160" s="155">
        <v>1.2417660754615811</v>
      </c>
      <c r="G160" s="155">
        <v>0.56940914453424973</v>
      </c>
      <c r="H160" s="155">
        <v>3.6878049415620229</v>
      </c>
      <c r="I160" s="155">
        <v>1.8504890521792827</v>
      </c>
      <c r="J160" s="155">
        <v>1.374773440260979</v>
      </c>
      <c r="K160" s="155">
        <v>0.48596409850512057</v>
      </c>
      <c r="L160" s="155">
        <v>1.4990796063852452</v>
      </c>
      <c r="M160" s="155">
        <v>1.5676914226481209E-2</v>
      </c>
      <c r="N160" s="155">
        <v>-0.20616403719473375</v>
      </c>
      <c r="O160" s="177">
        <v>0.91035339961913486</v>
      </c>
      <c r="P160" s="155">
        <v>0.36520933781183373</v>
      </c>
    </row>
    <row r="161" spans="1:16" s="91" customFormat="1" x14ac:dyDescent="0.2">
      <c r="A161" s="191"/>
      <c r="B161" s="261" t="s">
        <v>2</v>
      </c>
      <c r="C161" s="155">
        <v>0.87337366388346993</v>
      </c>
      <c r="D161" s="155">
        <v>-1.6452618952073728</v>
      </c>
      <c r="E161" s="155">
        <v>3.053052236398357</v>
      </c>
      <c r="F161" s="155">
        <v>0.54539676809211013</v>
      </c>
      <c r="G161" s="155">
        <v>2.4734220715028066</v>
      </c>
      <c r="H161" s="155">
        <v>7.7290831221485945</v>
      </c>
      <c r="I161" s="155">
        <v>0.19167990065611651</v>
      </c>
      <c r="J161" s="155">
        <v>-0.62958333337735928</v>
      </c>
      <c r="K161" s="155">
        <v>0.57836457514239825</v>
      </c>
      <c r="L161" s="155">
        <v>2.5763200417453724</v>
      </c>
      <c r="M161" s="155">
        <v>-0.42068011522372606</v>
      </c>
      <c r="N161" s="155">
        <v>-0.25923794142352907</v>
      </c>
      <c r="O161" s="177">
        <v>0.83701492505383612</v>
      </c>
      <c r="P161" s="155">
        <v>0.56333821024288078</v>
      </c>
    </row>
    <row r="162" spans="1:16" s="91" customFormat="1" ht="21.75" customHeight="1" x14ac:dyDescent="0.2">
      <c r="A162" s="191">
        <v>2018</v>
      </c>
      <c r="B162" s="262" t="s">
        <v>3</v>
      </c>
      <c r="C162" s="155">
        <v>0.91640417324962975</v>
      </c>
      <c r="D162" s="155">
        <v>-6.4579250014600742</v>
      </c>
      <c r="E162" s="155">
        <v>1.5215568499857834</v>
      </c>
      <c r="F162" s="155">
        <v>-8.6696505695063273</v>
      </c>
      <c r="G162" s="155">
        <v>1.5495734625414759</v>
      </c>
      <c r="H162" s="155">
        <v>8.2602827569657755</v>
      </c>
      <c r="I162" s="155">
        <v>-2.8801179351905293</v>
      </c>
      <c r="J162" s="155">
        <v>-1.5216117607752988</v>
      </c>
      <c r="K162" s="155">
        <v>1.1270461762554307</v>
      </c>
      <c r="L162" s="155">
        <v>2.5740892543920868</v>
      </c>
      <c r="M162" s="155">
        <v>1.0343790032871558</v>
      </c>
      <c r="N162" s="155">
        <v>0.78574469215102472</v>
      </c>
      <c r="O162" s="177">
        <v>0.81421733197644119</v>
      </c>
      <c r="P162" s="155">
        <v>0.63817386771898299</v>
      </c>
    </row>
    <row r="163" spans="1:16" s="91" customFormat="1" x14ac:dyDescent="0.2">
      <c r="A163" s="191"/>
      <c r="B163" s="263" t="s">
        <v>4</v>
      </c>
      <c r="C163" s="155">
        <v>1.312222950096098</v>
      </c>
      <c r="D163" s="155">
        <v>-8.3492664284739</v>
      </c>
      <c r="E163" s="155">
        <v>3.2914924129215484</v>
      </c>
      <c r="F163" s="155">
        <v>-7.8159584563398221</v>
      </c>
      <c r="G163" s="155">
        <v>3.7683225110767937</v>
      </c>
      <c r="H163" s="155">
        <v>6.2141839729353388</v>
      </c>
      <c r="I163" s="155">
        <v>3.3274256030886074</v>
      </c>
      <c r="J163" s="155">
        <v>-0.51081153311903771</v>
      </c>
      <c r="K163" s="155">
        <v>1.2310899326237523</v>
      </c>
      <c r="L163" s="155">
        <v>2.978248903284153</v>
      </c>
      <c r="M163" s="155">
        <v>0.95992661373331956</v>
      </c>
      <c r="N163" s="155">
        <v>1.1756939031876357</v>
      </c>
      <c r="O163" s="177">
        <v>0.50937548384444309</v>
      </c>
      <c r="P163" s="155">
        <v>1.0649248948494838</v>
      </c>
    </row>
    <row r="164" spans="1:16" s="91" customFormat="1" x14ac:dyDescent="0.2">
      <c r="A164" s="191"/>
      <c r="B164" s="263" t="s">
        <v>1</v>
      </c>
      <c r="C164" s="155">
        <v>1.2252526873435921</v>
      </c>
      <c r="D164" s="155">
        <v>-7.5242110391560928</v>
      </c>
      <c r="E164" s="155">
        <v>2.2162860470423595</v>
      </c>
      <c r="F164" s="155">
        <v>-9.81710376677235</v>
      </c>
      <c r="G164" s="155">
        <v>4.7984750363526896</v>
      </c>
      <c r="H164" s="155">
        <v>-1.8976693463138017</v>
      </c>
      <c r="I164" s="155">
        <v>2.1761773894629632</v>
      </c>
      <c r="J164" s="155">
        <v>1.1261835795970399</v>
      </c>
      <c r="K164" s="155">
        <v>1.1859531032797799</v>
      </c>
      <c r="L164" s="155">
        <v>1.7022645151574922</v>
      </c>
      <c r="M164" s="155">
        <v>2.2173531562644344</v>
      </c>
      <c r="N164" s="155">
        <v>1.3325211010586591</v>
      </c>
      <c r="O164" s="177">
        <v>0.4391977984754325</v>
      </c>
      <c r="P164" s="155">
        <v>0.92277301038665716</v>
      </c>
    </row>
    <row r="165" spans="1:16" s="91" customFormat="1" x14ac:dyDescent="0.2">
      <c r="A165" s="191"/>
      <c r="B165" s="263" t="s">
        <v>2</v>
      </c>
      <c r="C165" s="155">
        <v>0.98259597827339284</v>
      </c>
      <c r="D165" s="155">
        <v>-3.4586030193088368</v>
      </c>
      <c r="E165" s="155">
        <v>0.16333579771441453</v>
      </c>
      <c r="F165" s="155">
        <v>-8.9632353017762512</v>
      </c>
      <c r="G165" s="155">
        <v>2.4578732836994632</v>
      </c>
      <c r="H165" s="155">
        <v>-2.7904651355678989</v>
      </c>
      <c r="I165" s="155">
        <v>-2.3572967325064864</v>
      </c>
      <c r="J165" s="155">
        <v>2.0418823001399078</v>
      </c>
      <c r="K165" s="155">
        <v>1.1487984199500145</v>
      </c>
      <c r="L165" s="155">
        <v>1.7450144824772584</v>
      </c>
      <c r="M165" s="155">
        <v>0.81077906732454075</v>
      </c>
      <c r="N165" s="155">
        <v>1.432404408804766</v>
      </c>
      <c r="O165" s="177">
        <v>0.64315936680363617</v>
      </c>
      <c r="P165" s="155">
        <v>0.62570829501233938</v>
      </c>
    </row>
    <row r="166" spans="1:16" s="91" customFormat="1" ht="21.75" customHeight="1" x14ac:dyDescent="0.2">
      <c r="A166" s="313">
        <v>2019</v>
      </c>
      <c r="B166" s="312" t="s">
        <v>3</v>
      </c>
      <c r="C166" s="264">
        <v>1.0886753131225335</v>
      </c>
      <c r="D166" s="264">
        <v>1.1655845700635936</v>
      </c>
      <c r="E166" s="264">
        <v>1.8268644790153887</v>
      </c>
      <c r="F166" s="155">
        <v>2.8580173887092997</v>
      </c>
      <c r="G166" s="155">
        <v>2.7561123578497382</v>
      </c>
      <c r="H166" s="264">
        <v>-2.8073168235562274</v>
      </c>
      <c r="I166" s="264">
        <v>3.6751452409079954</v>
      </c>
      <c r="J166" s="264">
        <v>1.7877181050839352</v>
      </c>
      <c r="K166" s="264">
        <v>0.87880900269647899</v>
      </c>
      <c r="L166" s="264">
        <v>2.4234036449565899</v>
      </c>
      <c r="M166" s="264">
        <v>0.60427515333068005</v>
      </c>
      <c r="N166" s="264">
        <v>0.22382585016933465</v>
      </c>
      <c r="O166" s="177">
        <v>0.93306165028519406</v>
      </c>
      <c r="P166" s="264">
        <v>0.67634940683585221</v>
      </c>
    </row>
    <row r="167" spans="1:16" s="91" customFormat="1" x14ac:dyDescent="0.2">
      <c r="A167" s="313"/>
      <c r="B167" s="312" t="s">
        <v>4</v>
      </c>
      <c r="C167" s="264">
        <v>0.50992432403533794</v>
      </c>
      <c r="D167" s="264">
        <v>6.657554499284779</v>
      </c>
      <c r="E167" s="264">
        <v>-1.6948110610854883</v>
      </c>
      <c r="F167" s="155">
        <v>4.9625593794566436</v>
      </c>
      <c r="G167" s="155">
        <v>-2.4812607200719095</v>
      </c>
      <c r="H167" s="264">
        <v>-0.60370308702374365</v>
      </c>
      <c r="I167" s="264">
        <v>-2.3178770179954178</v>
      </c>
      <c r="J167" s="264">
        <v>-1.5808066595952019</v>
      </c>
      <c r="K167" s="264">
        <v>1.0275246364551238</v>
      </c>
      <c r="L167" s="264">
        <v>1.1983534368646964</v>
      </c>
      <c r="M167" s="264">
        <v>2.4925127691258098</v>
      </c>
      <c r="N167" s="264">
        <v>0.82408599868315502</v>
      </c>
      <c r="O167" s="177">
        <v>0.70584180471648938</v>
      </c>
      <c r="P167" s="264">
        <v>4.5337514056975614E-2</v>
      </c>
    </row>
    <row r="168" spans="1:16" s="91" customFormat="1" x14ac:dyDescent="0.2">
      <c r="A168" s="313"/>
      <c r="B168" s="312" t="s">
        <v>1</v>
      </c>
      <c r="C168" s="264">
        <v>0.63116702726866425</v>
      </c>
      <c r="D168" s="264">
        <v>8.3752765504612405</v>
      </c>
      <c r="E168" s="264">
        <v>0.33257371582280371</v>
      </c>
      <c r="F168" s="155">
        <v>8.5797959364614975</v>
      </c>
      <c r="G168" s="155">
        <v>-2.0820374896170835</v>
      </c>
      <c r="H168" s="264">
        <v>6.7277562161610627</v>
      </c>
      <c r="I168" s="264">
        <v>0.46652386487398001</v>
      </c>
      <c r="J168" s="264">
        <v>-2.2097028104196115</v>
      </c>
      <c r="K168" s="264">
        <v>0.78238137309984968</v>
      </c>
      <c r="L168" s="264">
        <v>0.77369347514082421</v>
      </c>
      <c r="M168" s="264">
        <v>2.1233752141605278</v>
      </c>
      <c r="N168" s="264">
        <v>0.29247228559057259</v>
      </c>
      <c r="O168" s="177">
        <v>0.91484608409309054</v>
      </c>
      <c r="P168" s="264">
        <v>0.26991808607692569</v>
      </c>
    </row>
    <row r="169" spans="1:16" s="91" customFormat="1" x14ac:dyDescent="0.2">
      <c r="A169" s="313"/>
      <c r="B169" s="312" t="s">
        <v>2</v>
      </c>
      <c r="C169" s="264">
        <v>0.59599745608962529</v>
      </c>
      <c r="D169" s="264">
        <v>7.0945192340830188</v>
      </c>
      <c r="E169" s="264">
        <v>-0.16063237590291379</v>
      </c>
      <c r="F169" s="155">
        <v>12.497925462429937</v>
      </c>
      <c r="G169" s="155">
        <v>-3.3235084854476682</v>
      </c>
      <c r="H169" s="264">
        <v>5.1534822321955387</v>
      </c>
      <c r="I169" s="264">
        <v>4.1047514409276786</v>
      </c>
      <c r="J169" s="264">
        <v>-3.0662686602856981</v>
      </c>
      <c r="K169" s="264">
        <v>0.93188934324215378</v>
      </c>
      <c r="L169" s="264">
        <v>0.58136013614806803</v>
      </c>
      <c r="M169" s="264">
        <v>2.1804142155750883</v>
      </c>
      <c r="N169" s="264">
        <v>0.70275050255095284</v>
      </c>
      <c r="O169" s="177">
        <v>0.97103455945719563</v>
      </c>
      <c r="P169" s="264">
        <v>0.33871108670731065</v>
      </c>
    </row>
    <row r="170" spans="1:16" s="91" customFormat="1" ht="21.75" customHeight="1" x14ac:dyDescent="0.2">
      <c r="A170" s="313">
        <v>2020</v>
      </c>
      <c r="B170" s="312" t="s">
        <v>3</v>
      </c>
      <c r="C170" s="264">
        <v>-2.9533332472596485</v>
      </c>
      <c r="D170" s="264">
        <v>3.7070576799154376</v>
      </c>
      <c r="E170" s="264">
        <v>-4.4691115004778847</v>
      </c>
      <c r="F170" s="155">
        <v>3.2191513034230068</v>
      </c>
      <c r="G170" s="155">
        <v>-9.7280615858789883</v>
      </c>
      <c r="H170" s="264">
        <v>9.4588868169169125</v>
      </c>
      <c r="I170" s="264">
        <v>2.6783995808281835</v>
      </c>
      <c r="J170" s="264">
        <v>-7.6855452316530908</v>
      </c>
      <c r="K170" s="264">
        <v>-2.3804606842448228</v>
      </c>
      <c r="L170" s="264">
        <v>-5.0038334895209591</v>
      </c>
      <c r="M170" s="264">
        <v>-4.6694061974757339</v>
      </c>
      <c r="N170" s="264">
        <v>-0.94104149396232462</v>
      </c>
      <c r="O170" s="177">
        <v>-1.9346907515455647</v>
      </c>
      <c r="P170" s="264">
        <v>-3.1013938601328062</v>
      </c>
    </row>
    <row r="171" spans="1:16" s="91" customFormat="1" x14ac:dyDescent="0.2">
      <c r="A171" s="313"/>
      <c r="B171" s="312" t="s">
        <v>4</v>
      </c>
      <c r="C171" s="264">
        <v>-20.677720536377585</v>
      </c>
      <c r="D171" s="264">
        <v>-6.4533846990801784</v>
      </c>
      <c r="E171" s="264">
        <v>-17.568172664257741</v>
      </c>
      <c r="F171" s="155">
        <v>-33.325885411236364</v>
      </c>
      <c r="G171" s="155">
        <v>-22.258199987913898</v>
      </c>
      <c r="H171" s="264">
        <v>-2.0572250834831385</v>
      </c>
      <c r="I171" s="264">
        <v>-4.0706853532322285</v>
      </c>
      <c r="J171" s="264">
        <v>-44.965638247261744</v>
      </c>
      <c r="K171" s="264">
        <v>-19.675131852315019</v>
      </c>
      <c r="L171" s="264">
        <v>-38.172673745954022</v>
      </c>
      <c r="M171" s="264">
        <v>-21.090004625647328</v>
      </c>
      <c r="N171" s="264">
        <v>-10.149925889981937</v>
      </c>
      <c r="O171" s="177">
        <v>-20.683792415103152</v>
      </c>
      <c r="P171" s="264">
        <v>-20.716902781996293</v>
      </c>
    </row>
    <row r="172" spans="1:16" s="91" customFormat="1" x14ac:dyDescent="0.2">
      <c r="A172" s="313"/>
      <c r="B172" s="312" t="s">
        <v>1</v>
      </c>
      <c r="C172" s="264">
        <v>-8.5929010179543361</v>
      </c>
      <c r="D172" s="264">
        <v>-4.2360617711867832</v>
      </c>
      <c r="E172" s="264">
        <v>-5.8042152515747736</v>
      </c>
      <c r="F172" s="155">
        <v>-21.724201749062221</v>
      </c>
      <c r="G172" s="155">
        <v>-8.6263592542336287</v>
      </c>
      <c r="H172" s="264">
        <v>6.7245246215778431</v>
      </c>
      <c r="I172" s="264">
        <v>0.2114947162260794</v>
      </c>
      <c r="J172" s="264">
        <v>-12.229983511979903</v>
      </c>
      <c r="K172" s="264">
        <v>-8.9664212353156145</v>
      </c>
      <c r="L172" s="264">
        <v>-9.4271190038617831</v>
      </c>
      <c r="M172" s="264">
        <v>-14.963492399947164</v>
      </c>
      <c r="N172" s="264">
        <v>-6.9400236594656661</v>
      </c>
      <c r="O172" s="177">
        <v>-9.0860820211426727</v>
      </c>
      <c r="P172" s="264">
        <v>-8.6671176821029547</v>
      </c>
    </row>
    <row r="173" spans="1:16" s="91" customFormat="1" x14ac:dyDescent="0.2">
      <c r="A173" s="313"/>
      <c r="B173" s="312" t="s">
        <v>2</v>
      </c>
      <c r="C173" s="264">
        <v>-6.5036228176697968</v>
      </c>
      <c r="D173" s="264">
        <v>-3.875309015117212</v>
      </c>
      <c r="E173" s="264">
        <v>-5.5901838681122857</v>
      </c>
      <c r="F173" s="155">
        <v>-21.95463900515341</v>
      </c>
      <c r="G173" s="155">
        <v>-5.2407117969324517</v>
      </c>
      <c r="H173" s="264">
        <v>-3.8150120221874806</v>
      </c>
      <c r="I173" s="264">
        <v>3.7254504709816061E-2</v>
      </c>
      <c r="J173" s="264">
        <v>-7.5677067626216177</v>
      </c>
      <c r="K173" s="264">
        <v>-6.6551006564304345</v>
      </c>
      <c r="L173" s="264">
        <v>-13.232000761268504</v>
      </c>
      <c r="M173" s="264">
        <v>-10.855274356247758</v>
      </c>
      <c r="N173" s="264">
        <v>-4.0821041932987967</v>
      </c>
      <c r="O173" s="177">
        <v>-4.9318860608431381</v>
      </c>
      <c r="P173" s="264">
        <v>-6.6092388962148867</v>
      </c>
    </row>
    <row r="174" spans="1:16" s="91" customFormat="1" ht="21.75" customHeight="1" x14ac:dyDescent="0.2">
      <c r="A174" s="313">
        <v>2021</v>
      </c>
      <c r="B174" s="312" t="s">
        <v>3</v>
      </c>
      <c r="C174" s="264">
        <v>-5.3853073078972464</v>
      </c>
      <c r="D174" s="264">
        <v>-1.3473303801835979</v>
      </c>
      <c r="E174" s="264">
        <v>-2.0570319924099523</v>
      </c>
      <c r="F174" s="155">
        <v>-19.287871789588131</v>
      </c>
      <c r="G174" s="155">
        <v>2.8631015545361072</v>
      </c>
      <c r="H174" s="264">
        <v>-9.178078987008643</v>
      </c>
      <c r="I174" s="264">
        <v>-7.7562540580480066</v>
      </c>
      <c r="J174" s="264">
        <v>-5.0680591006990738E-3</v>
      </c>
      <c r="K174" s="264">
        <v>-6.5469943241274091</v>
      </c>
      <c r="L174" s="264">
        <v>-19.413275366590511</v>
      </c>
      <c r="M174" s="264">
        <v>-6.2043017552993129</v>
      </c>
      <c r="N174" s="264">
        <v>-1.5600229354063133</v>
      </c>
      <c r="O174" s="177">
        <v>-5.9825572340656326</v>
      </c>
      <c r="P174" s="264">
        <v>-5.5222184759742277</v>
      </c>
    </row>
    <row r="175" spans="1:16" s="91" customFormat="1" x14ac:dyDescent="0.2">
      <c r="A175" s="313"/>
      <c r="B175" s="312" t="s">
        <v>4</v>
      </c>
      <c r="C175" s="264">
        <v>22.220533282623791</v>
      </c>
      <c r="D175" s="264">
        <v>5.6021939149336619</v>
      </c>
      <c r="E175" s="264">
        <v>20.888479503753477</v>
      </c>
      <c r="F175" s="155">
        <v>23.938889240318883</v>
      </c>
      <c r="G175" s="155">
        <v>30.912259417614663</v>
      </c>
      <c r="H175" s="264">
        <v>0.1095083787911344</v>
      </c>
      <c r="I175" s="264">
        <v>3.5703097334010447</v>
      </c>
      <c r="J175" s="264">
        <v>76.833322438789665</v>
      </c>
      <c r="K175" s="264">
        <v>19.934302464596531</v>
      </c>
      <c r="L175" s="264">
        <v>48.867972445260399</v>
      </c>
      <c r="M175" s="264">
        <v>12.040699192968262</v>
      </c>
      <c r="N175" s="264">
        <v>8.4195011732297829</v>
      </c>
      <c r="O175" s="177">
        <v>25.876074612258073</v>
      </c>
      <c r="P175" s="264">
        <v>22.004915375100296</v>
      </c>
    </row>
    <row r="176" spans="1:16" s="91" customFormat="1" x14ac:dyDescent="0.2">
      <c r="A176" s="313"/>
      <c r="B176" s="312"/>
      <c r="C176" s="321"/>
      <c r="D176" s="264"/>
      <c r="E176" s="264"/>
      <c r="F176" s="155"/>
      <c r="G176" s="155"/>
      <c r="H176" s="264"/>
      <c r="I176" s="264"/>
      <c r="J176" s="264"/>
      <c r="K176" s="264"/>
      <c r="L176" s="264"/>
      <c r="M176" s="264"/>
      <c r="N176" s="264"/>
      <c r="O176" s="177"/>
      <c r="P176" s="264"/>
    </row>
    <row r="177" spans="1:16" s="91" customFormat="1" ht="14.25" x14ac:dyDescent="0.2">
      <c r="A177" s="85" t="s">
        <v>221</v>
      </c>
      <c r="B177" s="84"/>
      <c r="F177" s="191"/>
      <c r="G177" s="191"/>
      <c r="O177" s="258"/>
    </row>
    <row r="178" spans="1:16" s="91" customFormat="1" ht="21.75" customHeight="1" x14ac:dyDescent="0.2">
      <c r="A178" s="265">
        <v>2017</v>
      </c>
      <c r="B178" s="265" t="s">
        <v>3</v>
      </c>
      <c r="C178" s="155">
        <v>1.0473574470621685</v>
      </c>
      <c r="D178" s="155">
        <v>8.0461018146806396E-2</v>
      </c>
      <c r="E178" s="155">
        <v>-0.92953906585248092</v>
      </c>
      <c r="F178" s="155">
        <v>-12.560510205383721</v>
      </c>
      <c r="G178" s="155">
        <v>0.27332729714522941</v>
      </c>
      <c r="H178" s="155">
        <v>-5.0943506676646422</v>
      </c>
      <c r="I178" s="155">
        <v>12.415133457050885</v>
      </c>
      <c r="J178" s="155">
        <v>2.3052368074979057</v>
      </c>
      <c r="K178" s="155">
        <v>1.4034958628778043</v>
      </c>
      <c r="L178" s="155">
        <v>0.98293409834425916</v>
      </c>
      <c r="M178" s="155">
        <v>2.7468114177662386</v>
      </c>
      <c r="N178" s="155">
        <v>2.0075214258531702</v>
      </c>
      <c r="O178" s="177">
        <v>0.50869492911398595</v>
      </c>
      <c r="P178" s="155">
        <v>0.53680979311032218</v>
      </c>
    </row>
    <row r="179" spans="1:16" s="91" customFormat="1" ht="12.75" customHeight="1" x14ac:dyDescent="0.2">
      <c r="A179" s="265"/>
      <c r="B179" s="265" t="s">
        <v>4</v>
      </c>
      <c r="C179" s="155">
        <v>1.1517260752874847</v>
      </c>
      <c r="D179" s="155">
        <v>2.0267908927314693</v>
      </c>
      <c r="E179" s="155">
        <v>-0.43912708759926034</v>
      </c>
      <c r="F179" s="155">
        <v>-7.7492955344003747</v>
      </c>
      <c r="G179" s="155">
        <v>-0.22296789442299314</v>
      </c>
      <c r="H179" s="155">
        <v>-2.7798830924173501</v>
      </c>
      <c r="I179" s="155">
        <v>10.740212752671766</v>
      </c>
      <c r="J179" s="155">
        <v>2.9349601108754229</v>
      </c>
      <c r="K179" s="155">
        <v>1.3461192463558262</v>
      </c>
      <c r="L179" s="155">
        <v>0.4001433409369497</v>
      </c>
      <c r="M179" s="155">
        <v>3.105071578091156</v>
      </c>
      <c r="N179" s="155">
        <v>1.9112757885286698</v>
      </c>
      <c r="O179" s="177">
        <v>0.64007058809664841</v>
      </c>
      <c r="P179" s="155">
        <v>0.6953472924054438</v>
      </c>
    </row>
    <row r="180" spans="1:16" s="91" customFormat="1" ht="12.75" customHeight="1" x14ac:dyDescent="0.2">
      <c r="A180" s="265"/>
      <c r="B180" s="265" t="s">
        <v>1</v>
      </c>
      <c r="C180" s="155">
        <v>1.00205219277494</v>
      </c>
      <c r="D180" s="155">
        <v>3.227757129729099</v>
      </c>
      <c r="E180" s="155">
        <v>4.0941297585050052E-2</v>
      </c>
      <c r="F180" s="155">
        <v>-3.6399389374167157</v>
      </c>
      <c r="G180" s="155">
        <v>2.6466757688126563E-2</v>
      </c>
      <c r="H180" s="155">
        <v>-1.9716088945051666</v>
      </c>
      <c r="I180" s="155">
        <v>7.9699614702163473</v>
      </c>
      <c r="J180" s="155">
        <v>3.3012759585155607</v>
      </c>
      <c r="K180" s="155">
        <v>0.99154251226606505</v>
      </c>
      <c r="L180" s="155">
        <v>0.52306977090209728</v>
      </c>
      <c r="M180" s="155">
        <v>2.2768638347661607</v>
      </c>
      <c r="N180" s="155">
        <v>1.1244268698399509</v>
      </c>
      <c r="O180" s="177">
        <v>0.67230231208785085</v>
      </c>
      <c r="P180" s="155">
        <v>0.59511130802133039</v>
      </c>
    </row>
    <row r="181" spans="1:16" s="91" customFormat="1" ht="12.75" customHeight="1" x14ac:dyDescent="0.2">
      <c r="A181" s="265"/>
      <c r="B181" s="265" t="s">
        <v>2</v>
      </c>
      <c r="C181" s="155">
        <v>1.0156515890773079</v>
      </c>
      <c r="D181" s="155">
        <v>2.5176095929754325</v>
      </c>
      <c r="E181" s="155">
        <v>1.4723191962655733</v>
      </c>
      <c r="F181" s="155">
        <v>0.49600814350183953</v>
      </c>
      <c r="G181" s="155">
        <v>1.3687822168608648</v>
      </c>
      <c r="H181" s="155">
        <v>0.75963002708650151</v>
      </c>
      <c r="I181" s="155">
        <v>4.4273755675516213</v>
      </c>
      <c r="J181" s="155">
        <v>2.1683282476736281</v>
      </c>
      <c r="K181" s="155">
        <v>0.79972148562229961</v>
      </c>
      <c r="L181" s="155">
        <v>1.0264638579019305</v>
      </c>
      <c r="M181" s="155">
        <v>1.3995727229092125</v>
      </c>
      <c r="N181" s="155">
        <v>0.52350293394020753</v>
      </c>
      <c r="O181" s="177">
        <v>0.8062997390410942</v>
      </c>
      <c r="P181" s="155">
        <v>0.65187434766119168</v>
      </c>
    </row>
    <row r="182" spans="1:16" s="91" customFormat="1" ht="21.75" customHeight="1" x14ac:dyDescent="0.2">
      <c r="A182" s="265">
        <v>2018</v>
      </c>
      <c r="B182" s="263" t="s">
        <v>3</v>
      </c>
      <c r="C182" s="155">
        <v>0.89624376443767062</v>
      </c>
      <c r="D182" s="155">
        <v>-0.28230651540056328</v>
      </c>
      <c r="E182" s="155">
        <v>1.5326227150522698</v>
      </c>
      <c r="F182" s="155">
        <v>-1.5249618532562721</v>
      </c>
      <c r="G182" s="155">
        <v>1.0901565698937219</v>
      </c>
      <c r="H182" s="155">
        <v>4.7661723964239116</v>
      </c>
      <c r="I182" s="155">
        <v>0.8611041182108039</v>
      </c>
      <c r="J182" s="155">
        <v>0.75485113281112604</v>
      </c>
      <c r="K182" s="155">
        <v>0.79469098843335928</v>
      </c>
      <c r="L182" s="155">
        <v>1.6744296759830632</v>
      </c>
      <c r="M182" s="155">
        <v>0.85386343685109978</v>
      </c>
      <c r="N182" s="155">
        <v>0.29696509528504578</v>
      </c>
      <c r="O182" s="155">
        <v>0.89474157351754968</v>
      </c>
      <c r="P182" s="266">
        <v>0.57022956552904702</v>
      </c>
    </row>
    <row r="183" spans="1:16" s="91" customFormat="1" ht="14.25" customHeight="1" x14ac:dyDescent="0.2">
      <c r="A183" s="265"/>
      <c r="B183" s="263" t="s">
        <v>4</v>
      </c>
      <c r="C183" s="155">
        <v>0.95274348781188678</v>
      </c>
      <c r="D183" s="155">
        <v>-3.494472211228711</v>
      </c>
      <c r="E183" s="155">
        <v>2.2944522350304624</v>
      </c>
      <c r="F183" s="155">
        <v>-3.6925461570531297</v>
      </c>
      <c r="G183" s="155">
        <v>2.0932675442988682</v>
      </c>
      <c r="H183" s="155">
        <v>6.4450841492761271</v>
      </c>
      <c r="I183" s="155">
        <v>0.6033777382544514</v>
      </c>
      <c r="J183" s="155">
        <v>-0.33358389997599147</v>
      </c>
      <c r="K183" s="155">
        <v>0.85606535395929484</v>
      </c>
      <c r="L183" s="155">
        <v>2.4074456878012711</v>
      </c>
      <c r="M183" s="155">
        <v>0.39850555386077247</v>
      </c>
      <c r="N183" s="155">
        <v>0.37333047351535242</v>
      </c>
      <c r="O183" s="155">
        <v>0.76730816783799582</v>
      </c>
      <c r="P183" s="266">
        <v>0.6583458350365845</v>
      </c>
    </row>
    <row r="184" spans="1:16" s="91" customFormat="1" x14ac:dyDescent="0.2">
      <c r="A184" s="265"/>
      <c r="B184" s="263" t="s">
        <v>1</v>
      </c>
      <c r="C184" s="155">
        <v>1.0822934882764628</v>
      </c>
      <c r="D184" s="155">
        <v>-6.0163933124717914</v>
      </c>
      <c r="E184" s="155">
        <v>2.5168414591995685</v>
      </c>
      <c r="F184" s="155">
        <v>-6.452272762620396</v>
      </c>
      <c r="G184" s="155">
        <v>3.1421438826004078</v>
      </c>
      <c r="H184" s="155">
        <v>4.9531375854930957</v>
      </c>
      <c r="I184" s="155">
        <v>0.68978056139076216</v>
      </c>
      <c r="J184" s="155">
        <v>-0.38925021161509221</v>
      </c>
      <c r="K184" s="155">
        <v>1.031195643234696</v>
      </c>
      <c r="L184" s="155">
        <v>2.4554148731508292</v>
      </c>
      <c r="M184" s="155">
        <v>0.94386200170039558</v>
      </c>
      <c r="N184" s="155">
        <v>0.759074440659532</v>
      </c>
      <c r="O184" s="155">
        <v>0.64927483257314123</v>
      </c>
      <c r="P184" s="266">
        <v>0.79766384253157696</v>
      </c>
    </row>
    <row r="185" spans="1:16" s="91" customFormat="1" ht="12.75" customHeight="1" x14ac:dyDescent="0.2">
      <c r="A185" s="265"/>
      <c r="B185" s="263" t="s">
        <v>2</v>
      </c>
      <c r="C185" s="155">
        <v>1.1091747912245182</v>
      </c>
      <c r="D185" s="155">
        <v>-6.475493508297987</v>
      </c>
      <c r="E185" s="155">
        <v>1.7939003283757415</v>
      </c>
      <c r="F185" s="155">
        <v>-8.817543931337525</v>
      </c>
      <c r="G185" s="155">
        <v>3.1342078037944674</v>
      </c>
      <c r="H185" s="155">
        <v>2.2945278183045446</v>
      </c>
      <c r="I185" s="155">
        <v>5.4050712546597879E-2</v>
      </c>
      <c r="J185" s="155">
        <v>0.27754547583370481</v>
      </c>
      <c r="K185" s="155">
        <v>1.1732491370174642</v>
      </c>
      <c r="L185" s="155">
        <v>2.24677687203652</v>
      </c>
      <c r="M185" s="155">
        <v>1.2531406959130038</v>
      </c>
      <c r="N185" s="155">
        <v>1.1815971356140977</v>
      </c>
      <c r="O185" s="155">
        <v>0.60115433503081306</v>
      </c>
      <c r="P185" s="266">
        <v>0.8129288765522773</v>
      </c>
    </row>
    <row r="186" spans="1:16" s="91" customFormat="1" ht="21.75" customHeight="1" x14ac:dyDescent="0.2">
      <c r="A186" s="265">
        <v>2019</v>
      </c>
      <c r="B186" s="263" t="s">
        <v>3</v>
      </c>
      <c r="C186" s="155">
        <v>1.1520324797428145</v>
      </c>
      <c r="D186" s="155">
        <v>-4.6509450248200892</v>
      </c>
      <c r="E186" s="155">
        <v>1.8700907355653129</v>
      </c>
      <c r="F186" s="155">
        <v>-6.1280926145799413</v>
      </c>
      <c r="G186" s="155">
        <v>3.4362916205541723</v>
      </c>
      <c r="H186" s="155">
        <v>-0.40370925225413146</v>
      </c>
      <c r="I186" s="155">
        <v>1.6983130640206525</v>
      </c>
      <c r="J186" s="155">
        <v>1.1042774497091159</v>
      </c>
      <c r="K186" s="155">
        <v>1.1106869132346731</v>
      </c>
      <c r="L186" s="155">
        <v>2.2107306006192573</v>
      </c>
      <c r="M186" s="155">
        <v>1.1437404348214244</v>
      </c>
      <c r="N186" s="155">
        <v>1.0396037106249878</v>
      </c>
      <c r="O186" s="155">
        <v>0.63135332562295332</v>
      </c>
      <c r="P186" s="266">
        <v>0.82223665886493791</v>
      </c>
    </row>
    <row r="187" spans="1:16" s="91" customFormat="1" x14ac:dyDescent="0.2">
      <c r="A187" s="265"/>
      <c r="B187" s="263" t="s">
        <v>4</v>
      </c>
      <c r="C187" s="155">
        <v>0.95045396216424649</v>
      </c>
      <c r="D187" s="155">
        <v>-0.94777653478196555</v>
      </c>
      <c r="E187" s="155">
        <v>0.61400864193977611</v>
      </c>
      <c r="F187" s="155">
        <v>-3.0289871115609799</v>
      </c>
      <c r="G187" s="155">
        <v>1.8396251961815011</v>
      </c>
      <c r="H187" s="155">
        <v>-2.0221043940840104</v>
      </c>
      <c r="I187" s="155">
        <v>0.25655382107807156</v>
      </c>
      <c r="J187" s="155">
        <v>0.83608798785088823</v>
      </c>
      <c r="K187" s="155">
        <v>1.0598471880469162</v>
      </c>
      <c r="L187" s="155">
        <v>1.7667114173295175</v>
      </c>
      <c r="M187" s="155">
        <v>1.529664748791248</v>
      </c>
      <c r="N187" s="155">
        <v>0.95146116832489724</v>
      </c>
      <c r="O187" s="177">
        <v>0.68042547323636882</v>
      </c>
      <c r="P187" s="155">
        <v>0.56627778592338984</v>
      </c>
    </row>
    <row r="188" spans="1:16" s="91" customFormat="1" x14ac:dyDescent="0.2">
      <c r="A188" s="265"/>
      <c r="B188" s="263" t="s">
        <v>1</v>
      </c>
      <c r="C188" s="155">
        <v>0.80217853145747142</v>
      </c>
      <c r="D188" s="155">
        <v>3.1014139543351433</v>
      </c>
      <c r="E188" s="155">
        <v>0.15099923815944294</v>
      </c>
      <c r="F188" s="155">
        <v>1.5999044784789618</v>
      </c>
      <c r="G188" s="155">
        <v>0.13640931640760812</v>
      </c>
      <c r="H188" s="155">
        <v>9.3709668785308509E-2</v>
      </c>
      <c r="I188" s="155">
        <v>-0.16347265110877629</v>
      </c>
      <c r="J188" s="155">
        <v>5.9386552135265447E-4</v>
      </c>
      <c r="K188" s="155">
        <v>0.9588349582461575</v>
      </c>
      <c r="L188" s="155">
        <v>1.5334449184245074</v>
      </c>
      <c r="M188" s="155">
        <v>1.5098338830597129</v>
      </c>
      <c r="N188" s="155">
        <v>0.69070623421301036</v>
      </c>
      <c r="O188" s="177">
        <v>0.79939775427816073</v>
      </c>
      <c r="P188" s="155">
        <v>0.40345092691917728</v>
      </c>
    </row>
    <row r="189" spans="1:16" s="91" customFormat="1" x14ac:dyDescent="0.2">
      <c r="A189" s="265"/>
      <c r="B189" s="263" t="s">
        <v>2</v>
      </c>
      <c r="C189" s="155">
        <v>0.70598825881565119</v>
      </c>
      <c r="D189" s="155">
        <v>5.8115697583859571</v>
      </c>
      <c r="E189" s="155">
        <v>7.0812201213556136E-2</v>
      </c>
      <c r="F189" s="155">
        <v>7.2105244766642755</v>
      </c>
      <c r="G189" s="155">
        <v>-1.2880700922027444</v>
      </c>
      <c r="H189" s="155">
        <v>2.0586721763787637</v>
      </c>
      <c r="I189" s="155">
        <v>1.4216567885700897</v>
      </c>
      <c r="J189" s="155">
        <v>-1.285721544421861</v>
      </c>
      <c r="K189" s="155">
        <v>0.9051237357408155</v>
      </c>
      <c r="L189" s="155">
        <v>1.2426725032573813</v>
      </c>
      <c r="M189" s="155">
        <v>1.8493174052853902</v>
      </c>
      <c r="N189" s="155">
        <v>0.5109122251735414</v>
      </c>
      <c r="O189" s="155">
        <v>0.88122962968978413</v>
      </c>
      <c r="P189" s="266">
        <v>0.33217658373524728</v>
      </c>
    </row>
    <row r="190" spans="1:16" s="91" customFormat="1" ht="21.75" customHeight="1" x14ac:dyDescent="0.2">
      <c r="A190" s="265">
        <v>2020</v>
      </c>
      <c r="B190" s="263" t="s">
        <v>3</v>
      </c>
      <c r="C190" s="155">
        <v>-0.30823579708359716</v>
      </c>
      <c r="D190" s="155">
        <v>6.4434380884185032</v>
      </c>
      <c r="E190" s="155">
        <v>-1.5130160700415871</v>
      </c>
      <c r="F190" s="155">
        <v>7.2720022113324205</v>
      </c>
      <c r="G190" s="155">
        <v>-4.42917774065873</v>
      </c>
      <c r="H190" s="155">
        <v>5.1369979615036101</v>
      </c>
      <c r="I190" s="155">
        <v>1.1902802809679969</v>
      </c>
      <c r="J190" s="155">
        <v>-3.6350052594120825</v>
      </c>
      <c r="K190" s="155">
        <v>8.7225725546062449E-2</v>
      </c>
      <c r="L190" s="155">
        <v>-0.6332937274747934</v>
      </c>
      <c r="M190" s="155">
        <v>0.52009963793982195</v>
      </c>
      <c r="N190" s="155">
        <v>0.22036900955248484</v>
      </c>
      <c r="O190" s="177">
        <v>0.16088550050142203</v>
      </c>
      <c r="P190" s="155">
        <v>-0.61447926028280619</v>
      </c>
    </row>
    <row r="191" spans="1:16" s="91" customFormat="1" x14ac:dyDescent="0.2">
      <c r="A191" s="265"/>
      <c r="B191" s="263" t="s">
        <v>4</v>
      </c>
      <c r="C191" s="155">
        <v>-5.6211285542443648</v>
      </c>
      <c r="D191" s="155">
        <v>3.0396643275859816</v>
      </c>
      <c r="E191" s="155">
        <v>-5.4548971505254968</v>
      </c>
      <c r="F191" s="155">
        <v>-2.6961838442926052</v>
      </c>
      <c r="G191" s="155">
        <v>-9.2889871110331086</v>
      </c>
      <c r="H191" s="155">
        <v>4.7748007107628183</v>
      </c>
      <c r="I191" s="155">
        <v>0.77094085423918557</v>
      </c>
      <c r="J191" s="155">
        <v>-14.339610873180902</v>
      </c>
      <c r="K191" s="155">
        <v>-5.1165803256048434</v>
      </c>
      <c r="L191" s="155">
        <v>-10.517973765349581</v>
      </c>
      <c r="M191" s="155">
        <v>-5.4692252397814087</v>
      </c>
      <c r="N191" s="155">
        <v>-2.5383434836609524</v>
      </c>
      <c r="O191" s="177">
        <v>-5.1989446097349514</v>
      </c>
      <c r="P191" s="155">
        <v>-5.8126290599911528</v>
      </c>
    </row>
    <row r="192" spans="1:16" s="91" customFormat="1" x14ac:dyDescent="0.2">
      <c r="A192" s="265"/>
      <c r="B192" s="263" t="s">
        <v>1</v>
      </c>
      <c r="C192" s="155">
        <v>-7.9225350482826542</v>
      </c>
      <c r="D192" s="155">
        <v>-0.11969933487016249</v>
      </c>
      <c r="E192" s="155">
        <v>-6.989612245765457</v>
      </c>
      <c r="F192" s="155">
        <v>-10.299873531510485</v>
      </c>
      <c r="G192" s="155">
        <v>-10.942748227348616</v>
      </c>
      <c r="H192" s="155">
        <v>4.806163985148828</v>
      </c>
      <c r="I192" s="155">
        <v>0.70598732000688358</v>
      </c>
      <c r="J192" s="155">
        <v>-16.86335892430445</v>
      </c>
      <c r="K192" s="155">
        <v>-7.5498676045916682</v>
      </c>
      <c r="L192" s="155">
        <v>-13.036805706204817</v>
      </c>
      <c r="M192" s="155">
        <v>-9.7412317325085951</v>
      </c>
      <c r="N192" s="155">
        <v>-4.351133285992006</v>
      </c>
      <c r="O192" s="155">
        <v>-7.6949639194037189</v>
      </c>
      <c r="P192" s="266">
        <v>-8.0456985525059252</v>
      </c>
    </row>
    <row r="193" spans="1:16" s="91" customFormat="1" x14ac:dyDescent="0.2">
      <c r="A193" s="265"/>
      <c r="B193" s="263" t="s">
        <v>2</v>
      </c>
      <c r="C193" s="155">
        <v>-9.6825233299477986</v>
      </c>
      <c r="D193" s="155">
        <v>-2.7873988359015982</v>
      </c>
      <c r="E193" s="155">
        <v>-8.3331970624580407</v>
      </c>
      <c r="F193" s="155">
        <v>-18.651546979066197</v>
      </c>
      <c r="G193" s="155">
        <v>-11.473710318419378</v>
      </c>
      <c r="H193" s="155">
        <v>2.5483751366633101</v>
      </c>
      <c r="I193" s="155">
        <v>-0.27636459401486491</v>
      </c>
      <c r="J193" s="155">
        <v>-18.094210402106597</v>
      </c>
      <c r="K193" s="155">
        <v>-9.4283513113338984</v>
      </c>
      <c r="L193" s="155">
        <v>-16.45704907630639</v>
      </c>
      <c r="M193" s="155">
        <v>-12.932656233828936</v>
      </c>
      <c r="N193" s="155">
        <v>-5.5407899164929688</v>
      </c>
      <c r="O193" s="155">
        <v>-9.1531621098657752</v>
      </c>
      <c r="P193" s="266">
        <v>-9.7725865372891292</v>
      </c>
    </row>
    <row r="194" spans="1:16" s="91" customFormat="1" ht="21.75" customHeight="1" x14ac:dyDescent="0.2">
      <c r="A194" s="265">
        <v>2021</v>
      </c>
      <c r="B194" s="263" t="s">
        <v>3</v>
      </c>
      <c r="C194" s="155">
        <v>-10.327243473383916</v>
      </c>
      <c r="D194" s="155">
        <v>-3.9806291020721147</v>
      </c>
      <c r="E194" s="155">
        <v>-7.7859938020681199</v>
      </c>
      <c r="F194" s="155">
        <v>-24.026574797955462</v>
      </c>
      <c r="G194" s="155">
        <v>-8.5002046632333759</v>
      </c>
      <c r="H194" s="155">
        <v>-2.1115986584730564</v>
      </c>
      <c r="I194" s="155">
        <v>-2.9286089700276392</v>
      </c>
      <c r="J194" s="155">
        <v>-16.466171928984977</v>
      </c>
      <c r="K194" s="155">
        <v>-10.490134163414311</v>
      </c>
      <c r="L194" s="155">
        <v>-20.095857580599827</v>
      </c>
      <c r="M194" s="155">
        <v>-13.39564156069865</v>
      </c>
      <c r="N194" s="155">
        <v>-5.7040709481717187</v>
      </c>
      <c r="O194" s="177">
        <v>-10.183858833205804</v>
      </c>
      <c r="P194" s="155">
        <v>-10.416596997430958</v>
      </c>
    </row>
    <row r="195" spans="1:16" s="91" customFormat="1" x14ac:dyDescent="0.2">
      <c r="A195" s="265"/>
      <c r="B195" s="263" t="s">
        <v>4</v>
      </c>
      <c r="C195" s="155">
        <v>-0.71588985608121902</v>
      </c>
      <c r="D195" s="155">
        <v>-1.0960419351727353</v>
      </c>
      <c r="E195" s="155">
        <v>0.99362591769693154</v>
      </c>
      <c r="F195" s="155">
        <v>-13.013210449643452</v>
      </c>
      <c r="G195" s="155">
        <v>3.4968898666303545</v>
      </c>
      <c r="H195" s="155">
        <v>-1.5947534200987974</v>
      </c>
      <c r="I195" s="155">
        <v>-1.0900634881404159</v>
      </c>
      <c r="J195" s="155">
        <v>6.5152589168170607</v>
      </c>
      <c r="K195" s="155">
        <v>-1.5787161731213075</v>
      </c>
      <c r="L195" s="155">
        <v>-3.0512272519760586</v>
      </c>
      <c r="M195" s="155">
        <v>-5.9205785419990065</v>
      </c>
      <c r="N195" s="155">
        <v>-1.2821666081462837</v>
      </c>
      <c r="O195" s="155">
        <v>0.15335043563293027</v>
      </c>
      <c r="P195" s="329">
        <v>-0.84571420681479026</v>
      </c>
    </row>
    <row r="196" spans="1:16" x14ac:dyDescent="0.2">
      <c r="A196" s="139" t="s">
        <v>269</v>
      </c>
      <c r="B196" s="139"/>
      <c r="C196" s="139"/>
      <c r="D196" s="139"/>
      <c r="E196" s="139"/>
      <c r="F196" s="139"/>
      <c r="G196" s="139"/>
      <c r="H196" s="216"/>
      <c r="I196" s="216"/>
      <c r="J196" s="216"/>
      <c r="K196" s="216"/>
      <c r="L196" s="217"/>
      <c r="M196" s="218"/>
      <c r="N196" s="216"/>
      <c r="O196" s="216"/>
      <c r="P196" s="90"/>
    </row>
    <row r="197" spans="1:16" x14ac:dyDescent="0.2">
      <c r="A197" s="183" t="s">
        <v>209</v>
      </c>
      <c r="B197" s="183"/>
      <c r="C197" s="183"/>
      <c r="D197" s="183"/>
      <c r="E197" s="183"/>
      <c r="F197" s="183"/>
      <c r="G197" s="183"/>
      <c r="L197" s="171"/>
      <c r="M197" s="172"/>
    </row>
    <row r="198" spans="1:16" x14ac:dyDescent="0.2">
      <c r="A198" s="380" t="s">
        <v>270</v>
      </c>
      <c r="B198" s="380"/>
      <c r="C198" s="380"/>
      <c r="D198" s="380"/>
      <c r="E198" s="380"/>
      <c r="F198" s="380"/>
      <c r="G198" s="380"/>
      <c r="L198" s="171"/>
      <c r="M198" s="172"/>
    </row>
    <row r="199" spans="1:16" x14ac:dyDescent="0.2">
      <c r="A199" s="317" t="s">
        <v>271</v>
      </c>
      <c r="B199" s="317"/>
      <c r="C199" s="317"/>
      <c r="D199" s="317"/>
      <c r="E199" s="317"/>
      <c r="F199" s="317"/>
      <c r="G199" s="317"/>
      <c r="L199" s="171"/>
      <c r="M199" s="172"/>
    </row>
    <row r="200" spans="1:16" x14ac:dyDescent="0.2">
      <c r="A200" s="183" t="s">
        <v>242</v>
      </c>
      <c r="D200" s="157"/>
      <c r="L200" s="171"/>
      <c r="M200" s="172"/>
    </row>
    <row r="201" spans="1:16" x14ac:dyDescent="0.2">
      <c r="A201" s="383"/>
      <c r="B201" s="383"/>
      <c r="C201" s="383"/>
      <c r="D201" s="383"/>
      <c r="E201" s="383"/>
      <c r="F201" s="383"/>
      <c r="G201" s="383"/>
      <c r="H201" s="383"/>
      <c r="I201" s="383"/>
      <c r="J201" s="383"/>
      <c r="K201" s="383"/>
      <c r="L201" s="383"/>
      <c r="M201" s="383"/>
      <c r="N201" s="383"/>
      <c r="O201" s="383"/>
    </row>
    <row r="202" spans="1:16" x14ac:dyDescent="0.2">
      <c r="D202" s="157"/>
      <c r="E202" s="173"/>
    </row>
    <row r="203" spans="1:16" x14ac:dyDescent="0.2">
      <c r="D203" s="157"/>
      <c r="E203" s="173"/>
      <c r="N203" s="174"/>
    </row>
    <row r="207" spans="1:16" x14ac:dyDescent="0.2">
      <c r="C207" s="175"/>
      <c r="D207" s="176"/>
      <c r="E207" s="175"/>
      <c r="F207" s="175"/>
      <c r="G207" s="175"/>
    </row>
    <row r="208" spans="1:16" x14ac:dyDescent="0.2">
      <c r="C208" s="175"/>
      <c r="D208" s="176"/>
      <c r="E208" s="175"/>
      <c r="F208" s="175"/>
      <c r="G208" s="175"/>
    </row>
    <row r="227" spans="1:7" x14ac:dyDescent="0.2">
      <c r="A227" s="90"/>
      <c r="B227" s="90"/>
      <c r="C227" s="90"/>
      <c r="D227" s="92"/>
      <c r="E227" s="90"/>
      <c r="F227" s="90"/>
      <c r="G227" s="90"/>
    </row>
    <row r="228" spans="1:7" x14ac:dyDescent="0.2">
      <c r="A228" s="90"/>
      <c r="B228" s="90"/>
      <c r="C228" s="90"/>
      <c r="D228" s="92"/>
      <c r="E228" s="90"/>
      <c r="F228" s="90"/>
      <c r="G228" s="90"/>
    </row>
    <row r="229" spans="1:7" x14ac:dyDescent="0.2">
      <c r="A229" s="90"/>
      <c r="B229" s="90"/>
      <c r="C229" s="90"/>
      <c r="D229" s="92"/>
      <c r="E229" s="90"/>
      <c r="F229" s="90"/>
      <c r="G229" s="90"/>
    </row>
    <row r="230" spans="1:7" x14ac:dyDescent="0.2">
      <c r="A230" s="90"/>
      <c r="B230" s="90"/>
      <c r="C230" s="90"/>
      <c r="D230" s="92"/>
      <c r="E230" s="90"/>
      <c r="F230" s="90"/>
      <c r="G230" s="90"/>
    </row>
    <row r="231" spans="1:7" x14ac:dyDescent="0.2">
      <c r="A231" s="90"/>
      <c r="B231" s="90"/>
      <c r="C231" s="90"/>
      <c r="D231" s="92"/>
      <c r="E231" s="90"/>
      <c r="F231" s="90"/>
      <c r="G231" s="90"/>
    </row>
    <row r="232" spans="1:7" x14ac:dyDescent="0.2">
      <c r="A232" s="90"/>
      <c r="B232" s="90"/>
      <c r="C232" s="90"/>
      <c r="D232" s="92"/>
      <c r="E232" s="90"/>
      <c r="F232" s="90"/>
      <c r="G232" s="90"/>
    </row>
    <row r="233" spans="1:7" x14ac:dyDescent="0.2">
      <c r="A233" s="90"/>
      <c r="B233" s="90"/>
      <c r="C233" s="90"/>
      <c r="D233" s="92"/>
      <c r="E233" s="90"/>
      <c r="F233" s="90"/>
      <c r="G233" s="90"/>
    </row>
    <row r="234" spans="1:7" x14ac:dyDescent="0.2">
      <c r="A234" s="90"/>
      <c r="B234" s="90"/>
      <c r="C234" s="90"/>
      <c r="D234" s="92"/>
      <c r="E234" s="90"/>
      <c r="F234" s="90"/>
      <c r="G234" s="90"/>
    </row>
    <row r="235" spans="1:7" x14ac:dyDescent="0.2">
      <c r="A235" s="90"/>
      <c r="B235" s="90"/>
      <c r="C235" s="90"/>
      <c r="D235" s="92"/>
      <c r="E235" s="90"/>
      <c r="F235" s="90"/>
      <c r="G235" s="90"/>
    </row>
    <row r="236" spans="1:7" x14ac:dyDescent="0.2">
      <c r="A236" s="90"/>
      <c r="B236" s="90"/>
      <c r="C236" s="90"/>
      <c r="D236" s="92"/>
      <c r="E236" s="90"/>
      <c r="F236" s="90"/>
      <c r="G236" s="90"/>
    </row>
    <row r="237" spans="1:7" x14ac:dyDescent="0.2">
      <c r="A237" s="90"/>
      <c r="B237" s="90"/>
      <c r="C237" s="90"/>
      <c r="D237" s="92"/>
      <c r="E237" s="90"/>
      <c r="F237" s="90"/>
      <c r="G237" s="90"/>
    </row>
    <row r="238" spans="1:7" x14ac:dyDescent="0.2">
      <c r="A238" s="90"/>
      <c r="B238" s="90"/>
      <c r="C238" s="90"/>
      <c r="D238" s="92"/>
      <c r="E238" s="90"/>
      <c r="F238" s="90"/>
      <c r="G238" s="90"/>
    </row>
    <row r="239" spans="1:7" x14ac:dyDescent="0.2">
      <c r="A239" s="90"/>
      <c r="B239" s="90"/>
      <c r="C239" s="90"/>
      <c r="D239" s="92"/>
      <c r="E239" s="90"/>
      <c r="F239" s="90"/>
      <c r="G239" s="90"/>
    </row>
    <row r="240" spans="1:7" x14ac:dyDescent="0.2">
      <c r="A240" s="90"/>
      <c r="B240" s="90"/>
      <c r="C240" s="90"/>
      <c r="D240" s="92"/>
      <c r="E240" s="90"/>
      <c r="F240" s="90"/>
      <c r="G240" s="90"/>
    </row>
    <row r="241" spans="1:7" x14ac:dyDescent="0.2">
      <c r="A241" s="90"/>
      <c r="B241" s="90"/>
      <c r="C241" s="90"/>
      <c r="D241" s="92"/>
      <c r="E241" s="90"/>
      <c r="F241" s="90"/>
      <c r="G241" s="90"/>
    </row>
    <row r="294" spans="3:7" x14ac:dyDescent="0.2">
      <c r="C294" s="108"/>
      <c r="D294" s="108"/>
      <c r="E294" s="108"/>
      <c r="F294" s="108"/>
      <c r="G294" s="108"/>
    </row>
  </sheetData>
  <mergeCells count="3">
    <mergeCell ref="A198:G198"/>
    <mergeCell ref="A1:O1"/>
    <mergeCell ref="A201:O201"/>
  </mergeCells>
  <pageMargins left="0.55118110236220474" right="0.55118110236220474" top="0.78740157480314965" bottom="0.78740157480314965" header="0.51181102362204722" footer="0.51181102362204722"/>
  <pageSetup paperSize="9" scale="43" fitToHeight="0" orientation="portrait" r:id="rId1"/>
  <headerFooter alignWithMargins="0"/>
  <rowBreaks count="1" manualBreakCount="1">
    <brk id="10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S196"/>
  <sheetViews>
    <sheetView view="pageBreakPreview" zoomScale="80" zoomScaleNormal="40" zoomScaleSheetLayoutView="80" workbookViewId="0">
      <pane ySplit="9" topLeftCell="A10" activePane="bottomLeft" state="frozen"/>
      <selection activeCell="E32" sqref="E32"/>
      <selection pane="bottomLeft" sqref="A1:Q1"/>
    </sheetView>
  </sheetViews>
  <sheetFormatPr defaultRowHeight="12.75" customHeight="1" x14ac:dyDescent="0.2"/>
  <cols>
    <col min="1" max="1" width="7.140625" style="90" customWidth="1"/>
    <col min="2" max="2" width="15" style="90" bestFit="1" customWidth="1"/>
    <col min="3" max="3" width="12.140625" style="90" customWidth="1"/>
    <col min="4" max="4" width="15.5703125" style="90" bestFit="1" customWidth="1"/>
    <col min="5" max="5" width="15.42578125" style="90" customWidth="1"/>
    <col min="6" max="6" width="17.140625" style="90" bestFit="1" customWidth="1"/>
    <col min="7" max="7" width="15.28515625" style="90" customWidth="1"/>
    <col min="8" max="9" width="12.140625" style="90" customWidth="1"/>
    <col min="10" max="10" width="13" style="90" customWidth="1"/>
    <col min="11" max="11" width="17.28515625" style="90" bestFit="1" customWidth="1"/>
    <col min="12" max="12" width="11.85546875" style="90" customWidth="1"/>
    <col min="13" max="13" width="12.42578125" style="90" customWidth="1"/>
    <col min="14" max="14" width="16.42578125" style="90" bestFit="1" customWidth="1"/>
    <col min="15" max="16" width="16.42578125" style="90" customWidth="1"/>
    <col min="17" max="17" width="12.42578125" style="90" bestFit="1" customWidth="1"/>
    <col min="18" max="16384" width="9.140625" style="90"/>
  </cols>
  <sheetData>
    <row r="1" spans="1:17" s="207" customFormat="1" ht="51" customHeight="1" x14ac:dyDescent="0.35">
      <c r="A1" s="385" t="s">
        <v>277</v>
      </c>
      <c r="B1" s="386"/>
      <c r="C1" s="386"/>
      <c r="D1" s="386"/>
      <c r="E1" s="386"/>
      <c r="F1" s="386"/>
      <c r="G1" s="386"/>
      <c r="H1" s="386"/>
      <c r="I1" s="386"/>
      <c r="J1" s="386"/>
      <c r="K1" s="386"/>
      <c r="L1" s="386"/>
      <c r="M1" s="386"/>
      <c r="N1" s="386"/>
      <c r="O1" s="386"/>
      <c r="P1" s="386"/>
      <c r="Q1" s="386"/>
    </row>
    <row r="2" spans="1:17" s="207" customFormat="1" x14ac:dyDescent="0.2">
      <c r="A2" s="109"/>
      <c r="B2" s="109"/>
      <c r="C2" s="109"/>
      <c r="D2" s="109"/>
      <c r="E2" s="109"/>
      <c r="F2" s="109"/>
      <c r="G2" s="109"/>
      <c r="H2" s="109"/>
      <c r="I2" s="109"/>
      <c r="J2" s="208"/>
      <c r="K2" s="109"/>
      <c r="L2" s="109"/>
      <c r="M2" s="109"/>
      <c r="N2" s="109"/>
      <c r="O2" s="109"/>
      <c r="P2" s="109"/>
      <c r="Q2" s="109"/>
    </row>
    <row r="3" spans="1:17" s="207" customFormat="1" ht="15.75" x14ac:dyDescent="0.25">
      <c r="A3" s="387" t="s">
        <v>288</v>
      </c>
      <c r="B3" s="387"/>
      <c r="C3" s="387"/>
      <c r="D3" s="387"/>
      <c r="E3" s="185"/>
      <c r="F3" s="165"/>
      <c r="G3" s="209"/>
      <c r="H3" s="209"/>
      <c r="I3" s="209"/>
      <c r="J3" s="210"/>
      <c r="K3" s="209"/>
      <c r="L3" s="209"/>
      <c r="M3" s="209"/>
      <c r="N3" s="209"/>
      <c r="O3" s="209"/>
      <c r="P3" s="209"/>
      <c r="Q3" s="209"/>
    </row>
    <row r="4" spans="1:17" s="178" customFormat="1" ht="16.5" thickBot="1" x14ac:dyDescent="0.3">
      <c r="Q4" s="95" t="s">
        <v>279</v>
      </c>
    </row>
    <row r="5" spans="1:17" s="178" customFormat="1" ht="59.25" customHeight="1" x14ac:dyDescent="0.2">
      <c r="A5" s="211"/>
      <c r="B5" s="211"/>
      <c r="C5" s="221" t="s">
        <v>214</v>
      </c>
      <c r="D5" s="221" t="s">
        <v>7</v>
      </c>
      <c r="E5" s="221" t="s">
        <v>223</v>
      </c>
      <c r="F5" s="221" t="s">
        <v>60</v>
      </c>
      <c r="G5" s="221" t="s">
        <v>224</v>
      </c>
      <c r="H5" s="221" t="s">
        <v>61</v>
      </c>
      <c r="I5" s="221" t="s">
        <v>68</v>
      </c>
      <c r="J5" s="221" t="s">
        <v>225</v>
      </c>
      <c r="K5" s="221" t="s">
        <v>226</v>
      </c>
      <c r="L5" s="221" t="s">
        <v>27</v>
      </c>
      <c r="M5" s="221" t="s">
        <v>8</v>
      </c>
      <c r="N5" s="221" t="s">
        <v>298</v>
      </c>
      <c r="O5" s="221" t="s">
        <v>295</v>
      </c>
      <c r="P5" s="221" t="s">
        <v>296</v>
      </c>
      <c r="Q5" s="221" t="s">
        <v>297</v>
      </c>
    </row>
    <row r="6" spans="1:17" s="178" customFormat="1" x14ac:dyDescent="0.2">
      <c r="C6" s="222"/>
      <c r="D6" s="219"/>
      <c r="E6" s="219"/>
      <c r="F6" s="219"/>
      <c r="G6" s="219"/>
      <c r="H6" s="219"/>
      <c r="I6" s="219"/>
      <c r="J6" s="219"/>
      <c r="K6" s="219"/>
      <c r="L6" s="219"/>
      <c r="M6" s="219"/>
      <c r="N6" s="219"/>
      <c r="O6" s="219"/>
      <c r="P6" s="219"/>
      <c r="Q6" s="219"/>
    </row>
    <row r="7" spans="1:17" s="178" customFormat="1" ht="13.5" thickBot="1" x14ac:dyDescent="0.25">
      <c r="A7" s="93" t="s">
        <v>42</v>
      </c>
      <c r="B7" s="212"/>
      <c r="C7" s="223" t="s">
        <v>176</v>
      </c>
      <c r="D7" s="223" t="s">
        <v>30</v>
      </c>
      <c r="E7" s="223" t="s">
        <v>227</v>
      </c>
      <c r="F7" s="223" t="s">
        <v>29</v>
      </c>
      <c r="G7" s="223" t="s">
        <v>228</v>
      </c>
      <c r="H7" s="223" t="s">
        <v>31</v>
      </c>
      <c r="I7" s="223" t="s">
        <v>32</v>
      </c>
      <c r="J7" s="223" t="s">
        <v>229</v>
      </c>
      <c r="K7" s="223" t="s">
        <v>230</v>
      </c>
      <c r="L7" s="223" t="s">
        <v>62</v>
      </c>
      <c r="M7" s="223" t="s">
        <v>63</v>
      </c>
      <c r="N7" s="223" t="s">
        <v>64</v>
      </c>
      <c r="O7" s="223" t="s">
        <v>299</v>
      </c>
      <c r="P7" s="223" t="s">
        <v>300</v>
      </c>
      <c r="Q7" s="223" t="s">
        <v>301</v>
      </c>
    </row>
    <row r="8" spans="1:17" s="207" customFormat="1" x14ac:dyDescent="0.2">
      <c r="A8" s="193"/>
      <c r="B8" s="193"/>
      <c r="C8" s="222"/>
      <c r="D8" s="219"/>
      <c r="E8" s="224"/>
      <c r="F8" s="221"/>
      <c r="G8" s="224"/>
      <c r="H8" s="219"/>
      <c r="I8" s="222"/>
      <c r="J8" s="222"/>
      <c r="K8" s="222"/>
      <c r="L8" s="222"/>
      <c r="M8" s="222"/>
      <c r="N8" s="222"/>
      <c r="O8" s="222"/>
      <c r="P8" s="222"/>
      <c r="Q8" s="219"/>
    </row>
    <row r="9" spans="1:17" s="207" customFormat="1" ht="14.25" x14ac:dyDescent="0.2">
      <c r="A9" s="128" t="s">
        <v>278</v>
      </c>
      <c r="C9" s="225">
        <v>764.92838077445833</v>
      </c>
      <c r="D9" s="225">
        <v>96.604991759985452</v>
      </c>
      <c r="E9" s="327">
        <v>43.823775107474532</v>
      </c>
      <c r="F9" s="158">
        <v>31.986728557458409</v>
      </c>
      <c r="G9" s="327">
        <v>35.244558115127326</v>
      </c>
      <c r="H9" s="225">
        <v>69.385481178286781</v>
      </c>
      <c r="I9" s="225">
        <v>117.04317097224146</v>
      </c>
      <c r="J9" s="225">
        <v>66.241675460616662</v>
      </c>
      <c r="K9" s="225">
        <v>38.518307581953046</v>
      </c>
      <c r="L9" s="225">
        <v>70.001307209186962</v>
      </c>
      <c r="M9" s="225">
        <v>57.460191204985428</v>
      </c>
      <c r="N9" s="225">
        <v>101.24179951589116</v>
      </c>
      <c r="O9" s="225">
        <v>15.337690680812596</v>
      </c>
      <c r="P9" s="225">
        <v>15.613001140848185</v>
      </c>
      <c r="Q9" s="225">
        <v>1.7098228628675392</v>
      </c>
    </row>
    <row r="10" spans="1:17" ht="12.75" customHeight="1" x14ac:dyDescent="0.2">
      <c r="C10" s="160"/>
      <c r="D10" s="160"/>
      <c r="E10" s="160"/>
      <c r="F10" s="160"/>
      <c r="G10" s="160"/>
      <c r="H10" s="160"/>
      <c r="I10" s="160"/>
      <c r="J10" s="160"/>
      <c r="K10" s="160"/>
      <c r="L10" s="160"/>
      <c r="M10" s="160"/>
      <c r="N10" s="160"/>
      <c r="O10" s="160"/>
      <c r="P10" s="160"/>
      <c r="Q10" s="160"/>
    </row>
    <row r="11" spans="1:17" s="207" customFormat="1" x14ac:dyDescent="0.2">
      <c r="A11" s="165">
        <v>1998</v>
      </c>
      <c r="C11" s="220">
        <v>72.217706476005446</v>
      </c>
      <c r="D11" s="220">
        <v>72.36014564937328</v>
      </c>
      <c r="E11" s="220">
        <v>86.053315879672212</v>
      </c>
      <c r="F11" s="220">
        <v>97.858720830259429</v>
      </c>
      <c r="G11" s="220">
        <v>46.558803240324835</v>
      </c>
      <c r="H11" s="220">
        <v>62.352563448298177</v>
      </c>
      <c r="I11" s="220">
        <v>65.997592380693689</v>
      </c>
      <c r="J11" s="220">
        <v>54.916325742537154</v>
      </c>
      <c r="K11" s="220">
        <v>52.342195460820037</v>
      </c>
      <c r="L11" s="220">
        <v>98.841814801815914</v>
      </c>
      <c r="M11" s="220">
        <v>101.32155432880202</v>
      </c>
      <c r="N11" s="220">
        <v>73.591271144174669</v>
      </c>
      <c r="O11" s="220">
        <v>68.747152148546462</v>
      </c>
      <c r="P11" s="220">
        <v>59.305679243491049</v>
      </c>
      <c r="Q11" s="220">
        <v>67.455233417713728</v>
      </c>
    </row>
    <row r="12" spans="1:17" s="207" customFormat="1" x14ac:dyDescent="0.2">
      <c r="A12" s="165">
        <v>1999</v>
      </c>
      <c r="C12" s="220">
        <v>74.050293872095864</v>
      </c>
      <c r="D12" s="220">
        <v>73.856459848874891</v>
      </c>
      <c r="E12" s="220">
        <v>90.113066230690251</v>
      </c>
      <c r="F12" s="220">
        <v>95.067625667568308</v>
      </c>
      <c r="G12" s="220">
        <v>48.968403651992574</v>
      </c>
      <c r="H12" s="220">
        <v>64.827530581171629</v>
      </c>
      <c r="I12" s="220">
        <v>69.08479713286863</v>
      </c>
      <c r="J12" s="220">
        <v>53.887782617317569</v>
      </c>
      <c r="K12" s="220">
        <v>56.108532225903545</v>
      </c>
      <c r="L12" s="220">
        <v>99.783947504043638</v>
      </c>
      <c r="M12" s="220">
        <v>101.89118999297325</v>
      </c>
      <c r="N12" s="220">
        <v>75.343118491902857</v>
      </c>
      <c r="O12" s="220">
        <v>70.164726167875514</v>
      </c>
      <c r="P12" s="220">
        <v>61.851236732969554</v>
      </c>
      <c r="Q12" s="220">
        <v>70.035488247899508</v>
      </c>
    </row>
    <row r="13" spans="1:17" s="207" customFormat="1" x14ac:dyDescent="0.2">
      <c r="A13" s="165">
        <v>2000</v>
      </c>
      <c r="C13" s="220">
        <v>76.528601529276813</v>
      </c>
      <c r="D13" s="220">
        <v>74.491176298201481</v>
      </c>
      <c r="E13" s="220">
        <v>92.011981226728267</v>
      </c>
      <c r="F13" s="220">
        <v>90.513073922657355</v>
      </c>
      <c r="G13" s="220">
        <v>59.464044337224955</v>
      </c>
      <c r="H13" s="220">
        <v>69.948782491716628</v>
      </c>
      <c r="I13" s="220">
        <v>72.425963600286536</v>
      </c>
      <c r="J13" s="220">
        <v>56.025258381339334</v>
      </c>
      <c r="K13" s="220">
        <v>59.259314099323248</v>
      </c>
      <c r="L13" s="220">
        <v>100.80489426745383</v>
      </c>
      <c r="M13" s="220">
        <v>101.85548596685393</v>
      </c>
      <c r="N13" s="220">
        <v>76.566244692302703</v>
      </c>
      <c r="O13" s="220">
        <v>73.69281811696969</v>
      </c>
      <c r="P13" s="220">
        <v>63.962940845449616</v>
      </c>
      <c r="Q13" s="220">
        <v>80.090290800448841</v>
      </c>
    </row>
    <row r="14" spans="1:17" s="207" customFormat="1" x14ac:dyDescent="0.2">
      <c r="A14" s="165">
        <v>2001</v>
      </c>
      <c r="C14" s="220">
        <v>80.0803279206512</v>
      </c>
      <c r="D14" s="220">
        <v>79.660316463891718</v>
      </c>
      <c r="E14" s="220">
        <v>98.262435318383794</v>
      </c>
      <c r="F14" s="220">
        <v>94.752475311165753</v>
      </c>
      <c r="G14" s="220">
        <v>67.246912526355544</v>
      </c>
      <c r="H14" s="220">
        <v>75.25508414000106</v>
      </c>
      <c r="I14" s="220">
        <v>72.147554385751377</v>
      </c>
      <c r="J14" s="220">
        <v>61.876235362339834</v>
      </c>
      <c r="K14" s="220">
        <v>64.415283000432368</v>
      </c>
      <c r="L14" s="220">
        <v>102.57890600238476</v>
      </c>
      <c r="M14" s="220">
        <v>101.27840407908116</v>
      </c>
      <c r="N14" s="220">
        <v>80.328326504048576</v>
      </c>
      <c r="O14" s="220">
        <v>76.38520435063721</v>
      </c>
      <c r="P14" s="220">
        <v>66.792462470958725</v>
      </c>
      <c r="Q14" s="220">
        <v>82.404328862440877</v>
      </c>
    </row>
    <row r="15" spans="1:17" s="207" customFormat="1" x14ac:dyDescent="0.2">
      <c r="A15" s="165">
        <v>2002</v>
      </c>
      <c r="C15" s="220">
        <v>82.889877018313925</v>
      </c>
      <c r="D15" s="220">
        <v>83.507216300649105</v>
      </c>
      <c r="E15" s="220">
        <v>100.40929686781911</v>
      </c>
      <c r="F15" s="220">
        <v>96.551083738447602</v>
      </c>
      <c r="G15" s="220">
        <v>73.101469858799859</v>
      </c>
      <c r="H15" s="220">
        <v>81.054455908445888</v>
      </c>
      <c r="I15" s="220">
        <v>74.960758408378538</v>
      </c>
      <c r="J15" s="220">
        <v>63.742140003758124</v>
      </c>
      <c r="K15" s="220">
        <v>64.765438651349001</v>
      </c>
      <c r="L15" s="220">
        <v>105.06882227461773</v>
      </c>
      <c r="M15" s="220">
        <v>101.72597026052708</v>
      </c>
      <c r="N15" s="220">
        <v>81.541400771415994</v>
      </c>
      <c r="O15" s="220">
        <v>81.414371336230872</v>
      </c>
      <c r="P15" s="220">
        <v>70.885473022614207</v>
      </c>
      <c r="Q15" s="220">
        <v>86.008494339525726</v>
      </c>
    </row>
    <row r="16" spans="1:17" s="207" customFormat="1" x14ac:dyDescent="0.2">
      <c r="A16" s="165">
        <v>2003</v>
      </c>
      <c r="C16" s="220">
        <v>86.820807978451597</v>
      </c>
      <c r="D16" s="220">
        <v>85.641328059557623</v>
      </c>
      <c r="E16" s="220">
        <v>102.38286941161047</v>
      </c>
      <c r="F16" s="220">
        <v>96.941900233699755</v>
      </c>
      <c r="G16" s="220">
        <v>78.759213747579977</v>
      </c>
      <c r="H16" s="220">
        <v>85.421697157653242</v>
      </c>
      <c r="I16" s="220">
        <v>80.029793902687643</v>
      </c>
      <c r="J16" s="220">
        <v>70.878281142836386</v>
      </c>
      <c r="K16" s="220">
        <v>72.685874588891522</v>
      </c>
      <c r="L16" s="220">
        <v>109.11389469730135</v>
      </c>
      <c r="M16" s="220">
        <v>100.53697023519135</v>
      </c>
      <c r="N16" s="220">
        <v>85.511092841452694</v>
      </c>
      <c r="O16" s="220">
        <v>85.64104812535416</v>
      </c>
      <c r="P16" s="220">
        <v>72.993559421371643</v>
      </c>
      <c r="Q16" s="220">
        <v>86.110885404215679</v>
      </c>
    </row>
    <row r="17" spans="1:17" s="207" customFormat="1" x14ac:dyDescent="0.2">
      <c r="A17" s="165">
        <v>2004</v>
      </c>
      <c r="C17" s="220">
        <v>88.605236419939885</v>
      </c>
      <c r="D17" s="220">
        <v>87.60125572423766</v>
      </c>
      <c r="E17" s="220">
        <v>96.60068620918797</v>
      </c>
      <c r="F17" s="220">
        <v>100.58013583508398</v>
      </c>
      <c r="G17" s="220">
        <v>83.559712732678591</v>
      </c>
      <c r="H17" s="220">
        <v>88.368939598753997</v>
      </c>
      <c r="I17" s="220">
        <v>80.997716227037586</v>
      </c>
      <c r="J17" s="220">
        <v>74.49361867863125</v>
      </c>
      <c r="K17" s="220">
        <v>76.382745595640245</v>
      </c>
      <c r="L17" s="220">
        <v>110.86282722147904</v>
      </c>
      <c r="M17" s="220">
        <v>100.21819430268422</v>
      </c>
      <c r="N17" s="220">
        <v>87.786336047832478</v>
      </c>
      <c r="O17" s="220">
        <v>92.525618940840687</v>
      </c>
      <c r="P17" s="220">
        <v>73.598988225094075</v>
      </c>
      <c r="Q17" s="220">
        <v>81.789982474301354</v>
      </c>
    </row>
    <row r="18" spans="1:17" s="207" customFormat="1" x14ac:dyDescent="0.2">
      <c r="A18" s="165">
        <v>2005</v>
      </c>
      <c r="C18" s="220">
        <v>90.107034886920474</v>
      </c>
      <c r="D18" s="220">
        <v>86.742748670440363</v>
      </c>
      <c r="E18" s="220">
        <v>94.641498933301165</v>
      </c>
      <c r="F18" s="220">
        <v>106.66217601009876</v>
      </c>
      <c r="G18" s="220">
        <v>83.426651133220759</v>
      </c>
      <c r="H18" s="220">
        <v>92.105699248956114</v>
      </c>
      <c r="I18" s="220">
        <v>84.574654126340562</v>
      </c>
      <c r="J18" s="220">
        <v>77.081277979504023</v>
      </c>
      <c r="K18" s="220">
        <v>79.851077842397146</v>
      </c>
      <c r="L18" s="220">
        <v>112.3123310407186</v>
      </c>
      <c r="M18" s="220">
        <v>99.475611198478859</v>
      </c>
      <c r="N18" s="220">
        <v>89.569379202071204</v>
      </c>
      <c r="O18" s="220">
        <v>87.987197300646088</v>
      </c>
      <c r="P18" s="220">
        <v>74.157502048535562</v>
      </c>
      <c r="Q18" s="220">
        <v>88.814009512029315</v>
      </c>
    </row>
    <row r="19" spans="1:17" s="207" customFormat="1" x14ac:dyDescent="0.2">
      <c r="A19" s="165">
        <v>2006</v>
      </c>
      <c r="C19" s="220">
        <v>92.37433226177923</v>
      </c>
      <c r="D19" s="220">
        <v>90.303248265045738</v>
      </c>
      <c r="E19" s="220">
        <v>94.657837895442</v>
      </c>
      <c r="F19" s="220">
        <v>103.95859481901874</v>
      </c>
      <c r="G19" s="220">
        <v>77.511272292297321</v>
      </c>
      <c r="H19" s="220">
        <v>94.883390601351266</v>
      </c>
      <c r="I19" s="220">
        <v>86.967768897941113</v>
      </c>
      <c r="J19" s="220">
        <v>86.737457171970291</v>
      </c>
      <c r="K19" s="220">
        <v>85.85948418508174</v>
      </c>
      <c r="L19" s="220">
        <v>113.94211026145163</v>
      </c>
      <c r="M19" s="220">
        <v>99.184157398768775</v>
      </c>
      <c r="N19" s="220">
        <v>91.201119802606712</v>
      </c>
      <c r="O19" s="220">
        <v>92.111155408853008</v>
      </c>
      <c r="P19" s="220">
        <v>76.527012223650871</v>
      </c>
      <c r="Q19" s="220">
        <v>79.578335476999285</v>
      </c>
    </row>
    <row r="20" spans="1:17" s="207" customFormat="1" x14ac:dyDescent="0.2">
      <c r="A20" s="165">
        <v>2007</v>
      </c>
      <c r="C20" s="220">
        <v>93.426222019213355</v>
      </c>
      <c r="D20" s="220">
        <v>93.030917237872259</v>
      </c>
      <c r="E20" s="220">
        <v>100.31588219204389</v>
      </c>
      <c r="F20" s="220">
        <v>102.983325821154</v>
      </c>
      <c r="G20" s="220">
        <v>79.387693977564339</v>
      </c>
      <c r="H20" s="220">
        <v>96.645748169241585</v>
      </c>
      <c r="I20" s="220">
        <v>87.214070021151514</v>
      </c>
      <c r="J20" s="220">
        <v>91.383713969381631</v>
      </c>
      <c r="K20" s="220">
        <v>86.529715559578207</v>
      </c>
      <c r="L20" s="220">
        <v>112.80749276118911</v>
      </c>
      <c r="M20" s="220">
        <v>98.069418003658541</v>
      </c>
      <c r="N20" s="220">
        <v>91.359442016644806</v>
      </c>
      <c r="O20" s="220">
        <v>91.562360717943605</v>
      </c>
      <c r="P20" s="220">
        <v>72.04550871997435</v>
      </c>
      <c r="Q20" s="220">
        <v>68.274361935233031</v>
      </c>
    </row>
    <row r="21" spans="1:17" s="207" customFormat="1" x14ac:dyDescent="0.2">
      <c r="A21" s="165">
        <v>2008</v>
      </c>
      <c r="C21" s="220">
        <v>94.306137232767057</v>
      </c>
      <c r="D21" s="220">
        <v>91.224459288819787</v>
      </c>
      <c r="E21" s="220">
        <v>100.24313786646525</v>
      </c>
      <c r="F21" s="220">
        <v>101.67362789940182</v>
      </c>
      <c r="G21" s="220">
        <v>79.604690195695497</v>
      </c>
      <c r="H21" s="220">
        <v>101.05131501562967</v>
      </c>
      <c r="I21" s="220">
        <v>88.312899635302458</v>
      </c>
      <c r="J21" s="220">
        <v>95.088901209390443</v>
      </c>
      <c r="K21" s="220">
        <v>89.935252491680998</v>
      </c>
      <c r="L21" s="220">
        <v>111.41256242786582</v>
      </c>
      <c r="M21" s="220">
        <v>96.748578688880656</v>
      </c>
      <c r="N21" s="220">
        <v>93.462670052039726</v>
      </c>
      <c r="O21" s="220">
        <v>90.919383186950611</v>
      </c>
      <c r="P21" s="220">
        <v>71.133155924591676</v>
      </c>
      <c r="Q21" s="220">
        <v>69.584967563263916</v>
      </c>
    </row>
    <row r="22" spans="1:17" s="207" customFormat="1" x14ac:dyDescent="0.2">
      <c r="A22" s="165">
        <v>2009</v>
      </c>
      <c r="C22" s="220">
        <v>93.777437588564126</v>
      </c>
      <c r="D22" s="220">
        <v>88.023900721672362</v>
      </c>
      <c r="E22" s="220">
        <v>94.812597559168296</v>
      </c>
      <c r="F22" s="220">
        <v>96.27490504697974</v>
      </c>
      <c r="G22" s="220">
        <v>81.019621730976539</v>
      </c>
      <c r="H22" s="220">
        <v>103.38645049389146</v>
      </c>
      <c r="I22" s="220">
        <v>89.188190465522453</v>
      </c>
      <c r="J22" s="220">
        <v>88.573373992615416</v>
      </c>
      <c r="K22" s="220">
        <v>89.179136237165039</v>
      </c>
      <c r="L22" s="220">
        <v>111.15658786317249</v>
      </c>
      <c r="M22" s="220">
        <v>97.839986496423919</v>
      </c>
      <c r="N22" s="220">
        <v>95.301243735056701</v>
      </c>
      <c r="O22" s="220">
        <v>93.060123084255267</v>
      </c>
      <c r="P22" s="220">
        <v>81.107596005801653</v>
      </c>
      <c r="Q22" s="220">
        <v>63.892024366504842</v>
      </c>
    </row>
    <row r="23" spans="1:17" s="207" customFormat="1" x14ac:dyDescent="0.2">
      <c r="A23" s="165">
        <v>2010</v>
      </c>
      <c r="C23" s="220">
        <v>93.812253057929311</v>
      </c>
      <c r="D23" s="220">
        <v>91.226805468042272</v>
      </c>
      <c r="E23" s="220">
        <v>94.649143214884532</v>
      </c>
      <c r="F23" s="220">
        <v>95.376871654294533</v>
      </c>
      <c r="G23" s="220">
        <v>77.558170290445943</v>
      </c>
      <c r="H23" s="220">
        <v>98.203397826979057</v>
      </c>
      <c r="I23" s="220">
        <v>92.027809982329273</v>
      </c>
      <c r="J23" s="220">
        <v>88.076689240450492</v>
      </c>
      <c r="K23" s="220">
        <v>87.304285045837446</v>
      </c>
      <c r="L23" s="220">
        <v>110.51148341623676</v>
      </c>
      <c r="M23" s="220">
        <v>97.28496608238838</v>
      </c>
      <c r="N23" s="220">
        <v>96.409369288805095</v>
      </c>
      <c r="O23" s="220">
        <v>86.211739261428875</v>
      </c>
      <c r="P23" s="220">
        <v>87.976405988415721</v>
      </c>
      <c r="Q23" s="220">
        <v>81.953808177805243</v>
      </c>
    </row>
    <row r="24" spans="1:17" s="207" customFormat="1" x14ac:dyDescent="0.2">
      <c r="A24" s="165">
        <v>2011</v>
      </c>
      <c r="C24" s="220">
        <v>93.848177025339155</v>
      </c>
      <c r="D24" s="220">
        <v>91.680738684155088</v>
      </c>
      <c r="E24" s="220">
        <v>97.129422102970338</v>
      </c>
      <c r="F24" s="220">
        <v>95.536398369103097</v>
      </c>
      <c r="G24" s="220">
        <v>76.368784608154925</v>
      </c>
      <c r="H24" s="220">
        <v>93.130133934242366</v>
      </c>
      <c r="I24" s="220">
        <v>92.815231559572041</v>
      </c>
      <c r="J24" s="220">
        <v>91.452715471716033</v>
      </c>
      <c r="K24" s="220">
        <v>90.517517991591603</v>
      </c>
      <c r="L24" s="220">
        <v>108.67185828600762</v>
      </c>
      <c r="M24" s="220">
        <v>97.404724833757257</v>
      </c>
      <c r="N24" s="220">
        <v>96.482589060340558</v>
      </c>
      <c r="O24" s="220">
        <v>89.798880324156983</v>
      </c>
      <c r="P24" s="220">
        <v>82.622881779193875</v>
      </c>
      <c r="Q24" s="220">
        <v>80.991332169720039</v>
      </c>
    </row>
    <row r="25" spans="1:17" s="207" customFormat="1" x14ac:dyDescent="0.2">
      <c r="A25" s="165">
        <v>2012</v>
      </c>
      <c r="C25" s="220">
        <v>94.67949983015103</v>
      </c>
      <c r="D25" s="220">
        <v>92.797994957810147</v>
      </c>
      <c r="E25" s="220">
        <v>92.714972544572902</v>
      </c>
      <c r="F25" s="220">
        <v>93.369755276484909</v>
      </c>
      <c r="G25" s="220">
        <v>79.921659849510235</v>
      </c>
      <c r="H25" s="220">
        <v>94.145130571724479</v>
      </c>
      <c r="I25" s="220">
        <v>93.489618357256219</v>
      </c>
      <c r="J25" s="220">
        <v>92.968933007186536</v>
      </c>
      <c r="K25" s="220">
        <v>95.772259120411491</v>
      </c>
      <c r="L25" s="220">
        <v>104.25981391748685</v>
      </c>
      <c r="M25" s="220">
        <v>96.993963639608836</v>
      </c>
      <c r="N25" s="220">
        <v>98.419609372088956</v>
      </c>
      <c r="O25" s="220">
        <v>91.565323693609997</v>
      </c>
      <c r="P25" s="220">
        <v>93.166888619114218</v>
      </c>
      <c r="Q25" s="220">
        <v>85.373669738448285</v>
      </c>
    </row>
    <row r="26" spans="1:17" s="207" customFormat="1" x14ac:dyDescent="0.2">
      <c r="A26" s="165">
        <v>2013</v>
      </c>
      <c r="C26" s="220">
        <v>96.172300367182672</v>
      </c>
      <c r="D26" s="220">
        <v>95.025397368386365</v>
      </c>
      <c r="E26" s="220">
        <v>93.840429547277125</v>
      </c>
      <c r="F26" s="220">
        <v>92.417588081439078</v>
      </c>
      <c r="G26" s="220">
        <v>84.982019901110519</v>
      </c>
      <c r="H26" s="220">
        <v>95.971093917346849</v>
      </c>
      <c r="I26" s="220">
        <v>96.014146008922481</v>
      </c>
      <c r="J26" s="220">
        <v>97.489465170056235</v>
      </c>
      <c r="K26" s="220">
        <v>97.172152709126991</v>
      </c>
      <c r="L26" s="220">
        <v>103.10743747516632</v>
      </c>
      <c r="M26" s="220">
        <v>97.278625624130314</v>
      </c>
      <c r="N26" s="220">
        <v>98.226384713281263</v>
      </c>
      <c r="O26" s="220">
        <v>96.776754761497813</v>
      </c>
      <c r="P26" s="220">
        <v>94.63621738803306</v>
      </c>
      <c r="Q26" s="220">
        <v>89.325964835478885</v>
      </c>
    </row>
    <row r="27" spans="1:17" s="207" customFormat="1" x14ac:dyDescent="0.2">
      <c r="A27" s="165">
        <v>2014</v>
      </c>
      <c r="C27" s="220">
        <v>97.668055748529554</v>
      </c>
      <c r="D27" s="220">
        <v>96.136963003898515</v>
      </c>
      <c r="E27" s="220">
        <v>101.61099000089067</v>
      </c>
      <c r="F27" s="220">
        <v>95.839407559917078</v>
      </c>
      <c r="G27" s="220">
        <v>85.798486657416049</v>
      </c>
      <c r="H27" s="220">
        <v>93.603565488907748</v>
      </c>
      <c r="I27" s="220">
        <v>97.40571643592304</v>
      </c>
      <c r="J27" s="220">
        <v>104.29872619965562</v>
      </c>
      <c r="K27" s="220">
        <v>100.69495208238406</v>
      </c>
      <c r="L27" s="220">
        <v>100.86549522456065</v>
      </c>
      <c r="M27" s="220">
        <v>97.920913372290741</v>
      </c>
      <c r="N27" s="220">
        <v>98.915684681986448</v>
      </c>
      <c r="O27" s="220">
        <v>100.8555133556451</v>
      </c>
      <c r="P27" s="220">
        <v>93.457633248053014</v>
      </c>
      <c r="Q27" s="220">
        <v>85.127931183192501</v>
      </c>
    </row>
    <row r="28" spans="1:17" s="207" customFormat="1" x14ac:dyDescent="0.2">
      <c r="A28" s="165">
        <v>2015</v>
      </c>
      <c r="C28" s="220">
        <v>97.966902558877763</v>
      </c>
      <c r="D28" s="220">
        <v>96.963692962900595</v>
      </c>
      <c r="E28" s="220">
        <v>100.76140322259012</v>
      </c>
      <c r="F28" s="220">
        <v>98.614263127440552</v>
      </c>
      <c r="G28" s="220">
        <v>92.74071343126225</v>
      </c>
      <c r="H28" s="220">
        <v>89.943710709375111</v>
      </c>
      <c r="I28" s="220">
        <v>98.735274919934568</v>
      </c>
      <c r="J28" s="220">
        <v>105.38902403581768</v>
      </c>
      <c r="K28" s="220">
        <v>98.230418619118723</v>
      </c>
      <c r="L28" s="220">
        <v>99.928535562027108</v>
      </c>
      <c r="M28" s="220">
        <v>98.178033179285066</v>
      </c>
      <c r="N28" s="220">
        <v>100.07228796885711</v>
      </c>
      <c r="O28" s="220">
        <v>94.742477884940655</v>
      </c>
      <c r="P28" s="220">
        <v>93.17038948841784</v>
      </c>
      <c r="Q28" s="220">
        <v>85.394147951386259</v>
      </c>
    </row>
    <row r="29" spans="1:17" s="207" customFormat="1" x14ac:dyDescent="0.2">
      <c r="A29" s="165">
        <v>2016</v>
      </c>
      <c r="C29" s="220">
        <v>99.206623318164262</v>
      </c>
      <c r="D29" s="220">
        <v>98.663702956189525</v>
      </c>
      <c r="E29" s="220">
        <v>101.56288455689568</v>
      </c>
      <c r="F29" s="220">
        <v>99.966417565124729</v>
      </c>
      <c r="G29" s="220">
        <v>95.607033035459082</v>
      </c>
      <c r="H29" s="220">
        <v>98.626135668279559</v>
      </c>
      <c r="I29" s="220">
        <v>99.346861864572148</v>
      </c>
      <c r="J29" s="220">
        <v>102.23684532724097</v>
      </c>
      <c r="K29" s="220">
        <v>97.202359217074729</v>
      </c>
      <c r="L29" s="220">
        <v>99.918004343838604</v>
      </c>
      <c r="M29" s="220">
        <v>98.289304803392753</v>
      </c>
      <c r="N29" s="220">
        <v>100.20067875591872</v>
      </c>
      <c r="O29" s="220">
        <v>95.43785166965813</v>
      </c>
      <c r="P29" s="220">
        <v>96.845165846008882</v>
      </c>
      <c r="Q29" s="220">
        <v>100.21672385768466</v>
      </c>
    </row>
    <row r="30" spans="1:17" s="207" customFormat="1" x14ac:dyDescent="0.2">
      <c r="A30" s="165">
        <v>2017</v>
      </c>
      <c r="C30" s="220">
        <v>100</v>
      </c>
      <c r="D30" s="220">
        <v>100.00000000000001</v>
      </c>
      <c r="E30" s="220">
        <v>100</v>
      </c>
      <c r="F30" s="220">
        <v>100.00000000000001</v>
      </c>
      <c r="G30" s="220">
        <v>100</v>
      </c>
      <c r="H30" s="220">
        <v>100</v>
      </c>
      <c r="I30" s="220">
        <v>100</v>
      </c>
      <c r="J30" s="220">
        <v>100</v>
      </c>
      <c r="K30" s="220">
        <v>99.999999999999986</v>
      </c>
      <c r="L30" s="220">
        <v>99.999999999999986</v>
      </c>
      <c r="M30" s="220">
        <v>100</v>
      </c>
      <c r="N30" s="220">
        <v>100</v>
      </c>
      <c r="O30" s="220">
        <v>100</v>
      </c>
      <c r="P30" s="220">
        <v>99.999999999999986</v>
      </c>
      <c r="Q30" s="220">
        <v>100.00000000000001</v>
      </c>
    </row>
    <row r="31" spans="1:17" s="207" customFormat="1" x14ac:dyDescent="0.2">
      <c r="A31" s="165">
        <v>2018</v>
      </c>
      <c r="C31" s="220">
        <v>101.17324913701746</v>
      </c>
      <c r="D31" s="220">
        <v>101.82653343997038</v>
      </c>
      <c r="E31" s="220">
        <v>102.39605538317703</v>
      </c>
      <c r="F31" s="220">
        <v>103.51680621451312</v>
      </c>
      <c r="G31" s="220">
        <v>100.04709674485241</v>
      </c>
      <c r="H31" s="220">
        <v>102.23906920775352</v>
      </c>
      <c r="I31" s="220">
        <v>100.47774442890348</v>
      </c>
      <c r="J31" s="220">
        <v>99.702984922881143</v>
      </c>
      <c r="K31" s="220">
        <v>103.66311640143459</v>
      </c>
      <c r="L31" s="220">
        <v>100.5828333785025</v>
      </c>
      <c r="M31" s="220">
        <v>101.4450003310378</v>
      </c>
      <c r="N31" s="220">
        <v>100.03959305574078</v>
      </c>
      <c r="O31" s="220">
        <v>102.84522165321597</v>
      </c>
      <c r="P31" s="220">
        <v>98.420302499302792</v>
      </c>
      <c r="Q31" s="220">
        <v>109.15325417567115</v>
      </c>
    </row>
    <row r="32" spans="1:17" s="207" customFormat="1" x14ac:dyDescent="0.2">
      <c r="A32" s="165">
        <v>2019</v>
      </c>
      <c r="C32" s="220">
        <v>102.0889922291768</v>
      </c>
      <c r="D32" s="220">
        <v>102.86661549806989</v>
      </c>
      <c r="E32" s="220">
        <v>103.13372623857417</v>
      </c>
      <c r="F32" s="220">
        <v>105.48442727436093</v>
      </c>
      <c r="G32" s="220">
        <v>103.09750884605162</v>
      </c>
      <c r="H32" s="220">
        <v>102.66719774091605</v>
      </c>
      <c r="I32" s="220">
        <v>102.35339650340121</v>
      </c>
      <c r="J32" s="220">
        <v>99.200450826520111</v>
      </c>
      <c r="K32" s="220">
        <v>102.10285094730907</v>
      </c>
      <c r="L32" s="220">
        <v>102.63544272867385</v>
      </c>
      <c r="M32" s="220">
        <v>101.28274393909983</v>
      </c>
      <c r="N32" s="220">
        <v>100.36186029504198</v>
      </c>
      <c r="O32" s="220">
        <v>104.34946835968977</v>
      </c>
      <c r="P32" s="220">
        <v>100.2792866485664</v>
      </c>
      <c r="Q32" s="220">
        <v>116.19158375947222</v>
      </c>
    </row>
    <row r="33" spans="1:17" ht="12.75" customHeight="1" x14ac:dyDescent="0.2">
      <c r="A33" s="124">
        <v>2020</v>
      </c>
      <c r="C33" s="281">
        <v>92.463683391609649</v>
      </c>
      <c r="D33" s="162">
        <v>94.906527990629598</v>
      </c>
      <c r="E33" s="162">
        <v>83.132491912905479</v>
      </c>
      <c r="F33" s="162">
        <v>61.004420648221952</v>
      </c>
      <c r="G33" s="162">
        <v>96.682729511394953</v>
      </c>
      <c r="H33" s="162">
        <v>99.366943008423632</v>
      </c>
      <c r="I33" s="162">
        <v>101.1882175791493</v>
      </c>
      <c r="J33" s="162">
        <v>90.51115469100273</v>
      </c>
      <c r="K33" s="162">
        <v>84.764818865115629</v>
      </c>
      <c r="L33" s="162">
        <v>103.63471104572488</v>
      </c>
      <c r="M33" s="162">
        <v>89.462533178189759</v>
      </c>
      <c r="N33" s="162">
        <v>92.450599743442723</v>
      </c>
      <c r="O33" s="162">
        <v>75.380494519539397</v>
      </c>
      <c r="P33" s="162">
        <v>67.970497095243786</v>
      </c>
      <c r="Q33" s="162">
        <v>85.228848153422987</v>
      </c>
    </row>
    <row r="34" spans="1:17" ht="12.75" customHeight="1" x14ac:dyDescent="0.2">
      <c r="A34" s="124"/>
      <c r="D34" s="162"/>
      <c r="E34" s="162"/>
      <c r="F34" s="162"/>
      <c r="G34" s="162"/>
      <c r="H34" s="162"/>
      <c r="I34" s="162"/>
      <c r="J34" s="162"/>
      <c r="K34" s="162"/>
      <c r="L34" s="162"/>
      <c r="M34" s="162"/>
      <c r="N34" s="162"/>
      <c r="O34" s="162"/>
      <c r="P34" s="162"/>
      <c r="Q34" s="162"/>
    </row>
    <row r="35" spans="1:17" ht="12.75" customHeight="1" x14ac:dyDescent="0.2">
      <c r="A35" s="124" t="s">
        <v>16</v>
      </c>
      <c r="C35" s="162"/>
      <c r="D35" s="162"/>
      <c r="E35" s="162"/>
      <c r="F35" s="162"/>
      <c r="G35" s="162"/>
      <c r="H35" s="162"/>
      <c r="I35" s="162"/>
      <c r="J35" s="162"/>
      <c r="K35" s="162"/>
      <c r="L35" s="162"/>
      <c r="M35" s="162"/>
      <c r="N35" s="162"/>
      <c r="O35" s="162"/>
      <c r="P35" s="162"/>
      <c r="Q35" s="162"/>
    </row>
    <row r="36" spans="1:17" ht="26.25" customHeight="1" x14ac:dyDescent="0.2">
      <c r="A36" s="124">
        <v>1998</v>
      </c>
      <c r="B36" s="90" t="s">
        <v>3</v>
      </c>
      <c r="C36" s="162">
        <v>72.146005163615698</v>
      </c>
      <c r="D36" s="162">
        <v>70.998708184017175</v>
      </c>
      <c r="E36" s="162">
        <v>86.561977452374023</v>
      </c>
      <c r="F36" s="162">
        <v>98.263276319081186</v>
      </c>
      <c r="G36" s="162">
        <v>45.378055922764801</v>
      </c>
      <c r="H36" s="162">
        <v>62.812162937273747</v>
      </c>
      <c r="I36" s="162">
        <v>65.57940933981277</v>
      </c>
      <c r="J36" s="162">
        <v>56.800116475636329</v>
      </c>
      <c r="K36" s="162">
        <v>53.541771570212966</v>
      </c>
      <c r="L36" s="162">
        <v>98.781101429098811</v>
      </c>
      <c r="M36" s="162">
        <v>101.22125390632576</v>
      </c>
      <c r="N36" s="162">
        <v>73.934042841084093</v>
      </c>
      <c r="O36" s="162">
        <v>69.215103821329365</v>
      </c>
      <c r="P36" s="162">
        <v>56.963292883270519</v>
      </c>
      <c r="Q36" s="162">
        <v>68.821619263947724</v>
      </c>
    </row>
    <row r="37" spans="1:17" ht="12.75" customHeight="1" x14ac:dyDescent="0.2">
      <c r="A37" s="124"/>
      <c r="B37" s="90" t="s">
        <v>4</v>
      </c>
      <c r="C37" s="162">
        <v>72.174776457307246</v>
      </c>
      <c r="D37" s="162">
        <v>72.35845924919299</v>
      </c>
      <c r="E37" s="162">
        <v>86.241636176133341</v>
      </c>
      <c r="F37" s="162">
        <v>100.48790359167133</v>
      </c>
      <c r="G37" s="162">
        <v>47.668919869228063</v>
      </c>
      <c r="H37" s="162">
        <v>62.498055447114602</v>
      </c>
      <c r="I37" s="162">
        <v>65.637444314270439</v>
      </c>
      <c r="J37" s="162">
        <v>56.615466525204205</v>
      </c>
      <c r="K37" s="162">
        <v>52.303920428382355</v>
      </c>
      <c r="L37" s="162">
        <v>98.651676819263855</v>
      </c>
      <c r="M37" s="162">
        <v>101.28794225703865</v>
      </c>
      <c r="N37" s="162">
        <v>73.32781854719579</v>
      </c>
      <c r="O37" s="162">
        <v>61.560013583885052</v>
      </c>
      <c r="P37" s="162">
        <v>54.388996507558552</v>
      </c>
      <c r="Q37" s="162">
        <v>65.817766239595116</v>
      </c>
    </row>
    <row r="38" spans="1:17" ht="12.75" customHeight="1" x14ac:dyDescent="0.2">
      <c r="A38" s="124"/>
      <c r="B38" s="90" t="s">
        <v>1</v>
      </c>
      <c r="C38" s="162">
        <v>72.230942681436673</v>
      </c>
      <c r="D38" s="162">
        <v>72.705140702533797</v>
      </c>
      <c r="E38" s="162">
        <v>85.057650802571303</v>
      </c>
      <c r="F38" s="162">
        <v>97.324199491083462</v>
      </c>
      <c r="G38" s="162">
        <v>46.504142534823806</v>
      </c>
      <c r="H38" s="162">
        <v>62.626261518479211</v>
      </c>
      <c r="I38" s="162">
        <v>66.176799546048812</v>
      </c>
      <c r="J38" s="162">
        <v>54.620159339854887</v>
      </c>
      <c r="K38" s="162">
        <v>51.619441519328589</v>
      </c>
      <c r="L38" s="162">
        <v>98.816949938303651</v>
      </c>
      <c r="M38" s="162">
        <v>101.34907381310499</v>
      </c>
      <c r="N38" s="162">
        <v>73.148092541612129</v>
      </c>
      <c r="O38" s="162">
        <v>74.487232174261166</v>
      </c>
      <c r="P38" s="162">
        <v>59.722160284127398</v>
      </c>
      <c r="Q38" s="162">
        <v>68.246945472613035</v>
      </c>
    </row>
    <row r="39" spans="1:17" ht="12.75" customHeight="1" x14ac:dyDescent="0.2">
      <c r="A39" s="124"/>
      <c r="B39" s="90" t="s">
        <v>2</v>
      </c>
      <c r="C39" s="162">
        <v>72.319101601662169</v>
      </c>
      <c r="D39" s="162">
        <v>73.378274461749129</v>
      </c>
      <c r="E39" s="162">
        <v>86.351999087610167</v>
      </c>
      <c r="F39" s="162">
        <v>95.359503919201771</v>
      </c>
      <c r="G39" s="162">
        <v>46.684094634482662</v>
      </c>
      <c r="H39" s="162">
        <v>61.473773890325141</v>
      </c>
      <c r="I39" s="162">
        <v>66.596716322642735</v>
      </c>
      <c r="J39" s="162">
        <v>51.629560629453195</v>
      </c>
      <c r="K39" s="162">
        <v>51.90364832535623</v>
      </c>
      <c r="L39" s="162">
        <v>99.117531020597355</v>
      </c>
      <c r="M39" s="162">
        <v>101.42794733873869</v>
      </c>
      <c r="N39" s="162">
        <v>73.955130646806623</v>
      </c>
      <c r="O39" s="162">
        <v>69.726259014710223</v>
      </c>
      <c r="P39" s="162">
        <v>66.148267299007728</v>
      </c>
      <c r="Q39" s="162">
        <v>66.934602694699052</v>
      </c>
    </row>
    <row r="40" spans="1:17" ht="26.25" customHeight="1" x14ac:dyDescent="0.2">
      <c r="A40" s="124">
        <v>1999</v>
      </c>
      <c r="B40" s="90" t="s">
        <v>3</v>
      </c>
      <c r="C40" s="162">
        <v>72.986807512697595</v>
      </c>
      <c r="D40" s="162">
        <v>73.119667140780791</v>
      </c>
      <c r="E40" s="162">
        <v>90.154819565732026</v>
      </c>
      <c r="F40" s="162">
        <v>96.896951555495406</v>
      </c>
      <c r="G40" s="162">
        <v>47.836098588838119</v>
      </c>
      <c r="H40" s="162">
        <v>63.556271721392434</v>
      </c>
      <c r="I40" s="162">
        <v>67.884446770818798</v>
      </c>
      <c r="J40" s="162">
        <v>52.097310405948164</v>
      </c>
      <c r="K40" s="162">
        <v>51.062351562974094</v>
      </c>
      <c r="L40" s="162">
        <v>99.388433445605088</v>
      </c>
      <c r="M40" s="162">
        <v>101.54775915175222</v>
      </c>
      <c r="N40" s="162">
        <v>74.618609818264602</v>
      </c>
      <c r="O40" s="162">
        <v>69.664718075783682</v>
      </c>
      <c r="P40" s="162">
        <v>60.64503897086923</v>
      </c>
      <c r="Q40" s="162">
        <v>64.105361362653042</v>
      </c>
    </row>
    <row r="41" spans="1:17" ht="12.75" customHeight="1" x14ac:dyDescent="0.2">
      <c r="A41" s="124"/>
      <c r="B41" s="90" t="s">
        <v>4</v>
      </c>
      <c r="C41" s="162">
        <v>73.339801442087747</v>
      </c>
      <c r="D41" s="162">
        <v>72.422605456133695</v>
      </c>
      <c r="E41" s="162">
        <v>87.850466391608052</v>
      </c>
      <c r="F41" s="162">
        <v>92.734370770976753</v>
      </c>
      <c r="G41" s="162">
        <v>49.47067651369855</v>
      </c>
      <c r="H41" s="162">
        <v>64.066207665131159</v>
      </c>
      <c r="I41" s="162">
        <v>68.287929324938048</v>
      </c>
      <c r="J41" s="162">
        <v>53.111866858601999</v>
      </c>
      <c r="K41" s="162">
        <v>56.328257407480834</v>
      </c>
      <c r="L41" s="162">
        <v>99.754173172607409</v>
      </c>
      <c r="M41" s="162">
        <v>101.76230501949266</v>
      </c>
      <c r="N41" s="162">
        <v>75.039239887018368</v>
      </c>
      <c r="O41" s="162">
        <v>69.134854631320849</v>
      </c>
      <c r="P41" s="162">
        <v>62.228655264782361</v>
      </c>
      <c r="Q41" s="162">
        <v>69.079063836288441</v>
      </c>
    </row>
    <row r="42" spans="1:17" ht="12.75" customHeight="1" x14ac:dyDescent="0.2">
      <c r="A42" s="124"/>
      <c r="B42" s="90" t="s">
        <v>1</v>
      </c>
      <c r="C42" s="162">
        <v>74.416550709065461</v>
      </c>
      <c r="D42" s="162">
        <v>74.527905448685217</v>
      </c>
      <c r="E42" s="162">
        <v>91.515238506797544</v>
      </c>
      <c r="F42" s="162">
        <v>93.986234480241322</v>
      </c>
      <c r="G42" s="162">
        <v>48.241276379556126</v>
      </c>
      <c r="H42" s="162">
        <v>65.101479352572696</v>
      </c>
      <c r="I42" s="162">
        <v>69.62516370025152</v>
      </c>
      <c r="J42" s="162">
        <v>53.223080294010536</v>
      </c>
      <c r="K42" s="162">
        <v>57.287246422726447</v>
      </c>
      <c r="L42" s="162">
        <v>99.850542756495315</v>
      </c>
      <c r="M42" s="162">
        <v>102.03467599885033</v>
      </c>
      <c r="N42" s="162">
        <v>76.140852442844249</v>
      </c>
      <c r="O42" s="162">
        <v>74.709921453757076</v>
      </c>
      <c r="P42" s="162">
        <v>60.8075926148002</v>
      </c>
      <c r="Q42" s="162">
        <v>70.965466516241506</v>
      </c>
    </row>
    <row r="43" spans="1:17" ht="12.75" customHeight="1" x14ac:dyDescent="0.2">
      <c r="A43" s="124"/>
      <c r="B43" s="90" t="s">
        <v>2</v>
      </c>
      <c r="C43" s="162">
        <v>75.45801582453268</v>
      </c>
      <c r="D43" s="162">
        <v>75.355661349899862</v>
      </c>
      <c r="E43" s="162">
        <v>90.931740458623395</v>
      </c>
      <c r="F43" s="162">
        <v>96.652945863559736</v>
      </c>
      <c r="G43" s="162">
        <v>50.325563125877494</v>
      </c>
      <c r="H43" s="162">
        <v>66.586163585590228</v>
      </c>
      <c r="I43" s="162">
        <v>70.541648735466154</v>
      </c>
      <c r="J43" s="162">
        <v>57.118872910709577</v>
      </c>
      <c r="K43" s="162">
        <v>59.756273510432806</v>
      </c>
      <c r="L43" s="162">
        <v>100.14264064146674</v>
      </c>
      <c r="M43" s="162">
        <v>102.22001980179782</v>
      </c>
      <c r="N43" s="162">
        <v>75.573771819484193</v>
      </c>
      <c r="O43" s="162">
        <v>67.149410510640436</v>
      </c>
      <c r="P43" s="162">
        <v>63.723660081426445</v>
      </c>
      <c r="Q43" s="162">
        <v>75.992061276415058</v>
      </c>
    </row>
    <row r="44" spans="1:17" ht="26.25" customHeight="1" x14ac:dyDescent="0.2">
      <c r="A44" s="124">
        <v>2000</v>
      </c>
      <c r="B44" s="90" t="s">
        <v>3</v>
      </c>
      <c r="C44" s="162">
        <v>75.77949164015746</v>
      </c>
      <c r="D44" s="162">
        <v>74.116444475717998</v>
      </c>
      <c r="E44" s="162">
        <v>91.273470781088491</v>
      </c>
      <c r="F44" s="162">
        <v>96.313110627450712</v>
      </c>
      <c r="G44" s="162">
        <v>53.708540331286692</v>
      </c>
      <c r="H44" s="162">
        <v>70.387533395774383</v>
      </c>
      <c r="I44" s="162">
        <v>71.890371050062996</v>
      </c>
      <c r="J44" s="162">
        <v>52.990748383846189</v>
      </c>
      <c r="K44" s="162">
        <v>57.749212780571746</v>
      </c>
      <c r="L44" s="162">
        <v>100.35150898972485</v>
      </c>
      <c r="M44" s="162">
        <v>102.26694703565177</v>
      </c>
      <c r="N44" s="162">
        <v>76.079503586795994</v>
      </c>
      <c r="O44" s="162">
        <v>71.075598679431735</v>
      </c>
      <c r="P44" s="162">
        <v>66.914266685314644</v>
      </c>
      <c r="Q44" s="162">
        <v>71.481523137707086</v>
      </c>
    </row>
    <row r="45" spans="1:17" ht="12.75" customHeight="1" x14ac:dyDescent="0.2">
      <c r="A45" s="124"/>
      <c r="B45" s="90" t="s">
        <v>4</v>
      </c>
      <c r="C45" s="162">
        <v>76.205012387992696</v>
      </c>
      <c r="D45" s="162">
        <v>74.942251622364779</v>
      </c>
      <c r="E45" s="162">
        <v>91.904664589787629</v>
      </c>
      <c r="F45" s="162">
        <v>87.335342387942717</v>
      </c>
      <c r="G45" s="162">
        <v>59.639113232883751</v>
      </c>
      <c r="H45" s="162">
        <v>69.694092009901738</v>
      </c>
      <c r="I45" s="162">
        <v>72.269247337941323</v>
      </c>
      <c r="J45" s="162">
        <v>53.986078430756493</v>
      </c>
      <c r="K45" s="162">
        <v>57.836940040755245</v>
      </c>
      <c r="L45" s="162">
        <v>100.68264425514333</v>
      </c>
      <c r="M45" s="162">
        <v>102.09854877598839</v>
      </c>
      <c r="N45" s="162">
        <v>76.5473445063881</v>
      </c>
      <c r="O45" s="162">
        <v>74.177061954722916</v>
      </c>
      <c r="P45" s="162">
        <v>63.426504199413415</v>
      </c>
      <c r="Q45" s="162">
        <v>84.417796653688626</v>
      </c>
    </row>
    <row r="46" spans="1:17" ht="12.75" customHeight="1" x14ac:dyDescent="0.2">
      <c r="A46" s="124"/>
      <c r="B46" s="90" t="s">
        <v>1</v>
      </c>
      <c r="C46" s="162">
        <v>77.080042935403625</v>
      </c>
      <c r="D46" s="162">
        <v>74.654678136523415</v>
      </c>
      <c r="E46" s="162">
        <v>92.628716292782727</v>
      </c>
      <c r="F46" s="162">
        <v>89.752307608871206</v>
      </c>
      <c r="G46" s="162">
        <v>60.002238790519556</v>
      </c>
      <c r="H46" s="162">
        <v>70.328610758917449</v>
      </c>
      <c r="I46" s="162">
        <v>72.896646291810001</v>
      </c>
      <c r="J46" s="162">
        <v>60.358740719349846</v>
      </c>
      <c r="K46" s="162">
        <v>60.451688134138564</v>
      </c>
      <c r="L46" s="162">
        <v>100.97860804911866</v>
      </c>
      <c r="M46" s="162">
        <v>101.73211100724036</v>
      </c>
      <c r="N46" s="162">
        <v>76.201087552188426</v>
      </c>
      <c r="O46" s="162">
        <v>73.386187386447958</v>
      </c>
      <c r="P46" s="162">
        <v>62.627264433364104</v>
      </c>
      <c r="Q46" s="162">
        <v>82.022871886951464</v>
      </c>
    </row>
    <row r="47" spans="1:17" ht="12.75" customHeight="1" x14ac:dyDescent="0.2">
      <c r="A47" s="124"/>
      <c r="B47" s="90" t="s">
        <v>2</v>
      </c>
      <c r="C47" s="162">
        <v>77.049859153553456</v>
      </c>
      <c r="D47" s="162">
        <v>74.251330958199759</v>
      </c>
      <c r="E47" s="162">
        <v>92.241073243254235</v>
      </c>
      <c r="F47" s="162">
        <v>88.651535066364801</v>
      </c>
      <c r="G47" s="162">
        <v>64.506284994209835</v>
      </c>
      <c r="H47" s="162">
        <v>69.38489380227297</v>
      </c>
      <c r="I47" s="162">
        <v>72.64758972133184</v>
      </c>
      <c r="J47" s="162">
        <v>56.765465991404831</v>
      </c>
      <c r="K47" s="162">
        <v>60.999415441827431</v>
      </c>
      <c r="L47" s="162">
        <v>101.20681577582847</v>
      </c>
      <c r="M47" s="162">
        <v>101.32433704853517</v>
      </c>
      <c r="N47" s="162">
        <v>77.437043123838279</v>
      </c>
      <c r="O47" s="162">
        <v>76.132424447276136</v>
      </c>
      <c r="P47" s="162">
        <v>62.883728063706322</v>
      </c>
      <c r="Q47" s="162">
        <v>82.43897152344816</v>
      </c>
    </row>
    <row r="48" spans="1:17" ht="26.25" customHeight="1" x14ac:dyDescent="0.2">
      <c r="A48" s="124">
        <v>2001</v>
      </c>
      <c r="B48" s="90" t="s">
        <v>3</v>
      </c>
      <c r="C48" s="162">
        <v>78.660611653279233</v>
      </c>
      <c r="D48" s="162">
        <v>77.409287906832958</v>
      </c>
      <c r="E48" s="162">
        <v>95.792179258314022</v>
      </c>
      <c r="F48" s="162">
        <v>88.809881257589112</v>
      </c>
      <c r="G48" s="162">
        <v>66.005475622585365</v>
      </c>
      <c r="H48" s="162">
        <v>72.957949748721902</v>
      </c>
      <c r="I48" s="162">
        <v>72.263858840802811</v>
      </c>
      <c r="J48" s="162">
        <v>61.800628266753634</v>
      </c>
      <c r="K48" s="162">
        <v>62.586796088416527</v>
      </c>
      <c r="L48" s="162">
        <v>101.73955616781393</v>
      </c>
      <c r="M48" s="162">
        <v>101.03457050836418</v>
      </c>
      <c r="N48" s="162">
        <v>79.13837666523149</v>
      </c>
      <c r="O48" s="162">
        <v>72.938223839455404</v>
      </c>
      <c r="P48" s="162">
        <v>61.506367586408778</v>
      </c>
      <c r="Q48" s="162">
        <v>73.854579580454086</v>
      </c>
    </row>
    <row r="49" spans="1:17" ht="12.75" customHeight="1" x14ac:dyDescent="0.2">
      <c r="A49" s="124"/>
      <c r="B49" s="90" t="s">
        <v>4</v>
      </c>
      <c r="C49" s="162">
        <v>78.92131843630834</v>
      </c>
      <c r="D49" s="162">
        <v>78.071135781739656</v>
      </c>
      <c r="E49" s="162">
        <v>96.656348242115811</v>
      </c>
      <c r="F49" s="162">
        <v>94.477671848482402</v>
      </c>
      <c r="G49" s="162">
        <v>63.44642132044649</v>
      </c>
      <c r="H49" s="162">
        <v>73.737510460952137</v>
      </c>
      <c r="I49" s="162">
        <v>71.810566279736364</v>
      </c>
      <c r="J49" s="162">
        <v>62.627003874056257</v>
      </c>
      <c r="K49" s="162">
        <v>62.3962576689377</v>
      </c>
      <c r="L49" s="162">
        <v>102.38703668395415</v>
      </c>
      <c r="M49" s="162">
        <v>101.0394932797787</v>
      </c>
      <c r="N49" s="162">
        <v>78.865179575857766</v>
      </c>
      <c r="O49" s="162">
        <v>77.010793855054231</v>
      </c>
      <c r="P49" s="162">
        <v>60.513815099137062</v>
      </c>
      <c r="Q49" s="162">
        <v>87.832711919417946</v>
      </c>
    </row>
    <row r="50" spans="1:17" ht="12.75" customHeight="1" x14ac:dyDescent="0.2">
      <c r="A50" s="124"/>
      <c r="B50" s="90" t="s">
        <v>1</v>
      </c>
      <c r="C50" s="162">
        <v>80.532602722661593</v>
      </c>
      <c r="D50" s="162">
        <v>79.875872939855711</v>
      </c>
      <c r="E50" s="162">
        <v>98.999909651043311</v>
      </c>
      <c r="F50" s="162">
        <v>97.414518338258418</v>
      </c>
      <c r="G50" s="162">
        <v>68.295967077489692</v>
      </c>
      <c r="H50" s="162">
        <v>76.070325125984851</v>
      </c>
      <c r="I50" s="162">
        <v>72.083875521164188</v>
      </c>
      <c r="J50" s="162">
        <v>60.557112781660841</v>
      </c>
      <c r="K50" s="162">
        <v>65.164120683728612</v>
      </c>
      <c r="L50" s="162">
        <v>102.86538954594333</v>
      </c>
      <c r="M50" s="162">
        <v>101.33497373303216</v>
      </c>
      <c r="N50" s="162">
        <v>81.378014336067253</v>
      </c>
      <c r="O50" s="162">
        <v>76.548407979617068</v>
      </c>
      <c r="P50" s="162">
        <v>70.665778966061637</v>
      </c>
      <c r="Q50" s="162">
        <v>84.216665651188876</v>
      </c>
    </row>
    <row r="51" spans="1:17" ht="12.75" customHeight="1" x14ac:dyDescent="0.2">
      <c r="A51" s="124"/>
      <c r="B51" s="90" t="s">
        <v>2</v>
      </c>
      <c r="C51" s="162">
        <v>82.206778870355691</v>
      </c>
      <c r="D51" s="162">
        <v>83.284969227138575</v>
      </c>
      <c r="E51" s="162">
        <v>101.601304122062</v>
      </c>
      <c r="F51" s="162">
        <v>98.307829800333081</v>
      </c>
      <c r="G51" s="162">
        <v>71.239786084900658</v>
      </c>
      <c r="H51" s="162">
        <v>78.254551224345349</v>
      </c>
      <c r="I51" s="162">
        <v>72.431916901302145</v>
      </c>
      <c r="J51" s="162">
        <v>62.520196526888618</v>
      </c>
      <c r="K51" s="162">
        <v>67.513957560646631</v>
      </c>
      <c r="L51" s="162">
        <v>103.3236416118276</v>
      </c>
      <c r="M51" s="162">
        <v>101.70457879514962</v>
      </c>
      <c r="N51" s="162">
        <v>81.931735439037794</v>
      </c>
      <c r="O51" s="162">
        <v>79.043391728422137</v>
      </c>
      <c r="P51" s="162">
        <v>74.4838882322274</v>
      </c>
      <c r="Q51" s="162">
        <v>83.713358298702559</v>
      </c>
    </row>
    <row r="52" spans="1:17" ht="26.25" customHeight="1" x14ac:dyDescent="0.2">
      <c r="A52" s="124">
        <v>2002</v>
      </c>
      <c r="B52" s="90" t="s">
        <v>3</v>
      </c>
      <c r="C52" s="162">
        <v>82.116267753628307</v>
      </c>
      <c r="D52" s="162">
        <v>82.979383891839092</v>
      </c>
      <c r="E52" s="162">
        <v>105.76356912885093</v>
      </c>
      <c r="F52" s="162">
        <v>93.954024804430759</v>
      </c>
      <c r="G52" s="162">
        <v>72.715708655069079</v>
      </c>
      <c r="H52" s="162">
        <v>79.185288962746341</v>
      </c>
      <c r="I52" s="162">
        <v>73.116546275293388</v>
      </c>
      <c r="J52" s="162">
        <v>62.661247686478703</v>
      </c>
      <c r="K52" s="162">
        <v>64.555063378430106</v>
      </c>
      <c r="L52" s="162">
        <v>103.85684310806354</v>
      </c>
      <c r="M52" s="162">
        <v>101.97584153662687</v>
      </c>
      <c r="N52" s="162">
        <v>80.425563581376977</v>
      </c>
      <c r="O52" s="162">
        <v>84.175465519286632</v>
      </c>
      <c r="P52" s="162">
        <v>66.927071023822904</v>
      </c>
      <c r="Q52" s="162">
        <v>71.524455199648841</v>
      </c>
    </row>
    <row r="53" spans="1:17" ht="12.75" customHeight="1" x14ac:dyDescent="0.2">
      <c r="A53" s="124"/>
      <c r="B53" s="90" t="s">
        <v>4</v>
      </c>
      <c r="C53" s="162">
        <v>82.070915604296516</v>
      </c>
      <c r="D53" s="162">
        <v>82.265506603972227</v>
      </c>
      <c r="E53" s="162">
        <v>98.843475608548033</v>
      </c>
      <c r="F53" s="162">
        <v>94.582977128799115</v>
      </c>
      <c r="G53" s="162">
        <v>72.4246403982917</v>
      </c>
      <c r="H53" s="162">
        <v>79.979161972550315</v>
      </c>
      <c r="I53" s="162">
        <v>74.039232405950855</v>
      </c>
      <c r="J53" s="162">
        <v>64.801252848150483</v>
      </c>
      <c r="K53" s="162">
        <v>63.892569714303427</v>
      </c>
      <c r="L53" s="162">
        <v>104.53433150615864</v>
      </c>
      <c r="M53" s="162">
        <v>101.95091410585475</v>
      </c>
      <c r="N53" s="162">
        <v>80.737452458791338</v>
      </c>
      <c r="O53" s="162">
        <v>79.825307764243504</v>
      </c>
      <c r="P53" s="162">
        <v>67.970697645900074</v>
      </c>
      <c r="Q53" s="162">
        <v>85.730770416164958</v>
      </c>
    </row>
    <row r="54" spans="1:17" ht="12.75" customHeight="1" x14ac:dyDescent="0.2">
      <c r="A54" s="124"/>
      <c r="B54" s="90" t="s">
        <v>222</v>
      </c>
      <c r="C54" s="162">
        <v>83.190977391604704</v>
      </c>
      <c r="D54" s="162">
        <v>83.907853677723679</v>
      </c>
      <c r="E54" s="162">
        <v>97.813478532672733</v>
      </c>
      <c r="F54" s="162">
        <v>99.325726092684619</v>
      </c>
      <c r="G54" s="162">
        <v>74.218361412208097</v>
      </c>
      <c r="H54" s="162">
        <v>81.858990017222723</v>
      </c>
      <c r="I54" s="162">
        <v>75.499599861668941</v>
      </c>
      <c r="J54" s="162">
        <v>63.983046098632002</v>
      </c>
      <c r="K54" s="162">
        <v>64.489312319486245</v>
      </c>
      <c r="L54" s="162">
        <v>105.4605518429815</v>
      </c>
      <c r="M54" s="162">
        <v>101.70677058824123</v>
      </c>
      <c r="N54" s="162">
        <v>81.580898847269879</v>
      </c>
      <c r="O54" s="162">
        <v>80.658932887182175</v>
      </c>
      <c r="P54" s="162">
        <v>71.985259046970512</v>
      </c>
      <c r="Q54" s="162">
        <v>91.398252136151669</v>
      </c>
    </row>
    <row r="55" spans="1:17" ht="12.75" customHeight="1" x14ac:dyDescent="0.2">
      <c r="A55" s="124"/>
      <c r="B55" s="90" t="s">
        <v>2</v>
      </c>
      <c r="C55" s="162">
        <v>84.181347323726172</v>
      </c>
      <c r="D55" s="162">
        <v>84.876121029061451</v>
      </c>
      <c r="E55" s="162">
        <v>99.216664201204736</v>
      </c>
      <c r="F55" s="162">
        <v>98.341606927875873</v>
      </c>
      <c r="G55" s="162">
        <v>73.047168969630533</v>
      </c>
      <c r="H55" s="162">
        <v>83.194382681264173</v>
      </c>
      <c r="I55" s="162">
        <v>77.18765509060097</v>
      </c>
      <c r="J55" s="162">
        <v>63.523013381771314</v>
      </c>
      <c r="K55" s="162">
        <v>66.124809193176219</v>
      </c>
      <c r="L55" s="162">
        <v>106.42356264126727</v>
      </c>
      <c r="M55" s="162">
        <v>101.27035481138546</v>
      </c>
      <c r="N55" s="162">
        <v>83.421688198225809</v>
      </c>
      <c r="O55" s="162">
        <v>80.997779174211189</v>
      </c>
      <c r="P55" s="162">
        <v>76.658864373763294</v>
      </c>
      <c r="Q55" s="162">
        <v>95.380499606137434</v>
      </c>
    </row>
    <row r="56" spans="1:17" ht="26.25" customHeight="1" x14ac:dyDescent="0.2">
      <c r="A56" s="124">
        <v>2003</v>
      </c>
      <c r="B56" s="90" t="s">
        <v>3</v>
      </c>
      <c r="C56" s="162">
        <v>85.011859070243034</v>
      </c>
      <c r="D56" s="162">
        <v>82.92409128654262</v>
      </c>
      <c r="E56" s="162">
        <v>101.69695421032998</v>
      </c>
      <c r="F56" s="162">
        <v>98.259283612769309</v>
      </c>
      <c r="G56" s="162">
        <v>79.777279876300497</v>
      </c>
      <c r="H56" s="162">
        <v>84.045253516368433</v>
      </c>
      <c r="I56" s="162">
        <v>79.087391241915441</v>
      </c>
      <c r="J56" s="162">
        <v>63.294466566148934</v>
      </c>
      <c r="K56" s="162">
        <v>67.585715787337705</v>
      </c>
      <c r="L56" s="162">
        <v>108.05569144911473</v>
      </c>
      <c r="M56" s="162">
        <v>100.81644972601772</v>
      </c>
      <c r="N56" s="162">
        <v>83.992467575971304</v>
      </c>
      <c r="O56" s="162">
        <v>82.760682896785212</v>
      </c>
      <c r="P56" s="162">
        <v>72.034087128909363</v>
      </c>
      <c r="Q56" s="162">
        <v>96.706021164667405</v>
      </c>
    </row>
    <row r="57" spans="1:17" ht="12.75" customHeight="1" x14ac:dyDescent="0.2">
      <c r="A57" s="124"/>
      <c r="B57" s="90" t="s">
        <v>4</v>
      </c>
      <c r="C57" s="162">
        <v>86.613044536719073</v>
      </c>
      <c r="D57" s="162">
        <v>86.074240806822118</v>
      </c>
      <c r="E57" s="162">
        <v>103.65456882763365</v>
      </c>
      <c r="F57" s="162">
        <v>98.145438468934273</v>
      </c>
      <c r="G57" s="162">
        <v>79.45680906118173</v>
      </c>
      <c r="H57" s="162">
        <v>85.343511727932494</v>
      </c>
      <c r="I57" s="162">
        <v>79.943807788787993</v>
      </c>
      <c r="J57" s="162">
        <v>67.449592821033747</v>
      </c>
      <c r="K57" s="162">
        <v>72.850470412043336</v>
      </c>
      <c r="L57" s="162">
        <v>108.77732085363894</v>
      </c>
      <c r="M57" s="162">
        <v>100.52155622298672</v>
      </c>
      <c r="N57" s="162">
        <v>84.910893906638904</v>
      </c>
      <c r="O57" s="162">
        <v>84.26119552591382</v>
      </c>
      <c r="P57" s="162">
        <v>72.715632470060797</v>
      </c>
      <c r="Q57" s="162">
        <v>88.308840033293052</v>
      </c>
    </row>
    <row r="58" spans="1:17" ht="12.75" customHeight="1" x14ac:dyDescent="0.2">
      <c r="A58" s="124"/>
      <c r="B58" s="90" t="s">
        <v>1</v>
      </c>
      <c r="C58" s="162">
        <v>87.932990439826952</v>
      </c>
      <c r="D58" s="162">
        <v>87.045446978170958</v>
      </c>
      <c r="E58" s="162">
        <v>104.94342313023317</v>
      </c>
      <c r="F58" s="162">
        <v>93.918572850432042</v>
      </c>
      <c r="G58" s="162">
        <v>79.148148024218344</v>
      </c>
      <c r="H58" s="162">
        <v>86.838221313094508</v>
      </c>
      <c r="I58" s="162">
        <v>80.537110608748876</v>
      </c>
      <c r="J58" s="162">
        <v>75.526371022132182</v>
      </c>
      <c r="K58" s="162">
        <v>74.240181017721895</v>
      </c>
      <c r="L58" s="162">
        <v>109.52234672011036</v>
      </c>
      <c r="M58" s="162">
        <v>100.41943541786928</v>
      </c>
      <c r="N58" s="162">
        <v>85.918030278081631</v>
      </c>
      <c r="O58" s="162">
        <v>85.368394566780722</v>
      </c>
      <c r="P58" s="162">
        <v>76.280335793089407</v>
      </c>
      <c r="Q58" s="162">
        <v>91.788228309045039</v>
      </c>
    </row>
    <row r="59" spans="1:17" ht="12.75" customHeight="1" x14ac:dyDescent="0.2">
      <c r="A59" s="124"/>
      <c r="B59" s="90" t="s">
        <v>2</v>
      </c>
      <c r="C59" s="162">
        <v>87.725337867017359</v>
      </c>
      <c r="D59" s="162">
        <v>86.521533166694766</v>
      </c>
      <c r="E59" s="162">
        <v>99.236531478245084</v>
      </c>
      <c r="F59" s="162">
        <v>97.444306002663382</v>
      </c>
      <c r="G59" s="162">
        <v>76.654618028619311</v>
      </c>
      <c r="H59" s="162">
        <v>85.459802073217531</v>
      </c>
      <c r="I59" s="162">
        <v>80.550865971298251</v>
      </c>
      <c r="J59" s="162">
        <v>77.242694162030674</v>
      </c>
      <c r="K59" s="162">
        <v>76.067131138463154</v>
      </c>
      <c r="L59" s="162">
        <v>110.10021976634137</v>
      </c>
      <c r="M59" s="162">
        <v>100.39043957389165</v>
      </c>
      <c r="N59" s="162">
        <v>87.222979605118937</v>
      </c>
      <c r="O59" s="162">
        <v>90.173919511936901</v>
      </c>
      <c r="P59" s="162">
        <v>70.944182293426991</v>
      </c>
      <c r="Q59" s="162">
        <v>67.640452109857208</v>
      </c>
    </row>
    <row r="60" spans="1:17" ht="26.25" customHeight="1" x14ac:dyDescent="0.2">
      <c r="A60" s="124">
        <v>2004</v>
      </c>
      <c r="B60" s="90" t="s">
        <v>3</v>
      </c>
      <c r="C60" s="162">
        <v>88.590935876417433</v>
      </c>
      <c r="D60" s="162">
        <v>87.16358276425801</v>
      </c>
      <c r="E60" s="162">
        <v>97.133079134855805</v>
      </c>
      <c r="F60" s="162">
        <v>100.85067532664399</v>
      </c>
      <c r="G60" s="162">
        <v>79.067900567724251</v>
      </c>
      <c r="H60" s="162">
        <v>88.95818633224512</v>
      </c>
      <c r="I60" s="162">
        <v>80.580895966966821</v>
      </c>
      <c r="J60" s="162">
        <v>76.755896338288451</v>
      </c>
      <c r="K60" s="162">
        <v>78.75873745413088</v>
      </c>
      <c r="L60" s="162">
        <v>110.52766600111333</v>
      </c>
      <c r="M60" s="162">
        <v>100.39671901616141</v>
      </c>
      <c r="N60" s="162">
        <v>88.090552619742013</v>
      </c>
      <c r="O60" s="162">
        <v>91.710689823701713</v>
      </c>
      <c r="P60" s="162">
        <v>70.498164829597656</v>
      </c>
      <c r="Q60" s="162">
        <v>88.009187533986761</v>
      </c>
    </row>
    <row r="61" spans="1:17" ht="12.75" customHeight="1" x14ac:dyDescent="0.2">
      <c r="A61" s="124"/>
      <c r="B61" s="90" t="s">
        <v>4</v>
      </c>
      <c r="C61" s="162">
        <v>88.635654622839056</v>
      </c>
      <c r="D61" s="162">
        <v>87.635453906933577</v>
      </c>
      <c r="E61" s="162">
        <v>96.962986698567704</v>
      </c>
      <c r="F61" s="162">
        <v>102.75003024291023</v>
      </c>
      <c r="G61" s="162">
        <v>82.845457301625586</v>
      </c>
      <c r="H61" s="162">
        <v>88.131791394892744</v>
      </c>
      <c r="I61" s="162">
        <v>80.444741002399539</v>
      </c>
      <c r="J61" s="162">
        <v>73.11605227497185</v>
      </c>
      <c r="K61" s="162">
        <v>78.802835410855465</v>
      </c>
      <c r="L61" s="162">
        <v>110.86470189302307</v>
      </c>
      <c r="M61" s="162">
        <v>100.34195207029151</v>
      </c>
      <c r="N61" s="162">
        <v>87.611142495440916</v>
      </c>
      <c r="O61" s="162">
        <v>100.77141991864166</v>
      </c>
      <c r="P61" s="162">
        <v>69.486745479643417</v>
      </c>
      <c r="Q61" s="162">
        <v>84.676114154527227</v>
      </c>
    </row>
    <row r="62" spans="1:17" ht="12.75" customHeight="1" x14ac:dyDescent="0.2">
      <c r="A62" s="124"/>
      <c r="B62" s="90" t="s">
        <v>1</v>
      </c>
      <c r="C62" s="162">
        <v>88.067095295943858</v>
      </c>
      <c r="D62" s="162">
        <v>88.197333399892059</v>
      </c>
      <c r="E62" s="162">
        <v>95.183868121958341</v>
      </c>
      <c r="F62" s="162">
        <v>95.271961697735122</v>
      </c>
      <c r="G62" s="162">
        <v>85.028197238804523</v>
      </c>
      <c r="H62" s="162">
        <v>86.99091218340314</v>
      </c>
      <c r="I62" s="162">
        <v>81.241678036164018</v>
      </c>
      <c r="J62" s="162">
        <v>74.273644159220154</v>
      </c>
      <c r="K62" s="162">
        <v>73.275524803271836</v>
      </c>
      <c r="L62" s="162">
        <v>110.96909429021439</v>
      </c>
      <c r="M62" s="162">
        <v>100.16771076858178</v>
      </c>
      <c r="N62" s="162">
        <v>87.630730491663655</v>
      </c>
      <c r="O62" s="162">
        <v>90.046008709313739</v>
      </c>
      <c r="P62" s="162">
        <v>70.402972645984676</v>
      </c>
      <c r="Q62" s="162">
        <v>83.519116632204543</v>
      </c>
    </row>
    <row r="63" spans="1:17" ht="12.75" customHeight="1" x14ac:dyDescent="0.2">
      <c r="A63" s="124"/>
      <c r="B63" s="90" t="s">
        <v>2</v>
      </c>
      <c r="C63" s="162">
        <v>89.127259884559251</v>
      </c>
      <c r="D63" s="162">
        <v>87.408652825867037</v>
      </c>
      <c r="E63" s="162">
        <v>97.122810881370086</v>
      </c>
      <c r="F63" s="162">
        <v>103.44787607304656</v>
      </c>
      <c r="G63" s="162">
        <v>87.297295822560002</v>
      </c>
      <c r="H63" s="162">
        <v>89.394868484474983</v>
      </c>
      <c r="I63" s="162">
        <v>81.723549902619936</v>
      </c>
      <c r="J63" s="162">
        <v>73.828881942044532</v>
      </c>
      <c r="K63" s="162">
        <v>74.693884714302769</v>
      </c>
      <c r="L63" s="162">
        <v>111.08984670156535</v>
      </c>
      <c r="M63" s="162">
        <v>99.966395355702147</v>
      </c>
      <c r="N63" s="162">
        <v>87.812918584483313</v>
      </c>
      <c r="O63" s="162">
        <v>87.574357311705626</v>
      </c>
      <c r="P63" s="162">
        <v>84.008069945150595</v>
      </c>
      <c r="Q63" s="162">
        <v>70.955511576486884</v>
      </c>
    </row>
    <row r="64" spans="1:17" ht="26.25" customHeight="1" x14ac:dyDescent="0.2">
      <c r="A64" s="124">
        <v>2005</v>
      </c>
      <c r="B64" s="90" t="s">
        <v>3</v>
      </c>
      <c r="C64" s="162">
        <v>89.108611698385332</v>
      </c>
      <c r="D64" s="162">
        <v>86.670669954418585</v>
      </c>
      <c r="E64" s="162">
        <v>94.176126930435359</v>
      </c>
      <c r="F64" s="162">
        <v>106.29125521006404</v>
      </c>
      <c r="G64" s="162">
        <v>88.240529704795549</v>
      </c>
      <c r="H64" s="162">
        <v>88.451594569892038</v>
      </c>
      <c r="I64" s="162">
        <v>82.806822037080266</v>
      </c>
      <c r="J64" s="162">
        <v>75.232443965009836</v>
      </c>
      <c r="K64" s="162">
        <v>76.376829941014222</v>
      </c>
      <c r="L64" s="162">
        <v>111.46562826725351</v>
      </c>
      <c r="M64" s="162">
        <v>99.728404962550115</v>
      </c>
      <c r="N64" s="162">
        <v>88.700418763765271</v>
      </c>
      <c r="O64" s="162">
        <v>87.8188485694685</v>
      </c>
      <c r="P64" s="162">
        <v>70.732513484265198</v>
      </c>
      <c r="Q64" s="162">
        <v>80.015286699183719</v>
      </c>
    </row>
    <row r="65" spans="1:17" ht="12.75" customHeight="1" x14ac:dyDescent="0.2">
      <c r="A65" s="124"/>
      <c r="B65" s="90" t="s">
        <v>4</v>
      </c>
      <c r="C65" s="162">
        <v>89.555881724893055</v>
      </c>
      <c r="D65" s="162">
        <v>87.072089614936417</v>
      </c>
      <c r="E65" s="162">
        <v>95.058891802248212</v>
      </c>
      <c r="F65" s="162">
        <v>107.33468404634533</v>
      </c>
      <c r="G65" s="162">
        <v>84.687194906436645</v>
      </c>
      <c r="H65" s="162">
        <v>90.37104863335351</v>
      </c>
      <c r="I65" s="162">
        <v>83.895874996618772</v>
      </c>
      <c r="J65" s="162">
        <v>76.851023882718991</v>
      </c>
      <c r="K65" s="162">
        <v>75.341820837867317</v>
      </c>
      <c r="L65" s="162">
        <v>111.92136153434457</v>
      </c>
      <c r="M65" s="162">
        <v>99.532963268745362</v>
      </c>
      <c r="N65" s="162">
        <v>88.619569457611988</v>
      </c>
      <c r="O65" s="162">
        <v>85.296863389634325</v>
      </c>
      <c r="P65" s="162">
        <v>72.901749803834676</v>
      </c>
      <c r="Q65" s="162">
        <v>106.08343234440252</v>
      </c>
    </row>
    <row r="66" spans="1:17" ht="12.75" customHeight="1" x14ac:dyDescent="0.2">
      <c r="A66" s="124"/>
      <c r="B66" s="90" t="s">
        <v>1</v>
      </c>
      <c r="C66" s="162">
        <v>90.148804499964356</v>
      </c>
      <c r="D66" s="162">
        <v>85.946055392540316</v>
      </c>
      <c r="E66" s="162">
        <v>95.245056440498672</v>
      </c>
      <c r="F66" s="162">
        <v>108.25891193801976</v>
      </c>
      <c r="G66" s="162">
        <v>80.709089489853881</v>
      </c>
      <c r="H66" s="162">
        <v>93.281500742399814</v>
      </c>
      <c r="I66" s="162">
        <v>85.302848734206194</v>
      </c>
      <c r="J66" s="162">
        <v>77.163060304880815</v>
      </c>
      <c r="K66" s="162">
        <v>82.59138246108617</v>
      </c>
      <c r="L66" s="162">
        <v>112.63618235491272</v>
      </c>
      <c r="M66" s="162">
        <v>99.379505135111373</v>
      </c>
      <c r="N66" s="162">
        <v>89.854319975173027</v>
      </c>
      <c r="O66" s="162">
        <v>86.275053174813266</v>
      </c>
      <c r="P66" s="162">
        <v>71.250724728891171</v>
      </c>
      <c r="Q66" s="162">
        <v>70.15841878686156</v>
      </c>
    </row>
    <row r="67" spans="1:17" ht="12.75" customHeight="1" x14ac:dyDescent="0.2">
      <c r="A67" s="124"/>
      <c r="B67" s="90" t="s">
        <v>2</v>
      </c>
      <c r="C67" s="162">
        <v>91.61484162443918</v>
      </c>
      <c r="D67" s="162">
        <v>87.282179719866107</v>
      </c>
      <c r="E67" s="162">
        <v>94.085920560022402</v>
      </c>
      <c r="F67" s="162">
        <v>104.76385284596589</v>
      </c>
      <c r="G67" s="162">
        <v>80.069790431796989</v>
      </c>
      <c r="H67" s="162">
        <v>96.318653050179066</v>
      </c>
      <c r="I67" s="162">
        <v>86.293070737456986</v>
      </c>
      <c r="J67" s="162">
        <v>79.078583765406421</v>
      </c>
      <c r="K67" s="162">
        <v>85.094278129620861</v>
      </c>
      <c r="L67" s="162">
        <v>113.22615200636362</v>
      </c>
      <c r="M67" s="162">
        <v>99.261571427508628</v>
      </c>
      <c r="N67" s="162">
        <v>91.103208611734544</v>
      </c>
      <c r="O67" s="162">
        <v>92.55802406866826</v>
      </c>
      <c r="P67" s="162">
        <v>81.745020177151204</v>
      </c>
      <c r="Q67" s="162">
        <v>98.998900217669473</v>
      </c>
    </row>
    <row r="68" spans="1:17" ht="26.25" customHeight="1" x14ac:dyDescent="0.2">
      <c r="A68" s="124">
        <v>2006</v>
      </c>
      <c r="B68" s="90" t="s">
        <v>3</v>
      </c>
      <c r="C68" s="162">
        <v>91.811396069441074</v>
      </c>
      <c r="D68" s="162">
        <v>89.040769878307032</v>
      </c>
      <c r="E68" s="162">
        <v>93.272034354223109</v>
      </c>
      <c r="F68" s="162">
        <v>102.76213573503281</v>
      </c>
      <c r="G68" s="162">
        <v>81.265319433269795</v>
      </c>
      <c r="H68" s="162">
        <v>95.337670656282896</v>
      </c>
      <c r="I68" s="162">
        <v>86.727823850939231</v>
      </c>
      <c r="J68" s="162">
        <v>84.320602275602241</v>
      </c>
      <c r="K68" s="162">
        <v>84.647700424273367</v>
      </c>
      <c r="L68" s="162">
        <v>113.64953049683665</v>
      </c>
      <c r="M68" s="162">
        <v>99.203713949972197</v>
      </c>
      <c r="N68" s="162">
        <v>90.554800390863491</v>
      </c>
      <c r="O68" s="162">
        <v>85.941515984242329</v>
      </c>
      <c r="P68" s="162">
        <v>76.164321780317366</v>
      </c>
      <c r="Q68" s="162">
        <v>84.876111354294892</v>
      </c>
    </row>
    <row r="69" spans="1:17" ht="12.75" customHeight="1" x14ac:dyDescent="0.2">
      <c r="A69" s="124"/>
      <c r="B69" s="90" t="s">
        <v>4</v>
      </c>
      <c r="C69" s="162">
        <v>92.177381116832152</v>
      </c>
      <c r="D69" s="162">
        <v>90.224662765376209</v>
      </c>
      <c r="E69" s="162">
        <v>93.242475120317422</v>
      </c>
      <c r="F69" s="162">
        <v>102.5826565028769</v>
      </c>
      <c r="G69" s="162">
        <v>78.894318225055883</v>
      </c>
      <c r="H69" s="162">
        <v>95.690575898359654</v>
      </c>
      <c r="I69" s="162">
        <v>86.884478263797163</v>
      </c>
      <c r="J69" s="162">
        <v>86.539886331208393</v>
      </c>
      <c r="K69" s="162">
        <v>86.513499682418512</v>
      </c>
      <c r="L69" s="162">
        <v>114.0378625313265</v>
      </c>
      <c r="M69" s="162">
        <v>99.182043008223857</v>
      </c>
      <c r="N69" s="162">
        <v>90.985802719397299</v>
      </c>
      <c r="O69" s="162">
        <v>87.565009263730232</v>
      </c>
      <c r="P69" s="162">
        <v>72.70282354333753</v>
      </c>
      <c r="Q69" s="162">
        <v>75.97904129687069</v>
      </c>
    </row>
    <row r="70" spans="1:17" ht="12.75" customHeight="1" x14ac:dyDescent="0.2">
      <c r="A70" s="124"/>
      <c r="B70" s="90" t="s">
        <v>1</v>
      </c>
      <c r="C70" s="162">
        <v>92.149063489477783</v>
      </c>
      <c r="D70" s="162">
        <v>90.105585663923534</v>
      </c>
      <c r="E70" s="162">
        <v>93.639809265154298</v>
      </c>
      <c r="F70" s="162">
        <v>103.84380841016852</v>
      </c>
      <c r="G70" s="162">
        <v>74.79648574555047</v>
      </c>
      <c r="H70" s="162">
        <v>95.212005773102604</v>
      </c>
      <c r="I70" s="162">
        <v>87.19182441948719</v>
      </c>
      <c r="J70" s="162">
        <v>85.877557302355555</v>
      </c>
      <c r="K70" s="162">
        <v>84.436733909381374</v>
      </c>
      <c r="L70" s="162">
        <v>114.09751090836741</v>
      </c>
      <c r="M70" s="162">
        <v>99.198380905383104</v>
      </c>
      <c r="N70" s="162">
        <v>91.270319412250259</v>
      </c>
      <c r="O70" s="162">
        <v>96.09927635680782</v>
      </c>
      <c r="P70" s="162">
        <v>77.236572165504555</v>
      </c>
      <c r="Q70" s="162">
        <v>77.304643966576833</v>
      </c>
    </row>
    <row r="71" spans="1:17" ht="12.75" customHeight="1" x14ac:dyDescent="0.2">
      <c r="A71" s="124"/>
      <c r="B71" s="90" t="s">
        <v>2</v>
      </c>
      <c r="C71" s="162">
        <v>93.359488371365899</v>
      </c>
      <c r="D71" s="162">
        <v>91.841974752576164</v>
      </c>
      <c r="E71" s="162">
        <v>98.477032842073129</v>
      </c>
      <c r="F71" s="162">
        <v>106.64577862799671</v>
      </c>
      <c r="G71" s="162">
        <v>75.088965765313148</v>
      </c>
      <c r="H71" s="162">
        <v>93.293310077659868</v>
      </c>
      <c r="I71" s="162">
        <v>87.066949057540825</v>
      </c>
      <c r="J71" s="162">
        <v>90.211782778714976</v>
      </c>
      <c r="K71" s="162">
        <v>87.840002724253722</v>
      </c>
      <c r="L71" s="162">
        <v>113.98353710927594</v>
      </c>
      <c r="M71" s="162">
        <v>99.152491731495928</v>
      </c>
      <c r="N71" s="162">
        <v>91.993556687915742</v>
      </c>
      <c r="O71" s="162">
        <v>98.83882003063168</v>
      </c>
      <c r="P71" s="162">
        <v>80.00433140544402</v>
      </c>
      <c r="Q71" s="162">
        <v>80.153545290254755</v>
      </c>
    </row>
    <row r="72" spans="1:17" ht="26.25" customHeight="1" x14ac:dyDescent="0.2">
      <c r="A72" s="124">
        <v>2007</v>
      </c>
      <c r="B72" s="90" t="s">
        <v>3</v>
      </c>
      <c r="C72" s="162">
        <v>93.084815959435332</v>
      </c>
      <c r="D72" s="162">
        <v>92.30575010189726</v>
      </c>
      <c r="E72" s="162">
        <v>100.87251970136492</v>
      </c>
      <c r="F72" s="162">
        <v>104.79918427484984</v>
      </c>
      <c r="G72" s="162">
        <v>77.672892392059126</v>
      </c>
      <c r="H72" s="162">
        <v>94.423360721432488</v>
      </c>
      <c r="I72" s="162">
        <v>86.919160224117363</v>
      </c>
      <c r="J72" s="162">
        <v>90.070612306861307</v>
      </c>
      <c r="K72" s="162">
        <v>86.866351203215316</v>
      </c>
      <c r="L72" s="162">
        <v>113.70490191324726</v>
      </c>
      <c r="M72" s="162">
        <v>98.572738650962989</v>
      </c>
      <c r="N72" s="162">
        <v>91.198109704552081</v>
      </c>
      <c r="O72" s="162">
        <v>91.316647957448154</v>
      </c>
      <c r="P72" s="162">
        <v>72.173926223001061</v>
      </c>
      <c r="Q72" s="162">
        <v>76.960700567886946</v>
      </c>
    </row>
    <row r="73" spans="1:17" ht="12.75" customHeight="1" x14ac:dyDescent="0.2">
      <c r="A73" s="124"/>
      <c r="B73" s="90" t="s">
        <v>4</v>
      </c>
      <c r="C73" s="162">
        <v>92.817709219540561</v>
      </c>
      <c r="D73" s="162">
        <v>92.619692048021079</v>
      </c>
      <c r="E73" s="162">
        <v>100.25495825102526</v>
      </c>
      <c r="F73" s="162">
        <v>104.06203928216165</v>
      </c>
      <c r="G73" s="162">
        <v>77.899705601776333</v>
      </c>
      <c r="H73" s="162">
        <v>95.522614890140005</v>
      </c>
      <c r="I73" s="162">
        <v>86.854292457644931</v>
      </c>
      <c r="J73" s="162">
        <v>89.500704520389363</v>
      </c>
      <c r="K73" s="162">
        <v>87.008809192704163</v>
      </c>
      <c r="L73" s="162">
        <v>113.01481454566168</v>
      </c>
      <c r="M73" s="162">
        <v>98.025888361993637</v>
      </c>
      <c r="N73" s="162">
        <v>91.003749559874535</v>
      </c>
      <c r="O73" s="162">
        <v>91.606644224025359</v>
      </c>
      <c r="P73" s="162">
        <v>66.712465799145122</v>
      </c>
      <c r="Q73" s="162">
        <v>54.389615953189526</v>
      </c>
    </row>
    <row r="74" spans="1:17" ht="12.75" customHeight="1" x14ac:dyDescent="0.2">
      <c r="A74" s="124"/>
      <c r="B74" s="90" t="s">
        <v>1</v>
      </c>
      <c r="C74" s="162">
        <v>93.523574902327326</v>
      </c>
      <c r="D74" s="162">
        <v>94.1540622116067</v>
      </c>
      <c r="E74" s="162">
        <v>99.72553031567297</v>
      </c>
      <c r="F74" s="162">
        <v>102.38782296088945</v>
      </c>
      <c r="G74" s="162">
        <v>77.718318289160067</v>
      </c>
      <c r="H74" s="162">
        <v>98.164903397746485</v>
      </c>
      <c r="I74" s="162">
        <v>87.201418844314816</v>
      </c>
      <c r="J74" s="162">
        <v>93.189457324782609</v>
      </c>
      <c r="K74" s="162">
        <v>83.435994169939477</v>
      </c>
      <c r="L74" s="162">
        <v>112.48038044241325</v>
      </c>
      <c r="M74" s="162">
        <v>97.929561061178717</v>
      </c>
      <c r="N74" s="162">
        <v>91.111315364212672</v>
      </c>
      <c r="O74" s="162">
        <v>91.102486116801259</v>
      </c>
      <c r="P74" s="162">
        <v>73.81476447895767</v>
      </c>
      <c r="Q74" s="162">
        <v>71.458800845516336</v>
      </c>
    </row>
    <row r="75" spans="1:17" ht="12.75" customHeight="1" x14ac:dyDescent="0.2">
      <c r="A75" s="124"/>
      <c r="B75" s="90" t="s">
        <v>2</v>
      </c>
      <c r="C75" s="162">
        <v>94.278787995550218</v>
      </c>
      <c r="D75" s="162">
        <v>93.044164589964012</v>
      </c>
      <c r="E75" s="162">
        <v>100.4105205001124</v>
      </c>
      <c r="F75" s="162">
        <v>100.68425676671501</v>
      </c>
      <c r="G75" s="162">
        <v>84.259859627261847</v>
      </c>
      <c r="H75" s="162">
        <v>98.472113667647349</v>
      </c>
      <c r="I75" s="162">
        <v>87.881408558528975</v>
      </c>
      <c r="J75" s="162">
        <v>92.774081725493275</v>
      </c>
      <c r="K75" s="162">
        <v>88.807707672453873</v>
      </c>
      <c r="L75" s="162">
        <v>112.02987414343423</v>
      </c>
      <c r="M75" s="162">
        <v>97.749483940498806</v>
      </c>
      <c r="N75" s="162">
        <v>92.124593437939978</v>
      </c>
      <c r="O75" s="162">
        <v>92.223664573499647</v>
      </c>
      <c r="P75" s="162">
        <v>75.480878378793562</v>
      </c>
      <c r="Q75" s="162">
        <v>70.288330374339296</v>
      </c>
    </row>
    <row r="76" spans="1:17" ht="26.25" customHeight="1" x14ac:dyDescent="0.2">
      <c r="A76" s="124">
        <v>2008</v>
      </c>
      <c r="B76" s="90" t="s">
        <v>3</v>
      </c>
      <c r="C76" s="162">
        <v>94.954582663882363</v>
      </c>
      <c r="D76" s="162">
        <v>93.383457249786602</v>
      </c>
      <c r="E76" s="162">
        <v>102.51815752930415</v>
      </c>
      <c r="F76" s="162">
        <v>102.52657686302231</v>
      </c>
      <c r="G76" s="162">
        <v>81.660328207606923</v>
      </c>
      <c r="H76" s="162">
        <v>101.15148929047817</v>
      </c>
      <c r="I76" s="162">
        <v>88.254821123573308</v>
      </c>
      <c r="J76" s="162">
        <v>96.751471234976819</v>
      </c>
      <c r="K76" s="162">
        <v>88.884169993979043</v>
      </c>
      <c r="L76" s="162">
        <v>111.704037580316</v>
      </c>
      <c r="M76" s="162">
        <v>97.224511412514687</v>
      </c>
      <c r="N76" s="162">
        <v>93.117904980845566</v>
      </c>
      <c r="O76" s="162">
        <v>96.873440596470346</v>
      </c>
      <c r="P76" s="162">
        <v>67.678953668392921</v>
      </c>
      <c r="Q76" s="162">
        <v>54.775353480972186</v>
      </c>
    </row>
    <row r="77" spans="1:17" ht="12.75" customHeight="1" x14ac:dyDescent="0.2">
      <c r="A77" s="124"/>
      <c r="B77" s="90" t="s">
        <v>4</v>
      </c>
      <c r="C77" s="162">
        <v>94.952367723978796</v>
      </c>
      <c r="D77" s="162">
        <v>93.497959095578238</v>
      </c>
      <c r="E77" s="162">
        <v>101.43370434679352</v>
      </c>
      <c r="F77" s="162">
        <v>101.64562049543966</v>
      </c>
      <c r="G77" s="162">
        <v>78.452940860976625</v>
      </c>
      <c r="H77" s="162">
        <v>101.60182039151644</v>
      </c>
      <c r="I77" s="162">
        <v>88.36481462571038</v>
      </c>
      <c r="J77" s="162">
        <v>97.172900121913258</v>
      </c>
      <c r="K77" s="162">
        <v>90.776667103068704</v>
      </c>
      <c r="L77" s="162">
        <v>111.19581251445427</v>
      </c>
      <c r="M77" s="162">
        <v>96.184648042054505</v>
      </c>
      <c r="N77" s="162">
        <v>93.074083621629924</v>
      </c>
      <c r="O77" s="162">
        <v>96.00262409515345</v>
      </c>
      <c r="P77" s="162">
        <v>72.498483402993784</v>
      </c>
      <c r="Q77" s="162">
        <v>74.384625601718071</v>
      </c>
    </row>
    <row r="78" spans="1:17" ht="12.75" customHeight="1" x14ac:dyDescent="0.2">
      <c r="A78" s="124"/>
      <c r="B78" s="90" t="s">
        <v>1</v>
      </c>
      <c r="C78" s="162">
        <v>93.765004607368908</v>
      </c>
      <c r="D78" s="162">
        <v>89.738801125151369</v>
      </c>
      <c r="E78" s="162">
        <v>98.529182165364674</v>
      </c>
      <c r="F78" s="162">
        <v>100.49596297994084</v>
      </c>
      <c r="G78" s="162">
        <v>77.858632867156928</v>
      </c>
      <c r="H78" s="162">
        <v>100.34763277605153</v>
      </c>
      <c r="I78" s="162">
        <v>88.427573211336011</v>
      </c>
      <c r="J78" s="162">
        <v>94.435971267420598</v>
      </c>
      <c r="K78" s="162">
        <v>89.709662783258693</v>
      </c>
      <c r="L78" s="162">
        <v>111.49716445272351</v>
      </c>
      <c r="M78" s="162">
        <v>97.165477641793373</v>
      </c>
      <c r="N78" s="162">
        <v>93.371673517658039</v>
      </c>
      <c r="O78" s="162">
        <v>86.723510331330786</v>
      </c>
      <c r="P78" s="162">
        <v>72.701693606221085</v>
      </c>
      <c r="Q78" s="162">
        <v>74.137808356209405</v>
      </c>
    </row>
    <row r="79" spans="1:17" ht="12.75" customHeight="1" x14ac:dyDescent="0.2">
      <c r="A79" s="124"/>
      <c r="B79" s="90" t="s">
        <v>2</v>
      </c>
      <c r="C79" s="162">
        <v>93.552593935838146</v>
      </c>
      <c r="D79" s="162">
        <v>88.277619684762982</v>
      </c>
      <c r="E79" s="162">
        <v>98.491507424398648</v>
      </c>
      <c r="F79" s="162">
        <v>102.02635125920449</v>
      </c>
      <c r="G79" s="162">
        <v>80.446858847041483</v>
      </c>
      <c r="H79" s="162">
        <v>101.10431760447257</v>
      </c>
      <c r="I79" s="162">
        <v>88.204389580590103</v>
      </c>
      <c r="J79" s="162">
        <v>91.995262213251138</v>
      </c>
      <c r="K79" s="162">
        <v>90.370510086417525</v>
      </c>
      <c r="L79" s="162">
        <v>111.25323516396952</v>
      </c>
      <c r="M79" s="162">
        <v>96.419677659160101</v>
      </c>
      <c r="N79" s="162">
        <v>94.287018088025405</v>
      </c>
      <c r="O79" s="162">
        <v>84.077957724847863</v>
      </c>
      <c r="P79" s="162">
        <v>71.653493020758916</v>
      </c>
      <c r="Q79" s="162">
        <v>75.042082814156004</v>
      </c>
    </row>
    <row r="80" spans="1:17" ht="26.25" customHeight="1" x14ac:dyDescent="0.2">
      <c r="A80" s="124">
        <v>2009</v>
      </c>
      <c r="B80" s="90" t="s">
        <v>3</v>
      </c>
      <c r="C80" s="162">
        <v>94.049843516749419</v>
      </c>
      <c r="D80" s="162">
        <v>87.521600594151138</v>
      </c>
      <c r="E80" s="162">
        <v>95.974107952433741</v>
      </c>
      <c r="F80" s="162">
        <v>101.89091055353566</v>
      </c>
      <c r="G80" s="162">
        <v>81.20317843928315</v>
      </c>
      <c r="H80" s="162">
        <v>104.18170969521006</v>
      </c>
      <c r="I80" s="162">
        <v>88.533573278681459</v>
      </c>
      <c r="J80" s="162">
        <v>91.259675019472724</v>
      </c>
      <c r="K80" s="162">
        <v>89.557715302213396</v>
      </c>
      <c r="L80" s="162">
        <v>111.50016629248596</v>
      </c>
      <c r="M80" s="162">
        <v>97.623442629185391</v>
      </c>
      <c r="N80" s="162">
        <v>94.876919644148884</v>
      </c>
      <c r="O80" s="162">
        <v>89.338365446971366</v>
      </c>
      <c r="P80" s="162">
        <v>78.794432526812855</v>
      </c>
      <c r="Q80" s="162">
        <v>63.028510523639014</v>
      </c>
    </row>
    <row r="81" spans="1:17" ht="12.75" customHeight="1" x14ac:dyDescent="0.2">
      <c r="A81" s="124"/>
      <c r="B81" s="90" t="s">
        <v>4</v>
      </c>
      <c r="C81" s="162">
        <v>93.939506631855309</v>
      </c>
      <c r="D81" s="162">
        <v>87.303977958914899</v>
      </c>
      <c r="E81" s="162">
        <v>95.033735170379629</v>
      </c>
      <c r="F81" s="162">
        <v>98.453847356766744</v>
      </c>
      <c r="G81" s="162">
        <v>82.51420195069376</v>
      </c>
      <c r="H81" s="162">
        <v>104.8421676403354</v>
      </c>
      <c r="I81" s="162">
        <v>88.550691860502965</v>
      </c>
      <c r="J81" s="162">
        <v>88.651062825303157</v>
      </c>
      <c r="K81" s="162">
        <v>91.840800288375348</v>
      </c>
      <c r="L81" s="162">
        <v>111.20181666958614</v>
      </c>
      <c r="M81" s="162">
        <v>97.95312474039531</v>
      </c>
      <c r="N81" s="162">
        <v>95.325421760179708</v>
      </c>
      <c r="O81" s="162">
        <v>89.170953691278342</v>
      </c>
      <c r="P81" s="162">
        <v>80.768713009178597</v>
      </c>
      <c r="Q81" s="162">
        <v>70.261353968573331</v>
      </c>
    </row>
    <row r="82" spans="1:17" ht="12.75" customHeight="1" x14ac:dyDescent="0.2">
      <c r="A82" s="124"/>
      <c r="B82" s="90" t="s">
        <v>1</v>
      </c>
      <c r="C82" s="162">
        <v>93.696591684013896</v>
      </c>
      <c r="D82" s="162">
        <v>88.044125837887762</v>
      </c>
      <c r="E82" s="162">
        <v>94.74334193277393</v>
      </c>
      <c r="F82" s="162">
        <v>92.011947246478385</v>
      </c>
      <c r="G82" s="162">
        <v>80.217658616028928</v>
      </c>
      <c r="H82" s="162">
        <v>104.03502200589118</v>
      </c>
      <c r="I82" s="162">
        <v>89.328053456941021</v>
      </c>
      <c r="J82" s="162">
        <v>87.488226000769743</v>
      </c>
      <c r="K82" s="162">
        <v>87.103720722281352</v>
      </c>
      <c r="L82" s="162">
        <v>111.02125407520087</v>
      </c>
      <c r="M82" s="162">
        <v>97.954717340138217</v>
      </c>
      <c r="N82" s="162">
        <v>95.147238270055453</v>
      </c>
      <c r="O82" s="162">
        <v>99.725446466937612</v>
      </c>
      <c r="P82" s="162">
        <v>85.034105907876537</v>
      </c>
      <c r="Q82" s="162">
        <v>60.064598896398898</v>
      </c>
    </row>
    <row r="83" spans="1:17" ht="12.75" customHeight="1" x14ac:dyDescent="0.2">
      <c r="A83" s="124"/>
      <c r="B83" s="90" t="s">
        <v>2</v>
      </c>
      <c r="C83" s="162">
        <v>93.423808521637895</v>
      </c>
      <c r="D83" s="162">
        <v>89.225898495735649</v>
      </c>
      <c r="E83" s="162">
        <v>93.499205181085898</v>
      </c>
      <c r="F83" s="162">
        <v>92.742915031138196</v>
      </c>
      <c r="G83" s="162">
        <v>80.143447917900332</v>
      </c>
      <c r="H83" s="162">
        <v>100.48690263412918</v>
      </c>
      <c r="I83" s="162">
        <v>90.340443265964396</v>
      </c>
      <c r="J83" s="162">
        <v>86.894532124916068</v>
      </c>
      <c r="K83" s="162">
        <v>88.214308635790076</v>
      </c>
      <c r="L83" s="162">
        <v>110.90311441541698</v>
      </c>
      <c r="M83" s="162">
        <v>97.828661275976785</v>
      </c>
      <c r="N83" s="162">
        <v>95.855395265842787</v>
      </c>
      <c r="O83" s="162">
        <v>94.005726731833761</v>
      </c>
      <c r="P83" s="162">
        <v>79.83313257933861</v>
      </c>
      <c r="Q83" s="162">
        <v>62.213634077408088</v>
      </c>
    </row>
    <row r="84" spans="1:17" ht="26.25" customHeight="1" x14ac:dyDescent="0.2">
      <c r="A84" s="124">
        <v>2010</v>
      </c>
      <c r="B84" s="90" t="s">
        <v>3</v>
      </c>
      <c r="C84" s="162">
        <v>93.526812353353534</v>
      </c>
      <c r="D84" s="162">
        <v>89.736757193112297</v>
      </c>
      <c r="E84" s="162">
        <v>95.544330791443144</v>
      </c>
      <c r="F84" s="162">
        <v>94.861539772371444</v>
      </c>
      <c r="G84" s="162">
        <v>76.742326628058123</v>
      </c>
      <c r="H84" s="162">
        <v>101.36647998557257</v>
      </c>
      <c r="I84" s="162">
        <v>91.043871443823463</v>
      </c>
      <c r="J84" s="162">
        <v>85.854912738506314</v>
      </c>
      <c r="K84" s="162">
        <v>88.92041521244407</v>
      </c>
      <c r="L84" s="162">
        <v>110.77061376459309</v>
      </c>
      <c r="M84" s="162">
        <v>97.431660887958429</v>
      </c>
      <c r="N84" s="162">
        <v>96.225110413324643</v>
      </c>
      <c r="O84" s="162">
        <v>86.465098892052836</v>
      </c>
      <c r="P84" s="162">
        <v>80.251962360093643</v>
      </c>
      <c r="Q84" s="162">
        <v>80.176923353150983</v>
      </c>
    </row>
    <row r="85" spans="1:17" ht="12.75" customHeight="1" x14ac:dyDescent="0.2">
      <c r="A85" s="124"/>
      <c r="B85" s="90" t="s">
        <v>4</v>
      </c>
      <c r="C85" s="162">
        <v>93.923263502822536</v>
      </c>
      <c r="D85" s="162">
        <v>91.42987727023224</v>
      </c>
      <c r="E85" s="162">
        <v>94.105399874922099</v>
      </c>
      <c r="F85" s="162">
        <v>95.021181231369965</v>
      </c>
      <c r="G85" s="162">
        <v>78.837972650689551</v>
      </c>
      <c r="H85" s="162">
        <v>97.628949091348005</v>
      </c>
      <c r="I85" s="162">
        <v>91.933481585198976</v>
      </c>
      <c r="J85" s="162">
        <v>88.253156836802532</v>
      </c>
      <c r="K85" s="162">
        <v>86.990224416135746</v>
      </c>
      <c r="L85" s="162">
        <v>110.60606548895973</v>
      </c>
      <c r="M85" s="162">
        <v>97.024681180198556</v>
      </c>
      <c r="N85" s="162">
        <v>96.563825347996413</v>
      </c>
      <c r="O85" s="162">
        <v>84.317848020313676</v>
      </c>
      <c r="P85" s="162">
        <v>94.288601691303157</v>
      </c>
      <c r="Q85" s="162">
        <v>86.03421520357098</v>
      </c>
    </row>
    <row r="86" spans="1:17" ht="12.75" customHeight="1" x14ac:dyDescent="0.2">
      <c r="A86" s="124"/>
      <c r="B86" s="90" t="s">
        <v>1</v>
      </c>
      <c r="C86" s="162">
        <v>94.067434313394301</v>
      </c>
      <c r="D86" s="162">
        <v>91.604956402437566</v>
      </c>
      <c r="E86" s="162">
        <v>94.149129342883498</v>
      </c>
      <c r="F86" s="162">
        <v>96.236683399910461</v>
      </c>
      <c r="G86" s="162">
        <v>76.771872979487213</v>
      </c>
      <c r="H86" s="162">
        <v>97.816989759970269</v>
      </c>
      <c r="I86" s="162">
        <v>92.49214360913966</v>
      </c>
      <c r="J86" s="162">
        <v>87.992034737791272</v>
      </c>
      <c r="K86" s="162">
        <v>86.50763150526268</v>
      </c>
      <c r="L86" s="162">
        <v>110.42404714857184</v>
      </c>
      <c r="M86" s="162">
        <v>97.006804029971235</v>
      </c>
      <c r="N86" s="162">
        <v>96.733960489838381</v>
      </c>
      <c r="O86" s="162">
        <v>85.92380482575264</v>
      </c>
      <c r="P86" s="162">
        <v>98.73608259161098</v>
      </c>
      <c r="Q86" s="162">
        <v>85.277762998429381</v>
      </c>
    </row>
    <row r="87" spans="1:17" ht="12.75" customHeight="1" x14ac:dyDescent="0.2">
      <c r="A87" s="124"/>
      <c r="B87" s="90" t="s">
        <v>2</v>
      </c>
      <c r="C87" s="162">
        <v>93.731502062146888</v>
      </c>
      <c r="D87" s="162">
        <v>92.135631006386973</v>
      </c>
      <c r="E87" s="162">
        <v>94.7977128502894</v>
      </c>
      <c r="F87" s="162">
        <v>95.38808221352626</v>
      </c>
      <c r="G87" s="162">
        <v>77.880508903548915</v>
      </c>
      <c r="H87" s="162">
        <v>96.001172471025356</v>
      </c>
      <c r="I87" s="162">
        <v>92.641743291155024</v>
      </c>
      <c r="J87" s="162">
        <v>90.206652648701805</v>
      </c>
      <c r="K87" s="162">
        <v>86.79886904950726</v>
      </c>
      <c r="L87" s="162">
        <v>110.24520726282235</v>
      </c>
      <c r="M87" s="162">
        <v>97.676718231425284</v>
      </c>
      <c r="N87" s="162">
        <v>96.114580904060958</v>
      </c>
      <c r="O87" s="162">
        <v>88.140205307596304</v>
      </c>
      <c r="P87" s="162">
        <v>78.628977310655088</v>
      </c>
      <c r="Q87" s="162">
        <v>76.326331156069628</v>
      </c>
    </row>
    <row r="88" spans="1:17" ht="26.25" customHeight="1" x14ac:dyDescent="0.2">
      <c r="A88" s="124">
        <v>2011</v>
      </c>
      <c r="B88" s="90" t="s">
        <v>3</v>
      </c>
      <c r="C88" s="162">
        <v>93.825723327949191</v>
      </c>
      <c r="D88" s="162">
        <v>91.616695140580902</v>
      </c>
      <c r="E88" s="162">
        <v>96.080734372039799</v>
      </c>
      <c r="F88" s="162">
        <v>94.123756873303492</v>
      </c>
      <c r="G88" s="162">
        <v>75.606277011853507</v>
      </c>
      <c r="H88" s="162">
        <v>92.508043584475843</v>
      </c>
      <c r="I88" s="162">
        <v>92.8073309556342</v>
      </c>
      <c r="J88" s="162">
        <v>92.048791465653679</v>
      </c>
      <c r="K88" s="162">
        <v>92.427460226201418</v>
      </c>
      <c r="L88" s="162">
        <v>110.01635175555708</v>
      </c>
      <c r="M88" s="162">
        <v>98.721368469341328</v>
      </c>
      <c r="N88" s="162">
        <v>95.533142622688374</v>
      </c>
      <c r="O88" s="162">
        <v>97.126339525631991</v>
      </c>
      <c r="P88" s="162">
        <v>72.459183663683291</v>
      </c>
      <c r="Q88" s="162">
        <v>84.065296040473143</v>
      </c>
    </row>
    <row r="89" spans="1:17" ht="12.75" customHeight="1" x14ac:dyDescent="0.2">
      <c r="A89" s="124"/>
      <c r="B89" s="90" t="s">
        <v>4</v>
      </c>
      <c r="C89" s="162">
        <v>93.252497904482794</v>
      </c>
      <c r="D89" s="162">
        <v>91.526361346309486</v>
      </c>
      <c r="E89" s="162">
        <v>96.543560356995485</v>
      </c>
      <c r="F89" s="162">
        <v>95.915842214951397</v>
      </c>
      <c r="G89" s="162">
        <v>75.756650217172833</v>
      </c>
      <c r="H89" s="162">
        <v>92.502375845791917</v>
      </c>
      <c r="I89" s="162">
        <v>92.677635358696833</v>
      </c>
      <c r="J89" s="162">
        <v>89.747837338488566</v>
      </c>
      <c r="K89" s="162">
        <v>88.783850516917838</v>
      </c>
      <c r="L89" s="162">
        <v>109.35076267227069</v>
      </c>
      <c r="M89" s="162">
        <v>97.792170723872545</v>
      </c>
      <c r="N89" s="162">
        <v>96.429293112346897</v>
      </c>
      <c r="O89" s="162">
        <v>88.972896565680742</v>
      </c>
      <c r="P89" s="162">
        <v>73.649217847941884</v>
      </c>
      <c r="Q89" s="162">
        <v>82.632133867053227</v>
      </c>
    </row>
    <row r="90" spans="1:17" ht="12.75" customHeight="1" x14ac:dyDescent="0.2">
      <c r="A90" s="124"/>
      <c r="B90" s="90" t="s">
        <v>1</v>
      </c>
      <c r="C90" s="162">
        <v>93.923971021009208</v>
      </c>
      <c r="D90" s="162">
        <v>91.741033118875208</v>
      </c>
      <c r="E90" s="162">
        <v>98.089131596204481</v>
      </c>
      <c r="F90" s="162">
        <v>95.557573020808292</v>
      </c>
      <c r="G90" s="162">
        <v>76.470583132883604</v>
      </c>
      <c r="H90" s="162">
        <v>93.453802971801608</v>
      </c>
      <c r="I90" s="162">
        <v>92.982070968299126</v>
      </c>
      <c r="J90" s="162">
        <v>91.494804740367172</v>
      </c>
      <c r="K90" s="162">
        <v>90.773947842597806</v>
      </c>
      <c r="L90" s="162">
        <v>108.31557100150357</v>
      </c>
      <c r="M90" s="162">
        <v>96.895359707968026</v>
      </c>
      <c r="N90" s="162">
        <v>96.438124946203303</v>
      </c>
      <c r="O90" s="162">
        <v>86.904233174195838</v>
      </c>
      <c r="P90" s="162">
        <v>86.108663058642804</v>
      </c>
      <c r="Q90" s="162">
        <v>79.414620870112969</v>
      </c>
    </row>
    <row r="91" spans="1:17" ht="12.75" customHeight="1" x14ac:dyDescent="0.2">
      <c r="A91" s="124"/>
      <c r="B91" s="90" t="s">
        <v>2</v>
      </c>
      <c r="C91" s="162">
        <v>94.390515847915424</v>
      </c>
      <c r="D91" s="162">
        <v>91.838865130854813</v>
      </c>
      <c r="E91" s="162">
        <v>97.8042620866416</v>
      </c>
      <c r="F91" s="162">
        <v>96.548421367349192</v>
      </c>
      <c r="G91" s="162">
        <v>77.641628070709743</v>
      </c>
      <c r="H91" s="162">
        <v>94.056313334900082</v>
      </c>
      <c r="I91" s="162">
        <v>92.793888955658034</v>
      </c>
      <c r="J91" s="162">
        <v>92.519428342354757</v>
      </c>
      <c r="K91" s="162">
        <v>90.084813380649322</v>
      </c>
      <c r="L91" s="162">
        <v>107.00474771469916</v>
      </c>
      <c r="M91" s="162">
        <v>96.210000433847057</v>
      </c>
      <c r="N91" s="162">
        <v>97.529795560123645</v>
      </c>
      <c r="O91" s="162">
        <v>86.192052031119388</v>
      </c>
      <c r="P91" s="162">
        <v>98.274462546507522</v>
      </c>
      <c r="Q91" s="162">
        <v>77.853277901240787</v>
      </c>
    </row>
    <row r="92" spans="1:17" ht="26.25" customHeight="1" x14ac:dyDescent="0.2">
      <c r="A92" s="124">
        <v>2012</v>
      </c>
      <c r="B92" s="90" t="s">
        <v>3</v>
      </c>
      <c r="C92" s="162">
        <v>93.86593715343048</v>
      </c>
      <c r="D92" s="162">
        <v>93.238040060827458</v>
      </c>
      <c r="E92" s="162">
        <v>93.378296927027321</v>
      </c>
      <c r="F92" s="162">
        <v>93.460517563351644</v>
      </c>
      <c r="G92" s="162">
        <v>79.314185937794761</v>
      </c>
      <c r="H92" s="162">
        <v>92.389080642807684</v>
      </c>
      <c r="I92" s="162">
        <v>93.06157307293185</v>
      </c>
      <c r="J92" s="162">
        <v>90.727533792400735</v>
      </c>
      <c r="K92" s="162">
        <v>94.066975587384519</v>
      </c>
      <c r="L92" s="162">
        <v>105.77634462029872</v>
      </c>
      <c r="M92" s="162">
        <v>96.509629162520881</v>
      </c>
      <c r="N92" s="162">
        <v>98.0930743754313</v>
      </c>
      <c r="O92" s="162">
        <v>89.746528485535336</v>
      </c>
      <c r="P92" s="162">
        <v>78.489210730238156</v>
      </c>
      <c r="Q92" s="162">
        <v>81.646429176528599</v>
      </c>
    </row>
    <row r="93" spans="1:17" ht="12.75" customHeight="1" x14ac:dyDescent="0.2">
      <c r="A93" s="124"/>
      <c r="B93" s="90" t="s">
        <v>4</v>
      </c>
      <c r="C93" s="162">
        <v>94.77970040961435</v>
      </c>
      <c r="D93" s="162">
        <v>92.030034372775731</v>
      </c>
      <c r="E93" s="162">
        <v>93.572835612928472</v>
      </c>
      <c r="F93" s="162">
        <v>94.141032242825801</v>
      </c>
      <c r="G93" s="162">
        <v>79.367589452666095</v>
      </c>
      <c r="H93" s="162">
        <v>95.513253109337001</v>
      </c>
      <c r="I93" s="162">
        <v>93.032753170268947</v>
      </c>
      <c r="J93" s="162">
        <v>91.627592127282171</v>
      </c>
      <c r="K93" s="162">
        <v>98.87484693022715</v>
      </c>
      <c r="L93" s="162">
        <v>104.4868721951089</v>
      </c>
      <c r="M93" s="162">
        <v>96.768338492571488</v>
      </c>
      <c r="N93" s="162">
        <v>98.236208579813507</v>
      </c>
      <c r="O93" s="162">
        <v>91.812502419219371</v>
      </c>
      <c r="P93" s="162">
        <v>94.966425871995767</v>
      </c>
      <c r="Q93" s="162">
        <v>81.896315718599496</v>
      </c>
    </row>
    <row r="94" spans="1:17" ht="12.75" customHeight="1" x14ac:dyDescent="0.2">
      <c r="A94" s="124"/>
      <c r="B94" s="90" t="s">
        <v>1</v>
      </c>
      <c r="C94" s="162">
        <v>94.665881063239453</v>
      </c>
      <c r="D94" s="162">
        <v>92.681778951755234</v>
      </c>
      <c r="E94" s="162">
        <v>91.95197988925247</v>
      </c>
      <c r="F94" s="162">
        <v>93.65425078037805</v>
      </c>
      <c r="G94" s="162">
        <v>78.067658685214582</v>
      </c>
      <c r="H94" s="162">
        <v>95.364144241905009</v>
      </c>
      <c r="I94" s="162">
        <v>93.527872766378323</v>
      </c>
      <c r="J94" s="162">
        <v>92.584016661249294</v>
      </c>
      <c r="K94" s="162">
        <v>95.741635465359721</v>
      </c>
      <c r="L94" s="162">
        <v>103.54225238874517</v>
      </c>
      <c r="M94" s="162">
        <v>96.879437465635135</v>
      </c>
      <c r="N94" s="162">
        <v>98.572486105052533</v>
      </c>
      <c r="O94" s="162">
        <v>90.700203517942668</v>
      </c>
      <c r="P94" s="162">
        <v>97.181460401781706</v>
      </c>
      <c r="Q94" s="162">
        <v>89.652432732448005</v>
      </c>
    </row>
    <row r="95" spans="1:17" ht="12.75" customHeight="1" x14ac:dyDescent="0.2">
      <c r="A95" s="124"/>
      <c r="B95" s="90" t="s">
        <v>2</v>
      </c>
      <c r="C95" s="162">
        <v>95.406480694319839</v>
      </c>
      <c r="D95" s="162">
        <v>93.242126445882178</v>
      </c>
      <c r="E95" s="162">
        <v>91.956777749083329</v>
      </c>
      <c r="F95" s="162">
        <v>92.223220519384114</v>
      </c>
      <c r="G95" s="162">
        <v>82.937205322365514</v>
      </c>
      <c r="H95" s="162">
        <v>93.314044292848251</v>
      </c>
      <c r="I95" s="162">
        <v>94.336274419445758</v>
      </c>
      <c r="J95" s="162">
        <v>96.936589447813972</v>
      </c>
      <c r="K95" s="162">
        <v>94.4055784986746</v>
      </c>
      <c r="L95" s="162">
        <v>103.23378646579461</v>
      </c>
      <c r="M95" s="162">
        <v>97.818449437707827</v>
      </c>
      <c r="N95" s="162">
        <v>98.776668428058514</v>
      </c>
      <c r="O95" s="162">
        <v>94.002060351742628</v>
      </c>
      <c r="P95" s="162">
        <v>102.03045747244123</v>
      </c>
      <c r="Q95" s="162">
        <v>88.299501326217012</v>
      </c>
    </row>
    <row r="96" spans="1:17" ht="26.25" customHeight="1" x14ac:dyDescent="0.2">
      <c r="A96" s="124">
        <v>2013</v>
      </c>
      <c r="B96" s="90" t="s">
        <v>3</v>
      </c>
      <c r="C96" s="162">
        <v>95.484746796446444</v>
      </c>
      <c r="D96" s="162">
        <v>93.400872189573363</v>
      </c>
      <c r="E96" s="162">
        <v>92.421258108923027</v>
      </c>
      <c r="F96" s="162">
        <v>91.459136175555699</v>
      </c>
      <c r="G96" s="162">
        <v>83.383155528004778</v>
      </c>
      <c r="H96" s="162">
        <v>94.979872388825129</v>
      </c>
      <c r="I96" s="162">
        <v>94.966631896910869</v>
      </c>
      <c r="J96" s="162">
        <v>97.880885988777564</v>
      </c>
      <c r="K96" s="162">
        <v>94.329061253527371</v>
      </c>
      <c r="L96" s="162">
        <v>103.37329580096335</v>
      </c>
      <c r="M96" s="162">
        <v>97.574643625981068</v>
      </c>
      <c r="N96" s="162">
        <v>98.690338532501301</v>
      </c>
      <c r="O96" s="162">
        <v>93.205256732429845</v>
      </c>
      <c r="P96" s="162">
        <v>95.869708754396058</v>
      </c>
      <c r="Q96" s="162">
        <v>87.45461357839261</v>
      </c>
    </row>
    <row r="97" spans="1:17" ht="12.75" customHeight="1" x14ac:dyDescent="0.2">
      <c r="A97" s="124"/>
      <c r="B97" s="90" t="s">
        <v>4</v>
      </c>
      <c r="C97" s="162">
        <v>95.88921589162004</v>
      </c>
      <c r="D97" s="162">
        <v>94.628462365629005</v>
      </c>
      <c r="E97" s="162">
        <v>93.008393044844965</v>
      </c>
      <c r="F97" s="162">
        <v>93.527802141470815</v>
      </c>
      <c r="G97" s="162">
        <v>83.515182813302587</v>
      </c>
      <c r="H97" s="162">
        <v>95.014656947888</v>
      </c>
      <c r="I97" s="162">
        <v>95.743978769002709</v>
      </c>
      <c r="J97" s="162">
        <v>96.757592468099404</v>
      </c>
      <c r="K97" s="162">
        <v>97.277293962049455</v>
      </c>
      <c r="L97" s="162">
        <v>103.44861872320124</v>
      </c>
      <c r="M97" s="162">
        <v>97.12401286154784</v>
      </c>
      <c r="N97" s="162">
        <v>98.283498973481855</v>
      </c>
      <c r="O97" s="162">
        <v>96.403777849850911</v>
      </c>
      <c r="P97" s="162">
        <v>95.982292755516568</v>
      </c>
      <c r="Q97" s="162">
        <v>87.785326288692346</v>
      </c>
    </row>
    <row r="98" spans="1:17" ht="12.75" customHeight="1" x14ac:dyDescent="0.2">
      <c r="A98" s="124"/>
      <c r="B98" s="90" t="s">
        <v>1</v>
      </c>
      <c r="C98" s="162">
        <v>96.446237647308493</v>
      </c>
      <c r="D98" s="162">
        <v>96.069753840480303</v>
      </c>
      <c r="E98" s="162">
        <v>93.816597062518923</v>
      </c>
      <c r="F98" s="162">
        <v>91.364840339608847</v>
      </c>
      <c r="G98" s="162">
        <v>85.476981595201408</v>
      </c>
      <c r="H98" s="162">
        <v>97.156967317379753</v>
      </c>
      <c r="I98" s="162">
        <v>96.577602249505702</v>
      </c>
      <c r="J98" s="162">
        <v>97.633621049885519</v>
      </c>
      <c r="K98" s="162">
        <v>96.995921181528587</v>
      </c>
      <c r="L98" s="162">
        <v>103.07209559311622</v>
      </c>
      <c r="M98" s="162">
        <v>96.867313024714505</v>
      </c>
      <c r="N98" s="162">
        <v>98.333551756173449</v>
      </c>
      <c r="O98" s="162">
        <v>98.173883765919157</v>
      </c>
      <c r="P98" s="162">
        <v>93.523466947468094</v>
      </c>
      <c r="Q98" s="162">
        <v>89.257670981620052</v>
      </c>
    </row>
    <row r="99" spans="1:17" ht="12.75" customHeight="1" x14ac:dyDescent="0.2">
      <c r="A99" s="124"/>
      <c r="B99" s="90" t="s">
        <v>2</v>
      </c>
      <c r="C99" s="162">
        <v>96.869001133355695</v>
      </c>
      <c r="D99" s="162">
        <v>96.002501077862775</v>
      </c>
      <c r="E99" s="162">
        <v>96.1154699728216</v>
      </c>
      <c r="F99" s="162">
        <v>93.318573669120937</v>
      </c>
      <c r="G99" s="162">
        <v>87.55275966793333</v>
      </c>
      <c r="H99" s="162">
        <v>96.732879015294571</v>
      </c>
      <c r="I99" s="162">
        <v>96.768371120270629</v>
      </c>
      <c r="J99" s="162">
        <v>97.685761173462467</v>
      </c>
      <c r="K99" s="162">
        <v>100.08633443940255</v>
      </c>
      <c r="L99" s="162">
        <v>102.53573978338447</v>
      </c>
      <c r="M99" s="162">
        <v>97.548532984277813</v>
      </c>
      <c r="N99" s="162">
        <v>97.598149590968433</v>
      </c>
      <c r="O99" s="162">
        <v>99.324100697791337</v>
      </c>
      <c r="P99" s="162">
        <v>93.169401094751564</v>
      </c>
      <c r="Q99" s="162">
        <v>92.806248493210532</v>
      </c>
    </row>
    <row r="100" spans="1:17" ht="24.75" customHeight="1" x14ac:dyDescent="0.2">
      <c r="A100" s="124">
        <v>2014</v>
      </c>
      <c r="B100" s="90" t="s">
        <v>3</v>
      </c>
      <c r="C100" s="162">
        <v>96.893475864513519</v>
      </c>
      <c r="D100" s="162">
        <v>95.749496949580063</v>
      </c>
      <c r="E100" s="162">
        <v>98.969031405021923</v>
      </c>
      <c r="F100" s="162">
        <v>93.977959605125676</v>
      </c>
      <c r="G100" s="162">
        <v>85.925924555850585</v>
      </c>
      <c r="H100" s="162">
        <v>93.850625361646138</v>
      </c>
      <c r="I100" s="162">
        <v>97.198356903983409</v>
      </c>
      <c r="J100" s="162">
        <v>99.070518937803854</v>
      </c>
      <c r="K100" s="162">
        <v>100.10511801228861</v>
      </c>
      <c r="L100" s="162">
        <v>101.77837177019038</v>
      </c>
      <c r="M100" s="162">
        <v>97.893632465932612</v>
      </c>
      <c r="N100" s="162">
        <v>98.235605930204372</v>
      </c>
      <c r="O100" s="162">
        <v>100.10932349142021</v>
      </c>
      <c r="P100" s="162">
        <v>92.314038317547173</v>
      </c>
      <c r="Q100" s="162">
        <v>95.213646697953195</v>
      </c>
    </row>
    <row r="101" spans="1:17" x14ac:dyDescent="0.2">
      <c r="A101" s="124"/>
      <c r="B101" s="90" t="s">
        <v>4</v>
      </c>
      <c r="C101" s="162">
        <v>97.643734964173021</v>
      </c>
      <c r="D101" s="162">
        <v>95.831325085043801</v>
      </c>
      <c r="E101" s="162">
        <v>102.43816027551301</v>
      </c>
      <c r="F101" s="162">
        <v>95.49501100876958</v>
      </c>
      <c r="G101" s="162">
        <v>84.730906966476994</v>
      </c>
      <c r="H101" s="162">
        <v>94.315989189043805</v>
      </c>
      <c r="I101" s="162">
        <v>97.350735385570289</v>
      </c>
      <c r="J101" s="162">
        <v>105.15694871554012</v>
      </c>
      <c r="K101" s="162">
        <v>99.903594957537962</v>
      </c>
      <c r="L101" s="162">
        <v>101.07965011560017</v>
      </c>
      <c r="M101" s="162">
        <v>97.701791688196039</v>
      </c>
      <c r="N101" s="162">
        <v>99.045885037184803</v>
      </c>
      <c r="O101" s="162">
        <v>95.013873009273567</v>
      </c>
      <c r="P101" s="162">
        <v>96.116827724947001</v>
      </c>
      <c r="Q101" s="162">
        <v>82.795144990308017</v>
      </c>
    </row>
    <row r="102" spans="1:17" ht="12" customHeight="1" x14ac:dyDescent="0.2">
      <c r="A102" s="124"/>
      <c r="B102" s="90" t="s">
        <v>1</v>
      </c>
      <c r="C102" s="162">
        <v>98.14615127750838</v>
      </c>
      <c r="D102" s="162">
        <v>96.277317987841144</v>
      </c>
      <c r="E102" s="162">
        <v>103.09765786170669</v>
      </c>
      <c r="F102" s="162">
        <v>97.43857824653351</v>
      </c>
      <c r="G102" s="162">
        <v>82.441461042486964</v>
      </c>
      <c r="H102" s="162">
        <v>93.682045168416039</v>
      </c>
      <c r="I102" s="162">
        <v>97.465523077440807</v>
      </c>
      <c r="J102" s="162">
        <v>106.19789027649439</v>
      </c>
      <c r="K102" s="162">
        <v>101.6675474704428</v>
      </c>
      <c r="L102" s="162">
        <v>100.45493531395968</v>
      </c>
      <c r="M102" s="162">
        <v>98.23022696771497</v>
      </c>
      <c r="N102" s="162">
        <v>98.882617077028257</v>
      </c>
      <c r="O102" s="162">
        <v>111.326419685267</v>
      </c>
      <c r="P102" s="162">
        <v>95.141853019180616</v>
      </c>
      <c r="Q102" s="162">
        <v>79.800616062392564</v>
      </c>
    </row>
    <row r="103" spans="1:17" ht="12" customHeight="1" x14ac:dyDescent="0.2">
      <c r="A103" s="124"/>
      <c r="B103" s="90" t="s">
        <v>2</v>
      </c>
      <c r="C103" s="162">
        <v>97.988860887923281</v>
      </c>
      <c r="D103" s="162">
        <v>96.689711993129052</v>
      </c>
      <c r="E103" s="162">
        <v>101.93911046132102</v>
      </c>
      <c r="F103" s="162">
        <v>96.446081379239558</v>
      </c>
      <c r="G103" s="162">
        <v>90.095654064849654</v>
      </c>
      <c r="H103" s="162">
        <v>92.565602236525052</v>
      </c>
      <c r="I103" s="162">
        <v>97.608250376697626</v>
      </c>
      <c r="J103" s="162">
        <v>106.76954686878412</v>
      </c>
      <c r="K103" s="162">
        <v>101.10354788926684</v>
      </c>
      <c r="L103" s="162">
        <v>100.14902369849233</v>
      </c>
      <c r="M103" s="162">
        <v>97.858002367319344</v>
      </c>
      <c r="N103" s="162">
        <v>99.498630683528361</v>
      </c>
      <c r="O103" s="162">
        <v>96.972437236619598</v>
      </c>
      <c r="P103" s="162">
        <v>90.25781393053731</v>
      </c>
      <c r="Q103" s="162">
        <v>82.702316982116187</v>
      </c>
    </row>
    <row r="104" spans="1:17" ht="22.5" customHeight="1" x14ac:dyDescent="0.2">
      <c r="A104" s="124">
        <v>2015</v>
      </c>
      <c r="B104" s="90" t="s">
        <v>3</v>
      </c>
      <c r="C104" s="162">
        <v>98.038777895941095</v>
      </c>
      <c r="D104" s="162">
        <v>96.531026012294973</v>
      </c>
      <c r="E104" s="162">
        <v>102.25614005982669</v>
      </c>
      <c r="F104" s="162">
        <v>96.998829102254888</v>
      </c>
      <c r="G104" s="162">
        <v>92.849610503394061</v>
      </c>
      <c r="H104" s="162">
        <v>89.999426935582321</v>
      </c>
      <c r="I104" s="162">
        <v>97.940919883729194</v>
      </c>
      <c r="J104" s="162">
        <v>106.30349049034258</v>
      </c>
      <c r="K104" s="162">
        <v>100.90751477861573</v>
      </c>
      <c r="L104" s="162">
        <v>100.06437910293825</v>
      </c>
      <c r="M104" s="162">
        <v>97.946376454983863</v>
      </c>
      <c r="N104" s="162">
        <v>100.03901855450499</v>
      </c>
      <c r="O104" s="162">
        <v>95.538469272616851</v>
      </c>
      <c r="P104" s="162">
        <v>93.041250746331087</v>
      </c>
      <c r="Q104" s="162">
        <v>85.004909081458194</v>
      </c>
    </row>
    <row r="105" spans="1:17" ht="13.5" customHeight="1" x14ac:dyDescent="0.2">
      <c r="A105" s="124"/>
      <c r="B105" s="90" t="s">
        <v>4</v>
      </c>
      <c r="C105" s="162">
        <v>97.818231859481443</v>
      </c>
      <c r="D105" s="162">
        <v>97.012053239658542</v>
      </c>
      <c r="E105" s="162">
        <v>100.57126686589454</v>
      </c>
      <c r="F105" s="162">
        <v>97.313887964835274</v>
      </c>
      <c r="G105" s="162">
        <v>91.756779890016887</v>
      </c>
      <c r="H105" s="162">
        <v>88.587642417223648</v>
      </c>
      <c r="I105" s="162">
        <v>98.566631995075667</v>
      </c>
      <c r="J105" s="162">
        <v>107.60388718100424</v>
      </c>
      <c r="K105" s="162">
        <v>98.10839954870805</v>
      </c>
      <c r="L105" s="162">
        <v>99.839306183976007</v>
      </c>
      <c r="M105" s="162">
        <v>97.851500746085193</v>
      </c>
      <c r="N105" s="162">
        <v>100.32748935162043</v>
      </c>
      <c r="O105" s="162">
        <v>94.89557109206531</v>
      </c>
      <c r="P105" s="162">
        <v>91.629442024597182</v>
      </c>
      <c r="Q105" s="162">
        <v>83.279292802203074</v>
      </c>
    </row>
    <row r="106" spans="1:17" ht="12.75" customHeight="1" x14ac:dyDescent="0.2">
      <c r="A106" s="124"/>
      <c r="B106" s="90" t="s">
        <v>1</v>
      </c>
      <c r="C106" s="162">
        <v>97.84188872525749</v>
      </c>
      <c r="D106" s="162">
        <v>97.445753443344742</v>
      </c>
      <c r="E106" s="162">
        <v>100.02881056585377</v>
      </c>
      <c r="F106" s="162">
        <v>99.777760588998476</v>
      </c>
      <c r="G106" s="162">
        <v>91.772368123354184</v>
      </c>
      <c r="H106" s="162">
        <v>88.954480954069169</v>
      </c>
      <c r="I106" s="162">
        <v>99.145293103660762</v>
      </c>
      <c r="J106" s="162">
        <v>104.6525513128408</v>
      </c>
      <c r="K106" s="162">
        <v>97.870653974070663</v>
      </c>
      <c r="L106" s="162">
        <v>99.915651839432954</v>
      </c>
      <c r="M106" s="162">
        <v>98.666639190089256</v>
      </c>
      <c r="N106" s="162">
        <v>100.02287356903325</v>
      </c>
      <c r="O106" s="162">
        <v>92.773659860402233</v>
      </c>
      <c r="P106" s="162">
        <v>92.622961409352087</v>
      </c>
      <c r="Q106" s="162">
        <v>77.753525395007571</v>
      </c>
    </row>
    <row r="107" spans="1:17" ht="12" customHeight="1" x14ac:dyDescent="0.2">
      <c r="A107" s="124"/>
      <c r="B107" s="90" t="s">
        <v>2</v>
      </c>
      <c r="C107" s="162">
        <v>98.168711754831023</v>
      </c>
      <c r="D107" s="162">
        <v>96.865939156304137</v>
      </c>
      <c r="E107" s="162">
        <v>100.18939539878552</v>
      </c>
      <c r="F107" s="162">
        <v>100.3665748536736</v>
      </c>
      <c r="G107" s="162">
        <v>94.584095208283898</v>
      </c>
      <c r="H107" s="162">
        <v>92.233292530625306</v>
      </c>
      <c r="I107" s="162">
        <v>99.288254697272649</v>
      </c>
      <c r="J107" s="162">
        <v>102.99616715908316</v>
      </c>
      <c r="K107" s="162">
        <v>96.035106175080415</v>
      </c>
      <c r="L107" s="162">
        <v>99.894805121761223</v>
      </c>
      <c r="M107" s="162">
        <v>98.247616325981937</v>
      </c>
      <c r="N107" s="162">
        <v>99.89977040026973</v>
      </c>
      <c r="O107" s="162">
        <v>95.762211314678183</v>
      </c>
      <c r="P107" s="162">
        <v>95.387903773391059</v>
      </c>
      <c r="Q107" s="162">
        <v>95.53886452687621</v>
      </c>
    </row>
    <row r="108" spans="1:17" ht="22.5" customHeight="1" x14ac:dyDescent="0.2">
      <c r="A108" s="124">
        <v>2016</v>
      </c>
      <c r="B108" s="90" t="s">
        <v>3</v>
      </c>
      <c r="C108" s="162">
        <v>98.624872794274836</v>
      </c>
      <c r="D108" s="162">
        <v>98.52426149997234</v>
      </c>
      <c r="E108" s="162">
        <v>99.823825937356887</v>
      </c>
      <c r="F108" s="162">
        <v>101.78960645704869</v>
      </c>
      <c r="G108" s="162">
        <v>94.637105216779872</v>
      </c>
      <c r="H108" s="162">
        <v>97.045150407507521</v>
      </c>
      <c r="I108" s="162">
        <v>99.598496899098848</v>
      </c>
      <c r="J108" s="162">
        <v>99.589908903925931</v>
      </c>
      <c r="K108" s="162">
        <v>94.570939238149776</v>
      </c>
      <c r="L108" s="162">
        <v>100.0509695631482</v>
      </c>
      <c r="M108" s="162">
        <v>98.537432508928319</v>
      </c>
      <c r="N108" s="162">
        <v>100.03296765778413</v>
      </c>
      <c r="O108" s="162">
        <v>98.599333112904674</v>
      </c>
      <c r="P108" s="162">
        <v>92.622341079631099</v>
      </c>
      <c r="Q108" s="162">
        <v>93.728988268592886</v>
      </c>
    </row>
    <row r="109" spans="1:17" ht="12" customHeight="1" x14ac:dyDescent="0.2">
      <c r="A109" s="124"/>
      <c r="B109" s="90" t="s">
        <v>4</v>
      </c>
      <c r="C109" s="162">
        <v>99.005695233327501</v>
      </c>
      <c r="D109" s="162">
        <v>98.884822299877044</v>
      </c>
      <c r="E109" s="162">
        <v>101.57236355621441</v>
      </c>
      <c r="F109" s="162">
        <v>101.08331245864139</v>
      </c>
      <c r="G109" s="162">
        <v>93.579541470528454</v>
      </c>
      <c r="H109" s="162">
        <v>97.683026726185929</v>
      </c>
      <c r="I109" s="162">
        <v>99.245457646223315</v>
      </c>
      <c r="J109" s="162">
        <v>102.86234229543672</v>
      </c>
      <c r="K109" s="162">
        <v>96.046833368143481</v>
      </c>
      <c r="L109" s="162">
        <v>99.918441841852143</v>
      </c>
      <c r="M109" s="162">
        <v>97.966972911599939</v>
      </c>
      <c r="N109" s="162">
        <v>100.33080624200683</v>
      </c>
      <c r="O109" s="162">
        <v>94.188530727855266</v>
      </c>
      <c r="P109" s="162">
        <v>95.685033524042964</v>
      </c>
      <c r="Q109" s="162">
        <v>103.52904305508292</v>
      </c>
    </row>
    <row r="110" spans="1:17" ht="12" customHeight="1" x14ac:dyDescent="0.2">
      <c r="A110" s="124"/>
      <c r="B110" s="90" t="s">
        <v>1</v>
      </c>
      <c r="C110" s="162">
        <v>99.703712199500785</v>
      </c>
      <c r="D110" s="162">
        <v>98.861999104547479</v>
      </c>
      <c r="E110" s="162">
        <v>102.29261322366925</v>
      </c>
      <c r="F110" s="162">
        <v>99.321079687023257</v>
      </c>
      <c r="G110" s="162">
        <v>95.99169480392284</v>
      </c>
      <c r="H110" s="162">
        <v>99.861477836271547</v>
      </c>
      <c r="I110" s="162">
        <v>99.123292862798621</v>
      </c>
      <c r="J110" s="162">
        <v>105.02913348499256</v>
      </c>
      <c r="K110" s="162">
        <v>98.524365769543166</v>
      </c>
      <c r="L110" s="162">
        <v>99.853717602925585</v>
      </c>
      <c r="M110" s="162">
        <v>98.535156948182333</v>
      </c>
      <c r="N110" s="162">
        <v>100.42801731038996</v>
      </c>
      <c r="O110" s="162">
        <v>92.853541555067295</v>
      </c>
      <c r="P110" s="162">
        <v>99.69500980226924</v>
      </c>
      <c r="Q110" s="162">
        <v>105.00334889984836</v>
      </c>
    </row>
    <row r="111" spans="1:17" ht="12" customHeight="1" x14ac:dyDescent="0.2">
      <c r="A111" s="124"/>
      <c r="B111" s="118" t="s">
        <v>2</v>
      </c>
      <c r="C111" s="162">
        <v>99.49221304555391</v>
      </c>
      <c r="D111" s="162">
        <v>98.383728920361278</v>
      </c>
      <c r="E111" s="162">
        <v>102.56273551034216</v>
      </c>
      <c r="F111" s="162">
        <v>97.671671657785581</v>
      </c>
      <c r="G111" s="162">
        <v>98.219790650605148</v>
      </c>
      <c r="H111" s="162">
        <v>99.914887703153212</v>
      </c>
      <c r="I111" s="162">
        <v>99.420200050167793</v>
      </c>
      <c r="J111" s="162">
        <v>101.46599662460871</v>
      </c>
      <c r="K111" s="162">
        <v>99.667298492462479</v>
      </c>
      <c r="L111" s="162">
        <v>99.848888367428444</v>
      </c>
      <c r="M111" s="162">
        <v>98.117656844860477</v>
      </c>
      <c r="N111" s="162">
        <v>100.01092381349395</v>
      </c>
      <c r="O111" s="162">
        <v>96.110001282805257</v>
      </c>
      <c r="P111" s="162">
        <v>99.378278978092197</v>
      </c>
      <c r="Q111" s="162">
        <v>98.605515207214452</v>
      </c>
    </row>
    <row r="112" spans="1:17" ht="21" customHeight="1" x14ac:dyDescent="0.2">
      <c r="A112" s="124">
        <v>2017</v>
      </c>
      <c r="B112" s="118" t="s">
        <v>3</v>
      </c>
      <c r="C112" s="162">
        <v>99.760156170726702</v>
      </c>
      <c r="D112" s="162">
        <v>99.70513067390452</v>
      </c>
      <c r="E112" s="162">
        <v>100.74588674325055</v>
      </c>
      <c r="F112" s="162">
        <v>97.991759302548772</v>
      </c>
      <c r="G112" s="162">
        <v>100.13093021804919</v>
      </c>
      <c r="H112" s="162">
        <v>100.06873843582176</v>
      </c>
      <c r="I112" s="162">
        <v>99.734153295933595</v>
      </c>
      <c r="J112" s="162">
        <v>100.93528743625683</v>
      </c>
      <c r="K112" s="162">
        <v>98.819532074134017</v>
      </c>
      <c r="L112" s="162">
        <v>99.904245597770142</v>
      </c>
      <c r="M112" s="162">
        <v>99.025466594760317</v>
      </c>
      <c r="N112" s="162">
        <v>100.10430818869868</v>
      </c>
      <c r="O112" s="162">
        <v>94.75954360941941</v>
      </c>
      <c r="P112" s="162">
        <v>101.70087050072597</v>
      </c>
      <c r="Q112" s="162">
        <v>98.743842975466052</v>
      </c>
    </row>
    <row r="113" spans="1:17" x14ac:dyDescent="0.2">
      <c r="A113" s="124"/>
      <c r="B113" s="90" t="s">
        <v>4</v>
      </c>
      <c r="C113" s="162">
        <v>99.983966622771462</v>
      </c>
      <c r="D113" s="162">
        <v>99.201420956285759</v>
      </c>
      <c r="E113" s="162">
        <v>100.37404967516599</v>
      </c>
      <c r="F113" s="162">
        <v>100.32074713483175</v>
      </c>
      <c r="G113" s="162">
        <v>100.38779741961507</v>
      </c>
      <c r="H113" s="162">
        <v>99.785125432732485</v>
      </c>
      <c r="I113" s="162">
        <v>99.966562652483077</v>
      </c>
      <c r="J113" s="162">
        <v>99.918841058223194</v>
      </c>
      <c r="K113" s="162">
        <v>100.86665406814599</v>
      </c>
      <c r="L113" s="162">
        <v>99.986851734712033</v>
      </c>
      <c r="M113" s="162">
        <v>99.735894970837563</v>
      </c>
      <c r="N113" s="162">
        <v>100.18105508695326</v>
      </c>
      <c r="O113" s="162">
        <v>100.46520812565363</v>
      </c>
      <c r="P113" s="162">
        <v>100.27964406125761</v>
      </c>
      <c r="Q113" s="162">
        <v>98.797439786764116</v>
      </c>
    </row>
    <row r="114" spans="1:17" x14ac:dyDescent="0.2">
      <c r="A114" s="124"/>
      <c r="B114" s="125" t="s">
        <v>1</v>
      </c>
      <c r="C114" s="162">
        <v>100.18823644566723</v>
      </c>
      <c r="D114" s="162">
        <v>100.42636780463776</v>
      </c>
      <c r="E114" s="162">
        <v>99.767753062089142</v>
      </c>
      <c r="F114" s="162">
        <v>100.62742013457907</v>
      </c>
      <c r="G114" s="162">
        <v>98.590929991905995</v>
      </c>
      <c r="H114" s="162">
        <v>100.85488266708404</v>
      </c>
      <c r="I114" s="162">
        <v>100.09360792071666</v>
      </c>
      <c r="J114" s="162">
        <v>99.415168006862288</v>
      </c>
      <c r="K114" s="162">
        <v>101.03893342601909</v>
      </c>
      <c r="L114" s="162">
        <v>100.06902399350074</v>
      </c>
      <c r="M114" s="162">
        <v>100.33148831174906</v>
      </c>
      <c r="N114" s="162">
        <v>100.13017382739099</v>
      </c>
      <c r="O114" s="162">
        <v>103.13493657406309</v>
      </c>
      <c r="P114" s="162">
        <v>98.899632371774061</v>
      </c>
      <c r="Q114" s="162">
        <v>102.19685348520312</v>
      </c>
    </row>
    <row r="115" spans="1:17" x14ac:dyDescent="0.2">
      <c r="A115" s="124"/>
      <c r="B115" s="132" t="s">
        <v>2</v>
      </c>
      <c r="C115" s="162">
        <v>100.06764076083459</v>
      </c>
      <c r="D115" s="162">
        <v>100.66708056517199</v>
      </c>
      <c r="E115" s="162">
        <v>99.112310519494315</v>
      </c>
      <c r="F115" s="162">
        <v>101.06007342804044</v>
      </c>
      <c r="G115" s="162">
        <v>100.89034237042974</v>
      </c>
      <c r="H115" s="162">
        <v>99.291253464361688</v>
      </c>
      <c r="I115" s="162">
        <v>100.20567613086669</v>
      </c>
      <c r="J115" s="162">
        <v>99.730703498657675</v>
      </c>
      <c r="K115" s="162">
        <v>99.274880431700865</v>
      </c>
      <c r="L115" s="162">
        <v>100.03987867401707</v>
      </c>
      <c r="M115" s="162">
        <v>100.90715012265304</v>
      </c>
      <c r="N115" s="162">
        <v>99.584462896957035</v>
      </c>
      <c r="O115" s="162">
        <v>101.64031169086385</v>
      </c>
      <c r="P115" s="162">
        <v>99.119853066242356</v>
      </c>
      <c r="Q115" s="162">
        <v>100.26186375256673</v>
      </c>
    </row>
    <row r="116" spans="1:17" ht="21" customHeight="1" x14ac:dyDescent="0.2">
      <c r="A116" s="124">
        <v>2018</v>
      </c>
      <c r="B116" s="136" t="s">
        <v>3</v>
      </c>
      <c r="C116" s="162">
        <v>100.88449919627533</v>
      </c>
      <c r="D116" s="162">
        <v>100.97027243340187</v>
      </c>
      <c r="E116" s="162">
        <v>100.99045674300103</v>
      </c>
      <c r="F116" s="162">
        <v>104.52196788951781</v>
      </c>
      <c r="G116" s="162">
        <v>101.96906384499323</v>
      </c>
      <c r="H116" s="162">
        <v>101.4163390634002</v>
      </c>
      <c r="I116" s="162">
        <v>100.23737639576815</v>
      </c>
      <c r="J116" s="162">
        <v>100.27393986499571</v>
      </c>
      <c r="K116" s="162">
        <v>101.60691712566212</v>
      </c>
      <c r="L116" s="162">
        <v>100.11427268015268</v>
      </c>
      <c r="M116" s="162">
        <v>101.33446814776968</v>
      </c>
      <c r="N116" s="162">
        <v>99.928921451530584</v>
      </c>
      <c r="O116" s="162">
        <v>101.26097080583773</v>
      </c>
      <c r="P116" s="162">
        <v>100.10139112702853</v>
      </c>
      <c r="Q116" s="162">
        <v>103.82714697271621</v>
      </c>
    </row>
    <row r="117" spans="1:17" ht="15" customHeight="1" x14ac:dyDescent="0.2">
      <c r="A117" s="124"/>
      <c r="B117" s="178" t="s">
        <v>4</v>
      </c>
      <c r="C117" s="162">
        <v>101.21485917010229</v>
      </c>
      <c r="D117" s="162">
        <v>102.13283010979309</v>
      </c>
      <c r="E117" s="162">
        <v>103.33974868376806</v>
      </c>
      <c r="F117" s="162">
        <v>103.36824721774256</v>
      </c>
      <c r="G117" s="162">
        <v>99.254229675063826</v>
      </c>
      <c r="H117" s="162">
        <v>101.54599864502472</v>
      </c>
      <c r="I117" s="162">
        <v>100.23532959393631</v>
      </c>
      <c r="J117" s="162">
        <v>100.61027449093973</v>
      </c>
      <c r="K117" s="162">
        <v>104.3653440703502</v>
      </c>
      <c r="L117" s="162">
        <v>100.2471361876072</v>
      </c>
      <c r="M117" s="162">
        <v>101.50022879017966</v>
      </c>
      <c r="N117" s="162">
        <v>99.866085621126956</v>
      </c>
      <c r="O117" s="162">
        <v>103.70194122714284</v>
      </c>
      <c r="P117" s="162">
        <v>99.589582210077268</v>
      </c>
      <c r="Q117" s="162">
        <v>105.42513584799694</v>
      </c>
    </row>
    <row r="118" spans="1:17" ht="15" customHeight="1" x14ac:dyDescent="0.2">
      <c r="A118" s="124"/>
      <c r="B118" s="178" t="s">
        <v>1</v>
      </c>
      <c r="C118" s="162">
        <v>101.3764219449159</v>
      </c>
      <c r="D118" s="162">
        <v>101.78380635815999</v>
      </c>
      <c r="E118" s="162">
        <v>103.2903313267885</v>
      </c>
      <c r="F118" s="162">
        <v>103.37486825747011</v>
      </c>
      <c r="G118" s="162">
        <v>99.389999148922541</v>
      </c>
      <c r="H118" s="162">
        <v>102.38665160983204</v>
      </c>
      <c r="I118" s="162">
        <v>100.56624625101033</v>
      </c>
      <c r="J118" s="162">
        <v>99.629305872288356</v>
      </c>
      <c r="K118" s="162">
        <v>106.23723326548664</v>
      </c>
      <c r="L118" s="162">
        <v>100.54612551903077</v>
      </c>
      <c r="M118" s="162">
        <v>101.75071987385316</v>
      </c>
      <c r="N118" s="162">
        <v>100.11456703268097</v>
      </c>
      <c r="O118" s="162">
        <v>104.25709971465002</v>
      </c>
      <c r="P118" s="162">
        <v>97.528192454569876</v>
      </c>
      <c r="Q118" s="162">
        <v>109.73605298484922</v>
      </c>
    </row>
    <row r="119" spans="1:17" ht="15" customHeight="1" x14ac:dyDescent="0.2">
      <c r="A119" s="124"/>
      <c r="B119" s="178" t="s">
        <v>2</v>
      </c>
      <c r="C119" s="162">
        <v>101.21721623677632</v>
      </c>
      <c r="D119" s="162">
        <v>102.41922485852653</v>
      </c>
      <c r="E119" s="162">
        <v>101.96368477915047</v>
      </c>
      <c r="F119" s="162">
        <v>102.80214149332205</v>
      </c>
      <c r="G119" s="162">
        <v>99.575094310430103</v>
      </c>
      <c r="H119" s="162">
        <v>103.60728751275711</v>
      </c>
      <c r="I119" s="162">
        <v>100.87202547489909</v>
      </c>
      <c r="J119" s="162">
        <v>98.298419463300746</v>
      </c>
      <c r="K119" s="162">
        <v>102.44297114423942</v>
      </c>
      <c r="L119" s="162">
        <v>101.42379912721935</v>
      </c>
      <c r="M119" s="162">
        <v>101.19458451234875</v>
      </c>
      <c r="N119" s="162">
        <v>100.24879811762462</v>
      </c>
      <c r="O119" s="162">
        <v>102.16087486523332</v>
      </c>
      <c r="P119" s="162">
        <v>96.46204420553552</v>
      </c>
      <c r="Q119" s="162">
        <v>117.62468089712222</v>
      </c>
    </row>
    <row r="120" spans="1:17" ht="21.75" customHeight="1" x14ac:dyDescent="0.2">
      <c r="A120" s="124">
        <v>2019</v>
      </c>
      <c r="B120" s="178" t="s">
        <v>3</v>
      </c>
      <c r="C120" s="162">
        <v>101.77108125753746</v>
      </c>
      <c r="D120" s="162">
        <v>103.77077806990251</v>
      </c>
      <c r="E120" s="162">
        <v>103.2876901639697</v>
      </c>
      <c r="F120" s="162">
        <v>105.96417405285263</v>
      </c>
      <c r="G120" s="162">
        <v>100.830575614575</v>
      </c>
      <c r="H120" s="162">
        <v>102.81676953121489</v>
      </c>
      <c r="I120" s="162">
        <v>101.40141558792047</v>
      </c>
      <c r="J120" s="162">
        <v>98.754223037245211</v>
      </c>
      <c r="K120" s="162">
        <v>99.929684724136436</v>
      </c>
      <c r="L120" s="162">
        <v>102.00312266804909</v>
      </c>
      <c r="M120" s="162">
        <v>100.76867117112769</v>
      </c>
      <c r="N120" s="162">
        <v>100.35578769411211</v>
      </c>
      <c r="O120" s="162">
        <v>107.09042152565227</v>
      </c>
      <c r="P120" s="162">
        <v>99.769172744891904</v>
      </c>
      <c r="Q120" s="162">
        <v>116.35048366455496</v>
      </c>
    </row>
    <row r="121" spans="1:17" x14ac:dyDescent="0.2">
      <c r="A121" s="124"/>
      <c r="B121" s="178" t="s">
        <v>4</v>
      </c>
      <c r="C121" s="162">
        <v>102.25486678382845</v>
      </c>
      <c r="D121" s="162">
        <v>103.01284812988462</v>
      </c>
      <c r="E121" s="162">
        <v>103.73692718594376</v>
      </c>
      <c r="F121" s="162">
        <v>105.64492019222403</v>
      </c>
      <c r="G121" s="162">
        <v>103.99000664950894</v>
      </c>
      <c r="H121" s="162">
        <v>103.53100634062649</v>
      </c>
      <c r="I121" s="162">
        <v>102.34602196819023</v>
      </c>
      <c r="J121" s="162">
        <v>99.786185850587415</v>
      </c>
      <c r="K121" s="162">
        <v>102.27076129563774</v>
      </c>
      <c r="L121" s="162">
        <v>102.39861776675454</v>
      </c>
      <c r="M121" s="162">
        <v>101.18765592807212</v>
      </c>
      <c r="N121" s="162">
        <v>100.28486639301711</v>
      </c>
      <c r="O121" s="162">
        <v>99.852792055485082</v>
      </c>
      <c r="P121" s="162">
        <v>102.90312840268183</v>
      </c>
      <c r="Q121" s="162">
        <v>115.17894713585775</v>
      </c>
    </row>
    <row r="122" spans="1:17" x14ac:dyDescent="0.2">
      <c r="A122" s="124"/>
      <c r="B122" s="178" t="s">
        <v>1</v>
      </c>
      <c r="C122" s="162">
        <v>102.16957218692804</v>
      </c>
      <c r="D122" s="162">
        <v>102.31048943325386</v>
      </c>
      <c r="E122" s="162">
        <v>102.98192380501457</v>
      </c>
      <c r="F122" s="162">
        <v>104.97407213409275</v>
      </c>
      <c r="G122" s="162">
        <v>104.09945479847906</v>
      </c>
      <c r="H122" s="162">
        <v>101.32829821273205</v>
      </c>
      <c r="I122" s="162">
        <v>102.73694368562917</v>
      </c>
      <c r="J122" s="162">
        <v>99.353124297496294</v>
      </c>
      <c r="K122" s="162">
        <v>104.44757812252054</v>
      </c>
      <c r="L122" s="162">
        <v>103.03414065297484</v>
      </c>
      <c r="M122" s="162">
        <v>101.32236663190682</v>
      </c>
      <c r="N122" s="162">
        <v>100.5321519379762</v>
      </c>
      <c r="O122" s="162">
        <v>102.835789354827</v>
      </c>
      <c r="P122" s="162">
        <v>101.30745602292103</v>
      </c>
      <c r="Q122" s="162">
        <v>114.77745068760805</v>
      </c>
    </row>
    <row r="123" spans="1:17" x14ac:dyDescent="0.2">
      <c r="A123" s="124"/>
      <c r="B123" s="178" t="s">
        <v>2</v>
      </c>
      <c r="C123" s="162">
        <v>102.16044868841321</v>
      </c>
      <c r="D123" s="162">
        <v>102.37234635923856</v>
      </c>
      <c r="E123" s="162">
        <v>102.52836379936866</v>
      </c>
      <c r="F123" s="162">
        <v>105.35454271827427</v>
      </c>
      <c r="G123" s="162">
        <v>103.46999832164354</v>
      </c>
      <c r="H123" s="162">
        <v>102.99271687909078</v>
      </c>
      <c r="I123" s="162">
        <v>102.92920477186499</v>
      </c>
      <c r="J123" s="162">
        <v>98.90827012075151</v>
      </c>
      <c r="K123" s="162">
        <v>101.76337964694156</v>
      </c>
      <c r="L123" s="162">
        <v>103.10588982691696</v>
      </c>
      <c r="M123" s="162">
        <v>101.85228202529272</v>
      </c>
      <c r="N123" s="162">
        <v>100.27463515506247</v>
      </c>
      <c r="O123" s="162">
        <v>107.61887050279473</v>
      </c>
      <c r="P123" s="162">
        <v>97.137389423770856</v>
      </c>
      <c r="Q123" s="162">
        <v>118.45945354986817</v>
      </c>
    </row>
    <row r="124" spans="1:17" ht="21.75" customHeight="1" x14ac:dyDescent="0.2">
      <c r="A124" s="124">
        <v>2020</v>
      </c>
      <c r="B124" s="178" t="s">
        <v>3</v>
      </c>
      <c r="C124" s="162">
        <v>99.348460680270932</v>
      </c>
      <c r="D124" s="162">
        <v>99.702014896181836</v>
      </c>
      <c r="E124" s="162">
        <v>94.159686764462521</v>
      </c>
      <c r="F124" s="162">
        <v>97.271022347682788</v>
      </c>
      <c r="G124" s="162">
        <v>100.59320174262848</v>
      </c>
      <c r="H124" s="162">
        <v>102.2960726204735</v>
      </c>
      <c r="I124" s="162">
        <v>102.80700580011059</v>
      </c>
      <c r="J124" s="162">
        <v>94.333227161357982</v>
      </c>
      <c r="K124" s="162">
        <v>97.072240124377572</v>
      </c>
      <c r="L124" s="162">
        <v>103.44910793206434</v>
      </c>
      <c r="M124" s="162">
        <v>97.238338951793651</v>
      </c>
      <c r="N124" s="162">
        <v>98.824061300879833</v>
      </c>
      <c r="O124" s="162">
        <v>101.83907106621736</v>
      </c>
      <c r="P124" s="162">
        <v>89.445789286867821</v>
      </c>
      <c r="Q124" s="162">
        <v>110.86602661483175</v>
      </c>
    </row>
    <row r="125" spans="1:17" x14ac:dyDescent="0.2">
      <c r="A125" s="124"/>
      <c r="B125" s="178" t="s">
        <v>4</v>
      </c>
      <c r="C125" s="162">
        <v>82.136086918701125</v>
      </c>
      <c r="D125" s="162">
        <v>78.350736381825428</v>
      </c>
      <c r="E125" s="162">
        <v>70.839491298884141</v>
      </c>
      <c r="F125" s="162">
        <v>20.985795673049918</v>
      </c>
      <c r="G125" s="162">
        <v>93.499799716708779</v>
      </c>
      <c r="H125" s="162">
        <v>96.193168936495681</v>
      </c>
      <c r="I125" s="162">
        <v>99.432102884830485</v>
      </c>
      <c r="J125" s="162">
        <v>84.648775348910334</v>
      </c>
      <c r="K125" s="162">
        <v>73.39427282667495</v>
      </c>
      <c r="L125" s="162">
        <v>103.46698472752132</v>
      </c>
      <c r="M125" s="162">
        <v>70.27375996571223</v>
      </c>
      <c r="N125" s="162">
        <v>81.158954822591156</v>
      </c>
      <c r="O125" s="162">
        <v>52.062313893904694</v>
      </c>
      <c r="P125" s="162">
        <v>40.7449562080592</v>
      </c>
      <c r="Q125" s="162">
        <v>53.596979680971003</v>
      </c>
    </row>
    <row r="126" spans="1:17" x14ac:dyDescent="0.2">
      <c r="A126" s="124"/>
      <c r="B126" s="178" t="s">
        <v>1</v>
      </c>
      <c r="C126" s="162">
        <v>93.008617970328203</v>
      </c>
      <c r="D126" s="162">
        <v>100.43120879729946</v>
      </c>
      <c r="E126" s="162">
        <v>82.460845608893763</v>
      </c>
      <c r="F126" s="162">
        <v>71.59200512160119</v>
      </c>
      <c r="G126" s="162">
        <v>93.829278240233052</v>
      </c>
      <c r="H126" s="162">
        <v>98.265319633385374</v>
      </c>
      <c r="I126" s="162">
        <v>100.56674442135852</v>
      </c>
      <c r="J126" s="162">
        <v>88.436267099110907</v>
      </c>
      <c r="K126" s="162">
        <v>82.883942125423289</v>
      </c>
      <c r="L126" s="162">
        <v>103.67316345113655</v>
      </c>
      <c r="M126" s="162">
        <v>89.719897662957777</v>
      </c>
      <c r="N126" s="162">
        <v>92.325056048320178</v>
      </c>
      <c r="O126" s="162">
        <v>74.393125887564523</v>
      </c>
      <c r="P126" s="162">
        <v>71.419113879218742</v>
      </c>
      <c r="Q126" s="162">
        <v>89.702671372706064</v>
      </c>
    </row>
    <row r="127" spans="1:17" x14ac:dyDescent="0.2">
      <c r="A127" s="124"/>
      <c r="B127" s="178" t="s">
        <v>2</v>
      </c>
      <c r="C127" s="162">
        <v>95.361567997138351</v>
      </c>
      <c r="D127" s="162">
        <v>101.14215188721161</v>
      </c>
      <c r="E127" s="162">
        <v>85.069943979381492</v>
      </c>
      <c r="F127" s="162">
        <v>54.16885945055391</v>
      </c>
      <c r="G127" s="162">
        <v>98.808638346009516</v>
      </c>
      <c r="H127" s="162">
        <v>100.71321084334001</v>
      </c>
      <c r="I127" s="162">
        <v>101.94701721029757</v>
      </c>
      <c r="J127" s="162">
        <v>94.626349154631683</v>
      </c>
      <c r="K127" s="162">
        <v>85.708820383986705</v>
      </c>
      <c r="L127" s="162">
        <v>103.94958807217732</v>
      </c>
      <c r="M127" s="162">
        <v>100.61813613229539</v>
      </c>
      <c r="N127" s="162">
        <v>97.494326801979781</v>
      </c>
      <c r="O127" s="162">
        <v>73.227467230470992</v>
      </c>
      <c r="P127" s="162">
        <v>70.272129006829346</v>
      </c>
      <c r="Q127" s="162">
        <v>86.749714945183158</v>
      </c>
    </row>
    <row r="128" spans="1:17" ht="21.75" customHeight="1" x14ac:dyDescent="0.2">
      <c r="A128" s="124">
        <v>2021</v>
      </c>
      <c r="B128" s="178" t="s">
        <v>3</v>
      </c>
      <c r="C128" s="162">
        <v>92.844122598425642</v>
      </c>
      <c r="D128" s="162">
        <v>95.193112375814039</v>
      </c>
      <c r="E128" s="162">
        <v>85.143743806482078</v>
      </c>
      <c r="F128" s="162">
        <v>33.491431346259809</v>
      </c>
      <c r="G128" s="162">
        <v>97.647418288044463</v>
      </c>
      <c r="H128" s="162">
        <v>101.82248047022344</v>
      </c>
      <c r="I128" s="162">
        <v>102.5206426383959</v>
      </c>
      <c r="J128" s="162">
        <v>95.213374466777907</v>
      </c>
      <c r="K128" s="162">
        <v>86.293335301735539</v>
      </c>
      <c r="L128" s="162">
        <v>104.20118985129886</v>
      </c>
      <c r="M128" s="162">
        <v>87.493652249542649</v>
      </c>
      <c r="N128" s="162">
        <v>100.35524201370139</v>
      </c>
      <c r="O128" s="162">
        <v>68.850283587399105</v>
      </c>
      <c r="P128" s="162">
        <v>48.17960174701453</v>
      </c>
      <c r="Q128" s="162">
        <v>95.664215129753245</v>
      </c>
    </row>
    <row r="129" spans="1:19" x14ac:dyDescent="0.2">
      <c r="A129" s="124"/>
      <c r="B129" s="178" t="s">
        <v>4</v>
      </c>
      <c r="C129" s="162">
        <v>98.509342917658913</v>
      </c>
      <c r="D129" s="162">
        <v>103.3463941776478</v>
      </c>
      <c r="E129" s="162">
        <v>88.211589221586905</v>
      </c>
      <c r="F129" s="162">
        <v>71.436395367254775</v>
      </c>
      <c r="G129" s="162">
        <v>95.576676184733969</v>
      </c>
      <c r="H129" s="162">
        <v>100.6479559774619</v>
      </c>
      <c r="I129" s="162">
        <v>101.80118817978121</v>
      </c>
      <c r="J129" s="162">
        <v>99.996087484828109</v>
      </c>
      <c r="K129" s="162">
        <v>89.707811722104992</v>
      </c>
      <c r="L129" s="162">
        <v>104.69204918806963</v>
      </c>
      <c r="M129" s="162">
        <v>99.494117136222101</v>
      </c>
      <c r="N129" s="162">
        <v>107.81088741354488</v>
      </c>
      <c r="O129" s="162">
        <v>76.941810183834662</v>
      </c>
      <c r="P129" s="162">
        <v>72.465076208688899</v>
      </c>
      <c r="Q129" s="162">
        <v>103.79515680887182</v>
      </c>
    </row>
    <row r="130" spans="1:19" ht="26.25" customHeight="1" x14ac:dyDescent="0.2">
      <c r="A130" s="113" t="s">
        <v>208</v>
      </c>
      <c r="C130" s="162"/>
      <c r="D130" s="162"/>
      <c r="E130" s="162"/>
      <c r="F130" s="162"/>
      <c r="G130" s="162"/>
      <c r="H130" s="162"/>
      <c r="I130" s="162"/>
      <c r="J130" s="162"/>
      <c r="K130" s="162"/>
      <c r="L130" s="162"/>
      <c r="M130" s="162"/>
      <c r="N130" s="162"/>
      <c r="O130" s="162"/>
      <c r="P130" s="162"/>
      <c r="Q130" s="162"/>
    </row>
    <row r="131" spans="1:19" ht="12.75" customHeight="1" x14ac:dyDescent="0.2">
      <c r="A131" s="90">
        <v>2017</v>
      </c>
      <c r="C131" s="162">
        <f>C178</f>
        <v>0.79972148562229961</v>
      </c>
      <c r="D131" s="162">
        <f t="shared" ref="D131:N131" si="0">D178</f>
        <v>1.3543957947776022</v>
      </c>
      <c r="E131" s="162">
        <f t="shared" si="0"/>
        <v>-1.5388343524451074</v>
      </c>
      <c r="F131" s="162">
        <f t="shared" si="0"/>
        <v>3.359371646324405E-2</v>
      </c>
      <c r="G131" s="162">
        <f t="shared" si="0"/>
        <v>4.5948157003383159</v>
      </c>
      <c r="H131" s="162">
        <f t="shared" si="0"/>
        <v>1.3930022933690793</v>
      </c>
      <c r="I131" s="162">
        <f t="shared" si="0"/>
        <v>0.65743207502437429</v>
      </c>
      <c r="J131" s="162">
        <f t="shared" si="0"/>
        <v>-2.187905270434797</v>
      </c>
      <c r="K131" s="162">
        <f t="shared" si="0"/>
        <v>2.8781614000515106</v>
      </c>
      <c r="L131" s="162">
        <f t="shared" si="0"/>
        <v>8.2062944210946398E-2</v>
      </c>
      <c r="M131" s="162">
        <f t="shared" si="0"/>
        <v>1.7404693216918474</v>
      </c>
      <c r="N131" s="162">
        <f t="shared" si="0"/>
        <v>-0.20027684284210068</v>
      </c>
      <c r="O131" s="162">
        <v>4.7802294902162812</v>
      </c>
      <c r="P131" s="162">
        <v>3.257606227870502</v>
      </c>
      <c r="Q131" s="162">
        <v>-0.21625518111368924</v>
      </c>
      <c r="S131" s="322"/>
    </row>
    <row r="132" spans="1:19" ht="12.75" customHeight="1" x14ac:dyDescent="0.2">
      <c r="A132" s="90">
        <v>2018</v>
      </c>
      <c r="C132" s="162">
        <f>C182</f>
        <v>1.1732491370174642</v>
      </c>
      <c r="D132" s="162">
        <f t="shared" ref="D132:N132" si="1">D182</f>
        <v>1.8265334399703619</v>
      </c>
      <c r="E132" s="162">
        <f t="shared" si="1"/>
        <v>2.3960553831770284</v>
      </c>
      <c r="F132" s="162">
        <f t="shared" si="1"/>
        <v>3.5168062145131103</v>
      </c>
      <c r="G132" s="162">
        <f t="shared" si="1"/>
        <v>4.7096744852410666E-2</v>
      </c>
      <c r="H132" s="162">
        <f t="shared" si="1"/>
        <v>2.2390692077535164</v>
      </c>
      <c r="I132" s="162">
        <f t="shared" si="1"/>
        <v>0.47774442890347757</v>
      </c>
      <c r="J132" s="162">
        <f t="shared" si="1"/>
        <v>-0.2970150771188429</v>
      </c>
      <c r="K132" s="162">
        <f t="shared" si="1"/>
        <v>3.6631164014346211</v>
      </c>
      <c r="L132" s="162">
        <f t="shared" si="1"/>
        <v>0.5828333785024995</v>
      </c>
      <c r="M132" s="162">
        <f t="shared" si="1"/>
        <v>1.4450003310378037</v>
      </c>
      <c r="N132" s="162">
        <f t="shared" si="1"/>
        <v>3.959305574079508E-2</v>
      </c>
      <c r="O132" s="162">
        <v>2.845221653215968</v>
      </c>
      <c r="P132" s="162">
        <v>-1.5796975006971969</v>
      </c>
      <c r="Q132" s="162">
        <v>9.1532541756711439</v>
      </c>
      <c r="S132" s="322"/>
    </row>
    <row r="133" spans="1:19" ht="12.75" customHeight="1" x14ac:dyDescent="0.2">
      <c r="A133" s="90">
        <v>2019</v>
      </c>
      <c r="C133" s="162">
        <f>C186</f>
        <v>0.9051237357408155</v>
      </c>
      <c r="D133" s="162">
        <f t="shared" ref="D133:N133" si="2">D186</f>
        <v>1.0214253819341508</v>
      </c>
      <c r="E133" s="162">
        <f t="shared" si="2"/>
        <v>0.72040944608333746</v>
      </c>
      <c r="F133" s="162">
        <f t="shared" si="2"/>
        <v>1.9007745039683641</v>
      </c>
      <c r="G133" s="162">
        <f t="shared" si="2"/>
        <v>3.0489761326893898</v>
      </c>
      <c r="H133" s="162">
        <f t="shared" si="2"/>
        <v>0.41875237761854578</v>
      </c>
      <c r="I133" s="162">
        <f t="shared" si="2"/>
        <v>1.866733857491127</v>
      </c>
      <c r="J133" s="162">
        <f t="shared" si="2"/>
        <v>-0.50403114485462197</v>
      </c>
      <c r="K133" s="162">
        <f t="shared" si="2"/>
        <v>-1.5051307623083687</v>
      </c>
      <c r="L133" s="162">
        <f t="shared" si="2"/>
        <v>2.0407153797777653</v>
      </c>
      <c r="M133" s="162">
        <f t="shared" si="2"/>
        <v>-0.15994518350682085</v>
      </c>
      <c r="N133" s="162">
        <f t="shared" si="2"/>
        <v>0.32213969435244394</v>
      </c>
      <c r="O133" s="162">
        <v>1.4626315956087543</v>
      </c>
      <c r="P133" s="162">
        <v>1.8888218203523266</v>
      </c>
      <c r="Q133" s="162">
        <v>6.4481170414521838</v>
      </c>
      <c r="S133" s="322"/>
    </row>
    <row r="134" spans="1:19" ht="12.75" customHeight="1" x14ac:dyDescent="0.2">
      <c r="A134" s="90">
        <v>2020</v>
      </c>
      <c r="C134" s="162">
        <f>C190</f>
        <v>-9.4283513113338984</v>
      </c>
      <c r="D134" s="162">
        <f t="shared" ref="D134:N134" si="3">D190</f>
        <v>-7.7382613094621036</v>
      </c>
      <c r="E134" s="162">
        <f t="shared" si="3"/>
        <v>-19.393495275639339</v>
      </c>
      <c r="F134" s="162">
        <f t="shared" si="3"/>
        <v>-42.167367994944122</v>
      </c>
      <c r="G134" s="162">
        <f t="shared" si="3"/>
        <v>-6.2220507619009595</v>
      </c>
      <c r="H134" s="162">
        <f t="shared" si="3"/>
        <v>-3.2145172022915318</v>
      </c>
      <c r="I134" s="162">
        <f t="shared" si="3"/>
        <v>-1.1383881376258955</v>
      </c>
      <c r="J134" s="162">
        <f t="shared" si="3"/>
        <v>-8.7593312965009034</v>
      </c>
      <c r="K134" s="162">
        <f t="shared" si="3"/>
        <v>-16.980948055153576</v>
      </c>
      <c r="L134" s="162">
        <f t="shared" si="3"/>
        <v>0.97360939894096532</v>
      </c>
      <c r="M134" s="162">
        <f t="shared" si="3"/>
        <v>-11.670508026537505</v>
      </c>
      <c r="N134" s="162">
        <f t="shared" si="3"/>
        <v>-7.8827360596364713</v>
      </c>
      <c r="O134" s="162">
        <v>-27.761496340637891</v>
      </c>
      <c r="P134" s="162">
        <v>-32.218806727804441</v>
      </c>
      <c r="Q134" s="162">
        <v>-26.648002036141516</v>
      </c>
      <c r="S134" s="322"/>
    </row>
    <row r="135" spans="1:19" ht="12.75" customHeight="1" x14ac:dyDescent="0.2">
      <c r="A135" s="113"/>
      <c r="D135" s="162"/>
      <c r="E135" s="162"/>
      <c r="F135" s="162"/>
      <c r="G135" s="162"/>
      <c r="H135" s="162"/>
      <c r="I135" s="162"/>
      <c r="J135" s="162"/>
      <c r="K135" s="162"/>
      <c r="L135" s="162"/>
      <c r="M135" s="162"/>
      <c r="N135" s="162"/>
      <c r="O135" s="162"/>
      <c r="P135" s="162"/>
      <c r="Q135" s="162"/>
    </row>
    <row r="136" spans="1:19" ht="12.75" customHeight="1" x14ac:dyDescent="0.2">
      <c r="A136" s="113" t="s">
        <v>207</v>
      </c>
      <c r="C136" s="162"/>
      <c r="D136" s="162"/>
      <c r="E136" s="162"/>
      <c r="F136" s="162"/>
      <c r="G136" s="162"/>
      <c r="H136" s="162"/>
      <c r="I136" s="162"/>
      <c r="J136" s="162"/>
      <c r="K136" s="162"/>
      <c r="L136" s="162"/>
      <c r="M136" s="162"/>
      <c r="N136" s="162"/>
      <c r="O136" s="162"/>
      <c r="P136" s="162"/>
      <c r="Q136" s="162"/>
    </row>
    <row r="137" spans="1:19" ht="18" customHeight="1" x14ac:dyDescent="0.2">
      <c r="A137" s="90">
        <v>2017</v>
      </c>
      <c r="B137" s="118" t="s">
        <v>3</v>
      </c>
      <c r="C137" s="162">
        <v>0.26931064951798422</v>
      </c>
      <c r="D137" s="162">
        <v>1.3431100528959128</v>
      </c>
      <c r="E137" s="162">
        <v>-1.7714511591867654</v>
      </c>
      <c r="F137" s="162">
        <v>0.32771799574056182</v>
      </c>
      <c r="G137" s="162">
        <v>1.9457784981872894</v>
      </c>
      <c r="H137" s="162">
        <v>0.15398179010683855</v>
      </c>
      <c r="I137" s="162">
        <v>0.31578416217969973</v>
      </c>
      <c r="J137" s="162">
        <v>-0.52304141880686883</v>
      </c>
      <c r="K137" s="162">
        <v>-0.85059636525873783</v>
      </c>
      <c r="L137" s="162">
        <v>5.5441008154244464E-2</v>
      </c>
      <c r="M137" s="162">
        <v>0.92522567200645778</v>
      </c>
      <c r="N137" s="162">
        <v>9.3374175183980057E-2</v>
      </c>
      <c r="O137" s="162">
        <v>-1.4051166947881999</v>
      </c>
      <c r="P137" s="162">
        <v>2.3371219007986443</v>
      </c>
      <c r="Q137" s="162">
        <v>0.14028400740151437</v>
      </c>
    </row>
    <row r="138" spans="1:19" ht="12.75" customHeight="1" x14ac:dyDescent="0.2">
      <c r="B138" s="90" t="s">
        <v>4</v>
      </c>
      <c r="C138" s="162">
        <v>0.22434853816961642</v>
      </c>
      <c r="D138" s="162">
        <v>-0.50519939567221783</v>
      </c>
      <c r="E138" s="162">
        <v>-0.36908411857268231</v>
      </c>
      <c r="F138" s="162">
        <v>2.3767180514559838</v>
      </c>
      <c r="G138" s="162">
        <v>0.25653132454328542</v>
      </c>
      <c r="H138" s="162">
        <v>-0.2834181858614726</v>
      </c>
      <c r="I138" s="162">
        <v>0.23302885608289525</v>
      </c>
      <c r="J138" s="162">
        <v>-1.0070277737857958</v>
      </c>
      <c r="K138" s="162">
        <v>2.0715762876474919</v>
      </c>
      <c r="L138" s="162">
        <v>8.2685311767916048E-2</v>
      </c>
      <c r="M138" s="162">
        <v>0.7174198723895131</v>
      </c>
      <c r="N138" s="162">
        <v>7.6666928370272558E-2</v>
      </c>
      <c r="O138" s="162">
        <v>6.0212030354978019</v>
      </c>
      <c r="P138" s="162">
        <v>-1.3974574971393317</v>
      </c>
      <c r="Q138" s="162">
        <v>5.4278636199511787E-2</v>
      </c>
    </row>
    <row r="139" spans="1:19" ht="12.75" customHeight="1" x14ac:dyDescent="0.2">
      <c r="B139" s="125" t="s">
        <v>1</v>
      </c>
      <c r="C139" s="162">
        <v>0.20430257949901609</v>
      </c>
      <c r="D139" s="162">
        <v>1.2348077643885791</v>
      </c>
      <c r="E139" s="162">
        <v>-0.60403721384060249</v>
      </c>
      <c r="F139" s="162">
        <v>0.3056924998127819</v>
      </c>
      <c r="G139" s="162">
        <v>-1.7899261403238831</v>
      </c>
      <c r="H139" s="162">
        <v>1.0720608204002335</v>
      </c>
      <c r="I139" s="162">
        <v>0.12708776301055824</v>
      </c>
      <c r="J139" s="162">
        <v>-0.50408215910692222</v>
      </c>
      <c r="K139" s="162">
        <v>0.17079912034823064</v>
      </c>
      <c r="L139" s="162">
        <v>8.2183064436036624E-2</v>
      </c>
      <c r="M139" s="162">
        <v>0.59717049822998192</v>
      </c>
      <c r="N139" s="162">
        <v>-5.0789302945664083E-2</v>
      </c>
      <c r="O139" s="162">
        <v>2.6573661650811209</v>
      </c>
      <c r="P139" s="162">
        <v>-1.3761633304567256</v>
      </c>
      <c r="Q139" s="162">
        <v>3.4407912854584222</v>
      </c>
    </row>
    <row r="140" spans="1:19" ht="12.75" customHeight="1" x14ac:dyDescent="0.2">
      <c r="B140" s="132" t="s">
        <v>2</v>
      </c>
      <c r="C140" s="162">
        <v>-0.12036910630525144</v>
      </c>
      <c r="D140" s="162">
        <v>0.23969079614876154</v>
      </c>
      <c r="E140" s="162">
        <v>-0.6569683314276098</v>
      </c>
      <c r="F140" s="162">
        <v>0.42995566504908656</v>
      </c>
      <c r="G140" s="162">
        <v>2.3322757770035452</v>
      </c>
      <c r="H140" s="162">
        <v>-1.550375312897645</v>
      </c>
      <c r="I140" s="162">
        <v>0.11196340353600842</v>
      </c>
      <c r="J140" s="162">
        <v>0.31739170000055772</v>
      </c>
      <c r="K140" s="162">
        <v>-1.7459141090497177</v>
      </c>
      <c r="L140" s="162">
        <v>-2.9125216096392847E-2</v>
      </c>
      <c r="M140" s="162">
        <v>0.57375986401726475</v>
      </c>
      <c r="N140" s="162">
        <v>-0.54500148114661195</v>
      </c>
      <c r="O140" s="162">
        <v>-1.4491935835204806</v>
      </c>
      <c r="P140" s="162">
        <v>0.22267089289114139</v>
      </c>
      <c r="Q140" s="162">
        <v>-1.8933946267891355</v>
      </c>
    </row>
    <row r="141" spans="1:19" ht="18" customHeight="1" x14ac:dyDescent="0.2">
      <c r="A141" s="90">
        <v>2018</v>
      </c>
      <c r="B141" s="136" t="s">
        <v>3</v>
      </c>
      <c r="C141" s="162">
        <v>0.81630627966242653</v>
      </c>
      <c r="D141" s="162">
        <v>0.30118273672752327</v>
      </c>
      <c r="E141" s="162">
        <v>1.8949676520126246</v>
      </c>
      <c r="F141" s="162">
        <v>3.4255807897689783</v>
      </c>
      <c r="G141" s="162">
        <v>1.0692019168721423</v>
      </c>
      <c r="H141" s="162">
        <v>2.1402545792226002</v>
      </c>
      <c r="I141" s="162">
        <v>3.1635198848478652E-2</v>
      </c>
      <c r="J141" s="162">
        <v>0.54470323308744018</v>
      </c>
      <c r="K141" s="162">
        <v>2.3490702621048687</v>
      </c>
      <c r="L141" s="162">
        <v>7.4364350618627562E-2</v>
      </c>
      <c r="M141" s="162">
        <v>0.42347645790932198</v>
      </c>
      <c r="N141" s="162">
        <v>0.34589588029407814</v>
      </c>
      <c r="O141" s="162">
        <v>-0.37321893126408545</v>
      </c>
      <c r="P141" s="162">
        <v>0.9902537487926022</v>
      </c>
      <c r="Q141" s="162">
        <v>3.5559714199490111</v>
      </c>
    </row>
    <row r="142" spans="1:19" ht="12.75" customHeight="1" x14ac:dyDescent="0.2">
      <c r="A142" s="128"/>
      <c r="B142" s="178" t="s">
        <v>4</v>
      </c>
      <c r="C142" s="162">
        <v>0.32746356125952225</v>
      </c>
      <c r="D142" s="162">
        <v>1.1513860945141285</v>
      </c>
      <c r="E142" s="162">
        <v>2.3262514266525924</v>
      </c>
      <c r="F142" s="162">
        <v>-1.1038068791383249</v>
      </c>
      <c r="G142" s="162">
        <v>-2.6624096246056772</v>
      </c>
      <c r="H142" s="162">
        <v>0.12784880900056361</v>
      </c>
      <c r="I142" s="162">
        <v>-2.0419547133387894E-3</v>
      </c>
      <c r="J142" s="162">
        <v>0.33541578838613972</v>
      </c>
      <c r="K142" s="162">
        <v>2.7148023212598904</v>
      </c>
      <c r="L142" s="162">
        <v>0.13271185406200647</v>
      </c>
      <c r="M142" s="162">
        <v>0.16357774944677494</v>
      </c>
      <c r="N142" s="162">
        <v>-6.2880524968045304E-2</v>
      </c>
      <c r="O142" s="162">
        <v>2.4105737895655066</v>
      </c>
      <c r="P142" s="162">
        <v>-0.51129051373699497</v>
      </c>
      <c r="Q142" s="162">
        <v>1.5390857996903762</v>
      </c>
    </row>
    <row r="143" spans="1:19" ht="12.75" customHeight="1" x14ac:dyDescent="0.2">
      <c r="A143" s="128"/>
      <c r="B143" s="178" t="s">
        <v>1</v>
      </c>
      <c r="C143" s="162">
        <v>0.1596235731969875</v>
      </c>
      <c r="D143" s="162">
        <v>-0.34173512205418755</v>
      </c>
      <c r="E143" s="162">
        <v>-4.7820279813903799E-2</v>
      </c>
      <c r="F143" s="162">
        <v>6.4052936039393771E-3</v>
      </c>
      <c r="G143" s="162">
        <v>0.13678961017902225</v>
      </c>
      <c r="H143" s="162">
        <v>0.82785434780743294</v>
      </c>
      <c r="I143" s="162">
        <v>0.330139740563129</v>
      </c>
      <c r="J143" s="162">
        <v>-0.97501833049835618</v>
      </c>
      <c r="K143" s="162">
        <v>1.793592702453628</v>
      </c>
      <c r="L143" s="162">
        <v>0.2982522422027456</v>
      </c>
      <c r="M143" s="162">
        <v>0.24678868871448323</v>
      </c>
      <c r="N143" s="162">
        <v>0.24881461009367278</v>
      </c>
      <c r="O143" s="162">
        <v>0.53534049694519137</v>
      </c>
      <c r="P143" s="162">
        <v>-2.0698849314971901</v>
      </c>
      <c r="Q143" s="162">
        <v>4.0890790437944524</v>
      </c>
    </row>
    <row r="144" spans="1:19" ht="12.75" customHeight="1" x14ac:dyDescent="0.2">
      <c r="A144" s="128"/>
      <c r="B144" s="178" t="s">
        <v>2</v>
      </c>
      <c r="C144" s="162">
        <v>-0.15704411843030508</v>
      </c>
      <c r="D144" s="162">
        <v>0.62428250927324402</v>
      </c>
      <c r="E144" s="162">
        <v>-1.2843859929549506</v>
      </c>
      <c r="F144" s="162">
        <v>-0.55402901479071343</v>
      </c>
      <c r="G144" s="162">
        <v>0.18623117324936267</v>
      </c>
      <c r="H144" s="162">
        <v>1.1921826563648041</v>
      </c>
      <c r="I144" s="162">
        <v>0.30405750963951039</v>
      </c>
      <c r="J144" s="162">
        <v>-1.3358382830586324</v>
      </c>
      <c r="K144" s="162">
        <v>-3.5714993742027912</v>
      </c>
      <c r="L144" s="162">
        <v>0.87290644334421241</v>
      </c>
      <c r="M144" s="162">
        <v>-0.54656651293856218</v>
      </c>
      <c r="N144" s="162">
        <v>0.13407747635749701</v>
      </c>
      <c r="O144" s="162">
        <v>-2.0106303121360858</v>
      </c>
      <c r="P144" s="162">
        <v>-1.0931692900296386</v>
      </c>
      <c r="Q144" s="162">
        <v>7.1887294081573572</v>
      </c>
    </row>
    <row r="145" spans="1:17" ht="18" customHeight="1" x14ac:dyDescent="0.2">
      <c r="A145" s="178">
        <v>2019</v>
      </c>
      <c r="B145" s="178" t="s">
        <v>3</v>
      </c>
      <c r="C145" s="162">
        <v>0.54720436043753651</v>
      </c>
      <c r="D145" s="162">
        <v>1.3196284323015561</v>
      </c>
      <c r="E145" s="162">
        <v>1.2985068043460446</v>
      </c>
      <c r="F145" s="162">
        <v>3.0758430841987705</v>
      </c>
      <c r="G145" s="162">
        <v>1.2608386794300985</v>
      </c>
      <c r="H145" s="162">
        <v>-0.76299457356693301</v>
      </c>
      <c r="I145" s="162">
        <v>0.52481360469271987</v>
      </c>
      <c r="J145" s="162">
        <v>0.4636936956190274</v>
      </c>
      <c r="K145" s="162">
        <v>-2.4533517449081832</v>
      </c>
      <c r="L145" s="162">
        <v>0.57119092936270821</v>
      </c>
      <c r="M145" s="162">
        <v>-0.42088550812626746</v>
      </c>
      <c r="N145" s="162">
        <v>0.10672404906237887</v>
      </c>
      <c r="O145" s="162">
        <v>4.8252784316127117</v>
      </c>
      <c r="P145" s="162">
        <v>3.4284246893107051</v>
      </c>
      <c r="Q145" s="162">
        <v>-1.0832736997447912</v>
      </c>
    </row>
    <row r="146" spans="1:17" ht="12.75" customHeight="1" x14ac:dyDescent="0.2">
      <c r="A146" s="178"/>
      <c r="B146" s="178" t="s">
        <v>4</v>
      </c>
      <c r="C146" s="162">
        <v>0.47536640105723116</v>
      </c>
      <c r="D146" s="162">
        <v>-0.73038860661459593</v>
      </c>
      <c r="E146" s="162">
        <v>0.43493762060211605</v>
      </c>
      <c r="F146" s="162">
        <v>-0.30128471578455551</v>
      </c>
      <c r="G146" s="162">
        <v>3.1334057310263397</v>
      </c>
      <c r="H146" s="162">
        <v>0.69466956865900098</v>
      </c>
      <c r="I146" s="162">
        <v>0.93155147272154792</v>
      </c>
      <c r="J146" s="162">
        <v>1.0449809452229619</v>
      </c>
      <c r="K146" s="162">
        <v>2.3427238642491632</v>
      </c>
      <c r="L146" s="162">
        <v>0.38772842277832176</v>
      </c>
      <c r="M146" s="162">
        <v>0.41578870900549347</v>
      </c>
      <c r="N146" s="162">
        <v>-7.0669866406880555E-2</v>
      </c>
      <c r="O146" s="162">
        <v>-6.7584284075616452</v>
      </c>
      <c r="P146" s="162">
        <v>3.1412064183426569</v>
      </c>
      <c r="Q146" s="162">
        <v>-1.0069030156117043</v>
      </c>
    </row>
    <row r="147" spans="1:17" ht="12.75" customHeight="1" x14ac:dyDescent="0.2">
      <c r="A147" s="178"/>
      <c r="B147" s="178" t="s">
        <v>1</v>
      </c>
      <c r="C147" s="162">
        <v>-8.3413728444559077E-2</v>
      </c>
      <c r="D147" s="162">
        <v>-0.68181659800841121</v>
      </c>
      <c r="E147" s="162">
        <v>-0.72780580783530224</v>
      </c>
      <c r="F147" s="162">
        <v>-0.63500266450167153</v>
      </c>
      <c r="G147" s="162">
        <v>0.10524871811865566</v>
      </c>
      <c r="H147" s="162">
        <v>-2.1275830359914871</v>
      </c>
      <c r="I147" s="162">
        <v>0.38196083240094048</v>
      </c>
      <c r="J147" s="162">
        <v>-0.43398948401490722</v>
      </c>
      <c r="K147" s="162">
        <v>2.1284840352270296</v>
      </c>
      <c r="L147" s="162">
        <v>0.62063619615246868</v>
      </c>
      <c r="M147" s="162">
        <v>0.13312958245663697</v>
      </c>
      <c r="N147" s="162">
        <v>0.24658311254059928</v>
      </c>
      <c r="O147" s="162">
        <v>2.9873949820895973</v>
      </c>
      <c r="P147" s="162">
        <v>-1.550654877582136</v>
      </c>
      <c r="Q147" s="162">
        <v>-0.34858492652839468</v>
      </c>
    </row>
    <row r="148" spans="1:17" ht="12.75" customHeight="1" x14ac:dyDescent="0.2">
      <c r="A148" s="178"/>
      <c r="B148" s="178" t="s">
        <v>2</v>
      </c>
      <c r="C148" s="162">
        <v>-8.9297609058514027E-3</v>
      </c>
      <c r="D148" s="162">
        <v>6.0460003981366306E-2</v>
      </c>
      <c r="E148" s="162">
        <v>-0.44042681364613312</v>
      </c>
      <c r="F148" s="162">
        <v>0.36244243597172154</v>
      </c>
      <c r="G148" s="162">
        <v>-0.60466837031379894</v>
      </c>
      <c r="H148" s="162">
        <v>1.6426000393931384</v>
      </c>
      <c r="I148" s="162">
        <v>0.1871391919387122</v>
      </c>
      <c r="J148" s="162">
        <v>-0.44775056636643384</v>
      </c>
      <c r="K148" s="162">
        <v>-2.5699001583649239</v>
      </c>
      <c r="L148" s="162">
        <v>6.9636310340848162E-2</v>
      </c>
      <c r="M148" s="162">
        <v>0.52299942352416195</v>
      </c>
      <c r="N148" s="162">
        <v>-0.25615365626769915</v>
      </c>
      <c r="O148" s="162">
        <v>4.6511833846717421</v>
      </c>
      <c r="P148" s="162">
        <v>-4.1162484607319421</v>
      </c>
      <c r="Q148" s="162">
        <v>3.2079496801871832</v>
      </c>
    </row>
    <row r="149" spans="1:17" ht="18" customHeight="1" x14ac:dyDescent="0.2">
      <c r="A149" s="178">
        <v>2020</v>
      </c>
      <c r="B149" s="178" t="s">
        <v>3</v>
      </c>
      <c r="C149" s="162">
        <v>-2.7525211999790411</v>
      </c>
      <c r="D149" s="162">
        <v>-2.6084499945777995</v>
      </c>
      <c r="E149" s="162">
        <v>-8.1623042880917147</v>
      </c>
      <c r="F149" s="162">
        <v>-7.6726832674006378</v>
      </c>
      <c r="G149" s="162">
        <v>-2.7803195377198553</v>
      </c>
      <c r="H149" s="162">
        <v>-0.67640147743176504</v>
      </c>
      <c r="I149" s="162">
        <v>-0.11872137944254346</v>
      </c>
      <c r="J149" s="162">
        <v>-4.6255413766797426</v>
      </c>
      <c r="K149" s="162">
        <v>-4.60985035956889</v>
      </c>
      <c r="L149" s="162">
        <v>0.33287924261506951</v>
      </c>
      <c r="M149" s="162">
        <v>-4.5300340667411838</v>
      </c>
      <c r="N149" s="162">
        <v>-1.446600979339896</v>
      </c>
      <c r="O149" s="162">
        <v>-5.3706189347408895</v>
      </c>
      <c r="P149" s="162">
        <v>-7.918269352852092</v>
      </c>
      <c r="Q149" s="162">
        <v>-6.4101485423785025</v>
      </c>
    </row>
    <row r="150" spans="1:17" ht="12.75" customHeight="1" x14ac:dyDescent="0.2">
      <c r="A150" s="178"/>
      <c r="B150" s="178" t="s">
        <v>4</v>
      </c>
      <c r="C150" s="162">
        <v>-17.325254607581375</v>
      </c>
      <c r="D150" s="162">
        <v>-21.41509229937747</v>
      </c>
      <c r="E150" s="162">
        <v>-24.766645118428553</v>
      </c>
      <c r="F150" s="162">
        <v>-78.425439389298404</v>
      </c>
      <c r="G150" s="162">
        <v>-7.0515719780631319</v>
      </c>
      <c r="H150" s="162">
        <v>-5.9659217872616406</v>
      </c>
      <c r="I150" s="162">
        <v>-3.2827557704014687</v>
      </c>
      <c r="J150" s="162">
        <v>-10.266214889354197</v>
      </c>
      <c r="K150" s="162">
        <v>-24.392109698266275</v>
      </c>
      <c r="L150" s="162">
        <v>1.728076327998096E-2</v>
      </c>
      <c r="M150" s="162">
        <v>-27.730398602807515</v>
      </c>
      <c r="N150" s="162">
        <v>-17.875309156244324</v>
      </c>
      <c r="O150" s="162">
        <v>-48.877858616706192</v>
      </c>
      <c r="P150" s="162">
        <v>-54.44731771846385</v>
      </c>
      <c r="Q150" s="162">
        <v>-51.656083186622695</v>
      </c>
    </row>
    <row r="151" spans="1:17" ht="12.75" customHeight="1" x14ac:dyDescent="0.2">
      <c r="A151" s="178"/>
      <c r="B151" s="178" t="s">
        <v>1</v>
      </c>
      <c r="C151" s="162">
        <v>13.237215771416988</v>
      </c>
      <c r="D151" s="162">
        <v>28.181576121849837</v>
      </c>
      <c r="E151" s="162">
        <v>16.405191647942672</v>
      </c>
      <c r="F151" s="162">
        <v>241.14505943436808</v>
      </c>
      <c r="G151" s="162">
        <v>0.35238420245020663</v>
      </c>
      <c r="H151" s="162">
        <v>2.1541557678151468</v>
      </c>
      <c r="I151" s="162">
        <v>1.1411219350779156</v>
      </c>
      <c r="J151" s="162">
        <v>4.4743609515779381</v>
      </c>
      <c r="K151" s="162">
        <v>12.929713631959782</v>
      </c>
      <c r="L151" s="162">
        <v>0.19927006103270806</v>
      </c>
      <c r="M151" s="162">
        <v>27.671975580549059</v>
      </c>
      <c r="N151" s="162">
        <v>13.758310774377858</v>
      </c>
      <c r="O151" s="162">
        <v>42.892469280498617</v>
      </c>
      <c r="P151" s="162">
        <v>75.283324675882966</v>
      </c>
      <c r="Q151" s="162">
        <v>67.365161071854146</v>
      </c>
    </row>
    <row r="152" spans="1:17" ht="12.75" customHeight="1" x14ac:dyDescent="0.2">
      <c r="A152" s="178"/>
      <c r="B152" s="178" t="s">
        <v>2</v>
      </c>
      <c r="C152" s="162">
        <v>2.5298193631484667</v>
      </c>
      <c r="D152" s="162">
        <v>0.70789060335523235</v>
      </c>
      <c r="E152" s="162">
        <v>3.1640451310219531</v>
      </c>
      <c r="F152" s="162">
        <v>-24.336719779608828</v>
      </c>
      <c r="G152" s="162">
        <v>5.3068298074591347</v>
      </c>
      <c r="H152" s="162">
        <v>2.4911039002237789</v>
      </c>
      <c r="I152" s="162">
        <v>1.3724942543192231</v>
      </c>
      <c r="J152" s="162">
        <v>6.9994836491498624</v>
      </c>
      <c r="K152" s="162">
        <v>3.408233472158817</v>
      </c>
      <c r="L152" s="162">
        <v>0.26663083467213244</v>
      </c>
      <c r="M152" s="162">
        <v>12.146958203494606</v>
      </c>
      <c r="N152" s="162">
        <v>5.5989901061681113</v>
      </c>
      <c r="O152" s="162">
        <v>-1.5668902780819671</v>
      </c>
      <c r="P152" s="162">
        <v>-1.6059914637545525</v>
      </c>
      <c r="Q152" s="162">
        <v>-3.2919381132515579</v>
      </c>
    </row>
    <row r="153" spans="1:17" ht="18" customHeight="1" x14ac:dyDescent="0.2">
      <c r="A153" s="178">
        <v>2021</v>
      </c>
      <c r="B153" s="178" t="s">
        <v>3</v>
      </c>
      <c r="C153" s="162">
        <v>-2.6398951397152537</v>
      </c>
      <c r="D153" s="162">
        <v>-5.8818597393810901</v>
      </c>
      <c r="E153" s="162">
        <v>8.6751940401508243E-2</v>
      </c>
      <c r="F153" s="162">
        <v>-38.1721681313389</v>
      </c>
      <c r="G153" s="162">
        <v>-1.175221192603304</v>
      </c>
      <c r="H153" s="162">
        <v>1.1014142212275368</v>
      </c>
      <c r="I153" s="162">
        <v>0.56267014356587985</v>
      </c>
      <c r="J153" s="162">
        <v>0.6203613659309104</v>
      </c>
      <c r="K153" s="162">
        <v>0.68197755508725422</v>
      </c>
      <c r="L153" s="162">
        <v>0.24204211270837384</v>
      </c>
      <c r="M153" s="162">
        <v>-13.043855101327184</v>
      </c>
      <c r="N153" s="162">
        <v>2.9344427574051535</v>
      </c>
      <c r="O153" s="162">
        <v>-5.9775160996562215</v>
      </c>
      <c r="P153" s="162">
        <v>-31.438534127332009</v>
      </c>
      <c r="Q153" s="162">
        <v>10.276114671043167</v>
      </c>
    </row>
    <row r="154" spans="1:17" ht="12.75" customHeight="1" x14ac:dyDescent="0.2">
      <c r="A154" s="178"/>
      <c r="B154" s="178" t="s">
        <v>4</v>
      </c>
      <c r="C154" s="162">
        <v>6.1018620895765041</v>
      </c>
      <c r="D154" s="162">
        <v>8.564991309082659</v>
      </c>
      <c r="E154" s="162">
        <v>3.603136622788794</v>
      </c>
      <c r="F154" s="162">
        <v>113.29752863856774</v>
      </c>
      <c r="G154" s="162">
        <v>-2.1206316967870342</v>
      </c>
      <c r="H154" s="162">
        <v>-1.1535021415089219</v>
      </c>
      <c r="I154" s="162">
        <v>-0.70176545922785438</v>
      </c>
      <c r="J154" s="162">
        <v>5.0231525191022364</v>
      </c>
      <c r="K154" s="162">
        <v>3.9568251805661481</v>
      </c>
      <c r="L154" s="162">
        <v>0.47106884045302611</v>
      </c>
      <c r="M154" s="162">
        <v>13.715812036800855</v>
      </c>
      <c r="N154" s="162">
        <v>7.4292535698589512</v>
      </c>
      <c r="O154" s="162">
        <v>11.75235042592686</v>
      </c>
      <c r="P154" s="162">
        <v>50.406133677058108</v>
      </c>
      <c r="Q154" s="162">
        <v>8.4994599789380629</v>
      </c>
    </row>
    <row r="155" spans="1:17" ht="22.5" customHeight="1" x14ac:dyDescent="0.2">
      <c r="A155" s="85" t="s">
        <v>206</v>
      </c>
      <c r="B155" s="84"/>
      <c r="C155" s="162"/>
      <c r="D155" s="162"/>
      <c r="E155" s="162"/>
      <c r="F155" s="162"/>
      <c r="G155" s="162"/>
      <c r="H155" s="162"/>
      <c r="I155" s="162"/>
      <c r="J155" s="162"/>
      <c r="K155" s="162"/>
      <c r="L155" s="162"/>
      <c r="M155" s="162"/>
      <c r="N155" s="162"/>
      <c r="O155" s="162"/>
      <c r="P155" s="162"/>
      <c r="Q155" s="162"/>
    </row>
    <row r="156" spans="1:17" ht="18" customHeight="1" x14ac:dyDescent="0.2">
      <c r="A156" s="90">
        <v>2017</v>
      </c>
      <c r="B156" s="118" t="s">
        <v>3</v>
      </c>
      <c r="C156" s="162">
        <v>1.1511126395265414</v>
      </c>
      <c r="D156" s="162">
        <v>1.1985567371469275</v>
      </c>
      <c r="E156" s="162">
        <v>0.92368810475396135</v>
      </c>
      <c r="F156" s="162">
        <v>-3.7310755849149113</v>
      </c>
      <c r="G156" s="162">
        <v>5.8051490360836011</v>
      </c>
      <c r="H156" s="162">
        <v>3.1156508239904124</v>
      </c>
      <c r="I156" s="162">
        <v>0.13620325713568082</v>
      </c>
      <c r="J156" s="162">
        <v>1.3509185289332759</v>
      </c>
      <c r="K156" s="162">
        <v>4.4924930112890005</v>
      </c>
      <c r="L156" s="162">
        <v>-0.1466492189118207</v>
      </c>
      <c r="M156" s="162">
        <v>0.49527785878507036</v>
      </c>
      <c r="N156" s="162">
        <v>7.1317019363670298E-2</v>
      </c>
      <c r="O156" s="162">
        <v>-3.8943361808424948</v>
      </c>
      <c r="P156" s="162">
        <v>9.8016626607285708</v>
      </c>
      <c r="Q156" s="162">
        <v>5.3503775080793847</v>
      </c>
    </row>
    <row r="157" spans="1:17" ht="12.75" customHeight="1" x14ac:dyDescent="0.2">
      <c r="B157" s="90" t="s">
        <v>4</v>
      </c>
      <c r="C157" s="162">
        <v>0.98809607582519554</v>
      </c>
      <c r="D157" s="162">
        <v>0.32016911093655231</v>
      </c>
      <c r="E157" s="162">
        <v>-1.1797637064783095</v>
      </c>
      <c r="F157" s="162">
        <v>-0.75439289162753109</v>
      </c>
      <c r="G157" s="162">
        <v>7.275367929891785</v>
      </c>
      <c r="H157" s="162">
        <v>2.1519590219485352</v>
      </c>
      <c r="I157" s="162">
        <v>0.72658741605107213</v>
      </c>
      <c r="J157" s="162">
        <v>-2.8615926601781361</v>
      </c>
      <c r="K157" s="162">
        <v>5.0181984465103024</v>
      </c>
      <c r="L157" s="162">
        <v>6.8465732250078126E-2</v>
      </c>
      <c r="M157" s="162">
        <v>1.8056310271358456</v>
      </c>
      <c r="N157" s="162">
        <v>-0.14925740225026907</v>
      </c>
      <c r="O157" s="162">
        <v>6.6639508539887427</v>
      </c>
      <c r="P157" s="162">
        <v>4.8018068949729154</v>
      </c>
      <c r="Q157" s="162">
        <v>-4.5703148881626854</v>
      </c>
    </row>
    <row r="158" spans="1:17" ht="12.75" customHeight="1" x14ac:dyDescent="0.2">
      <c r="B158" s="125" t="s">
        <v>1</v>
      </c>
      <c r="C158" s="162">
        <v>0.48596409850512057</v>
      </c>
      <c r="D158" s="162">
        <v>1.5823761549025095</v>
      </c>
      <c r="E158" s="162">
        <v>-2.4682722261277434</v>
      </c>
      <c r="F158" s="162">
        <v>1.3152700833219955</v>
      </c>
      <c r="G158" s="162">
        <v>2.7077709100693292</v>
      </c>
      <c r="H158" s="162">
        <v>0.99478282550677921</v>
      </c>
      <c r="I158" s="162">
        <v>0.97889711882463981</v>
      </c>
      <c r="J158" s="162">
        <v>-5.345150713761182</v>
      </c>
      <c r="K158" s="162">
        <v>2.5522292245531375</v>
      </c>
      <c r="L158" s="162">
        <v>0.21562180732352942</v>
      </c>
      <c r="M158" s="162">
        <v>1.8230359794437323</v>
      </c>
      <c r="N158" s="162">
        <v>-0.29657409453622829</v>
      </c>
      <c r="O158" s="162">
        <v>11.072700994283945</v>
      </c>
      <c r="P158" s="162">
        <v>-0.79781067484991919</v>
      </c>
      <c r="Q158" s="162">
        <v>-2.6727675298452214</v>
      </c>
    </row>
    <row r="159" spans="1:17" ht="12.75" customHeight="1" x14ac:dyDescent="0.2">
      <c r="B159" s="132" t="s">
        <v>2</v>
      </c>
      <c r="C159" s="162">
        <v>0.57836457514239825</v>
      </c>
      <c r="D159" s="162">
        <v>2.3208630836294208</v>
      </c>
      <c r="E159" s="162">
        <v>-3.3642092068614127</v>
      </c>
      <c r="F159" s="162">
        <v>3.4691755682516368</v>
      </c>
      <c r="G159" s="162">
        <v>2.7189548075137626</v>
      </c>
      <c r="H159" s="162">
        <v>-0.62416548036798858</v>
      </c>
      <c r="I159" s="162">
        <v>0.79005682980173297</v>
      </c>
      <c r="J159" s="162">
        <v>-1.7102213388501486</v>
      </c>
      <c r="K159" s="162">
        <v>-0.39372799975239126</v>
      </c>
      <c r="L159" s="162">
        <v>0.19127935194012124</v>
      </c>
      <c r="M159" s="162">
        <v>2.8430084528039412</v>
      </c>
      <c r="N159" s="162">
        <v>-0.42641433583014976</v>
      </c>
      <c r="O159" s="162">
        <v>5.7541466384810169</v>
      </c>
      <c r="P159" s="162">
        <v>-0.26004265168126928</v>
      </c>
      <c r="Q159" s="162">
        <v>1.6797727204929114</v>
      </c>
    </row>
    <row r="160" spans="1:17" ht="18" customHeight="1" x14ac:dyDescent="0.2">
      <c r="A160" s="90">
        <v>2018</v>
      </c>
      <c r="B160" s="136" t="s">
        <v>3</v>
      </c>
      <c r="C160" s="162">
        <v>1.1270461762554307</v>
      </c>
      <c r="D160" s="162">
        <v>1.2688833071540895</v>
      </c>
      <c r="E160" s="162">
        <v>0.24275929038548583</v>
      </c>
      <c r="F160" s="162">
        <v>6.6640385206342412</v>
      </c>
      <c r="G160" s="162">
        <v>1.8357301015193395</v>
      </c>
      <c r="H160" s="162">
        <v>1.3466749442861303</v>
      </c>
      <c r="I160" s="162">
        <v>0.50456446784219455</v>
      </c>
      <c r="J160" s="162">
        <v>-0.65521938665779045</v>
      </c>
      <c r="K160" s="162">
        <v>2.8206823013865456</v>
      </c>
      <c r="L160" s="162">
        <v>0.21022838531621346</v>
      </c>
      <c r="M160" s="162">
        <v>2.3317249919744709</v>
      </c>
      <c r="N160" s="162">
        <v>-0.17520398506474244</v>
      </c>
      <c r="O160" s="162">
        <v>6.8609735217973977</v>
      </c>
      <c r="P160" s="162">
        <v>-1.5727292852287023</v>
      </c>
      <c r="Q160" s="162">
        <v>5.1479705914556639</v>
      </c>
    </row>
    <row r="161" spans="1:17" ht="12.75" customHeight="1" x14ac:dyDescent="0.2">
      <c r="B161" s="178" t="s">
        <v>4</v>
      </c>
      <c r="C161" s="162">
        <v>1.2310899326237523</v>
      </c>
      <c r="D161" s="162">
        <v>2.9550072219218348</v>
      </c>
      <c r="E161" s="162">
        <v>2.9546471604959379</v>
      </c>
      <c r="F161" s="162">
        <v>3.0377565657629724</v>
      </c>
      <c r="G161" s="162">
        <v>-1.1291887796013644</v>
      </c>
      <c r="H161" s="162">
        <v>1.7646650286362364</v>
      </c>
      <c r="I161" s="162">
        <v>0.26885684004915866</v>
      </c>
      <c r="J161" s="162">
        <v>0.6919950485751114</v>
      </c>
      <c r="K161" s="162">
        <v>3.4686289879710674</v>
      </c>
      <c r="L161" s="162">
        <v>0.2603186802858426</v>
      </c>
      <c r="M161" s="162">
        <v>1.7690058527654262</v>
      </c>
      <c r="N161" s="162">
        <v>-0.31440022821972446</v>
      </c>
      <c r="O161" s="162">
        <v>3.2217452806557301</v>
      </c>
      <c r="P161" s="162">
        <v>-0.68813751548501001</v>
      </c>
      <c r="Q161" s="162">
        <v>6.7083682285062007</v>
      </c>
    </row>
    <row r="162" spans="1:17" ht="12.75" customHeight="1" x14ac:dyDescent="0.2">
      <c r="B162" s="178" t="s">
        <v>1</v>
      </c>
      <c r="C162" s="162">
        <v>1.1859531032797799</v>
      </c>
      <c r="D162" s="162">
        <v>1.3516754446032397</v>
      </c>
      <c r="E162" s="162">
        <v>3.5307783893931521</v>
      </c>
      <c r="F162" s="162">
        <v>2.7303175607767738</v>
      </c>
      <c r="G162" s="162">
        <v>0.81048952178679468</v>
      </c>
      <c r="H162" s="162">
        <v>1.5187851120746165</v>
      </c>
      <c r="I162" s="162">
        <v>0.47219631713948385</v>
      </c>
      <c r="J162" s="162">
        <v>0.21539757938273674</v>
      </c>
      <c r="K162" s="162">
        <v>5.1448482908558857</v>
      </c>
      <c r="L162" s="162">
        <v>0.47677243815331671</v>
      </c>
      <c r="M162" s="162">
        <v>1.4145425189889371</v>
      </c>
      <c r="N162" s="162">
        <v>-1.5586505159703723E-2</v>
      </c>
      <c r="O162" s="162">
        <v>1.088053357924057</v>
      </c>
      <c r="P162" s="162">
        <v>-1.3866987008089193</v>
      </c>
      <c r="Q162" s="162">
        <v>7.3771346597649279</v>
      </c>
    </row>
    <row r="163" spans="1:17" ht="12.75" customHeight="1" x14ac:dyDescent="0.2">
      <c r="B163" s="178" t="s">
        <v>2</v>
      </c>
      <c r="C163" s="162">
        <v>1.1487984199500145</v>
      </c>
      <c r="D163" s="162">
        <v>1.7405335324294002</v>
      </c>
      <c r="E163" s="162">
        <v>2.8769123075738534</v>
      </c>
      <c r="F163" s="162">
        <v>1.7237945770166574</v>
      </c>
      <c r="G163" s="162">
        <v>-1.3036411901255707</v>
      </c>
      <c r="H163" s="162">
        <v>4.3468421414828429</v>
      </c>
      <c r="I163" s="162">
        <v>0.66498163553345702</v>
      </c>
      <c r="J163" s="162">
        <v>-1.4361515412113834</v>
      </c>
      <c r="K163" s="162">
        <v>3.1912309526458182</v>
      </c>
      <c r="L163" s="162">
        <v>1.3833687840744346</v>
      </c>
      <c r="M163" s="162">
        <v>0.28485036922194507</v>
      </c>
      <c r="N163" s="162">
        <v>0.66710729901209298</v>
      </c>
      <c r="O163" s="162">
        <v>0.5121621192512249</v>
      </c>
      <c r="P163" s="162">
        <v>-2.6814092015760016</v>
      </c>
      <c r="Q163" s="162">
        <v>17.317468970459871</v>
      </c>
    </row>
    <row r="164" spans="1:17" ht="18" customHeight="1" x14ac:dyDescent="0.2">
      <c r="A164" s="313">
        <v>2019</v>
      </c>
      <c r="B164" s="312" t="s">
        <v>3</v>
      </c>
      <c r="C164" s="162">
        <v>0.87880900269647899</v>
      </c>
      <c r="D164" s="162">
        <v>2.7735942164044403</v>
      </c>
      <c r="E164" s="162">
        <v>2.2747034670955513</v>
      </c>
      <c r="F164" s="162">
        <v>1.3798115290550861</v>
      </c>
      <c r="G164" s="162">
        <v>-1.1165035624421282</v>
      </c>
      <c r="H164" s="162">
        <v>1.3808726293494056</v>
      </c>
      <c r="I164" s="162">
        <v>1.1612825814158567</v>
      </c>
      <c r="J164" s="162">
        <v>-1.5155650907868745</v>
      </c>
      <c r="K164" s="162">
        <v>-1.6507069095024085</v>
      </c>
      <c r="L164" s="162">
        <v>1.8866940120825237</v>
      </c>
      <c r="M164" s="162">
        <v>-0.55834602676053668</v>
      </c>
      <c r="N164" s="162">
        <v>0.4271698687237091</v>
      </c>
      <c r="O164" s="162">
        <v>5.7568584158571801</v>
      </c>
      <c r="P164" s="162">
        <v>-0.33188188335468993</v>
      </c>
      <c r="Q164" s="162">
        <v>12.061717052795107</v>
      </c>
    </row>
    <row r="165" spans="1:17" ht="12.75" customHeight="1" x14ac:dyDescent="0.2">
      <c r="A165" s="313"/>
      <c r="B165" s="312" t="s">
        <v>4</v>
      </c>
      <c r="C165" s="162">
        <v>1.0275246364551238</v>
      </c>
      <c r="D165" s="162">
        <v>0.8616406880583849</v>
      </c>
      <c r="E165" s="162">
        <v>0.38434243089859876</v>
      </c>
      <c r="F165" s="162">
        <v>2.2024877423777234</v>
      </c>
      <c r="G165" s="162">
        <v>4.771360364136612</v>
      </c>
      <c r="H165" s="162">
        <v>1.9547867194066093</v>
      </c>
      <c r="I165" s="162">
        <v>2.1057369520353308</v>
      </c>
      <c r="J165" s="162">
        <v>-0.81908994337007712</v>
      </c>
      <c r="K165" s="162">
        <v>-2.006971560694093</v>
      </c>
      <c r="L165" s="162">
        <v>2.1461775976532316</v>
      </c>
      <c r="M165" s="162">
        <v>-0.30795286457303561</v>
      </c>
      <c r="N165" s="162">
        <v>0.41934233156881717</v>
      </c>
      <c r="O165" s="162">
        <v>-3.7117426405999465</v>
      </c>
      <c r="P165" s="162">
        <v>3.3272016199594745</v>
      </c>
      <c r="Q165" s="162">
        <v>9.2518840117255863</v>
      </c>
    </row>
    <row r="166" spans="1:17" ht="12.75" customHeight="1" x14ac:dyDescent="0.2">
      <c r="A166" s="313"/>
      <c r="B166" s="312" t="s">
        <v>1</v>
      </c>
      <c r="C166" s="162">
        <v>0.78238137309984968</v>
      </c>
      <c r="D166" s="162">
        <v>0.51745272056398228</v>
      </c>
      <c r="E166" s="162">
        <v>-0.29858314695321297</v>
      </c>
      <c r="F166" s="162">
        <v>1.5469948388612043</v>
      </c>
      <c r="G166" s="162">
        <v>4.7383596839557507</v>
      </c>
      <c r="H166" s="162">
        <v>-1.0336829854863283</v>
      </c>
      <c r="I166" s="162">
        <v>2.1584751500029586</v>
      </c>
      <c r="J166" s="162">
        <v>-0.27720917291754743</v>
      </c>
      <c r="K166" s="162">
        <v>-1.6845837263982144</v>
      </c>
      <c r="L166" s="162">
        <v>2.4745012511428577</v>
      </c>
      <c r="M166" s="162">
        <v>-0.42098300874666705</v>
      </c>
      <c r="N166" s="162">
        <v>0.41710703813853112</v>
      </c>
      <c r="O166" s="162">
        <v>-1.3632744088538096</v>
      </c>
      <c r="P166" s="162">
        <v>3.8750472793921631</v>
      </c>
      <c r="Q166" s="162">
        <v>4.5941124777422626</v>
      </c>
    </row>
    <row r="167" spans="1:17" ht="12.75" customHeight="1" x14ac:dyDescent="0.2">
      <c r="A167" s="313"/>
      <c r="B167" s="312" t="s">
        <v>2</v>
      </c>
      <c r="C167" s="162">
        <v>0.93188934324215378</v>
      </c>
      <c r="D167" s="162">
        <v>-4.5771191251176013E-2</v>
      </c>
      <c r="E167" s="162">
        <v>0.55380405429763524</v>
      </c>
      <c r="F167" s="162">
        <v>2.4828288476053118</v>
      </c>
      <c r="G167" s="162">
        <v>3.9115243005152456</v>
      </c>
      <c r="H167" s="162">
        <v>-0.59317317190710206</v>
      </c>
      <c r="I167" s="162">
        <v>2.0393952508446445</v>
      </c>
      <c r="J167" s="162">
        <v>0.62040738882729318</v>
      </c>
      <c r="K167" s="162">
        <v>-0.66338518856603468</v>
      </c>
      <c r="L167" s="162">
        <v>1.6584773141732789</v>
      </c>
      <c r="M167" s="162">
        <v>0.64993350791782145</v>
      </c>
      <c r="N167" s="162">
        <v>2.5772914910704436E-2</v>
      </c>
      <c r="O167" s="162">
        <v>5.3425498213101497</v>
      </c>
      <c r="P167" s="162">
        <v>0.70011497661852662</v>
      </c>
      <c r="Q167" s="162">
        <v>0.70969174698638504</v>
      </c>
    </row>
    <row r="168" spans="1:17" ht="18" customHeight="1" x14ac:dyDescent="0.2">
      <c r="A168" s="313">
        <v>2020</v>
      </c>
      <c r="B168" s="312" t="s">
        <v>3</v>
      </c>
      <c r="C168" s="162">
        <v>-2.3804606842448228</v>
      </c>
      <c r="D168" s="162">
        <v>-3.920914200893677</v>
      </c>
      <c r="E168" s="162">
        <v>-8.8374552524278833</v>
      </c>
      <c r="F168" s="162">
        <v>-8.2038592598606801</v>
      </c>
      <c r="G168" s="162">
        <v>-0.23541854293669395</v>
      </c>
      <c r="H168" s="162">
        <v>-0.50643189152457246</v>
      </c>
      <c r="I168" s="162">
        <v>1.3861642897592397</v>
      </c>
      <c r="J168" s="162">
        <v>-4.476766400379506</v>
      </c>
      <c r="K168" s="162">
        <v>-2.8594552335945655</v>
      </c>
      <c r="L168" s="162">
        <v>1.4175892131468748</v>
      </c>
      <c r="M168" s="162">
        <v>-3.5034025737411434</v>
      </c>
      <c r="N168" s="162">
        <v>-1.5262960198180409</v>
      </c>
      <c r="O168" s="162">
        <v>-4.9036602757017045</v>
      </c>
      <c r="P168" s="162">
        <v>-10.347267772201342</v>
      </c>
      <c r="Q168" s="162">
        <v>-4.7137380756707481</v>
      </c>
    </row>
    <row r="169" spans="1:17" ht="12.75" customHeight="1" x14ac:dyDescent="0.2">
      <c r="A169" s="313"/>
      <c r="B169" s="312" t="s">
        <v>4</v>
      </c>
      <c r="C169" s="162">
        <v>-19.675131852315019</v>
      </c>
      <c r="D169" s="162">
        <v>-23.940811457774423</v>
      </c>
      <c r="E169" s="162">
        <v>-31.712367793671437</v>
      </c>
      <c r="F169" s="162">
        <v>-80.135537388011045</v>
      </c>
      <c r="G169" s="162">
        <v>-10.087706762205206</v>
      </c>
      <c r="H169" s="162">
        <v>-7.0875746923473866</v>
      </c>
      <c r="I169" s="162">
        <v>-2.8471249075664229</v>
      </c>
      <c r="J169" s="162">
        <v>-15.169845778395363</v>
      </c>
      <c r="K169" s="162">
        <v>-28.235331489797456</v>
      </c>
      <c r="L169" s="162">
        <v>1.0433411935308889</v>
      </c>
      <c r="M169" s="162">
        <v>-30.551054551885869</v>
      </c>
      <c r="N169" s="162">
        <v>-19.071583039729411</v>
      </c>
      <c r="O169" s="162">
        <v>-47.860933257654636</v>
      </c>
      <c r="P169" s="162">
        <v>-60.404550531626676</v>
      </c>
      <c r="Q169" s="162">
        <v>-53.466339974655774</v>
      </c>
    </row>
    <row r="170" spans="1:17" ht="12.75" customHeight="1" x14ac:dyDescent="0.2">
      <c r="A170" s="313"/>
      <c r="B170" s="312" t="s">
        <v>1</v>
      </c>
      <c r="C170" s="162">
        <v>-8.9664212353156145</v>
      </c>
      <c r="D170" s="162">
        <v>-1.8368406273536864</v>
      </c>
      <c r="E170" s="162">
        <v>-19.926873996814543</v>
      </c>
      <c r="F170" s="162">
        <v>-31.800297286600131</v>
      </c>
      <c r="G170" s="162">
        <v>-9.8657352030589678</v>
      </c>
      <c r="H170" s="162">
        <v>-3.0228264299042684</v>
      </c>
      <c r="I170" s="162">
        <v>-2.1123844903459199</v>
      </c>
      <c r="J170" s="162">
        <v>-10.987935483233201</v>
      </c>
      <c r="K170" s="162">
        <v>-20.645415034709924</v>
      </c>
      <c r="L170" s="162">
        <v>0.62020490888934354</v>
      </c>
      <c r="M170" s="162">
        <v>-11.451044181685521</v>
      </c>
      <c r="N170" s="162">
        <v>-8.1636528527902481</v>
      </c>
      <c r="O170" s="162">
        <v>-27.65833144832802</v>
      </c>
      <c r="P170" s="162">
        <v>-29.502608511796002</v>
      </c>
      <c r="Q170" s="162">
        <v>-21.846433393218057</v>
      </c>
    </row>
    <row r="171" spans="1:17" ht="12.75" customHeight="1" x14ac:dyDescent="0.2">
      <c r="A171" s="313"/>
      <c r="B171" s="312" t="s">
        <v>2</v>
      </c>
      <c r="C171" s="162">
        <v>-6.6551006564304345</v>
      </c>
      <c r="D171" s="162">
        <v>-1.2016863105882458</v>
      </c>
      <c r="E171" s="162">
        <v>-17.027892744051254</v>
      </c>
      <c r="F171" s="162">
        <v>-48.584220430432325</v>
      </c>
      <c r="G171" s="162">
        <v>-4.5050353254514119</v>
      </c>
      <c r="H171" s="162">
        <v>-2.2132691561354001</v>
      </c>
      <c r="I171" s="162">
        <v>-0.95423603412108093</v>
      </c>
      <c r="J171" s="162">
        <v>-4.3291839609491456</v>
      </c>
      <c r="K171" s="162">
        <v>-15.776362104574982</v>
      </c>
      <c r="L171" s="162">
        <v>0.81828326846959953</v>
      </c>
      <c r="M171" s="162">
        <v>-1.2117017591131263</v>
      </c>
      <c r="N171" s="162">
        <v>-2.7726935618197723</v>
      </c>
      <c r="O171" s="162">
        <v>-31.956666253462153</v>
      </c>
      <c r="P171" s="162">
        <v>-27.656971817246735</v>
      </c>
      <c r="Q171" s="162">
        <v>-26.768432281629671</v>
      </c>
    </row>
    <row r="172" spans="1:17" ht="18" customHeight="1" x14ac:dyDescent="0.2">
      <c r="A172" s="313">
        <v>2021</v>
      </c>
      <c r="B172" s="312" t="s">
        <v>3</v>
      </c>
      <c r="C172" s="162">
        <v>-6.5469943241274091</v>
      </c>
      <c r="D172" s="162">
        <v>-4.5223785347395911</v>
      </c>
      <c r="E172" s="162">
        <v>-9.5751624371197668</v>
      </c>
      <c r="F172" s="162">
        <v>-65.568953077773784</v>
      </c>
      <c r="G172" s="162">
        <v>-2.9284120631938082</v>
      </c>
      <c r="H172" s="162">
        <v>-0.46296220188933868</v>
      </c>
      <c r="I172" s="162">
        <v>-0.27854440413473958</v>
      </c>
      <c r="J172" s="162">
        <v>0.93301939507954845</v>
      </c>
      <c r="K172" s="162">
        <v>-11.10400337813482</v>
      </c>
      <c r="L172" s="162">
        <v>0.72700667436245148</v>
      </c>
      <c r="M172" s="162">
        <v>-10.021445046569522</v>
      </c>
      <c r="N172" s="162">
        <v>1.5494007154388312</v>
      </c>
      <c r="O172" s="162">
        <v>-32.393056155597122</v>
      </c>
      <c r="P172" s="162">
        <v>-46.135416623699996</v>
      </c>
      <c r="Q172" s="162">
        <v>-13.711875449358624</v>
      </c>
    </row>
    <row r="173" spans="1:17" ht="12.75" customHeight="1" x14ac:dyDescent="0.2">
      <c r="A173" s="313"/>
      <c r="B173" s="312" t="s">
        <v>4</v>
      </c>
      <c r="C173" s="162">
        <v>19.934302464596531</v>
      </c>
      <c r="D173" s="162">
        <v>31.902262761145494</v>
      </c>
      <c r="E173" s="162">
        <v>24.523182767373154</v>
      </c>
      <c r="F173" s="162">
        <v>240.4035590558704</v>
      </c>
      <c r="G173" s="162">
        <v>2.2212630126672295</v>
      </c>
      <c r="H173" s="162">
        <v>4.6310846084165913</v>
      </c>
      <c r="I173" s="162">
        <v>2.3826161030656046</v>
      </c>
      <c r="J173" s="162">
        <v>18.130577876240174</v>
      </c>
      <c r="K173" s="162">
        <v>22.227264154459924</v>
      </c>
      <c r="L173" s="162">
        <v>1.1840148466435885</v>
      </c>
      <c r="M173" s="162">
        <v>41.580751029640339</v>
      </c>
      <c r="N173" s="162">
        <v>32.839176710953623</v>
      </c>
      <c r="O173" s="162">
        <v>47.787918801747288</v>
      </c>
      <c r="P173" s="162">
        <v>77.850421138397436</v>
      </c>
      <c r="Q173" s="162">
        <v>93.658593127259948</v>
      </c>
    </row>
    <row r="174" spans="1:17" ht="22.5" customHeight="1" x14ac:dyDescent="0.2">
      <c r="A174" s="85" t="s">
        <v>221</v>
      </c>
      <c r="B174" s="84"/>
      <c r="C174" s="162"/>
      <c r="D174" s="162"/>
      <c r="E174" s="162"/>
      <c r="F174" s="162"/>
      <c r="G174" s="162"/>
      <c r="H174" s="162"/>
      <c r="I174" s="162"/>
      <c r="J174" s="162"/>
      <c r="K174" s="162"/>
      <c r="L174" s="162"/>
      <c r="M174" s="162"/>
      <c r="N174" s="162"/>
      <c r="O174" s="162"/>
      <c r="P174" s="162"/>
      <c r="Q174" s="162"/>
    </row>
    <row r="175" spans="1:17" ht="18" customHeight="1" x14ac:dyDescent="0.2">
      <c r="A175" s="134">
        <v>2017</v>
      </c>
      <c r="B175" s="134" t="s">
        <v>3</v>
      </c>
      <c r="C175" s="162">
        <v>1.4034958628778043</v>
      </c>
      <c r="D175" s="162">
        <v>1.5358995163978193</v>
      </c>
      <c r="E175" s="162">
        <v>1.637564276014345</v>
      </c>
      <c r="F175" s="162">
        <v>-0.79649944738231682</v>
      </c>
      <c r="G175" s="162">
        <v>4.0701796170625499</v>
      </c>
      <c r="H175" s="162">
        <v>8.3712766437702726</v>
      </c>
      <c r="I175" s="162">
        <v>0.23308881605927922</v>
      </c>
      <c r="J175" s="162">
        <v>-1.0967426326637337</v>
      </c>
      <c r="K175" s="162">
        <v>1.6743870330464432</v>
      </c>
      <c r="L175" s="162">
        <v>-4.3892663681972977E-2</v>
      </c>
      <c r="M175" s="162">
        <v>8.6972223486696976E-2</v>
      </c>
      <c r="N175" s="162">
        <v>0.14763415553566972</v>
      </c>
      <c r="O175" s="162">
        <v>-1.0782268001328816</v>
      </c>
      <c r="P175" s="162">
        <v>6.4998582666037663</v>
      </c>
      <c r="Q175" s="162">
        <v>15.866677899139276</v>
      </c>
    </row>
    <row r="176" spans="1:17" ht="12.75" customHeight="1" x14ac:dyDescent="0.2">
      <c r="A176" s="134"/>
      <c r="B176" s="134" t="s">
        <v>4</v>
      </c>
      <c r="C176" s="162">
        <v>1.3461192463558262</v>
      </c>
      <c r="D176" s="162">
        <v>1.1312913489891798</v>
      </c>
      <c r="E176" s="162">
        <v>1.0858399857011847</v>
      </c>
      <c r="F176" s="162">
        <v>-1.9135648642267284</v>
      </c>
      <c r="G176" s="162">
        <v>5.381353475220422</v>
      </c>
      <c r="H176" s="162">
        <v>6.3083991915162727</v>
      </c>
      <c r="I176" s="162">
        <v>0.24333281130149942</v>
      </c>
      <c r="J176" s="162">
        <v>-0.67098379928508223</v>
      </c>
      <c r="K176" s="162">
        <v>3.472951981156001</v>
      </c>
      <c r="L176" s="162">
        <v>-4.656689295514127E-2</v>
      </c>
      <c r="M176" s="162">
        <v>0.50722414063700683</v>
      </c>
      <c r="N176" s="162">
        <v>0.10939330211927256</v>
      </c>
      <c r="O176" s="162">
        <v>0.75121459643372646</v>
      </c>
      <c r="P176" s="162">
        <v>6.5730440198611433</v>
      </c>
      <c r="Q176" s="162">
        <v>8.2579114391170236</v>
      </c>
    </row>
    <row r="177" spans="1:17" x14ac:dyDescent="0.2">
      <c r="A177" s="134"/>
      <c r="B177" s="134" t="s">
        <v>1</v>
      </c>
      <c r="C177" s="162">
        <v>0.99154251226606505</v>
      </c>
      <c r="D177" s="162">
        <v>1.1648931638346767</v>
      </c>
      <c r="E177" s="162">
        <v>-0.10591636963162898</v>
      </c>
      <c r="F177" s="162">
        <v>-1.4777838712728055</v>
      </c>
      <c r="G177" s="162">
        <v>4.8937121718101082</v>
      </c>
      <c r="H177" s="162">
        <v>3.5677011478694709</v>
      </c>
      <c r="I177" s="162">
        <v>0.49313900085087425</v>
      </c>
      <c r="J177" s="162">
        <v>-2.1297775428220405</v>
      </c>
      <c r="K177" s="162">
        <v>3.9501745560240096</v>
      </c>
      <c r="L177" s="162">
        <v>2.2784958078631234E-2</v>
      </c>
      <c r="M177" s="162">
        <v>0.99757333573300855</v>
      </c>
      <c r="N177" s="162">
        <v>-6.6160787825992884E-2</v>
      </c>
      <c r="O177" s="162">
        <v>3.4257863085114622</v>
      </c>
      <c r="P177" s="162">
        <v>4.3997300538362367</v>
      </c>
      <c r="Q177" s="162">
        <v>0.13660290847440137</v>
      </c>
    </row>
    <row r="178" spans="1:17" x14ac:dyDescent="0.2">
      <c r="A178" s="134"/>
      <c r="B178" s="90" t="s">
        <v>2</v>
      </c>
      <c r="C178" s="162">
        <v>0.79972148562229961</v>
      </c>
      <c r="D178" s="162">
        <v>1.3543957947776022</v>
      </c>
      <c r="E178" s="162">
        <v>-1.5388343524451074</v>
      </c>
      <c r="F178" s="162">
        <v>3.359371646324405E-2</v>
      </c>
      <c r="G178" s="162">
        <v>4.5948157003383159</v>
      </c>
      <c r="H178" s="162">
        <v>1.3930022933690793</v>
      </c>
      <c r="I178" s="162">
        <v>0.65743207502437429</v>
      </c>
      <c r="J178" s="162">
        <v>-2.187905270434797</v>
      </c>
      <c r="K178" s="162">
        <v>2.8781614000515106</v>
      </c>
      <c r="L178" s="162">
        <v>8.2062944210946398E-2</v>
      </c>
      <c r="M178" s="162">
        <v>1.7404693216918474</v>
      </c>
      <c r="N178" s="162">
        <v>-0.20027684284210068</v>
      </c>
      <c r="O178" s="162">
        <v>4.7802294902162856</v>
      </c>
      <c r="P178" s="162">
        <v>3.2576062278704967</v>
      </c>
      <c r="Q178" s="162">
        <v>-0.21625518111368081</v>
      </c>
    </row>
    <row r="179" spans="1:17" ht="18" customHeight="1" x14ac:dyDescent="0.2">
      <c r="A179" s="90">
        <v>2018</v>
      </c>
      <c r="B179" s="136" t="s">
        <v>3</v>
      </c>
      <c r="C179" s="162">
        <v>0.79469098843335928</v>
      </c>
      <c r="D179" s="162">
        <v>1.3716451096850761</v>
      </c>
      <c r="E179" s="162">
        <v>-1.7017382880848686</v>
      </c>
      <c r="F179" s="162">
        <v>2.6415641136720183</v>
      </c>
      <c r="G179" s="162">
        <v>3.5873649912280428</v>
      </c>
      <c r="H179" s="162">
        <v>0.96080494213241252</v>
      </c>
      <c r="I179" s="162">
        <v>0.7496719601478361</v>
      </c>
      <c r="J179" s="162">
        <v>-2.6698271294850855</v>
      </c>
      <c r="K179" s="162">
        <v>2.4752974400662424</v>
      </c>
      <c r="L179" s="162">
        <v>0.17138681422692059</v>
      </c>
      <c r="M179" s="162">
        <v>2.2009025082837184</v>
      </c>
      <c r="N179" s="162">
        <v>-0.26178852864541113</v>
      </c>
      <c r="O179" s="162">
        <v>7.5652106794114928</v>
      </c>
      <c r="P179" s="162">
        <v>0.48966649188696465</v>
      </c>
      <c r="Q179" s="162">
        <v>-0.19671890645265933</v>
      </c>
    </row>
    <row r="180" spans="1:17" x14ac:dyDescent="0.2">
      <c r="B180" s="178" t="s">
        <v>4</v>
      </c>
      <c r="C180" s="162">
        <v>0.85606535395929484</v>
      </c>
      <c r="D180" s="162">
        <v>2.0306007742550918</v>
      </c>
      <c r="E180" s="162">
        <v>-0.68107991919687549</v>
      </c>
      <c r="F180" s="162">
        <v>3.610488503938555</v>
      </c>
      <c r="G180" s="162">
        <v>1.5135281242850311</v>
      </c>
      <c r="H180" s="162">
        <v>0.87036569707062483</v>
      </c>
      <c r="I180" s="162">
        <v>0.63473143454663727</v>
      </c>
      <c r="J180" s="162">
        <v>-1.7967806711389329</v>
      </c>
      <c r="K180" s="162">
        <v>2.1132678385848749</v>
      </c>
      <c r="L180" s="162">
        <v>0.21937488633977864</v>
      </c>
      <c r="M180" s="162">
        <v>2.1898962033561276</v>
      </c>
      <c r="N180" s="162">
        <v>-0.30311627949554065</v>
      </c>
      <c r="O180" s="162">
        <v>6.650349863824573</v>
      </c>
      <c r="P180" s="162">
        <v>-0.8336399104957195</v>
      </c>
      <c r="Q180" s="162">
        <v>2.6326434806544086</v>
      </c>
    </row>
    <row r="181" spans="1:17" x14ac:dyDescent="0.2">
      <c r="B181" s="178" t="s">
        <v>1</v>
      </c>
      <c r="C181" s="162">
        <v>1.031195643234696</v>
      </c>
      <c r="D181" s="162">
        <v>1.9705841190581452</v>
      </c>
      <c r="E181" s="162">
        <v>0.81358751382613548</v>
      </c>
      <c r="F181" s="162">
        <v>3.9619513481608806</v>
      </c>
      <c r="G181" s="162">
        <v>1.050560631058616</v>
      </c>
      <c r="H181" s="162">
        <v>1.0025890138655882</v>
      </c>
      <c r="I181" s="162">
        <v>0.50852469803700728</v>
      </c>
      <c r="J181" s="162">
        <v>-0.37115718349448912</v>
      </c>
      <c r="K181" s="162">
        <v>2.7702714467372829</v>
      </c>
      <c r="L181" s="162">
        <v>0.2847367967693657</v>
      </c>
      <c r="M181" s="162">
        <v>2.0850556750353633</v>
      </c>
      <c r="N181" s="162">
        <v>-0.23285771677204536</v>
      </c>
      <c r="O181" s="162">
        <v>4.1551060269062248</v>
      </c>
      <c r="P181" s="162">
        <v>-0.97921912449508852</v>
      </c>
      <c r="Q181" s="162">
        <v>5.2483698502878298</v>
      </c>
    </row>
    <row r="182" spans="1:17" x14ac:dyDescent="0.2">
      <c r="B182" s="178" t="s">
        <v>2</v>
      </c>
      <c r="C182" s="162">
        <v>1.1732491370174642</v>
      </c>
      <c r="D182" s="162">
        <v>1.8265334399703619</v>
      </c>
      <c r="E182" s="162">
        <v>2.3960553831770284</v>
      </c>
      <c r="F182" s="162">
        <v>3.5168062145131103</v>
      </c>
      <c r="G182" s="162">
        <v>4.7096744852410666E-2</v>
      </c>
      <c r="H182" s="162">
        <v>2.2390692077535164</v>
      </c>
      <c r="I182" s="162">
        <v>0.47774442890347757</v>
      </c>
      <c r="J182" s="162">
        <v>-0.2970150771188429</v>
      </c>
      <c r="K182" s="162">
        <v>3.6631164014346211</v>
      </c>
      <c r="L182" s="162">
        <v>0.5828333785024995</v>
      </c>
      <c r="M182" s="162">
        <v>1.4450003310378037</v>
      </c>
      <c r="N182" s="162">
        <v>3.959305574079508E-2</v>
      </c>
      <c r="O182" s="162">
        <v>2.8452216532159724</v>
      </c>
      <c r="P182" s="162">
        <v>-1.5796975006971934</v>
      </c>
      <c r="Q182" s="162">
        <v>9.1532541756711367</v>
      </c>
    </row>
    <row r="183" spans="1:17" ht="18" customHeight="1" x14ac:dyDescent="0.2">
      <c r="A183" s="90">
        <v>2019</v>
      </c>
      <c r="B183" s="178" t="s">
        <v>3</v>
      </c>
      <c r="C183" s="162">
        <v>1.1106869132346731</v>
      </c>
      <c r="D183" s="162">
        <v>2.2034053588896114</v>
      </c>
      <c r="E183" s="162">
        <v>2.9074435548078839</v>
      </c>
      <c r="F183" s="162">
        <v>2.2087466674687306</v>
      </c>
      <c r="G183" s="162">
        <v>-0.69387015432961618</v>
      </c>
      <c r="H183" s="162">
        <v>2.2447142220765812</v>
      </c>
      <c r="I183" s="162">
        <v>0.64214060202219514</v>
      </c>
      <c r="J183" s="162">
        <v>-0.51245466786615168</v>
      </c>
      <c r="K183" s="162">
        <v>2.529336451632247</v>
      </c>
      <c r="L183" s="162">
        <v>1.0020129802240945</v>
      </c>
      <c r="M183" s="162">
        <v>0.72213218776740007</v>
      </c>
      <c r="N183" s="162">
        <v>0.19023971448521593</v>
      </c>
      <c r="O183" s="162">
        <v>2.6344089884549788</v>
      </c>
      <c r="P183" s="162">
        <v>-1.267952412132118</v>
      </c>
      <c r="Q183" s="162">
        <v>10.875059268691103</v>
      </c>
    </row>
    <row r="184" spans="1:17" x14ac:dyDescent="0.2">
      <c r="B184" s="178" t="s">
        <v>4</v>
      </c>
      <c r="C184" s="162">
        <v>1.0598471880469162</v>
      </c>
      <c r="D184" s="162">
        <v>1.6799021387321034</v>
      </c>
      <c r="E184" s="162">
        <v>2.2490410449620697</v>
      </c>
      <c r="F184" s="162">
        <v>2.0041118332943597</v>
      </c>
      <c r="G184" s="162">
        <v>0.7689230678614507</v>
      </c>
      <c r="H184" s="162">
        <v>2.290510310192019</v>
      </c>
      <c r="I184" s="162">
        <v>1.1013043202639068</v>
      </c>
      <c r="J184" s="162">
        <v>-0.89042093680606627</v>
      </c>
      <c r="K184" s="162">
        <v>1.1308719786077717</v>
      </c>
      <c r="L184" s="162">
        <v>1.4736057519849908</v>
      </c>
      <c r="M184" s="162">
        <v>0.20498658053914198</v>
      </c>
      <c r="N184" s="162">
        <v>0.37405240740284285</v>
      </c>
      <c r="O184" s="162">
        <v>0.88423003131536859</v>
      </c>
      <c r="P184" s="162">
        <v>-0.26348841080783814</v>
      </c>
      <c r="Q184" s="162">
        <v>11.459291740371143</v>
      </c>
    </row>
    <row r="185" spans="1:17" x14ac:dyDescent="0.2">
      <c r="B185" s="178" t="s">
        <v>1</v>
      </c>
      <c r="C185" s="162">
        <v>0.9588349582461575</v>
      </c>
      <c r="D185" s="162">
        <v>1.469434694226436</v>
      </c>
      <c r="E185" s="162">
        <v>1.2876704441602556</v>
      </c>
      <c r="F185" s="162">
        <v>1.7122775468363756</v>
      </c>
      <c r="G185" s="162">
        <v>1.7413282778616974</v>
      </c>
      <c r="H185" s="162">
        <v>1.6417345860186146</v>
      </c>
      <c r="I185" s="162">
        <v>1.5232050257872771</v>
      </c>
      <c r="J185" s="162">
        <v>-1.0124496090209618</v>
      </c>
      <c r="K185" s="162">
        <v>-0.58164531940899167</v>
      </c>
      <c r="L185" s="162">
        <v>1.9733927433995291</v>
      </c>
      <c r="M185" s="162">
        <v>-0.25137049951518975</v>
      </c>
      <c r="N185" s="162">
        <v>0.48250210563806206</v>
      </c>
      <c r="O185" s="162">
        <v>0.26275459106599897</v>
      </c>
      <c r="P185" s="162">
        <v>1.0351699739114082</v>
      </c>
      <c r="Q185" s="162">
        <v>10.657445810188293</v>
      </c>
    </row>
    <row r="186" spans="1:17" x14ac:dyDescent="0.2">
      <c r="B186" s="178" t="s">
        <v>2</v>
      </c>
      <c r="C186" s="162">
        <v>0.9051237357408155</v>
      </c>
      <c r="D186" s="162">
        <v>1.0214253819341508</v>
      </c>
      <c r="E186" s="162">
        <v>0.72040944608333746</v>
      </c>
      <c r="F186" s="162">
        <v>1.9007745039683641</v>
      </c>
      <c r="G186" s="162">
        <v>3.0489761326893898</v>
      </c>
      <c r="H186" s="162">
        <v>0.41875237761854578</v>
      </c>
      <c r="I186" s="162">
        <v>1.866733857491127</v>
      </c>
      <c r="J186" s="162">
        <v>-0.50403114485462197</v>
      </c>
      <c r="K186" s="162">
        <v>-1.5051307623083687</v>
      </c>
      <c r="L186" s="162">
        <v>2.0407153797777653</v>
      </c>
      <c r="M186" s="162">
        <v>-0.15994518350682085</v>
      </c>
      <c r="N186" s="162">
        <v>0.32213969435244394</v>
      </c>
      <c r="O186" s="162">
        <v>1.4626315956087552</v>
      </c>
      <c r="P186" s="162">
        <v>1.8888218203523337</v>
      </c>
      <c r="Q186" s="162">
        <v>6.4481170414521927</v>
      </c>
    </row>
    <row r="187" spans="1:17" ht="18" customHeight="1" x14ac:dyDescent="0.2">
      <c r="A187" s="90">
        <v>2020</v>
      </c>
      <c r="B187" s="178" t="s">
        <v>3</v>
      </c>
      <c r="C187" s="162">
        <v>8.7225725546062449E-2</v>
      </c>
      <c r="D187" s="162">
        <v>-0.66054540882596768</v>
      </c>
      <c r="E187" s="162">
        <v>-2.0575224489872426</v>
      </c>
      <c r="F187" s="162">
        <v>-0.54508356730822527</v>
      </c>
      <c r="G187" s="162">
        <v>3.283489810258132</v>
      </c>
      <c r="H187" s="162">
        <v>-5.0837050350452273E-2</v>
      </c>
      <c r="I187" s="162">
        <v>1.9212699852843684</v>
      </c>
      <c r="J187" s="162">
        <v>-1.2362223952379736</v>
      </c>
      <c r="K187" s="162">
        <v>-1.7970264117668222</v>
      </c>
      <c r="L187" s="162">
        <v>1.9216192050359808</v>
      </c>
      <c r="M187" s="162">
        <v>-0.89176558266575512</v>
      </c>
      <c r="N187" s="162">
        <v>-0.16713638305137124</v>
      </c>
      <c r="O187" s="162">
        <v>-1.213731755959941</v>
      </c>
      <c r="P187" s="162">
        <v>-0.64960849863662418</v>
      </c>
      <c r="Q187" s="162">
        <v>2.2588963277997038</v>
      </c>
    </row>
    <row r="188" spans="1:17" x14ac:dyDescent="0.2">
      <c r="B188" s="178" t="s">
        <v>4</v>
      </c>
      <c r="C188" s="162">
        <v>-5.1165803256048434</v>
      </c>
      <c r="D188" s="162">
        <v>-6.8739628978625689</v>
      </c>
      <c r="E188" s="162">
        <v>-10.131295778779503</v>
      </c>
      <c r="F188" s="162">
        <v>-21.350798954206283</v>
      </c>
      <c r="G188" s="162">
        <v>-0.52582874322440887</v>
      </c>
      <c r="H188" s="162">
        <v>-2.3115435569664129</v>
      </c>
      <c r="I188" s="162">
        <v>0.67118553248928947</v>
      </c>
      <c r="J188" s="162">
        <v>-4.8489993609604767</v>
      </c>
      <c r="K188" s="162">
        <v>-8.3243588310212431</v>
      </c>
      <c r="L188" s="162">
        <v>1.6449124367690473</v>
      </c>
      <c r="M188" s="162">
        <v>-8.4501719059953615</v>
      </c>
      <c r="N188" s="162">
        <v>-5.0409011010326736</v>
      </c>
      <c r="O188" s="162">
        <v>-11.855284130881557</v>
      </c>
      <c r="P188" s="162">
        <v>-17.14982898108795</v>
      </c>
      <c r="Q188" s="162">
        <v>-13.334400878139846</v>
      </c>
    </row>
    <row r="189" spans="1:17" x14ac:dyDescent="0.2">
      <c r="B189" s="178" t="s">
        <v>1</v>
      </c>
      <c r="C189" s="162">
        <v>-7.5498676045916682</v>
      </c>
      <c r="D189" s="162">
        <v>-7.4498275123720816</v>
      </c>
      <c r="E189" s="162">
        <v>-15.045222824522142</v>
      </c>
      <c r="F189" s="162">
        <v>-29.610465526760692</v>
      </c>
      <c r="G189" s="162">
        <v>-4.1867949060481635</v>
      </c>
      <c r="H189" s="162">
        <v>-2.8048991534891456</v>
      </c>
      <c r="I189" s="162">
        <v>-0.39801726737103138</v>
      </c>
      <c r="J189" s="162">
        <v>-7.5381169957749421</v>
      </c>
      <c r="K189" s="162">
        <v>-13.194414246471069</v>
      </c>
      <c r="L189" s="162">
        <v>1.1826712088848268</v>
      </c>
      <c r="M189" s="162">
        <v>-11.221754830087718</v>
      </c>
      <c r="N189" s="162">
        <v>-7.1841915129267591</v>
      </c>
      <c r="O189" s="162">
        <v>-18.45572632019055</v>
      </c>
      <c r="P189" s="162">
        <v>-25.395588629524369</v>
      </c>
      <c r="Q189" s="162">
        <v>-19.681013013502607</v>
      </c>
    </row>
    <row r="190" spans="1:17" x14ac:dyDescent="0.2">
      <c r="B190" s="178" t="s">
        <v>2</v>
      </c>
      <c r="C190" s="162">
        <v>-9.4283513113338984</v>
      </c>
      <c r="D190" s="162">
        <v>-7.7382613094621036</v>
      </c>
      <c r="E190" s="162">
        <v>-19.393495275639339</v>
      </c>
      <c r="F190" s="162">
        <v>-42.167367994944122</v>
      </c>
      <c r="G190" s="162">
        <v>-6.2220507619009595</v>
      </c>
      <c r="H190" s="162">
        <v>-3.2145172022915318</v>
      </c>
      <c r="I190" s="162">
        <v>-1.1383881376258955</v>
      </c>
      <c r="J190" s="162">
        <v>-8.7593312965009034</v>
      </c>
      <c r="K190" s="162">
        <v>-16.980948055153576</v>
      </c>
      <c r="L190" s="162">
        <v>0.97360939894096532</v>
      </c>
      <c r="M190" s="162">
        <v>-11.670508026537505</v>
      </c>
      <c r="N190" s="162">
        <v>-7.8827360596364713</v>
      </c>
      <c r="O190" s="162">
        <v>-27.761496340637891</v>
      </c>
      <c r="P190" s="162">
        <v>-32.218806727804434</v>
      </c>
      <c r="Q190" s="162">
        <v>-26.64800203614152</v>
      </c>
    </row>
    <row r="191" spans="1:17" ht="18" customHeight="1" x14ac:dyDescent="0.2">
      <c r="A191" s="90">
        <v>2021</v>
      </c>
      <c r="B191" s="178" t="s">
        <v>3</v>
      </c>
      <c r="C191" s="162">
        <v>-10.490134163414311</v>
      </c>
      <c r="D191" s="162">
        <v>-7.9235816672555615</v>
      </c>
      <c r="E191" s="162">
        <v>-19.804538929113306</v>
      </c>
      <c r="F191" s="162">
        <v>-56.384642370407995</v>
      </c>
      <c r="G191" s="162">
        <v>-6.882771742193512</v>
      </c>
      <c r="H191" s="162">
        <v>-3.2071133232624476</v>
      </c>
      <c r="I191" s="162">
        <v>-1.5463419038211867</v>
      </c>
      <c r="J191" s="162">
        <v>-7.5070036054204365</v>
      </c>
      <c r="K191" s="162">
        <v>-19.053836561253775</v>
      </c>
      <c r="L191" s="162">
        <v>0.80176409951137373</v>
      </c>
      <c r="M191" s="162">
        <v>-13.320495967188364</v>
      </c>
      <c r="N191" s="162">
        <v>-7.1470397495059217</v>
      </c>
      <c r="O191" s="162">
        <v>-34.845212654430057</v>
      </c>
      <c r="P191" s="162">
        <v>-40.987850217885189</v>
      </c>
      <c r="Q191" s="162">
        <v>-29.081987176292188</v>
      </c>
    </row>
    <row r="192" spans="1:17" x14ac:dyDescent="0.2">
      <c r="B192" s="178" t="s">
        <v>4</v>
      </c>
      <c r="C192" s="162">
        <v>-1.5787161731213075</v>
      </c>
      <c r="D192" s="162">
        <v>4.5402833586708908</v>
      </c>
      <c r="E192" s="162">
        <v>-7.9952999305965449</v>
      </c>
      <c r="F192" s="162">
        <v>-29.793390635560499</v>
      </c>
      <c r="G192" s="162">
        <v>-3.9337616300188785</v>
      </c>
      <c r="H192" s="162">
        <v>-0.33794812865656354</v>
      </c>
      <c r="I192" s="162">
        <v>-0.26223361279909341</v>
      </c>
      <c r="J192" s="162">
        <v>0.27268370638374506</v>
      </c>
      <c r="K192" s="162">
        <v>-8.5175152965464491</v>
      </c>
      <c r="L192" s="162">
        <v>0.83762646995953105</v>
      </c>
      <c r="M192" s="162">
        <v>1.7910150955624431</v>
      </c>
      <c r="N192" s="162">
        <v>4.5158008212891758</v>
      </c>
      <c r="O192" s="162">
        <v>-19.470888142932111</v>
      </c>
      <c r="P192" s="162">
        <v>-20.174220908302431</v>
      </c>
      <c r="Q192" s="162">
        <v>-5.4785409047612887</v>
      </c>
    </row>
    <row r="193" spans="1:17" x14ac:dyDescent="0.2">
      <c r="A193" s="139" t="s">
        <v>269</v>
      </c>
      <c r="B193" s="139"/>
      <c r="C193" s="139"/>
      <c r="D193" s="139"/>
      <c r="E193" s="139"/>
      <c r="F193" s="139"/>
      <c r="G193" s="139"/>
      <c r="H193" s="139"/>
      <c r="I193" s="139"/>
      <c r="J193" s="139"/>
      <c r="K193" s="139"/>
      <c r="L193" s="139"/>
      <c r="M193" s="139"/>
      <c r="N193" s="139"/>
      <c r="O193" s="139"/>
      <c r="P193" s="139"/>
      <c r="Q193" s="139"/>
    </row>
    <row r="194" spans="1:17" ht="12.75" customHeight="1" x14ac:dyDescent="0.2">
      <c r="A194" s="183" t="s">
        <v>209</v>
      </c>
      <c r="B194" s="183"/>
      <c r="C194" s="183"/>
      <c r="D194" s="183"/>
      <c r="E194" s="183"/>
      <c r="F194" s="183"/>
      <c r="G194" s="183"/>
      <c r="H194" s="184"/>
      <c r="I194" s="116"/>
      <c r="J194" s="116"/>
      <c r="K194" s="116"/>
      <c r="L194" s="116"/>
      <c r="M194" s="116"/>
      <c r="N194" s="116"/>
      <c r="O194" s="116"/>
      <c r="P194" s="116"/>
      <c r="Q194" s="116"/>
    </row>
    <row r="195" spans="1:17" ht="12.75" customHeight="1" x14ac:dyDescent="0.2">
      <c r="A195" s="380" t="s">
        <v>270</v>
      </c>
      <c r="B195" s="380"/>
      <c r="C195" s="380"/>
      <c r="D195" s="380"/>
      <c r="E195" s="380"/>
      <c r="F195" s="380"/>
      <c r="G195" s="380"/>
      <c r="H195" s="384"/>
      <c r="I195" s="116"/>
      <c r="J195" s="116"/>
      <c r="K195" s="116"/>
      <c r="L195" s="116"/>
      <c r="M195" s="116"/>
      <c r="N195" s="116"/>
      <c r="O195" s="116"/>
      <c r="P195" s="116"/>
      <c r="Q195" s="116"/>
    </row>
    <row r="196" spans="1:17" ht="12.75" customHeight="1" x14ac:dyDescent="0.2">
      <c r="A196" s="317" t="s">
        <v>271</v>
      </c>
      <c r="B196" s="317"/>
      <c r="C196" s="317"/>
      <c r="D196" s="317"/>
      <c r="E196" s="317"/>
      <c r="F196" s="317"/>
      <c r="G196" s="317"/>
      <c r="H196" s="318"/>
    </row>
  </sheetData>
  <mergeCells count="3">
    <mergeCell ref="A195:H195"/>
    <mergeCell ref="A1:Q1"/>
    <mergeCell ref="A3:D3"/>
  </mergeCells>
  <pageMargins left="0.55118110236220474" right="0.55118110236220474" top="0.78740157480314965" bottom="0.78740157480314965" header="0.51181102362204722" footer="0.51181102362204722"/>
  <pageSetup paperSize="9" scale="39" fitToHeight="0" orientation="portrait" r:id="rId1"/>
  <headerFooter alignWithMargins="0"/>
  <rowBreaks count="1" manualBreakCount="1">
    <brk id="10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38"/>
  <sheetViews>
    <sheetView view="pageBreakPreview" zoomScale="80" zoomScaleNormal="40" zoomScaleSheetLayoutView="80" workbookViewId="0">
      <pane ySplit="11" topLeftCell="A12" activePane="bottomLeft" state="frozen"/>
      <selection activeCell="E32" sqref="E32"/>
      <selection pane="bottomLeft" sqref="A1:N1"/>
    </sheetView>
  </sheetViews>
  <sheetFormatPr defaultRowHeight="7.35" customHeight="1" x14ac:dyDescent="0.2"/>
  <cols>
    <col min="1" max="1" width="6.7109375" style="124" customWidth="1"/>
    <col min="2" max="2" width="9.28515625" style="92" customWidth="1"/>
    <col min="3" max="3" width="16" style="116" customWidth="1"/>
    <col min="4" max="4" width="12.140625" style="116" bestFit="1" customWidth="1"/>
    <col min="5" max="5" width="15.5703125" style="116" customWidth="1"/>
    <col min="6" max="6" width="12.7109375" style="115" customWidth="1"/>
    <col min="7" max="7" width="14.28515625" style="115" customWidth="1"/>
    <col min="8" max="8" width="18.140625" style="112" customWidth="1"/>
    <col min="9" max="9" width="17.7109375" style="115" customWidth="1"/>
    <col min="10" max="10" width="16.7109375" style="112" customWidth="1"/>
    <col min="11" max="11" width="13.7109375" style="112" customWidth="1"/>
    <col min="12" max="12" width="15.85546875" style="112" customWidth="1"/>
    <col min="13" max="13" width="14" style="116" customWidth="1"/>
    <col min="14" max="14" width="14.7109375" style="116" customWidth="1"/>
    <col min="15" max="16384" width="9.140625" style="96"/>
  </cols>
  <sheetData>
    <row r="1" spans="1:231" s="209" customFormat="1" ht="58.5" customHeight="1" x14ac:dyDescent="0.2">
      <c r="A1" s="388" t="s">
        <v>249</v>
      </c>
      <c r="B1" s="389"/>
      <c r="C1" s="389"/>
      <c r="D1" s="389"/>
      <c r="E1" s="389"/>
      <c r="F1" s="389"/>
      <c r="G1" s="389"/>
      <c r="H1" s="389"/>
      <c r="I1" s="389"/>
      <c r="J1" s="389"/>
      <c r="K1" s="389"/>
      <c r="L1" s="389"/>
      <c r="M1" s="390"/>
      <c r="N1" s="390"/>
    </row>
    <row r="2" spans="1:231" s="209" customFormat="1" ht="12.75" x14ac:dyDescent="0.2">
      <c r="A2" s="140"/>
      <c r="B2" s="193"/>
      <c r="C2" s="194"/>
      <c r="D2" s="194"/>
      <c r="E2" s="194"/>
      <c r="F2" s="226"/>
      <c r="G2" s="226"/>
      <c r="H2" s="210"/>
      <c r="I2" s="226"/>
      <c r="J2" s="210"/>
      <c r="K2" s="210"/>
      <c r="L2" s="210"/>
      <c r="M2" s="194"/>
      <c r="N2" s="194"/>
    </row>
    <row r="3" spans="1:231" s="228" customFormat="1" ht="18" x14ac:dyDescent="0.25">
      <c r="A3" s="268" t="s">
        <v>288</v>
      </c>
      <c r="B3" s="268"/>
      <c r="C3" s="268"/>
      <c r="D3" s="104"/>
      <c r="E3" s="104"/>
      <c r="F3" s="114"/>
      <c r="G3" s="114"/>
      <c r="H3" s="227"/>
      <c r="J3" s="229"/>
      <c r="K3" s="229"/>
      <c r="L3" s="227"/>
      <c r="M3" s="104"/>
      <c r="N3" s="104"/>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209"/>
      <c r="GT3" s="209"/>
      <c r="GU3" s="209"/>
      <c r="GV3" s="209"/>
      <c r="GW3" s="209"/>
      <c r="GX3" s="209"/>
      <c r="GY3" s="209"/>
      <c r="GZ3" s="209"/>
      <c r="HA3" s="209"/>
      <c r="HB3" s="209"/>
      <c r="HC3" s="209"/>
      <c r="HD3" s="209"/>
      <c r="HE3" s="209"/>
      <c r="HF3" s="209"/>
      <c r="HG3" s="209"/>
      <c r="HH3" s="209"/>
      <c r="HI3" s="209"/>
      <c r="HJ3" s="209"/>
      <c r="HK3" s="209"/>
      <c r="HL3" s="209"/>
      <c r="HM3" s="209"/>
      <c r="HN3" s="209"/>
      <c r="HO3" s="209"/>
      <c r="HP3" s="209"/>
      <c r="HQ3" s="209"/>
      <c r="HR3" s="209"/>
      <c r="HS3" s="209"/>
      <c r="HT3" s="209"/>
      <c r="HU3" s="209"/>
      <c r="HV3" s="209"/>
      <c r="HW3" s="209"/>
    </row>
    <row r="4" spans="1:231" s="228" customFormat="1" ht="18.75" thickBot="1" x14ac:dyDescent="0.3">
      <c r="A4" s="230"/>
      <c r="B4" s="231"/>
      <c r="C4" s="232"/>
      <c r="D4" s="232"/>
      <c r="E4" s="232"/>
      <c r="F4" s="233"/>
      <c r="G4" s="233"/>
      <c r="H4" s="234"/>
      <c r="I4" s="234"/>
      <c r="J4" s="234"/>
      <c r="K4" s="234"/>
      <c r="L4" s="234"/>
      <c r="M4" s="232"/>
      <c r="N4" s="269" t="s">
        <v>279</v>
      </c>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row>
    <row r="5" spans="1:231" s="228" customFormat="1" ht="16.5" customHeight="1" x14ac:dyDescent="0.2">
      <c r="A5" s="235"/>
      <c r="B5" s="236"/>
      <c r="C5" s="104"/>
      <c r="D5" s="104"/>
      <c r="E5" s="104"/>
      <c r="F5" s="391" t="s">
        <v>15</v>
      </c>
      <c r="G5" s="392"/>
      <c r="H5" s="392"/>
      <c r="I5" s="392"/>
      <c r="J5" s="392"/>
      <c r="K5" s="392"/>
      <c r="L5" s="392"/>
      <c r="M5" s="104"/>
      <c r="N5" s="104"/>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row>
    <row r="6" spans="1:231" s="228" customFormat="1" ht="52.5" customHeight="1" x14ac:dyDescent="0.2">
      <c r="A6" s="235"/>
      <c r="B6" s="236"/>
      <c r="C6" s="240" t="s">
        <v>25</v>
      </c>
      <c r="D6" s="240" t="s">
        <v>18</v>
      </c>
      <c r="E6" s="240" t="s">
        <v>241</v>
      </c>
      <c r="F6" s="241" t="s">
        <v>35</v>
      </c>
      <c r="G6" s="241" t="s">
        <v>36</v>
      </c>
      <c r="H6" s="241" t="s">
        <v>41</v>
      </c>
      <c r="I6" s="241" t="s">
        <v>69</v>
      </c>
      <c r="J6" s="241" t="s">
        <v>71</v>
      </c>
      <c r="K6" s="241" t="s">
        <v>26</v>
      </c>
      <c r="L6" s="241" t="s">
        <v>72</v>
      </c>
      <c r="M6" s="240" t="s">
        <v>33</v>
      </c>
      <c r="N6" s="240" t="s">
        <v>34</v>
      </c>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FP6" s="209"/>
      <c r="FQ6" s="209"/>
      <c r="FR6" s="209"/>
      <c r="FS6" s="209"/>
      <c r="FT6" s="209"/>
      <c r="FU6" s="209"/>
      <c r="FV6" s="209"/>
      <c r="FW6" s="209"/>
      <c r="FX6" s="209"/>
      <c r="FY6" s="209"/>
      <c r="FZ6" s="209"/>
      <c r="GA6" s="209"/>
      <c r="GB6" s="209"/>
      <c r="GC6" s="209"/>
      <c r="GD6" s="209"/>
      <c r="GE6" s="209"/>
      <c r="GF6" s="209"/>
      <c r="GG6" s="209"/>
      <c r="GH6" s="209"/>
      <c r="GI6" s="209"/>
      <c r="GJ6" s="209"/>
      <c r="GK6" s="209"/>
      <c r="GL6" s="209"/>
      <c r="GM6" s="209"/>
      <c r="GN6" s="209"/>
      <c r="GO6" s="209"/>
      <c r="GP6" s="209"/>
      <c r="GQ6" s="209"/>
      <c r="GR6" s="209"/>
      <c r="GS6" s="209"/>
      <c r="GT6" s="209"/>
      <c r="GU6" s="209"/>
      <c r="GV6" s="209"/>
      <c r="GW6" s="209"/>
      <c r="GX6" s="209"/>
      <c r="GY6" s="209"/>
      <c r="GZ6" s="209"/>
      <c r="HA6" s="209"/>
      <c r="HB6" s="209"/>
      <c r="HC6" s="209"/>
      <c r="HD6" s="209"/>
      <c r="HE6" s="209"/>
      <c r="HF6" s="209"/>
      <c r="HG6" s="209"/>
      <c r="HH6" s="209"/>
      <c r="HI6" s="209"/>
      <c r="HJ6" s="209"/>
      <c r="HK6" s="209"/>
      <c r="HL6" s="209"/>
      <c r="HM6" s="209"/>
      <c r="HN6" s="209"/>
      <c r="HO6" s="209"/>
      <c r="HP6" s="209"/>
      <c r="HQ6" s="209"/>
      <c r="HR6" s="209"/>
      <c r="HS6" s="209"/>
      <c r="HT6" s="209"/>
      <c r="HU6" s="209"/>
      <c r="HV6" s="209"/>
      <c r="HW6" s="209"/>
    </row>
    <row r="7" spans="1:231" s="238" customFormat="1" ht="12.75" x14ac:dyDescent="0.2">
      <c r="A7" s="113"/>
      <c r="B7" s="237"/>
      <c r="C7" s="242"/>
      <c r="D7" s="242"/>
      <c r="E7" s="242"/>
      <c r="F7" s="243"/>
      <c r="G7" s="243"/>
      <c r="H7" s="241"/>
      <c r="I7" s="222"/>
      <c r="J7" s="244"/>
      <c r="K7" s="244"/>
      <c r="L7" s="245"/>
      <c r="M7" s="242"/>
      <c r="N7" s="242"/>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209"/>
      <c r="GN7" s="209"/>
      <c r="GO7" s="209"/>
      <c r="GP7" s="209"/>
      <c r="GQ7" s="209"/>
      <c r="GR7" s="209"/>
      <c r="GS7" s="209"/>
      <c r="GT7" s="209"/>
      <c r="GU7" s="209"/>
      <c r="GV7" s="209"/>
      <c r="GW7" s="209"/>
      <c r="GX7" s="209"/>
      <c r="GY7" s="209"/>
      <c r="GZ7" s="209"/>
      <c r="HA7" s="209"/>
      <c r="HB7" s="209"/>
      <c r="HC7" s="209"/>
      <c r="HD7" s="209"/>
      <c r="HE7" s="209"/>
      <c r="HF7" s="209"/>
      <c r="HG7" s="209"/>
      <c r="HH7" s="209"/>
      <c r="HI7" s="209"/>
      <c r="HJ7" s="209"/>
      <c r="HK7" s="209"/>
      <c r="HL7" s="209"/>
      <c r="HM7" s="209"/>
      <c r="HN7" s="209"/>
      <c r="HO7" s="209"/>
      <c r="HP7" s="209"/>
      <c r="HQ7" s="209"/>
      <c r="HR7" s="209"/>
      <c r="HS7" s="209"/>
      <c r="HT7" s="209"/>
      <c r="HU7" s="209"/>
      <c r="HV7" s="209"/>
      <c r="HW7" s="209"/>
    </row>
    <row r="8" spans="1:231" s="238" customFormat="1" ht="13.5" thickBot="1" x14ac:dyDescent="0.25">
      <c r="A8" s="113" t="s">
        <v>42</v>
      </c>
      <c r="B8" s="237"/>
      <c r="C8" s="242" t="s">
        <v>44</v>
      </c>
      <c r="D8" s="242" t="s">
        <v>37</v>
      </c>
      <c r="E8" s="242" t="s">
        <v>11</v>
      </c>
      <c r="F8" s="242" t="s">
        <v>38</v>
      </c>
      <c r="G8" s="242" t="s">
        <v>39</v>
      </c>
      <c r="H8" s="246" t="s">
        <v>66</v>
      </c>
      <c r="I8" s="247" t="s">
        <v>70</v>
      </c>
      <c r="J8" s="246" t="s">
        <v>65</v>
      </c>
      <c r="K8" s="246" t="s">
        <v>40</v>
      </c>
      <c r="L8" s="248" t="s">
        <v>268</v>
      </c>
      <c r="M8" s="242" t="s">
        <v>13</v>
      </c>
      <c r="N8" s="242" t="s">
        <v>12</v>
      </c>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c r="FU8" s="209"/>
      <c r="FV8" s="209"/>
      <c r="FW8" s="209"/>
      <c r="FX8" s="209"/>
      <c r="FY8" s="209"/>
      <c r="FZ8" s="209"/>
      <c r="GA8" s="209"/>
      <c r="GB8" s="209"/>
      <c r="GC8" s="209"/>
      <c r="GD8" s="209"/>
      <c r="GE8" s="209"/>
      <c r="GF8" s="209"/>
      <c r="GG8" s="209"/>
      <c r="GH8" s="209"/>
      <c r="GI8" s="209"/>
      <c r="GJ8" s="209"/>
      <c r="GK8" s="209"/>
      <c r="GL8" s="209"/>
      <c r="GM8" s="209"/>
      <c r="GN8" s="209"/>
      <c r="GO8" s="209"/>
      <c r="GP8" s="209"/>
      <c r="GQ8" s="209"/>
      <c r="GR8" s="209"/>
      <c r="GS8" s="209"/>
      <c r="GT8" s="209"/>
      <c r="GU8" s="209"/>
      <c r="GV8" s="209"/>
      <c r="GW8" s="209"/>
      <c r="GX8" s="209"/>
      <c r="GY8" s="209"/>
      <c r="GZ8" s="209"/>
      <c r="HA8" s="209"/>
      <c r="HB8" s="209"/>
      <c r="HC8" s="209"/>
      <c r="HD8" s="209"/>
      <c r="HE8" s="209"/>
      <c r="HF8" s="209"/>
      <c r="HG8" s="209"/>
      <c r="HH8" s="209"/>
      <c r="HI8" s="209"/>
      <c r="HJ8" s="209"/>
      <c r="HK8" s="209"/>
      <c r="HL8" s="209"/>
      <c r="HM8" s="209"/>
      <c r="HN8" s="209"/>
      <c r="HO8" s="209"/>
      <c r="HP8" s="209"/>
      <c r="HQ8" s="209"/>
      <c r="HR8" s="209"/>
      <c r="HS8" s="209"/>
      <c r="HT8" s="209"/>
      <c r="HU8" s="209"/>
      <c r="HV8" s="209"/>
      <c r="HW8" s="209"/>
    </row>
    <row r="9" spans="1:231" s="238" customFormat="1" ht="12.75" x14ac:dyDescent="0.2">
      <c r="A9" s="89"/>
      <c r="B9" s="239"/>
      <c r="C9" s="249"/>
      <c r="D9" s="249"/>
      <c r="E9" s="249"/>
      <c r="F9" s="249"/>
      <c r="G9" s="249"/>
      <c r="H9" s="158"/>
      <c r="I9" s="250"/>
      <c r="J9" s="251"/>
      <c r="K9" s="251"/>
      <c r="L9" s="158"/>
      <c r="M9" s="249"/>
      <c r="N9" s="24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09"/>
      <c r="FL9" s="209"/>
      <c r="FM9" s="209"/>
      <c r="FN9" s="209"/>
      <c r="FO9" s="209"/>
      <c r="FP9" s="209"/>
      <c r="FQ9" s="209"/>
      <c r="FR9" s="209"/>
      <c r="FS9" s="209"/>
      <c r="FT9" s="209"/>
      <c r="FU9" s="209"/>
      <c r="FV9" s="209"/>
      <c r="FW9" s="209"/>
      <c r="FX9" s="209"/>
      <c r="FY9" s="209"/>
      <c r="FZ9" s="209"/>
      <c r="GA9" s="209"/>
      <c r="GB9" s="209"/>
      <c r="GC9" s="209"/>
      <c r="GD9" s="209"/>
      <c r="GE9" s="209"/>
      <c r="GF9" s="209"/>
      <c r="GG9" s="209"/>
      <c r="GH9" s="209"/>
      <c r="GI9" s="209"/>
      <c r="GJ9" s="209"/>
      <c r="GK9" s="209"/>
      <c r="GL9" s="209"/>
      <c r="GM9" s="209"/>
      <c r="GN9" s="209"/>
      <c r="GO9" s="209"/>
      <c r="GP9" s="209"/>
      <c r="GQ9" s="209"/>
      <c r="GR9" s="209"/>
      <c r="GS9" s="209"/>
      <c r="GT9" s="209"/>
      <c r="GU9" s="209"/>
      <c r="GV9" s="209"/>
      <c r="GW9" s="209"/>
      <c r="GX9" s="209"/>
      <c r="GY9" s="209"/>
      <c r="GZ9" s="209"/>
      <c r="HA9" s="209"/>
      <c r="HB9" s="209"/>
      <c r="HC9" s="209"/>
      <c r="HD9" s="209"/>
      <c r="HE9" s="209"/>
      <c r="HF9" s="209"/>
      <c r="HG9" s="209"/>
      <c r="HH9" s="209"/>
      <c r="HI9" s="209"/>
      <c r="HJ9" s="209"/>
      <c r="HK9" s="209"/>
      <c r="HL9" s="209"/>
      <c r="HM9" s="209"/>
      <c r="HN9" s="209"/>
      <c r="HO9" s="209"/>
      <c r="HP9" s="209"/>
      <c r="HQ9" s="209"/>
      <c r="HR9" s="209"/>
      <c r="HS9" s="209"/>
      <c r="HT9" s="209"/>
      <c r="HU9" s="209"/>
      <c r="HV9" s="209"/>
      <c r="HW9" s="209"/>
    </row>
    <row r="10" spans="1:231" s="209" customFormat="1" ht="14.25" x14ac:dyDescent="0.2">
      <c r="A10" s="128" t="s">
        <v>278</v>
      </c>
      <c r="B10" s="113"/>
      <c r="C10" s="225">
        <v>158.29911274114062</v>
      </c>
      <c r="D10" s="225">
        <v>11.671714542594271</v>
      </c>
      <c r="E10" s="225">
        <v>103.71234865290513</v>
      </c>
      <c r="F10" s="225">
        <v>29.262603994997249</v>
      </c>
      <c r="G10" s="225">
        <v>3.5138308830007081</v>
      </c>
      <c r="H10" s="225">
        <v>14.576964408231111</v>
      </c>
      <c r="I10" s="225">
        <v>16.982308434669619</v>
      </c>
      <c r="J10" s="225">
        <v>10.25169216507444</v>
      </c>
      <c r="K10" s="225">
        <v>5.0207934064378357</v>
      </c>
      <c r="L10" s="225">
        <v>24.104155360494151</v>
      </c>
      <c r="M10" s="225">
        <v>26.878995008508433</v>
      </c>
      <c r="N10" s="225">
        <v>16.036054537132802</v>
      </c>
    </row>
    <row r="11" spans="1:231" ht="12.75" customHeight="1" x14ac:dyDescent="0.2">
      <c r="C11" s="164"/>
      <c r="D11" s="164"/>
      <c r="E11" s="164"/>
      <c r="F11" s="166"/>
      <c r="G11" s="166"/>
      <c r="H11" s="162"/>
      <c r="I11" s="166"/>
      <c r="J11" s="162"/>
      <c r="K11" s="162"/>
      <c r="L11" s="162"/>
      <c r="M11" s="164"/>
      <c r="N11" s="164"/>
    </row>
    <row r="12" spans="1:231" ht="12.75" customHeight="1" x14ac:dyDescent="0.2">
      <c r="C12" s="164"/>
      <c r="D12" s="164"/>
      <c r="E12" s="164"/>
      <c r="F12" s="166"/>
      <c r="G12" s="166"/>
      <c r="H12" s="162"/>
      <c r="I12" s="166"/>
      <c r="J12" s="162"/>
      <c r="K12" s="162"/>
      <c r="L12" s="162"/>
      <c r="M12" s="164"/>
      <c r="N12" s="164"/>
    </row>
    <row r="13" spans="1:231" s="82" customFormat="1" ht="12.75" x14ac:dyDescent="0.2">
      <c r="A13" s="124">
        <v>1998</v>
      </c>
      <c r="C13" s="164">
        <v>94.25504972224725</v>
      </c>
      <c r="D13" s="164">
        <v>97.10992089480601</v>
      </c>
      <c r="E13" s="164">
        <v>96.31200755477596</v>
      </c>
      <c r="F13" s="164">
        <v>74.948291457318021</v>
      </c>
      <c r="G13" s="164">
        <v>160.01980451062437</v>
      </c>
      <c r="H13" s="164">
        <v>60.892666866291123</v>
      </c>
      <c r="I13" s="164">
        <v>133.455727615776</v>
      </c>
      <c r="J13" s="164">
        <v>151.83713142565193</v>
      </c>
      <c r="K13" s="164">
        <v>85.48142607272257</v>
      </c>
      <c r="L13" s="164">
        <v>98.525711058947365</v>
      </c>
      <c r="M13" s="164">
        <v>110.70544710208023</v>
      </c>
      <c r="N13" s="164">
        <v>63.737267778177511</v>
      </c>
    </row>
    <row r="14" spans="1:231" s="82" customFormat="1" ht="12.75" x14ac:dyDescent="0.2">
      <c r="A14" s="124">
        <v>1999</v>
      </c>
      <c r="C14" s="164">
        <v>92.615930887169313</v>
      </c>
      <c r="D14" s="164">
        <v>87.7096555147793</v>
      </c>
      <c r="E14" s="164">
        <v>93.762236848305008</v>
      </c>
      <c r="F14" s="164">
        <v>68.467424765151549</v>
      </c>
      <c r="G14" s="164">
        <v>130.88372975702163</v>
      </c>
      <c r="H14" s="164">
        <v>67.570324675225066</v>
      </c>
      <c r="I14" s="164">
        <v>122.76874251319093</v>
      </c>
      <c r="J14" s="164">
        <v>158.52543344894195</v>
      </c>
      <c r="K14" s="164">
        <v>86.064095739829384</v>
      </c>
      <c r="L14" s="164">
        <v>95.479272633946266</v>
      </c>
      <c r="M14" s="164">
        <v>111.88314004087398</v>
      </c>
      <c r="N14" s="164">
        <v>74.929441617703503</v>
      </c>
    </row>
    <row r="15" spans="1:231" s="82" customFormat="1" ht="12.75" x14ac:dyDescent="0.2">
      <c r="A15" s="124">
        <v>2000</v>
      </c>
      <c r="C15" s="164">
        <v>94.442583607081232</v>
      </c>
      <c r="D15" s="164">
        <v>88.390046672635123</v>
      </c>
      <c r="E15" s="164">
        <v>96.495885668474671</v>
      </c>
      <c r="F15" s="164">
        <v>71.832906967666133</v>
      </c>
      <c r="G15" s="164">
        <v>123.97873882673026</v>
      </c>
      <c r="H15" s="164">
        <v>68.217471191004179</v>
      </c>
      <c r="I15" s="164">
        <v>123.2616536797197</v>
      </c>
      <c r="J15" s="164">
        <v>172.25514944954074</v>
      </c>
      <c r="K15" s="164">
        <v>94.615130772590078</v>
      </c>
      <c r="L15" s="164">
        <v>94.735349167088955</v>
      </c>
      <c r="M15" s="164">
        <v>109.40858281012035</v>
      </c>
      <c r="N15" s="164">
        <v>74.357707418996512</v>
      </c>
    </row>
    <row r="16" spans="1:231" s="82" customFormat="1" ht="12.75" x14ac:dyDescent="0.2">
      <c r="A16" s="124">
        <v>2001</v>
      </c>
      <c r="C16" s="164">
        <v>92.122310100767336</v>
      </c>
      <c r="D16" s="164">
        <v>91.214773055637878</v>
      </c>
      <c r="E16" s="164">
        <v>91.878616987332563</v>
      </c>
      <c r="F16" s="164">
        <v>74.329967122857155</v>
      </c>
      <c r="G16" s="164">
        <v>115.5680188685254</v>
      </c>
      <c r="H16" s="164">
        <v>72.234617761164884</v>
      </c>
      <c r="I16" s="164">
        <v>120.57628031693447</v>
      </c>
      <c r="J16" s="164">
        <v>139.45453995311243</v>
      </c>
      <c r="K16" s="164">
        <v>83.31573411071524</v>
      </c>
      <c r="L16" s="164">
        <v>90.514797797270418</v>
      </c>
      <c r="M16" s="164">
        <v>109.09412457638396</v>
      </c>
      <c r="N16" s="164">
        <v>82.492405776121714</v>
      </c>
    </row>
    <row r="17" spans="1:14" s="82" customFormat="1" ht="12.75" x14ac:dyDescent="0.2">
      <c r="A17" s="124">
        <v>2002</v>
      </c>
      <c r="C17" s="164">
        <v>89.247035039113825</v>
      </c>
      <c r="D17" s="164">
        <v>81.393699371649092</v>
      </c>
      <c r="E17" s="164">
        <v>88.55216786311864</v>
      </c>
      <c r="F17" s="164">
        <v>76.476052016009703</v>
      </c>
      <c r="G17" s="164">
        <v>104.11046897597292</v>
      </c>
      <c r="H17" s="164">
        <v>67.757182313847153</v>
      </c>
      <c r="I17" s="164">
        <v>120.95140791335123</v>
      </c>
      <c r="J17" s="164">
        <v>123.38200325843755</v>
      </c>
      <c r="K17" s="164">
        <v>80.313386505759553</v>
      </c>
      <c r="L17" s="164">
        <v>86.665180888669028</v>
      </c>
      <c r="M17" s="164">
        <v>112.01800849360805</v>
      </c>
      <c r="N17" s="164">
        <v>88.701886692450529</v>
      </c>
    </row>
    <row r="18" spans="1:14" s="82" customFormat="1" ht="12.75" x14ac:dyDescent="0.2">
      <c r="A18" s="124">
        <v>2003</v>
      </c>
      <c r="C18" s="164">
        <v>87.289099403217463</v>
      </c>
      <c r="D18" s="164">
        <v>76.146405375417444</v>
      </c>
      <c r="E18" s="164">
        <v>86.604935301808254</v>
      </c>
      <c r="F18" s="164">
        <v>85.147917880911933</v>
      </c>
      <c r="G18" s="164">
        <v>98.159432085264442</v>
      </c>
      <c r="H18" s="164">
        <v>70.763707103714438</v>
      </c>
      <c r="I18" s="164">
        <v>108.08117913101609</v>
      </c>
      <c r="J18" s="164">
        <v>107.2533375175817</v>
      </c>
      <c r="K18" s="164">
        <v>82.734985078105908</v>
      </c>
      <c r="L18" s="164">
        <v>81.196171817213539</v>
      </c>
      <c r="M18" s="164">
        <v>111.17020446755043</v>
      </c>
      <c r="N18" s="164">
        <v>91.456349259148055</v>
      </c>
    </row>
    <row r="19" spans="1:14" s="82" customFormat="1" ht="12.75" x14ac:dyDescent="0.2">
      <c r="A19" s="124">
        <v>2004</v>
      </c>
      <c r="C19" s="164">
        <v>88.905987236894489</v>
      </c>
      <c r="D19" s="164">
        <v>77.878985242997445</v>
      </c>
      <c r="E19" s="164">
        <v>88.150658877161348</v>
      </c>
      <c r="F19" s="164">
        <v>81.32477868591063</v>
      </c>
      <c r="G19" s="164">
        <v>88.194919094314187</v>
      </c>
      <c r="H19" s="164">
        <v>67.877434383272586</v>
      </c>
      <c r="I19" s="164">
        <v>106.46661097833726</v>
      </c>
      <c r="J19" s="164">
        <v>127.78747391483762</v>
      </c>
      <c r="K19" s="164">
        <v>87.49426190034464</v>
      </c>
      <c r="L19" s="164">
        <v>87.307657342274453</v>
      </c>
      <c r="M19" s="164">
        <v>113.1163092134253</v>
      </c>
      <c r="N19" s="164">
        <v>93.236786303489666</v>
      </c>
    </row>
    <row r="20" spans="1:14" s="82" customFormat="1" ht="12.75" x14ac:dyDescent="0.2">
      <c r="A20" s="124">
        <v>2005</v>
      </c>
      <c r="C20" s="164">
        <v>92.362767010882436</v>
      </c>
      <c r="D20" s="164">
        <v>81.104749958792212</v>
      </c>
      <c r="E20" s="164">
        <v>92.288969661538431</v>
      </c>
      <c r="F20" s="164">
        <v>90.79566951022278</v>
      </c>
      <c r="G20" s="164">
        <v>85.37031814437087</v>
      </c>
      <c r="H20" s="164">
        <v>73.81618027075389</v>
      </c>
      <c r="I20" s="164">
        <v>112.44781075482874</v>
      </c>
      <c r="J20" s="164">
        <v>128.90048003780834</v>
      </c>
      <c r="K20" s="164">
        <v>79.810668255026854</v>
      </c>
      <c r="L20" s="164">
        <v>87.955026478603017</v>
      </c>
      <c r="M20" s="164">
        <v>111.94744812854239</v>
      </c>
      <c r="N20" s="164">
        <v>96.037416862583839</v>
      </c>
    </row>
    <row r="21" spans="1:14" s="82" customFormat="1" ht="12.75" x14ac:dyDescent="0.2">
      <c r="A21" s="124">
        <v>2006</v>
      </c>
      <c r="C21" s="164">
        <v>95.916711347274884</v>
      </c>
      <c r="D21" s="164">
        <v>95.658356054739045</v>
      </c>
      <c r="E21" s="164">
        <v>94.243034218254763</v>
      </c>
      <c r="F21" s="164">
        <v>89.985357532310672</v>
      </c>
      <c r="G21" s="164">
        <v>98.804838008603383</v>
      </c>
      <c r="H21" s="164">
        <v>77.068262623678763</v>
      </c>
      <c r="I21" s="164">
        <v>121.94589958715055</v>
      </c>
      <c r="J21" s="164">
        <v>122.90618650838229</v>
      </c>
      <c r="K21" s="164">
        <v>92.871230593994767</v>
      </c>
      <c r="L21" s="164">
        <v>85.624913991442781</v>
      </c>
      <c r="M21" s="164">
        <v>113.69020609539025</v>
      </c>
      <c r="N21" s="164">
        <v>96.006967201795888</v>
      </c>
    </row>
    <row r="22" spans="1:14" s="82" customFormat="1" ht="12.75" x14ac:dyDescent="0.2">
      <c r="A22" s="124">
        <v>2007</v>
      </c>
      <c r="C22" s="164">
        <v>93.170026074704438</v>
      </c>
      <c r="D22" s="164">
        <v>97.881100261216858</v>
      </c>
      <c r="E22" s="164">
        <v>90.954643000987403</v>
      </c>
      <c r="F22" s="164">
        <v>86.145356794084364</v>
      </c>
      <c r="G22" s="164">
        <v>96.850094776785042</v>
      </c>
      <c r="H22" s="164">
        <v>72.193756765878092</v>
      </c>
      <c r="I22" s="164">
        <v>125.24158850678437</v>
      </c>
      <c r="J22" s="164">
        <v>111.34327878874001</v>
      </c>
      <c r="K22" s="164">
        <v>64.552583092502616</v>
      </c>
      <c r="L22" s="164">
        <v>89.5491372312773</v>
      </c>
      <c r="M22" s="164">
        <v>108.79013238341294</v>
      </c>
      <c r="N22" s="164">
        <v>93.053475310430329</v>
      </c>
    </row>
    <row r="23" spans="1:14" s="82" customFormat="1" ht="12.75" x14ac:dyDescent="0.2">
      <c r="A23" s="124">
        <v>2008</v>
      </c>
      <c r="C23" s="164">
        <v>93.799311293515544</v>
      </c>
      <c r="D23" s="164">
        <v>96.81735891806062</v>
      </c>
      <c r="E23" s="164">
        <v>92.693463678440892</v>
      </c>
      <c r="F23" s="164">
        <v>85.491848566616113</v>
      </c>
      <c r="G23" s="164">
        <v>94.555132089611561</v>
      </c>
      <c r="H23" s="164">
        <v>69.030923772079305</v>
      </c>
      <c r="I23" s="164">
        <v>127.60295673827706</v>
      </c>
      <c r="J23" s="164">
        <v>119.51664222531433</v>
      </c>
      <c r="K23" s="164">
        <v>73.306057542662458</v>
      </c>
      <c r="L23" s="164">
        <v>93.877073372749194</v>
      </c>
      <c r="M23" s="164">
        <v>114.02323763420324</v>
      </c>
      <c r="N23" s="164">
        <v>83.083520624320983</v>
      </c>
    </row>
    <row r="24" spans="1:14" s="82" customFormat="1" ht="12.75" x14ac:dyDescent="0.2">
      <c r="A24" s="124">
        <v>2009</v>
      </c>
      <c r="C24" s="164">
        <v>88.359218670816091</v>
      </c>
      <c r="D24" s="164">
        <v>100.730351990195</v>
      </c>
      <c r="E24" s="164">
        <v>83.669867249996898</v>
      </c>
      <c r="F24" s="164">
        <v>83.92097154255103</v>
      </c>
      <c r="G24" s="164">
        <v>74.442250430483796</v>
      </c>
      <c r="H24" s="164">
        <v>67.205822883410107</v>
      </c>
      <c r="I24" s="164">
        <v>100.63627957785211</v>
      </c>
      <c r="J24" s="164">
        <v>101.3852096832546</v>
      </c>
      <c r="K24" s="164">
        <v>77.459190915341097</v>
      </c>
      <c r="L24" s="164">
        <v>83.123556830126361</v>
      </c>
      <c r="M24" s="164">
        <v>109.19423311273528</v>
      </c>
      <c r="N24" s="164">
        <v>85.776518277663286</v>
      </c>
    </row>
    <row r="25" spans="1:14" s="82" customFormat="1" ht="12.75" x14ac:dyDescent="0.2">
      <c r="A25" s="124">
        <v>2010</v>
      </c>
      <c r="C25" s="164">
        <v>91.214242277358721</v>
      </c>
      <c r="D25" s="164">
        <v>99.462200958666287</v>
      </c>
      <c r="E25" s="164">
        <v>88.345198193072179</v>
      </c>
      <c r="F25" s="164">
        <v>88.384778717292392</v>
      </c>
      <c r="G25" s="164">
        <v>104.09574504583847</v>
      </c>
      <c r="H25" s="164">
        <v>80.873882946014533</v>
      </c>
      <c r="I25" s="164">
        <v>97.11786210492248</v>
      </c>
      <c r="J25" s="164">
        <v>88.714927343149185</v>
      </c>
      <c r="K25" s="164">
        <v>77.587755570637981</v>
      </c>
      <c r="L25" s="164">
        <v>87.977846191882662</v>
      </c>
      <c r="M25" s="164">
        <v>110.627964737079</v>
      </c>
      <c r="N25" s="164">
        <v>83.203818555099048</v>
      </c>
    </row>
    <row r="26" spans="1:14" s="82" customFormat="1" ht="12.75" x14ac:dyDescent="0.2">
      <c r="A26" s="124">
        <v>2011</v>
      </c>
      <c r="C26" s="164">
        <v>93.083456883341285</v>
      </c>
      <c r="D26" s="164">
        <v>105.9850420116336</v>
      </c>
      <c r="E26" s="164">
        <v>90.143294849648186</v>
      </c>
      <c r="F26" s="164">
        <v>88.293214998609002</v>
      </c>
      <c r="G26" s="164">
        <v>102.24730541690545</v>
      </c>
      <c r="H26" s="164">
        <v>82.880718794514237</v>
      </c>
      <c r="I26" s="164">
        <v>105.28375044372245</v>
      </c>
      <c r="J26" s="164">
        <v>93.38137356162153</v>
      </c>
      <c r="K26" s="164">
        <v>88.191396556344216</v>
      </c>
      <c r="L26" s="164">
        <v>85.022941645485417</v>
      </c>
      <c r="M26" s="164">
        <v>107.3651586831547</v>
      </c>
      <c r="N26" s="164">
        <v>83.656048452028898</v>
      </c>
    </row>
    <row r="27" spans="1:14" s="82" customFormat="1" ht="12.75" x14ac:dyDescent="0.2">
      <c r="A27" s="124">
        <v>2012</v>
      </c>
      <c r="C27" s="164">
        <v>94.782609019312162</v>
      </c>
      <c r="D27" s="164">
        <v>114.65679653784885</v>
      </c>
      <c r="E27" s="164">
        <v>91.690101400267366</v>
      </c>
      <c r="F27" s="164">
        <v>91.018007605435017</v>
      </c>
      <c r="G27" s="164">
        <v>92.485991368457618</v>
      </c>
      <c r="H27" s="164">
        <v>85.907446013422202</v>
      </c>
      <c r="I27" s="164">
        <v>107.57261749179551</v>
      </c>
      <c r="J27" s="164">
        <v>102.92728237576044</v>
      </c>
      <c r="K27" s="164">
        <v>74.056551103468607</v>
      </c>
      <c r="L27" s="164">
        <v>86.827225427171513</v>
      </c>
      <c r="M27" s="164">
        <v>105.7657278724281</v>
      </c>
      <c r="N27" s="164">
        <v>80.099034873481386</v>
      </c>
    </row>
    <row r="28" spans="1:14" s="82" customFormat="1" ht="12.75" x14ac:dyDescent="0.2">
      <c r="A28" s="124">
        <v>2013</v>
      </c>
      <c r="C28" s="164">
        <v>96.877473305914606</v>
      </c>
      <c r="D28" s="164">
        <v>115.8638014097594</v>
      </c>
      <c r="E28" s="164">
        <v>93.962872205633047</v>
      </c>
      <c r="F28" s="164">
        <v>92.988662241710969</v>
      </c>
      <c r="G28" s="164">
        <v>105.50063180738479</v>
      </c>
      <c r="H28" s="164">
        <v>78.704114148022796</v>
      </c>
      <c r="I28" s="164">
        <v>112.00332503948798</v>
      </c>
      <c r="J28" s="164">
        <v>100.29065582343199</v>
      </c>
      <c r="K28" s="164">
        <v>78.790045404182038</v>
      </c>
      <c r="L28" s="164">
        <v>92.943895981664454</v>
      </c>
      <c r="M28" s="164">
        <v>110.65832020939945</v>
      </c>
      <c r="N28" s="164">
        <v>78.873286888073864</v>
      </c>
    </row>
    <row r="29" spans="1:14" ht="12.75" customHeight="1" x14ac:dyDescent="0.2">
      <c r="A29" s="124">
        <v>2014</v>
      </c>
      <c r="C29" s="164">
        <v>100.83128518471949</v>
      </c>
      <c r="D29" s="164">
        <v>130.37971659120751</v>
      </c>
      <c r="E29" s="164">
        <v>99.493928778753457</v>
      </c>
      <c r="F29" s="164">
        <v>96.193308703734601</v>
      </c>
      <c r="G29" s="164">
        <v>114.7171608933715</v>
      </c>
      <c r="H29" s="164">
        <v>79.632442352890592</v>
      </c>
      <c r="I29" s="164">
        <v>117.84625229007506</v>
      </c>
      <c r="J29" s="164">
        <v>110.0240802827627</v>
      </c>
      <c r="K29" s="164">
        <v>81.771899835417884</v>
      </c>
      <c r="L29" s="164">
        <v>102.34984229300365</v>
      </c>
      <c r="M29" s="164">
        <v>102.96481506692109</v>
      </c>
      <c r="N29" s="164">
        <v>79.621556549483898</v>
      </c>
    </row>
    <row r="30" spans="1:14" ht="12.75" customHeight="1" x14ac:dyDescent="0.2">
      <c r="A30" s="124">
        <v>2015</v>
      </c>
      <c r="C30" s="164">
        <v>100.65585411803059</v>
      </c>
      <c r="D30" s="164">
        <v>120.48874933330964</v>
      </c>
      <c r="E30" s="164">
        <v>99.576793004536952</v>
      </c>
      <c r="F30" s="164">
        <v>100.21976508784527</v>
      </c>
      <c r="G30" s="164">
        <v>114.37526114653684</v>
      </c>
      <c r="H30" s="164">
        <v>89.594767515604886</v>
      </c>
      <c r="I30" s="164">
        <v>108.51419276881651</v>
      </c>
      <c r="J30" s="164">
        <v>96.356144698453022</v>
      </c>
      <c r="K30" s="164">
        <v>78.571216002819838</v>
      </c>
      <c r="L30" s="164">
        <v>103.22365691793983</v>
      </c>
      <c r="M30" s="164">
        <v>102.8721515823994</v>
      </c>
      <c r="N30" s="164">
        <v>86.315934096783451</v>
      </c>
    </row>
    <row r="31" spans="1:14" ht="12.75" customHeight="1" x14ac:dyDescent="0.2">
      <c r="A31" s="124">
        <v>2016</v>
      </c>
      <c r="C31" s="164">
        <v>98.549043514598452</v>
      </c>
      <c r="D31" s="164">
        <v>99.506439954516821</v>
      </c>
      <c r="E31" s="164">
        <v>98.649700443344997</v>
      </c>
      <c r="F31" s="164">
        <v>101.22053777819688</v>
      </c>
      <c r="G31" s="164">
        <v>122.49707301014193</v>
      </c>
      <c r="H31" s="164">
        <v>96.067367542870912</v>
      </c>
      <c r="I31" s="164">
        <v>96.961976302833975</v>
      </c>
      <c r="J31" s="164">
        <v>94.390002026376735</v>
      </c>
      <c r="K31" s="164">
        <v>78.051453754654545</v>
      </c>
      <c r="L31" s="164">
        <v>102.20179231364872</v>
      </c>
      <c r="M31" s="164">
        <v>99.246096847634021</v>
      </c>
      <c r="N31" s="164">
        <v>95.760330523017259</v>
      </c>
    </row>
    <row r="32" spans="1:14" ht="12.75" customHeight="1" x14ac:dyDescent="0.2">
      <c r="A32" s="124">
        <v>2017</v>
      </c>
      <c r="C32" s="164">
        <v>100</v>
      </c>
      <c r="D32" s="164">
        <v>100</v>
      </c>
      <c r="E32" s="164">
        <v>100.00000000000001</v>
      </c>
      <c r="F32" s="164">
        <v>100</v>
      </c>
      <c r="G32" s="164">
        <v>100</v>
      </c>
      <c r="H32" s="164">
        <v>99.999999999999986</v>
      </c>
      <c r="I32" s="164">
        <v>99.999999999999986</v>
      </c>
      <c r="J32" s="164">
        <v>100</v>
      </c>
      <c r="K32" s="164">
        <v>100</v>
      </c>
      <c r="L32" s="164">
        <v>100</v>
      </c>
      <c r="M32" s="164">
        <v>100</v>
      </c>
      <c r="N32" s="164">
        <v>100</v>
      </c>
    </row>
    <row r="33" spans="1:14" ht="12.75" customHeight="1" x14ac:dyDescent="0.2">
      <c r="A33" s="124">
        <v>2018</v>
      </c>
      <c r="C33" s="164">
        <v>101.79390032837574</v>
      </c>
      <c r="D33" s="164">
        <v>91.182456068662461</v>
      </c>
      <c r="E33" s="164">
        <v>103.1342078037945</v>
      </c>
      <c r="F33" s="164">
        <v>105.82403126530491</v>
      </c>
      <c r="G33" s="164">
        <v>96.350992365221558</v>
      </c>
      <c r="H33" s="164">
        <v>103.66467782460791</v>
      </c>
      <c r="I33" s="164">
        <v>96.500666873044679</v>
      </c>
      <c r="J33" s="164">
        <v>110.18785910106396</v>
      </c>
      <c r="K33" s="164">
        <v>90.18754987200532</v>
      </c>
      <c r="L33" s="164">
        <v>104.95400532677702</v>
      </c>
      <c r="M33" s="164">
        <v>102.29452781830454</v>
      </c>
      <c r="N33" s="164">
        <v>100.0540507125466</v>
      </c>
    </row>
    <row r="34" spans="1:14" ht="12.75" customHeight="1" x14ac:dyDescent="0.2">
      <c r="A34" s="124">
        <v>2019</v>
      </c>
      <c r="C34" s="164">
        <v>101.86598282989939</v>
      </c>
      <c r="D34" s="164">
        <v>97.757189381917016</v>
      </c>
      <c r="E34" s="164">
        <v>101.80576691824359</v>
      </c>
      <c r="F34" s="164">
        <v>109.75272061240877</v>
      </c>
      <c r="G34" s="164">
        <v>85.801043825319184</v>
      </c>
      <c r="H34" s="164">
        <v>100.34096717501066</v>
      </c>
      <c r="I34" s="164">
        <v>95.289940418226749</v>
      </c>
      <c r="J34" s="164">
        <v>101.73228631500999</v>
      </c>
      <c r="K34" s="164">
        <v>88.643261582326744</v>
      </c>
      <c r="L34" s="164">
        <v>102.81513146714329</v>
      </c>
      <c r="M34" s="164">
        <v>104.40043680045801</v>
      </c>
      <c r="N34" s="164">
        <v>101.47647591674088</v>
      </c>
    </row>
    <row r="35" spans="1:14" ht="12.75" customHeight="1" x14ac:dyDescent="0.2">
      <c r="A35" s="124">
        <v>2020</v>
      </c>
      <c r="C35" s="164">
        <v>93.377289741074208</v>
      </c>
      <c r="D35" s="164">
        <v>79.523961278934053</v>
      </c>
      <c r="E35" s="164">
        <v>90.124868134599097</v>
      </c>
      <c r="F35" s="164">
        <v>95.692084682332975</v>
      </c>
      <c r="G35" s="164">
        <v>75.733391259000683</v>
      </c>
      <c r="H35" s="164">
        <v>102.95254611804563</v>
      </c>
      <c r="I35" s="164">
        <v>84.592699143289678</v>
      </c>
      <c r="J35" s="164">
        <v>88.829809315843605</v>
      </c>
      <c r="K35" s="164">
        <v>76.377527802793793</v>
      </c>
      <c r="L35" s="164">
        <v>84.980514460069159</v>
      </c>
      <c r="M35" s="164">
        <v>107.06095157444878</v>
      </c>
      <c r="N35" s="164">
        <v>101.19603086605299</v>
      </c>
    </row>
    <row r="36" spans="1:14" ht="12.75" customHeight="1" x14ac:dyDescent="0.2">
      <c r="C36" s="164"/>
      <c r="D36" s="164"/>
      <c r="E36" s="164"/>
      <c r="F36" s="164"/>
      <c r="G36" s="164"/>
      <c r="H36" s="164"/>
      <c r="I36" s="164"/>
      <c r="J36" s="164"/>
      <c r="K36" s="164"/>
      <c r="L36" s="164"/>
      <c r="M36" s="164"/>
      <c r="N36" s="164"/>
    </row>
    <row r="37" spans="1:14" ht="12.75" customHeight="1" x14ac:dyDescent="0.2">
      <c r="A37" s="124" t="s">
        <v>16</v>
      </c>
      <c r="B37" s="124"/>
      <c r="C37" s="162"/>
      <c r="D37" s="162"/>
      <c r="E37" s="164"/>
      <c r="F37" s="164"/>
      <c r="G37" s="164"/>
      <c r="H37" s="164"/>
      <c r="I37" s="164"/>
      <c r="J37" s="164"/>
      <c r="K37" s="164"/>
      <c r="L37" s="164"/>
      <c r="M37" s="162"/>
      <c r="N37" s="162"/>
    </row>
    <row r="38" spans="1:14" ht="26.25" customHeight="1" x14ac:dyDescent="0.2">
      <c r="A38" s="124">
        <v>1998</v>
      </c>
      <c r="B38" s="90" t="s">
        <v>3</v>
      </c>
      <c r="C38" s="162">
        <v>95.521791200514372</v>
      </c>
      <c r="D38" s="162">
        <v>97.652593948345</v>
      </c>
      <c r="E38" s="162">
        <v>98.264398439153695</v>
      </c>
      <c r="F38" s="162">
        <v>74.551621097890518</v>
      </c>
      <c r="G38" s="162">
        <v>175.28715303655875</v>
      </c>
      <c r="H38" s="162">
        <v>62.513836604362453</v>
      </c>
      <c r="I38" s="162">
        <v>137.54533460715359</v>
      </c>
      <c r="J38" s="162">
        <v>150.18684366524062</v>
      </c>
      <c r="K38" s="162">
        <v>86.487271722706339</v>
      </c>
      <c r="L38" s="162">
        <v>102.70109279966414</v>
      </c>
      <c r="M38" s="162">
        <v>109.36639468851426</v>
      </c>
      <c r="N38" s="162">
        <v>62.518477542525552</v>
      </c>
    </row>
    <row r="39" spans="1:14" ht="12.75" customHeight="1" x14ac:dyDescent="0.2">
      <c r="B39" s="90" t="s">
        <v>4</v>
      </c>
      <c r="C39" s="162">
        <v>95.633422322011839</v>
      </c>
      <c r="D39" s="162">
        <v>100.62780105044077</v>
      </c>
      <c r="E39" s="162">
        <v>98.207930316899208</v>
      </c>
      <c r="F39" s="162">
        <v>76.20779329247371</v>
      </c>
      <c r="G39" s="162">
        <v>172.20289784422241</v>
      </c>
      <c r="H39" s="162">
        <v>65.599445089735383</v>
      </c>
      <c r="I39" s="162">
        <v>136.26073905951162</v>
      </c>
      <c r="J39" s="162">
        <v>149.05976806952725</v>
      </c>
      <c r="K39" s="162">
        <v>92.401507017371927</v>
      </c>
      <c r="L39" s="162">
        <v>98.363313465086506</v>
      </c>
      <c r="M39" s="162">
        <v>109.98594404245337</v>
      </c>
      <c r="N39" s="162">
        <v>60.65974395232292</v>
      </c>
    </row>
    <row r="40" spans="1:14" ht="12.75" customHeight="1" x14ac:dyDescent="0.2">
      <c r="B40" s="90" t="s">
        <v>1</v>
      </c>
      <c r="C40" s="162">
        <v>92.959661990888733</v>
      </c>
      <c r="D40" s="162">
        <v>93.359809351146566</v>
      </c>
      <c r="E40" s="162">
        <v>95.057018863428084</v>
      </c>
      <c r="F40" s="162">
        <v>74.620524439580848</v>
      </c>
      <c r="G40" s="162">
        <v>148.70324738706307</v>
      </c>
      <c r="H40" s="162">
        <v>58.100131191565801</v>
      </c>
      <c r="I40" s="162">
        <v>131.15113935145686</v>
      </c>
      <c r="J40" s="162">
        <v>153.02888296923837</v>
      </c>
      <c r="K40" s="162">
        <v>87.798972795259004</v>
      </c>
      <c r="L40" s="162">
        <v>97.010811629268346</v>
      </c>
      <c r="M40" s="162">
        <v>110.22649899585868</v>
      </c>
      <c r="N40" s="162">
        <v>63.716972813853715</v>
      </c>
    </row>
    <row r="41" spans="1:14" ht="12.75" customHeight="1" x14ac:dyDescent="0.2">
      <c r="B41" s="90" t="s">
        <v>2</v>
      </c>
      <c r="C41" s="162">
        <v>92.905323375574099</v>
      </c>
      <c r="D41" s="162">
        <v>96.79947922929172</v>
      </c>
      <c r="E41" s="162">
        <v>93.718682599622895</v>
      </c>
      <c r="F41" s="162">
        <v>74.413226999327009</v>
      </c>
      <c r="G41" s="162">
        <v>143.88591977465325</v>
      </c>
      <c r="H41" s="162">
        <v>57.357254579500832</v>
      </c>
      <c r="I41" s="162">
        <v>128.86569744498195</v>
      </c>
      <c r="J41" s="162">
        <v>155.07303099860161</v>
      </c>
      <c r="K41" s="162">
        <v>75.237952755553025</v>
      </c>
      <c r="L41" s="162">
        <v>96.027626341770457</v>
      </c>
      <c r="M41" s="162">
        <v>113.24295068149465</v>
      </c>
      <c r="N41" s="162">
        <v>68.053876804007885</v>
      </c>
    </row>
    <row r="42" spans="1:14" ht="26.25" customHeight="1" x14ac:dyDescent="0.2">
      <c r="A42" s="124">
        <v>1999</v>
      </c>
      <c r="B42" s="90" t="s">
        <v>3</v>
      </c>
      <c r="C42" s="162">
        <v>93.571109838834573</v>
      </c>
      <c r="D42" s="162">
        <v>91.489757783715845</v>
      </c>
      <c r="E42" s="162">
        <v>95.134529823676573</v>
      </c>
      <c r="F42" s="162">
        <v>69.641628367608305</v>
      </c>
      <c r="G42" s="162">
        <v>139.11025520676287</v>
      </c>
      <c r="H42" s="162">
        <v>64.558235683379678</v>
      </c>
      <c r="I42" s="162">
        <v>128.07662962352271</v>
      </c>
      <c r="J42" s="162">
        <v>165.49382673244995</v>
      </c>
      <c r="K42" s="162">
        <v>79.840153885008093</v>
      </c>
      <c r="L42" s="162">
        <v>96.183553278220771</v>
      </c>
      <c r="M42" s="162">
        <v>111.67558840848777</v>
      </c>
      <c r="N42" s="162">
        <v>70.586867233610874</v>
      </c>
    </row>
    <row r="43" spans="1:14" ht="12.75" customHeight="1" x14ac:dyDescent="0.2">
      <c r="B43" s="90" t="s">
        <v>4</v>
      </c>
      <c r="C43" s="162">
        <v>91.509977476615447</v>
      </c>
      <c r="D43" s="162">
        <v>86.65631727014275</v>
      </c>
      <c r="E43" s="162">
        <v>92.975096230429784</v>
      </c>
      <c r="F43" s="162">
        <v>68.18675391607168</v>
      </c>
      <c r="G43" s="162">
        <v>138.53519487963763</v>
      </c>
      <c r="H43" s="162">
        <v>65.69003278592777</v>
      </c>
      <c r="I43" s="162">
        <v>123.27795148947006</v>
      </c>
      <c r="J43" s="162">
        <v>158.179462513185</v>
      </c>
      <c r="K43" s="162">
        <v>79.937900760123199</v>
      </c>
      <c r="L43" s="162">
        <v>94.078048097081307</v>
      </c>
      <c r="M43" s="162">
        <v>110.60936585212667</v>
      </c>
      <c r="N43" s="162">
        <v>71.089526391758184</v>
      </c>
    </row>
    <row r="44" spans="1:14" ht="12.75" customHeight="1" x14ac:dyDescent="0.2">
      <c r="B44" s="90" t="s">
        <v>1</v>
      </c>
      <c r="C44" s="162">
        <v>92.172509888580436</v>
      </c>
      <c r="D44" s="162">
        <v>85.959182419539957</v>
      </c>
      <c r="E44" s="162">
        <v>92.910990078616194</v>
      </c>
      <c r="F44" s="162">
        <v>66.907425281811896</v>
      </c>
      <c r="G44" s="162">
        <v>123.13560970154113</v>
      </c>
      <c r="H44" s="162">
        <v>70.508206033085429</v>
      </c>
      <c r="I44" s="162">
        <v>122.07693428558505</v>
      </c>
      <c r="J44" s="162">
        <v>152.70947688631045</v>
      </c>
      <c r="K44" s="162">
        <v>88.842949145262565</v>
      </c>
      <c r="L44" s="162">
        <v>95.205583270391273</v>
      </c>
      <c r="M44" s="162">
        <v>111.07819044744569</v>
      </c>
      <c r="N44" s="162">
        <v>79.626860137451359</v>
      </c>
    </row>
    <row r="45" spans="1:14" ht="12.75" customHeight="1" x14ac:dyDescent="0.2">
      <c r="B45" s="90" t="s">
        <v>2</v>
      </c>
      <c r="C45" s="162">
        <v>93.210126344646767</v>
      </c>
      <c r="D45" s="162">
        <v>86.733364585718675</v>
      </c>
      <c r="E45" s="162">
        <v>94.028331260497481</v>
      </c>
      <c r="F45" s="162">
        <v>69.133891495114327</v>
      </c>
      <c r="G45" s="162">
        <v>122.75385924014488</v>
      </c>
      <c r="H45" s="162">
        <v>69.524824198507403</v>
      </c>
      <c r="I45" s="162">
        <v>117.64345465418586</v>
      </c>
      <c r="J45" s="162">
        <v>157.71896766382247</v>
      </c>
      <c r="K45" s="162">
        <v>95.635379168923649</v>
      </c>
      <c r="L45" s="162">
        <v>96.449905890091685</v>
      </c>
      <c r="M45" s="162">
        <v>114.16941545543578</v>
      </c>
      <c r="N45" s="162">
        <v>78.414512707993609</v>
      </c>
    </row>
    <row r="46" spans="1:14" ht="26.25" customHeight="1" x14ac:dyDescent="0.2">
      <c r="A46" s="124">
        <v>2000</v>
      </c>
      <c r="B46" s="90" t="s">
        <v>3</v>
      </c>
      <c r="C46" s="162">
        <v>93.572242734569855</v>
      </c>
      <c r="D46" s="162">
        <v>87.556028033200008</v>
      </c>
      <c r="E46" s="162">
        <v>95.515474395832925</v>
      </c>
      <c r="F46" s="162">
        <v>73.481495203891939</v>
      </c>
      <c r="G46" s="162">
        <v>128.58735265020883</v>
      </c>
      <c r="H46" s="162">
        <v>65.960756734901977</v>
      </c>
      <c r="I46" s="162">
        <v>122.50532348626216</v>
      </c>
      <c r="J46" s="162">
        <v>162.04401644445915</v>
      </c>
      <c r="K46" s="162">
        <v>97.205266912708495</v>
      </c>
      <c r="L46" s="162">
        <v>94.202075624327961</v>
      </c>
      <c r="M46" s="162">
        <v>109.83655288432674</v>
      </c>
      <c r="N46" s="162">
        <v>73.234557103542045</v>
      </c>
    </row>
    <row r="47" spans="1:14" ht="12.75" customHeight="1" x14ac:dyDescent="0.2">
      <c r="B47" s="90" t="s">
        <v>4</v>
      </c>
      <c r="C47" s="162">
        <v>95.008041529671488</v>
      </c>
      <c r="D47" s="162">
        <v>88.66189603205973</v>
      </c>
      <c r="E47" s="162">
        <v>96.874724096546245</v>
      </c>
      <c r="F47" s="162">
        <v>69.125858202864933</v>
      </c>
      <c r="G47" s="162">
        <v>132.14019207147919</v>
      </c>
      <c r="H47" s="162">
        <v>65.895641534710123</v>
      </c>
      <c r="I47" s="162">
        <v>122.20641446865712</v>
      </c>
      <c r="J47" s="162">
        <v>178.60459786497782</v>
      </c>
      <c r="K47" s="162">
        <v>91.858354260246699</v>
      </c>
      <c r="L47" s="162">
        <v>98.255648893687578</v>
      </c>
      <c r="M47" s="162">
        <v>111.0528816336396</v>
      </c>
      <c r="N47" s="162">
        <v>76.002237297711787</v>
      </c>
    </row>
    <row r="48" spans="1:14" ht="12.75" customHeight="1" x14ac:dyDescent="0.2">
      <c r="B48" s="90" t="s">
        <v>1</v>
      </c>
      <c r="C48" s="162">
        <v>94.390042444489325</v>
      </c>
      <c r="D48" s="162">
        <v>88.081248415056876</v>
      </c>
      <c r="E48" s="162">
        <v>96.571710606193932</v>
      </c>
      <c r="F48" s="162">
        <v>71.482513487176377</v>
      </c>
      <c r="G48" s="162">
        <v>118.85996954072618</v>
      </c>
      <c r="H48" s="162">
        <v>71.651389512160478</v>
      </c>
      <c r="I48" s="162">
        <v>121.57593213535962</v>
      </c>
      <c r="J48" s="162">
        <v>176.50514409191567</v>
      </c>
      <c r="K48" s="162">
        <v>92.564354662311388</v>
      </c>
      <c r="L48" s="162">
        <v>93.099299753725248</v>
      </c>
      <c r="M48" s="162">
        <v>109.87711690901375</v>
      </c>
      <c r="N48" s="162">
        <v>72.774890326303137</v>
      </c>
    </row>
    <row r="49" spans="1:14" ht="12.75" customHeight="1" x14ac:dyDescent="0.2">
      <c r="B49" s="90" t="s">
        <v>2</v>
      </c>
      <c r="C49" s="162">
        <v>94.800007719594262</v>
      </c>
      <c r="D49" s="162">
        <v>89.261014210223863</v>
      </c>
      <c r="E49" s="162">
        <v>97.021633575325637</v>
      </c>
      <c r="F49" s="162">
        <v>73.241760976731285</v>
      </c>
      <c r="G49" s="162">
        <v>116.3274410445069</v>
      </c>
      <c r="H49" s="162">
        <v>69.362096982244154</v>
      </c>
      <c r="I49" s="162">
        <v>126.75894462859993</v>
      </c>
      <c r="J49" s="162">
        <v>171.86683939681035</v>
      </c>
      <c r="K49" s="162">
        <v>96.832547255093672</v>
      </c>
      <c r="L49" s="162">
        <v>93.384372396615063</v>
      </c>
      <c r="M49" s="162">
        <v>106.86777981350134</v>
      </c>
      <c r="N49" s="162">
        <v>75.41914494842905</v>
      </c>
    </row>
    <row r="50" spans="1:14" ht="26.25" customHeight="1" x14ac:dyDescent="0.2">
      <c r="A50" s="124">
        <v>2001</v>
      </c>
      <c r="B50" s="90" t="s">
        <v>3</v>
      </c>
      <c r="C50" s="162">
        <v>93.910699763354557</v>
      </c>
      <c r="D50" s="162">
        <v>89.893945185296317</v>
      </c>
      <c r="E50" s="162">
        <v>95.335897264605165</v>
      </c>
      <c r="F50" s="162">
        <v>72.845998528058928</v>
      </c>
      <c r="G50" s="162">
        <v>120.8515316276691</v>
      </c>
      <c r="H50" s="162">
        <v>75.850253328405074</v>
      </c>
      <c r="I50" s="162">
        <v>121.24016482283211</v>
      </c>
      <c r="J50" s="162">
        <v>157.96346935227774</v>
      </c>
      <c r="K50" s="162">
        <v>88.954629912963767</v>
      </c>
      <c r="L50" s="162">
        <v>93.298392170121502</v>
      </c>
      <c r="M50" s="162">
        <v>108.84424117528025</v>
      </c>
      <c r="N50" s="162">
        <v>76.461945507220747</v>
      </c>
    </row>
    <row r="51" spans="1:14" ht="12.75" customHeight="1" x14ac:dyDescent="0.2">
      <c r="B51" s="90" t="s">
        <v>4</v>
      </c>
      <c r="C51" s="162">
        <v>93.00589942721804</v>
      </c>
      <c r="D51" s="162">
        <v>90.893743209624148</v>
      </c>
      <c r="E51" s="162">
        <v>92.964876820010716</v>
      </c>
      <c r="F51" s="162">
        <v>75.174372476777435</v>
      </c>
      <c r="G51" s="162">
        <v>116.88712852808595</v>
      </c>
      <c r="H51" s="162">
        <v>70.512185239261825</v>
      </c>
      <c r="I51" s="162">
        <v>123.40050080857742</v>
      </c>
      <c r="J51" s="162">
        <v>143.46021360938695</v>
      </c>
      <c r="K51" s="162">
        <v>87.616247272096146</v>
      </c>
      <c r="L51" s="162">
        <v>90.663363080145857</v>
      </c>
      <c r="M51" s="162">
        <v>109.22761665844271</v>
      </c>
      <c r="N51" s="162">
        <v>83.99320608739751</v>
      </c>
    </row>
    <row r="52" spans="1:14" ht="12.75" customHeight="1" x14ac:dyDescent="0.2">
      <c r="B52" s="90" t="s">
        <v>1</v>
      </c>
      <c r="C52" s="162">
        <v>91.097501479814667</v>
      </c>
      <c r="D52" s="162">
        <v>92.436039767097654</v>
      </c>
      <c r="E52" s="162">
        <v>89.760528301376496</v>
      </c>
      <c r="F52" s="162">
        <v>73.509618699748629</v>
      </c>
      <c r="G52" s="162">
        <v>114.38776530585841</v>
      </c>
      <c r="H52" s="162">
        <v>68.76469044432082</v>
      </c>
      <c r="I52" s="162">
        <v>120.49323851148078</v>
      </c>
      <c r="J52" s="162">
        <v>133.89197543495155</v>
      </c>
      <c r="K52" s="162">
        <v>79.537184415726173</v>
      </c>
      <c r="L52" s="162">
        <v>88.500278853565575</v>
      </c>
      <c r="M52" s="162">
        <v>110.34878249779047</v>
      </c>
      <c r="N52" s="162">
        <v>85.490416398653821</v>
      </c>
    </row>
    <row r="53" spans="1:14" ht="12.75" customHeight="1" x14ac:dyDescent="0.2">
      <c r="B53" s="90" t="s">
        <v>2</v>
      </c>
      <c r="C53" s="162">
        <v>90.475139732682081</v>
      </c>
      <c r="D53" s="162">
        <v>91.635364060533377</v>
      </c>
      <c r="E53" s="162">
        <v>89.45316556333789</v>
      </c>
      <c r="F53" s="162">
        <v>75.78987878684363</v>
      </c>
      <c r="G53" s="162">
        <v>110.14565001248815</v>
      </c>
      <c r="H53" s="162">
        <v>73.811342032671803</v>
      </c>
      <c r="I53" s="162">
        <v>117.17121712484753</v>
      </c>
      <c r="J53" s="162">
        <v>122.50250141583348</v>
      </c>
      <c r="K53" s="162">
        <v>77.154874842074889</v>
      </c>
      <c r="L53" s="162">
        <v>89.597157085248739</v>
      </c>
      <c r="M53" s="162">
        <v>107.95585797402241</v>
      </c>
      <c r="N53" s="162">
        <v>84.024055111214793</v>
      </c>
    </row>
    <row r="54" spans="1:14" ht="26.25" customHeight="1" x14ac:dyDescent="0.2">
      <c r="A54" s="124">
        <v>2002</v>
      </c>
      <c r="B54" s="90" t="s">
        <v>3</v>
      </c>
      <c r="C54" s="162">
        <v>89.319929453707559</v>
      </c>
      <c r="D54" s="162">
        <v>86.939030219272709</v>
      </c>
      <c r="E54" s="162">
        <v>88.264880305656405</v>
      </c>
      <c r="F54" s="162">
        <v>72.105805683012591</v>
      </c>
      <c r="G54" s="162">
        <v>102.35069629947822</v>
      </c>
      <c r="H54" s="162">
        <v>72.917299105772656</v>
      </c>
      <c r="I54" s="162">
        <v>121.04207800718966</v>
      </c>
      <c r="J54" s="162">
        <v>122.47221191126673</v>
      </c>
      <c r="K54" s="162">
        <v>76.099768958918304</v>
      </c>
      <c r="L54" s="162">
        <v>88.276835434235082</v>
      </c>
      <c r="M54" s="162">
        <v>110.11020617913961</v>
      </c>
      <c r="N54" s="162">
        <v>85.358555620432725</v>
      </c>
    </row>
    <row r="55" spans="1:14" ht="12.75" customHeight="1" x14ac:dyDescent="0.2">
      <c r="B55" s="90" t="s">
        <v>4</v>
      </c>
      <c r="C55" s="162">
        <v>89.834895779134015</v>
      </c>
      <c r="D55" s="162">
        <v>83.378201194466754</v>
      </c>
      <c r="E55" s="162">
        <v>89.048099982581647</v>
      </c>
      <c r="F55" s="162">
        <v>75.314779895890752</v>
      </c>
      <c r="G55" s="162">
        <v>112.87778603362126</v>
      </c>
      <c r="H55" s="162">
        <v>67.739761381346867</v>
      </c>
      <c r="I55" s="162">
        <v>122.05306303055934</v>
      </c>
      <c r="J55" s="162">
        <v>128.17849978589732</v>
      </c>
      <c r="K55" s="162">
        <v>78.215623930129212</v>
      </c>
      <c r="L55" s="162">
        <v>86.508617484604429</v>
      </c>
      <c r="M55" s="162">
        <v>113.81946744329187</v>
      </c>
      <c r="N55" s="162">
        <v>86.692558429955795</v>
      </c>
    </row>
    <row r="56" spans="1:14" ht="12.75" customHeight="1" x14ac:dyDescent="0.2">
      <c r="B56" s="90" t="s">
        <v>1</v>
      </c>
      <c r="C56" s="162">
        <v>90.123493041241645</v>
      </c>
      <c r="D56" s="162">
        <v>79.328765321062136</v>
      </c>
      <c r="E56" s="162">
        <v>89.557837473516713</v>
      </c>
      <c r="F56" s="162">
        <v>79.485374558452634</v>
      </c>
      <c r="G56" s="162">
        <v>100.29536976854152</v>
      </c>
      <c r="H56" s="162">
        <v>66.218008135324055</v>
      </c>
      <c r="I56" s="162">
        <v>121.82974912881762</v>
      </c>
      <c r="J56" s="162">
        <v>123.29845014331657</v>
      </c>
      <c r="K56" s="162">
        <v>86.282109170654039</v>
      </c>
      <c r="L56" s="162">
        <v>87.315850191917136</v>
      </c>
      <c r="M56" s="162">
        <v>113.85153097149734</v>
      </c>
      <c r="N56" s="162">
        <v>92.022144397667546</v>
      </c>
    </row>
    <row r="57" spans="1:14" ht="12.75" customHeight="1" x14ac:dyDescent="0.2">
      <c r="B57" s="90" t="s">
        <v>2</v>
      </c>
      <c r="C57" s="162">
        <v>87.709821882372054</v>
      </c>
      <c r="D57" s="162">
        <v>75.928800751794753</v>
      </c>
      <c r="E57" s="162">
        <v>87.337853690719797</v>
      </c>
      <c r="F57" s="162">
        <v>78.998247926682865</v>
      </c>
      <c r="G57" s="162">
        <v>100.91802380225072</v>
      </c>
      <c r="H57" s="162">
        <v>64.153660632945076</v>
      </c>
      <c r="I57" s="162">
        <v>118.88074148683828</v>
      </c>
      <c r="J57" s="162">
        <v>119.57885119326961</v>
      </c>
      <c r="K57" s="162">
        <v>80.656043963336657</v>
      </c>
      <c r="L57" s="162">
        <v>84.55942044391945</v>
      </c>
      <c r="M57" s="162">
        <v>110.2908293805034</v>
      </c>
      <c r="N57" s="162">
        <v>90.73428832174605</v>
      </c>
    </row>
    <row r="58" spans="1:14" ht="26.25" customHeight="1" x14ac:dyDescent="0.2">
      <c r="A58" s="124">
        <v>2003</v>
      </c>
      <c r="B58" s="90" t="s">
        <v>3</v>
      </c>
      <c r="C58" s="162">
        <v>88.535596104359854</v>
      </c>
      <c r="D58" s="162">
        <v>77.735554373953832</v>
      </c>
      <c r="E58" s="162">
        <v>87.432083863786602</v>
      </c>
      <c r="F58" s="162">
        <v>84.601349063543537</v>
      </c>
      <c r="G58" s="162">
        <v>106.66860791620793</v>
      </c>
      <c r="H58" s="162">
        <v>70.313723312619786</v>
      </c>
      <c r="I58" s="162">
        <v>112.76361536510419</v>
      </c>
      <c r="J58" s="162">
        <v>108.99742535223825</v>
      </c>
      <c r="K58" s="162">
        <v>80.315743964847925</v>
      </c>
      <c r="L58" s="162">
        <v>81.573620290261857</v>
      </c>
      <c r="M58" s="162">
        <v>114.12726530382785</v>
      </c>
      <c r="N58" s="162">
        <v>93.765601314954537</v>
      </c>
    </row>
    <row r="59" spans="1:14" ht="12.75" customHeight="1" x14ac:dyDescent="0.2">
      <c r="B59" s="90" t="s">
        <v>4</v>
      </c>
      <c r="C59" s="162">
        <v>86.859800169368924</v>
      </c>
      <c r="D59" s="162">
        <v>77.594975554190952</v>
      </c>
      <c r="E59" s="162">
        <v>86.006019932925327</v>
      </c>
      <c r="F59" s="162">
        <v>84.46452592526559</v>
      </c>
      <c r="G59" s="162">
        <v>106.39620747419298</v>
      </c>
      <c r="H59" s="162">
        <v>71.68804860741038</v>
      </c>
      <c r="I59" s="162">
        <v>107.08766365828893</v>
      </c>
      <c r="J59" s="162">
        <v>105.24578097904003</v>
      </c>
      <c r="K59" s="162">
        <v>79.942060428115894</v>
      </c>
      <c r="L59" s="162">
        <v>79.631067405899685</v>
      </c>
      <c r="M59" s="162">
        <v>111.96379790870232</v>
      </c>
      <c r="N59" s="162">
        <v>87.890253287685496</v>
      </c>
    </row>
    <row r="60" spans="1:14" ht="12.75" customHeight="1" x14ac:dyDescent="0.2">
      <c r="B60" s="90" t="s">
        <v>1</v>
      </c>
      <c r="C60" s="162">
        <v>86.220290422807835</v>
      </c>
      <c r="D60" s="162">
        <v>73.605434151176468</v>
      </c>
      <c r="E60" s="162">
        <v>85.905649015564165</v>
      </c>
      <c r="F60" s="162">
        <v>85.094066312643662</v>
      </c>
      <c r="G60" s="162">
        <v>93.605913837420232</v>
      </c>
      <c r="H60" s="162">
        <v>68.488508959721273</v>
      </c>
      <c r="I60" s="162">
        <v>108.01447910538688</v>
      </c>
      <c r="J60" s="162">
        <v>113.24624310958012</v>
      </c>
      <c r="K60" s="162">
        <v>75.494017801526581</v>
      </c>
      <c r="L60" s="162">
        <v>80.085700235218155</v>
      </c>
      <c r="M60" s="162">
        <v>108.13324752475424</v>
      </c>
      <c r="N60" s="162">
        <v>91.91206610818864</v>
      </c>
    </row>
    <row r="61" spans="1:14" ht="12.75" customHeight="1" x14ac:dyDescent="0.2">
      <c r="B61" s="90" t="s">
        <v>2</v>
      </c>
      <c r="C61" s="162">
        <v>87.540710916333239</v>
      </c>
      <c r="D61" s="162">
        <v>75.64965742234854</v>
      </c>
      <c r="E61" s="162">
        <v>87.075988394956923</v>
      </c>
      <c r="F61" s="162">
        <v>86.431730222194943</v>
      </c>
      <c r="G61" s="162">
        <v>85.966999113236639</v>
      </c>
      <c r="H61" s="162">
        <v>72.5645475351063</v>
      </c>
      <c r="I61" s="162">
        <v>104.45895839528433</v>
      </c>
      <c r="J61" s="162">
        <v>101.52390062946841</v>
      </c>
      <c r="K61" s="162">
        <v>95.188118117933229</v>
      </c>
      <c r="L61" s="162">
        <v>83.49429933747443</v>
      </c>
      <c r="M61" s="162">
        <v>110.45650713291731</v>
      </c>
      <c r="N61" s="162">
        <v>92.25747632576352</v>
      </c>
    </row>
    <row r="62" spans="1:14" ht="26.25" customHeight="1" x14ac:dyDescent="0.2">
      <c r="A62" s="124">
        <v>2004</v>
      </c>
      <c r="B62" s="90" t="s">
        <v>3</v>
      </c>
      <c r="C62" s="162">
        <v>86.860908816927747</v>
      </c>
      <c r="D62" s="162">
        <v>74.375464881796916</v>
      </c>
      <c r="E62" s="162">
        <v>85.912389209925877</v>
      </c>
      <c r="F62" s="162">
        <v>81.429657691315668</v>
      </c>
      <c r="G62" s="162">
        <v>91.495340006564518</v>
      </c>
      <c r="H62" s="162">
        <v>66.3911801841071</v>
      </c>
      <c r="I62" s="162">
        <v>105.14992720310403</v>
      </c>
      <c r="J62" s="162">
        <v>115.62406486123237</v>
      </c>
      <c r="K62" s="162">
        <v>86.55584299465815</v>
      </c>
      <c r="L62" s="162">
        <v>84.05564418358351</v>
      </c>
      <c r="M62" s="162">
        <v>109.71376737477748</v>
      </c>
      <c r="N62" s="162">
        <v>96.805401245471614</v>
      </c>
    </row>
    <row r="63" spans="1:14" ht="12.75" customHeight="1" x14ac:dyDescent="0.2">
      <c r="B63" s="90" t="s">
        <v>4</v>
      </c>
      <c r="C63" s="162">
        <v>87.608961912297644</v>
      </c>
      <c r="D63" s="162">
        <v>75.526892923014259</v>
      </c>
      <c r="E63" s="162">
        <v>87.070372815630066</v>
      </c>
      <c r="F63" s="162">
        <v>79.515598540329776</v>
      </c>
      <c r="G63" s="162">
        <v>93.595339204069816</v>
      </c>
      <c r="H63" s="162">
        <v>68.592485238567832</v>
      </c>
      <c r="I63" s="162">
        <v>103.22124533591865</v>
      </c>
      <c r="J63" s="162">
        <v>120.69196651220216</v>
      </c>
      <c r="K63" s="162">
        <v>91.171374845199324</v>
      </c>
      <c r="L63" s="162">
        <v>87.116092201930982</v>
      </c>
      <c r="M63" s="162">
        <v>110.27003334077989</v>
      </c>
      <c r="N63" s="162">
        <v>93.395340934838288</v>
      </c>
    </row>
    <row r="64" spans="1:14" ht="12.75" customHeight="1" x14ac:dyDescent="0.2">
      <c r="B64" s="90" t="s">
        <v>1</v>
      </c>
      <c r="C64" s="162">
        <v>89.681368432681182</v>
      </c>
      <c r="D64" s="162">
        <v>81.795089819124343</v>
      </c>
      <c r="E64" s="162">
        <v>87.823098602596517</v>
      </c>
      <c r="F64" s="162">
        <v>78.500155319813004</v>
      </c>
      <c r="G64" s="162">
        <v>82.662076650299397</v>
      </c>
      <c r="H64" s="162">
        <v>68.838939521900642</v>
      </c>
      <c r="I64" s="162">
        <v>104.68301832295406</v>
      </c>
      <c r="J64" s="162">
        <v>132.21252992698197</v>
      </c>
      <c r="K64" s="162">
        <v>84.883530565828522</v>
      </c>
      <c r="L64" s="162">
        <v>89.106634437548394</v>
      </c>
      <c r="M64" s="162">
        <v>117.66090221340025</v>
      </c>
      <c r="N64" s="162">
        <v>94.120863444061115</v>
      </c>
    </row>
    <row r="65" spans="1:14" ht="12.75" customHeight="1" x14ac:dyDescent="0.2">
      <c r="B65" s="90" t="s">
        <v>2</v>
      </c>
      <c r="C65" s="162">
        <v>91.47270978567137</v>
      </c>
      <c r="D65" s="162">
        <v>79.818493348054247</v>
      </c>
      <c r="E65" s="162">
        <v>91.796774880492947</v>
      </c>
      <c r="F65" s="162">
        <v>85.853703192184071</v>
      </c>
      <c r="G65" s="162">
        <v>85.026920516322988</v>
      </c>
      <c r="H65" s="162">
        <v>67.687132588514771</v>
      </c>
      <c r="I65" s="162">
        <v>112.81225305137232</v>
      </c>
      <c r="J65" s="162">
        <v>142.62133435893398</v>
      </c>
      <c r="K65" s="162">
        <v>87.366299195692577</v>
      </c>
      <c r="L65" s="162">
        <v>88.952258546034898</v>
      </c>
      <c r="M65" s="162">
        <v>114.82053392474359</v>
      </c>
      <c r="N65" s="162">
        <v>88.625539589587632</v>
      </c>
    </row>
    <row r="66" spans="1:14" ht="26.25" customHeight="1" x14ac:dyDescent="0.2">
      <c r="A66" s="124">
        <v>2005</v>
      </c>
      <c r="B66" s="90" t="s">
        <v>3</v>
      </c>
      <c r="C66" s="162">
        <v>92.073745061661441</v>
      </c>
      <c r="D66" s="162">
        <v>79.252323010937005</v>
      </c>
      <c r="E66" s="162">
        <v>92.654220328630714</v>
      </c>
      <c r="F66" s="162">
        <v>92.069703472183747</v>
      </c>
      <c r="G66" s="162">
        <v>90.107236583545443</v>
      </c>
      <c r="H66" s="162">
        <v>71.223817330661561</v>
      </c>
      <c r="I66" s="162">
        <v>110.12146609536757</v>
      </c>
      <c r="J66" s="162">
        <v>130.9707042052693</v>
      </c>
      <c r="K66" s="162">
        <v>84.010752093901516</v>
      </c>
      <c r="L66" s="162">
        <v>88.771454329298109</v>
      </c>
      <c r="M66" s="162">
        <v>112.70706407762988</v>
      </c>
      <c r="N66" s="162">
        <v>91.716451837735391</v>
      </c>
    </row>
    <row r="67" spans="1:14" ht="12.75" customHeight="1" x14ac:dyDescent="0.2">
      <c r="B67" s="90" t="s">
        <v>4</v>
      </c>
      <c r="C67" s="162">
        <v>91.488447401554467</v>
      </c>
      <c r="D67" s="162">
        <v>80.595835501895678</v>
      </c>
      <c r="E67" s="162">
        <v>91.064535744781978</v>
      </c>
      <c r="F67" s="162">
        <v>88.561386549854205</v>
      </c>
      <c r="G67" s="162">
        <v>89.519972336061358</v>
      </c>
      <c r="H67" s="162">
        <v>70.797193028321033</v>
      </c>
      <c r="I67" s="162">
        <v>112.06150785018421</v>
      </c>
      <c r="J67" s="162">
        <v>124.19353820762089</v>
      </c>
      <c r="K67" s="162">
        <v>74.624433198884063</v>
      </c>
      <c r="L67" s="162">
        <v>90.476542570304815</v>
      </c>
      <c r="M67" s="162">
        <v>111.94734070480756</v>
      </c>
      <c r="N67" s="162">
        <v>96.80390870803781</v>
      </c>
    </row>
    <row r="68" spans="1:14" ht="12.75" customHeight="1" x14ac:dyDescent="0.2">
      <c r="B68" s="90" t="s">
        <v>1</v>
      </c>
      <c r="C68" s="162">
        <v>92.015525983616868</v>
      </c>
      <c r="D68" s="162">
        <v>80.445375251705187</v>
      </c>
      <c r="E68" s="162">
        <v>92.097641758358535</v>
      </c>
      <c r="F68" s="162">
        <v>92.430944300531422</v>
      </c>
      <c r="G68" s="162">
        <v>79.380586407534139</v>
      </c>
      <c r="H68" s="162">
        <v>74.562658176972676</v>
      </c>
      <c r="I68" s="162">
        <v>116.21168422714226</v>
      </c>
      <c r="J68" s="162">
        <v>125.02323356176778</v>
      </c>
      <c r="K68" s="162">
        <v>77.279708340559012</v>
      </c>
      <c r="L68" s="162">
        <v>85.553909173886339</v>
      </c>
      <c r="M68" s="162">
        <v>109.4983089289945</v>
      </c>
      <c r="N68" s="162">
        <v>96.912934940751938</v>
      </c>
    </row>
    <row r="69" spans="1:14" ht="12.75" customHeight="1" x14ac:dyDescent="0.2">
      <c r="B69" s="90" t="s">
        <v>2</v>
      </c>
      <c r="C69" s="162">
        <v>93.87334959669694</v>
      </c>
      <c r="D69" s="162">
        <v>84.125466070630949</v>
      </c>
      <c r="E69" s="162">
        <v>93.339480814382526</v>
      </c>
      <c r="F69" s="162">
        <v>90.120643718321759</v>
      </c>
      <c r="G69" s="162">
        <v>82.473477250342583</v>
      </c>
      <c r="H69" s="162">
        <v>78.68105254706029</v>
      </c>
      <c r="I69" s="162">
        <v>111.39658484662088</v>
      </c>
      <c r="J69" s="162">
        <v>135.41444417657533</v>
      </c>
      <c r="K69" s="162">
        <v>83.327779386762785</v>
      </c>
      <c r="L69" s="162">
        <v>87.018199840922819</v>
      </c>
      <c r="M69" s="162">
        <v>113.63707880273762</v>
      </c>
      <c r="N69" s="162">
        <v>98.716371963810204</v>
      </c>
    </row>
    <row r="70" spans="1:14" ht="26.25" customHeight="1" x14ac:dyDescent="0.2">
      <c r="A70" s="124">
        <v>2006</v>
      </c>
      <c r="B70" s="90" t="s">
        <v>3</v>
      </c>
      <c r="C70" s="162">
        <v>96.349706551693131</v>
      </c>
      <c r="D70" s="162">
        <v>87.998259010562279</v>
      </c>
      <c r="E70" s="162">
        <v>96.102808869782848</v>
      </c>
      <c r="F70" s="162">
        <v>90.345722571830308</v>
      </c>
      <c r="G70" s="162">
        <v>96.625624536374588</v>
      </c>
      <c r="H70" s="162">
        <v>77.18018146866892</v>
      </c>
      <c r="I70" s="162">
        <v>125.33019824414693</v>
      </c>
      <c r="J70" s="162">
        <v>140.09910509384105</v>
      </c>
      <c r="K70" s="162">
        <v>89.515361752594174</v>
      </c>
      <c r="L70" s="162">
        <v>86.262952019557645</v>
      </c>
      <c r="M70" s="162">
        <v>113.37106277720892</v>
      </c>
      <c r="N70" s="162">
        <v>98.96440386714896</v>
      </c>
    </row>
    <row r="71" spans="1:14" ht="12.75" customHeight="1" x14ac:dyDescent="0.2">
      <c r="B71" s="90" t="s">
        <v>4</v>
      </c>
      <c r="C71" s="162">
        <v>96.549401421609602</v>
      </c>
      <c r="D71" s="162">
        <v>92.804784283511552</v>
      </c>
      <c r="E71" s="162">
        <v>95.346159901883084</v>
      </c>
      <c r="F71" s="162">
        <v>90.193532086746742</v>
      </c>
      <c r="G71" s="162">
        <v>104.01561281035691</v>
      </c>
      <c r="H71" s="162">
        <v>75.256732624830519</v>
      </c>
      <c r="I71" s="162">
        <v>122.53318783525495</v>
      </c>
      <c r="J71" s="162">
        <v>129.61274754595584</v>
      </c>
      <c r="K71" s="162">
        <v>97.279021409206138</v>
      </c>
      <c r="L71" s="162">
        <v>87.039465559784347</v>
      </c>
      <c r="M71" s="162">
        <v>115.61487266617127</v>
      </c>
      <c r="N71" s="162">
        <v>97.071644340249051</v>
      </c>
    </row>
    <row r="72" spans="1:14" ht="12.75" customHeight="1" x14ac:dyDescent="0.2">
      <c r="B72" s="90" t="s">
        <v>1</v>
      </c>
      <c r="C72" s="162">
        <v>95.597019637687708</v>
      </c>
      <c r="D72" s="162">
        <v>100.16050890878515</v>
      </c>
      <c r="E72" s="162">
        <v>92.989260710957467</v>
      </c>
      <c r="F72" s="162">
        <v>88.33961393991963</v>
      </c>
      <c r="G72" s="162">
        <v>98.160772591742671</v>
      </c>
      <c r="H72" s="162">
        <v>78.376047400776145</v>
      </c>
      <c r="I72" s="162">
        <v>120.72710298541925</v>
      </c>
      <c r="J72" s="162">
        <v>114.22041629070937</v>
      </c>
      <c r="K72" s="162">
        <v>97.159468376912784</v>
      </c>
      <c r="L72" s="162">
        <v>83.679442857279454</v>
      </c>
      <c r="M72" s="162">
        <v>113.50412848895446</v>
      </c>
      <c r="N72" s="162">
        <v>94.984304435113529</v>
      </c>
    </row>
    <row r="73" spans="1:14" ht="12.75" customHeight="1" x14ac:dyDescent="0.2">
      <c r="B73" s="90" t="s">
        <v>2</v>
      </c>
      <c r="C73" s="162">
        <v>95.170717778109037</v>
      </c>
      <c r="D73" s="162">
        <v>101.66987201609717</v>
      </c>
      <c r="E73" s="162">
        <v>92.53390739039564</v>
      </c>
      <c r="F73" s="162">
        <v>91.062561530746024</v>
      </c>
      <c r="G73" s="162">
        <v>96.417342095939347</v>
      </c>
      <c r="H73" s="162">
        <v>77.460089000439453</v>
      </c>
      <c r="I73" s="162">
        <v>119.19310928378104</v>
      </c>
      <c r="J73" s="162">
        <v>107.6924771030229</v>
      </c>
      <c r="K73" s="162">
        <v>87.531070837266014</v>
      </c>
      <c r="L73" s="162">
        <v>85.517795529149708</v>
      </c>
      <c r="M73" s="162">
        <v>112.27076044922637</v>
      </c>
      <c r="N73" s="162">
        <v>93.007516164672026</v>
      </c>
    </row>
    <row r="74" spans="1:14" ht="26.25" customHeight="1" x14ac:dyDescent="0.2">
      <c r="A74" s="124">
        <v>2007</v>
      </c>
      <c r="B74" s="90" t="s">
        <v>3</v>
      </c>
      <c r="C74" s="162">
        <v>95.337969679773465</v>
      </c>
      <c r="D74" s="162">
        <v>101.04073558506249</v>
      </c>
      <c r="E74" s="162">
        <v>93.456923169439989</v>
      </c>
      <c r="F74" s="162">
        <v>90.573562683759619</v>
      </c>
      <c r="G74" s="162">
        <v>102.73492036760685</v>
      </c>
      <c r="H74" s="162">
        <v>77.211384295940732</v>
      </c>
      <c r="I74" s="162">
        <v>125.28361932098161</v>
      </c>
      <c r="J74" s="162">
        <v>114.08993211555438</v>
      </c>
      <c r="K74" s="162">
        <v>73.053272524299416</v>
      </c>
      <c r="L74" s="162">
        <v>87.082313310553005</v>
      </c>
      <c r="M74" s="162">
        <v>103.30727219988005</v>
      </c>
      <c r="N74" s="162">
        <v>99.084169374523341</v>
      </c>
    </row>
    <row r="75" spans="1:14" ht="12.75" customHeight="1" x14ac:dyDescent="0.2">
      <c r="B75" s="90" t="s">
        <v>4</v>
      </c>
      <c r="C75" s="162">
        <v>93.00676259145358</v>
      </c>
      <c r="D75" s="162">
        <v>99.219758246409256</v>
      </c>
      <c r="E75" s="162">
        <v>89.73405160765472</v>
      </c>
      <c r="F75" s="162">
        <v>83.873905295919911</v>
      </c>
      <c r="G75" s="162">
        <v>102.15093843729611</v>
      </c>
      <c r="H75" s="162">
        <v>70.158809896622472</v>
      </c>
      <c r="I75" s="162">
        <v>122.21548188635907</v>
      </c>
      <c r="J75" s="162">
        <v>108.46836972260343</v>
      </c>
      <c r="K75" s="162">
        <v>62.586164082618275</v>
      </c>
      <c r="L75" s="162">
        <v>91.15161362840459</v>
      </c>
      <c r="M75" s="162">
        <v>113.19394623268138</v>
      </c>
      <c r="N75" s="162">
        <v>93.965208968514006</v>
      </c>
    </row>
    <row r="76" spans="1:14" ht="12.75" customHeight="1" x14ac:dyDescent="0.2">
      <c r="B76" s="90" t="s">
        <v>1</v>
      </c>
      <c r="C76" s="162">
        <v>91.531610671383618</v>
      </c>
      <c r="D76" s="162">
        <v>94.706617629752671</v>
      </c>
      <c r="E76" s="162">
        <v>89.747103828686605</v>
      </c>
      <c r="F76" s="162">
        <v>83.678739534074282</v>
      </c>
      <c r="G76" s="162">
        <v>90.073965381910668</v>
      </c>
      <c r="H76" s="162">
        <v>68.457723563612234</v>
      </c>
      <c r="I76" s="162">
        <v>123.94013827538068</v>
      </c>
      <c r="J76" s="162">
        <v>119.90006262036789</v>
      </c>
      <c r="K76" s="162">
        <v>61.576702416637282</v>
      </c>
      <c r="L76" s="162">
        <v>89.859621080415337</v>
      </c>
      <c r="M76" s="162">
        <v>109.36273451856151</v>
      </c>
      <c r="N76" s="162">
        <v>87.998640073302553</v>
      </c>
    </row>
    <row r="77" spans="1:14" ht="12.75" customHeight="1" x14ac:dyDescent="0.2">
      <c r="B77" s="90" t="s">
        <v>2</v>
      </c>
      <c r="C77" s="162">
        <v>92.803761356207062</v>
      </c>
      <c r="D77" s="162">
        <v>96.557289583643012</v>
      </c>
      <c r="E77" s="162">
        <v>90.88049339816834</v>
      </c>
      <c r="F77" s="162">
        <v>86.455219662583659</v>
      </c>
      <c r="G77" s="162">
        <v>92.440554920326505</v>
      </c>
      <c r="H77" s="162">
        <v>72.94710930733693</v>
      </c>
      <c r="I77" s="162">
        <v>129.52711454441612</v>
      </c>
      <c r="J77" s="162">
        <v>102.91475069643437</v>
      </c>
      <c r="K77" s="162">
        <v>60.994193346455496</v>
      </c>
      <c r="L77" s="162">
        <v>90.103000905736209</v>
      </c>
      <c r="M77" s="162">
        <v>109.29657658252881</v>
      </c>
      <c r="N77" s="162">
        <v>91.165882825381388</v>
      </c>
    </row>
    <row r="78" spans="1:14" ht="26.25" customHeight="1" x14ac:dyDescent="0.2">
      <c r="A78" s="124">
        <v>2008</v>
      </c>
      <c r="B78" s="90" t="s">
        <v>3</v>
      </c>
      <c r="C78" s="162">
        <v>94.284461453572135</v>
      </c>
      <c r="D78" s="162">
        <v>97.85288671566083</v>
      </c>
      <c r="E78" s="162">
        <v>92.917093911983173</v>
      </c>
      <c r="F78" s="162">
        <v>88.265465407017416</v>
      </c>
      <c r="G78" s="162">
        <v>104.2116605128048</v>
      </c>
      <c r="H78" s="162">
        <v>71.276894851355763</v>
      </c>
      <c r="I78" s="162">
        <v>128.38256926864031</v>
      </c>
      <c r="J78" s="162">
        <v>109.49411982506936</v>
      </c>
      <c r="K78" s="162">
        <v>65.355289918365926</v>
      </c>
      <c r="L78" s="162">
        <v>93.791051391692051</v>
      </c>
      <c r="M78" s="162">
        <v>111.43318413022878</v>
      </c>
      <c r="N78" s="162">
        <v>88.201639944475076</v>
      </c>
    </row>
    <row r="79" spans="1:14" ht="12.75" customHeight="1" x14ac:dyDescent="0.2">
      <c r="B79" s="90" t="s">
        <v>4</v>
      </c>
      <c r="C79" s="162">
        <v>95.539525929108507</v>
      </c>
      <c r="D79" s="162">
        <v>97.595971993920301</v>
      </c>
      <c r="E79" s="162">
        <v>95.01414121362464</v>
      </c>
      <c r="F79" s="162">
        <v>87.080640302500029</v>
      </c>
      <c r="G79" s="162">
        <v>105.70754448282564</v>
      </c>
      <c r="H79" s="162">
        <v>68.574094569094299</v>
      </c>
      <c r="I79" s="162">
        <v>132.94829525204042</v>
      </c>
      <c r="J79" s="162">
        <v>128.46252538513878</v>
      </c>
      <c r="K79" s="162">
        <v>71.104842852746671</v>
      </c>
      <c r="L79" s="162">
        <v>95.3668140462417</v>
      </c>
      <c r="M79" s="162">
        <v>112.38939452365398</v>
      </c>
      <c r="N79" s="162">
        <v>85.587295389648176</v>
      </c>
    </row>
    <row r="80" spans="1:14" ht="12.75" customHeight="1" x14ac:dyDescent="0.2">
      <c r="B80" s="90" t="s">
        <v>1</v>
      </c>
      <c r="C80" s="162">
        <v>94.682886728279669</v>
      </c>
      <c r="D80" s="162">
        <v>97.014818736565303</v>
      </c>
      <c r="E80" s="162">
        <v>93.759579151284555</v>
      </c>
      <c r="F80" s="162">
        <v>83.796070402747617</v>
      </c>
      <c r="G80" s="162">
        <v>93.438228705225896</v>
      </c>
      <c r="H80" s="162">
        <v>71.070859283876942</v>
      </c>
      <c r="I80" s="162">
        <v>129.61101985906328</v>
      </c>
      <c r="J80" s="162">
        <v>122.04422911097849</v>
      </c>
      <c r="K80" s="162">
        <v>79.167127636941899</v>
      </c>
      <c r="L80" s="162">
        <v>94.723131188803976</v>
      </c>
      <c r="M80" s="162">
        <v>119.00717690091722</v>
      </c>
      <c r="N80" s="162">
        <v>79.161127293835122</v>
      </c>
    </row>
    <row r="81" spans="1:14" ht="12.75" customHeight="1" x14ac:dyDescent="0.2">
      <c r="B81" s="90" t="s">
        <v>2</v>
      </c>
      <c r="C81" s="162">
        <v>90.690371063101836</v>
      </c>
      <c r="D81" s="162">
        <v>94.805758226096046</v>
      </c>
      <c r="E81" s="162">
        <v>89.083040436871158</v>
      </c>
      <c r="F81" s="162">
        <v>82.825218154199376</v>
      </c>
      <c r="G81" s="162">
        <v>74.863094657589954</v>
      </c>
      <c r="H81" s="162">
        <v>65.201846383990244</v>
      </c>
      <c r="I81" s="162">
        <v>119.46994257336424</v>
      </c>
      <c r="J81" s="162">
        <v>118.06569458007066</v>
      </c>
      <c r="K81" s="162">
        <v>77.59696976259535</v>
      </c>
      <c r="L81" s="162">
        <v>91.627296864259066</v>
      </c>
      <c r="M81" s="162">
        <v>113.263194982013</v>
      </c>
      <c r="N81" s="162">
        <v>79.384019869325542</v>
      </c>
    </row>
    <row r="82" spans="1:14" ht="26.25" customHeight="1" x14ac:dyDescent="0.2">
      <c r="A82" s="124">
        <v>2009</v>
      </c>
      <c r="B82" s="90" t="s">
        <v>3</v>
      </c>
      <c r="C82" s="162">
        <v>88.670993874443127</v>
      </c>
      <c r="D82" s="162">
        <v>101.87563021568049</v>
      </c>
      <c r="E82" s="162">
        <v>83.350918249293827</v>
      </c>
      <c r="F82" s="162">
        <v>78.691989158665081</v>
      </c>
      <c r="G82" s="162">
        <v>72.923667739758272</v>
      </c>
      <c r="H82" s="162">
        <v>63.336715820329466</v>
      </c>
      <c r="I82" s="162">
        <v>113.24754781443703</v>
      </c>
      <c r="J82" s="162">
        <v>101.35040768292866</v>
      </c>
      <c r="K82" s="162">
        <v>74.230819945337146</v>
      </c>
      <c r="L82" s="162">
        <v>84.001419710598469</v>
      </c>
      <c r="M82" s="162">
        <v>116.299087424546</v>
      </c>
      <c r="N82" s="162">
        <v>83.606809967725795</v>
      </c>
    </row>
    <row r="83" spans="1:14" ht="12.75" customHeight="1" x14ac:dyDescent="0.2">
      <c r="B83" s="90" t="s">
        <v>4</v>
      </c>
      <c r="C83" s="162">
        <v>86.631043769406332</v>
      </c>
      <c r="D83" s="162">
        <v>103.36425002382776</v>
      </c>
      <c r="E83" s="162">
        <v>81.168319572425887</v>
      </c>
      <c r="F83" s="162">
        <v>81.46020731724083</v>
      </c>
      <c r="G83" s="162">
        <v>76.98986658669925</v>
      </c>
      <c r="H83" s="162">
        <v>62.924272915383447</v>
      </c>
      <c r="I83" s="162">
        <v>96.685962484104664</v>
      </c>
      <c r="J83" s="162">
        <v>101.65599059004973</v>
      </c>
      <c r="K83" s="162">
        <v>75.150124772151841</v>
      </c>
      <c r="L83" s="162">
        <v>81.429106180123824</v>
      </c>
      <c r="M83" s="162">
        <v>104.49219233262303</v>
      </c>
      <c r="N83" s="162">
        <v>85.010670057527562</v>
      </c>
    </row>
    <row r="84" spans="1:14" ht="12.75" customHeight="1" x14ac:dyDescent="0.2">
      <c r="B84" s="90" t="s">
        <v>1</v>
      </c>
      <c r="C84" s="162">
        <v>89.462990354305134</v>
      </c>
      <c r="D84" s="162">
        <v>102.76065205266133</v>
      </c>
      <c r="E84" s="162">
        <v>84.548782169202653</v>
      </c>
      <c r="F84" s="162">
        <v>86.323321764317271</v>
      </c>
      <c r="G84" s="162">
        <v>72.300424275262174</v>
      </c>
      <c r="H84" s="162">
        <v>69.254295803853267</v>
      </c>
      <c r="I84" s="162">
        <v>97.781111827916291</v>
      </c>
      <c r="J84" s="162">
        <v>101.68636517810216</v>
      </c>
      <c r="K84" s="162">
        <v>80.187418511534887</v>
      </c>
      <c r="L84" s="162">
        <v>83.860418214433224</v>
      </c>
      <c r="M84" s="162">
        <v>109.08681323549975</v>
      </c>
      <c r="N84" s="162">
        <v>87.915816044617543</v>
      </c>
    </row>
    <row r="85" spans="1:14" ht="12.75" customHeight="1" x14ac:dyDescent="0.2">
      <c r="B85" s="90" t="s">
        <v>2</v>
      </c>
      <c r="C85" s="162">
        <v>88.671846685109784</v>
      </c>
      <c r="D85" s="162">
        <v>94.920875668610449</v>
      </c>
      <c r="E85" s="162">
        <v>85.611449009065211</v>
      </c>
      <c r="F85" s="162">
        <v>89.20836792998098</v>
      </c>
      <c r="G85" s="162">
        <v>75.555043120215501</v>
      </c>
      <c r="H85" s="162">
        <v>73.308006994074248</v>
      </c>
      <c r="I85" s="162">
        <v>94.830496184950434</v>
      </c>
      <c r="J85" s="162">
        <v>100.84807528193787</v>
      </c>
      <c r="K85" s="162">
        <v>80.268400432340499</v>
      </c>
      <c r="L85" s="162">
        <v>83.203283215349927</v>
      </c>
      <c r="M85" s="162">
        <v>106.89883945827232</v>
      </c>
      <c r="N85" s="162">
        <v>86.572777040782228</v>
      </c>
    </row>
    <row r="86" spans="1:14" ht="26.25" customHeight="1" x14ac:dyDescent="0.2">
      <c r="A86" s="124">
        <v>2010</v>
      </c>
      <c r="B86" s="90" t="s">
        <v>3</v>
      </c>
      <c r="C86" s="162">
        <v>89.852643308599426</v>
      </c>
      <c r="D86" s="162">
        <v>97.947425590021837</v>
      </c>
      <c r="E86" s="162">
        <v>86.839406850878248</v>
      </c>
      <c r="F86" s="162">
        <v>88.783030270290752</v>
      </c>
      <c r="G86" s="162">
        <v>91.425047833281127</v>
      </c>
      <c r="H86" s="162">
        <v>78.714210190697543</v>
      </c>
      <c r="I86" s="162">
        <v>94.655747578562313</v>
      </c>
      <c r="J86" s="162">
        <v>85.415552884112628</v>
      </c>
      <c r="K86" s="162">
        <v>82.207225261177186</v>
      </c>
      <c r="L86" s="162">
        <v>86.351648471054872</v>
      </c>
      <c r="M86" s="162">
        <v>108.79083345842187</v>
      </c>
      <c r="N86" s="162">
        <v>83.69988126521568</v>
      </c>
    </row>
    <row r="87" spans="1:14" ht="12.75" customHeight="1" x14ac:dyDescent="0.2">
      <c r="B87" s="90" t="s">
        <v>4</v>
      </c>
      <c r="C87" s="162">
        <v>91.511540042391914</v>
      </c>
      <c r="D87" s="162">
        <v>98.432973609709805</v>
      </c>
      <c r="E87" s="162">
        <v>88.558897129015321</v>
      </c>
      <c r="F87" s="162">
        <v>88.348785262679684</v>
      </c>
      <c r="G87" s="162">
        <v>110.42902156201048</v>
      </c>
      <c r="H87" s="162">
        <v>82.246462666006053</v>
      </c>
      <c r="I87" s="162">
        <v>94.900822798746262</v>
      </c>
      <c r="J87" s="162">
        <v>86.703706219501825</v>
      </c>
      <c r="K87" s="162">
        <v>77.190664520379087</v>
      </c>
      <c r="L87" s="162">
        <v>89.113379921761933</v>
      </c>
      <c r="M87" s="162">
        <v>111.2427337582406</v>
      </c>
      <c r="N87" s="162">
        <v>85.734633887251007</v>
      </c>
    </row>
    <row r="88" spans="1:14" ht="12.75" customHeight="1" x14ac:dyDescent="0.2">
      <c r="B88" s="90" t="s">
        <v>1</v>
      </c>
      <c r="C88" s="162">
        <v>92.855676894163125</v>
      </c>
      <c r="D88" s="162">
        <v>101.07954191189722</v>
      </c>
      <c r="E88" s="162">
        <v>90.323819070290043</v>
      </c>
      <c r="F88" s="162">
        <v>90.558388158523556</v>
      </c>
      <c r="G88" s="162">
        <v>109.54587481662618</v>
      </c>
      <c r="H88" s="162">
        <v>83.915353658780603</v>
      </c>
      <c r="I88" s="162">
        <v>97.637779795027754</v>
      </c>
      <c r="J88" s="162">
        <v>93.3780266561198</v>
      </c>
      <c r="K88" s="162">
        <v>74.625984484707459</v>
      </c>
      <c r="L88" s="162">
        <v>89.196764879558771</v>
      </c>
      <c r="M88" s="162">
        <v>111.81391020043591</v>
      </c>
      <c r="N88" s="162">
        <v>83.034866244942535</v>
      </c>
    </row>
    <row r="89" spans="1:14" ht="12.75" customHeight="1" x14ac:dyDescent="0.2">
      <c r="B89" s="90" t="s">
        <v>2</v>
      </c>
      <c r="C89" s="162">
        <v>90.637108864280464</v>
      </c>
      <c r="D89" s="162">
        <v>100.38886272303631</v>
      </c>
      <c r="E89" s="162">
        <v>87.658669722105088</v>
      </c>
      <c r="F89" s="162">
        <v>85.848911177675589</v>
      </c>
      <c r="G89" s="162">
        <v>104.98303597143607</v>
      </c>
      <c r="H89" s="162">
        <v>78.619505268573946</v>
      </c>
      <c r="I89" s="162">
        <v>101.27709824735361</v>
      </c>
      <c r="J89" s="162">
        <v>89.362423612862486</v>
      </c>
      <c r="K89" s="162">
        <v>76.327148016288206</v>
      </c>
      <c r="L89" s="162">
        <v>87.249591495155045</v>
      </c>
      <c r="M89" s="162">
        <v>110.66438153121757</v>
      </c>
      <c r="N89" s="162">
        <v>80.345892822986997</v>
      </c>
    </row>
    <row r="90" spans="1:14" ht="26.25" customHeight="1" x14ac:dyDescent="0.2">
      <c r="A90" s="124">
        <v>2011</v>
      </c>
      <c r="B90" s="90" t="s">
        <v>3</v>
      </c>
      <c r="C90" s="162">
        <v>92.07808321521631</v>
      </c>
      <c r="D90" s="162">
        <v>99.456674382534203</v>
      </c>
      <c r="E90" s="162">
        <v>90.429365472860439</v>
      </c>
      <c r="F90" s="162">
        <v>87.510941481036383</v>
      </c>
      <c r="G90" s="162">
        <v>112.19028559254082</v>
      </c>
      <c r="H90" s="162">
        <v>83.395849224109242</v>
      </c>
      <c r="I90" s="162">
        <v>104.55992009172169</v>
      </c>
      <c r="J90" s="162">
        <v>98.63981572848688</v>
      </c>
      <c r="K90" s="162">
        <v>85.488248859467504</v>
      </c>
      <c r="L90" s="162">
        <v>84.662156808617695</v>
      </c>
      <c r="M90" s="162">
        <v>101.18184389074679</v>
      </c>
      <c r="N90" s="162">
        <v>85.475023438431407</v>
      </c>
    </row>
    <row r="91" spans="1:14" ht="12.75" customHeight="1" x14ac:dyDescent="0.2">
      <c r="B91" s="90" t="s">
        <v>4</v>
      </c>
      <c r="C91" s="162">
        <v>93.939197232677074</v>
      </c>
      <c r="D91" s="162">
        <v>105.40488519982621</v>
      </c>
      <c r="E91" s="162">
        <v>91.081027174829401</v>
      </c>
      <c r="F91" s="162">
        <v>89.6809917083405</v>
      </c>
      <c r="G91" s="162">
        <v>111.48049332423206</v>
      </c>
      <c r="H91" s="162">
        <v>84.74455517889227</v>
      </c>
      <c r="I91" s="162">
        <v>104.25807699936881</v>
      </c>
      <c r="J91" s="162">
        <v>92.050642616323245</v>
      </c>
      <c r="K91" s="162">
        <v>91.619046747408547</v>
      </c>
      <c r="L91" s="162">
        <v>84.845408423564592</v>
      </c>
      <c r="M91" s="162">
        <v>111.68483067710015</v>
      </c>
      <c r="N91" s="162">
        <v>82.852549963478936</v>
      </c>
    </row>
    <row r="92" spans="1:14" ht="12.75" customHeight="1" x14ac:dyDescent="0.2">
      <c r="B92" s="90" t="s">
        <v>1</v>
      </c>
      <c r="C92" s="162">
        <v>92.464491358510429</v>
      </c>
      <c r="D92" s="162">
        <v>107.75447604547165</v>
      </c>
      <c r="E92" s="162">
        <v>88.715266666948438</v>
      </c>
      <c r="F92" s="162">
        <v>85.846584699351283</v>
      </c>
      <c r="G92" s="162">
        <v>96.516662738563952</v>
      </c>
      <c r="H92" s="162">
        <v>81.290141605856221</v>
      </c>
      <c r="I92" s="162">
        <v>106.74528959176597</v>
      </c>
      <c r="J92" s="162">
        <v>89.26095149661333</v>
      </c>
      <c r="K92" s="162">
        <v>88.337725500524584</v>
      </c>
      <c r="L92" s="162">
        <v>84.151353582472069</v>
      </c>
      <c r="M92" s="162">
        <v>110.21801707667174</v>
      </c>
      <c r="N92" s="162">
        <v>82.450719369991432</v>
      </c>
    </row>
    <row r="93" spans="1:14" ht="12.75" customHeight="1" x14ac:dyDescent="0.2">
      <c r="B93" s="90" t="s">
        <v>2</v>
      </c>
      <c r="C93" s="162">
        <v>93.852055726961311</v>
      </c>
      <c r="D93" s="162">
        <v>111.32413241870231</v>
      </c>
      <c r="E93" s="162">
        <v>90.34752008395445</v>
      </c>
      <c r="F93" s="162">
        <v>90.13434210570783</v>
      </c>
      <c r="G93" s="162">
        <v>88.801780012285036</v>
      </c>
      <c r="H93" s="162">
        <v>82.092329169199218</v>
      </c>
      <c r="I93" s="162">
        <v>105.57171509203336</v>
      </c>
      <c r="J93" s="162">
        <v>93.574084405062621</v>
      </c>
      <c r="K93" s="162">
        <v>87.32056511797623</v>
      </c>
      <c r="L93" s="162">
        <v>86.432847767287342</v>
      </c>
      <c r="M93" s="162">
        <v>106.37594308810014</v>
      </c>
      <c r="N93" s="162">
        <v>83.84590103621386</v>
      </c>
    </row>
    <row r="94" spans="1:14" ht="26.25" customHeight="1" x14ac:dyDescent="0.2">
      <c r="A94" s="124">
        <v>2012</v>
      </c>
      <c r="B94" s="90" t="s">
        <v>3</v>
      </c>
      <c r="C94" s="162">
        <v>94.721591931911618</v>
      </c>
      <c r="D94" s="162">
        <v>111.84389377311925</v>
      </c>
      <c r="E94" s="162">
        <v>91.149550459750529</v>
      </c>
      <c r="F94" s="162">
        <v>88.965252501281526</v>
      </c>
      <c r="G94" s="162">
        <v>101.07427778968618</v>
      </c>
      <c r="H94" s="162">
        <v>87.632678447255813</v>
      </c>
      <c r="I94" s="162">
        <v>105.27800425742375</v>
      </c>
      <c r="J94" s="162">
        <v>98.288346536796581</v>
      </c>
      <c r="K94" s="162">
        <v>76.16887044478888</v>
      </c>
      <c r="L94" s="162">
        <v>86.756369842439781</v>
      </c>
      <c r="M94" s="162">
        <v>110.09052520730788</v>
      </c>
      <c r="N94" s="162">
        <v>83.29818127898055</v>
      </c>
    </row>
    <row r="95" spans="1:14" ht="12.75" customHeight="1" x14ac:dyDescent="0.2">
      <c r="B95" s="90" t="s">
        <v>4</v>
      </c>
      <c r="C95" s="162">
        <v>94.011242868834103</v>
      </c>
      <c r="D95" s="162">
        <v>112.58910695914363</v>
      </c>
      <c r="E95" s="162">
        <v>91.681163369534403</v>
      </c>
      <c r="F95" s="162">
        <v>89.992947291618663</v>
      </c>
      <c r="G95" s="162">
        <v>98.629109503672396</v>
      </c>
      <c r="H95" s="162">
        <v>87.772431039949922</v>
      </c>
      <c r="I95" s="162">
        <v>108.68857933227891</v>
      </c>
      <c r="J95" s="162">
        <v>100.33339131224112</v>
      </c>
      <c r="K95" s="162">
        <v>74.044716447826872</v>
      </c>
      <c r="L95" s="162">
        <v>85.887742633357348</v>
      </c>
      <c r="M95" s="162">
        <v>99.298613882845714</v>
      </c>
      <c r="N95" s="162">
        <v>80.897219820485972</v>
      </c>
    </row>
    <row r="96" spans="1:14" ht="12.75" customHeight="1" x14ac:dyDescent="0.2">
      <c r="B96" s="90" t="s">
        <v>1</v>
      </c>
      <c r="C96" s="162">
        <v>94.668145789321414</v>
      </c>
      <c r="D96" s="162">
        <v>117.51507320291972</v>
      </c>
      <c r="E96" s="162">
        <v>91.327159946818512</v>
      </c>
      <c r="F96" s="162">
        <v>92.976827223811895</v>
      </c>
      <c r="G96" s="162">
        <v>86.285744080285795</v>
      </c>
      <c r="H96" s="162">
        <v>83.389168100593011</v>
      </c>
      <c r="I96" s="162">
        <v>105.28326934161782</v>
      </c>
      <c r="J96" s="162">
        <v>104.67907820000194</v>
      </c>
      <c r="K96" s="162">
        <v>72.488509042902109</v>
      </c>
      <c r="L96" s="162">
        <v>87.117550060907718</v>
      </c>
      <c r="M96" s="162">
        <v>104.74085209766798</v>
      </c>
      <c r="N96" s="162">
        <v>78.473916836073371</v>
      </c>
    </row>
    <row r="97" spans="1:14" ht="12.75" customHeight="1" x14ac:dyDescent="0.2">
      <c r="B97" s="90" t="s">
        <v>2</v>
      </c>
      <c r="C97" s="162">
        <v>95.729455487181539</v>
      </c>
      <c r="D97" s="162">
        <v>116.67911221621279</v>
      </c>
      <c r="E97" s="162">
        <v>92.602531824966022</v>
      </c>
      <c r="F97" s="162">
        <v>92.137003405028011</v>
      </c>
      <c r="G97" s="162">
        <v>83.954834100186119</v>
      </c>
      <c r="H97" s="162">
        <v>84.835506465890077</v>
      </c>
      <c r="I97" s="162">
        <v>111.04061703586157</v>
      </c>
      <c r="J97" s="162">
        <v>108.40831345400217</v>
      </c>
      <c r="K97" s="162">
        <v>73.524108478356567</v>
      </c>
      <c r="L97" s="162">
        <v>87.547239171981175</v>
      </c>
      <c r="M97" s="162">
        <v>108.93292030189082</v>
      </c>
      <c r="N97" s="162">
        <v>77.726821558385652</v>
      </c>
    </row>
    <row r="98" spans="1:14" ht="26.25" customHeight="1" x14ac:dyDescent="0.2">
      <c r="A98" s="124">
        <v>2013</v>
      </c>
      <c r="B98" s="90" t="s">
        <v>3</v>
      </c>
      <c r="C98" s="162">
        <v>95.917704089230313</v>
      </c>
      <c r="D98" s="162">
        <v>121.48719157591663</v>
      </c>
      <c r="E98" s="162">
        <v>92.412970132245817</v>
      </c>
      <c r="F98" s="162">
        <v>93.381857782129018</v>
      </c>
      <c r="G98" s="162">
        <v>96.823144323578788</v>
      </c>
      <c r="H98" s="162">
        <v>79.100218370564392</v>
      </c>
      <c r="I98" s="162">
        <v>108.47507332676751</v>
      </c>
      <c r="J98" s="162">
        <v>102.92566401778285</v>
      </c>
      <c r="K98" s="162">
        <v>79.800950806932718</v>
      </c>
      <c r="L98" s="162">
        <v>88.51063162510637</v>
      </c>
      <c r="M98" s="162">
        <v>104.86954943376152</v>
      </c>
      <c r="N98" s="162">
        <v>79.256142939979213</v>
      </c>
    </row>
    <row r="99" spans="1:14" ht="12.75" customHeight="1" x14ac:dyDescent="0.2">
      <c r="B99" s="90" t="s">
        <v>4</v>
      </c>
      <c r="C99" s="162">
        <v>97.61373240260599</v>
      </c>
      <c r="D99" s="162">
        <v>113.62719133223997</v>
      </c>
      <c r="E99" s="162">
        <v>94.279405270269592</v>
      </c>
      <c r="F99" s="162">
        <v>94.357353472140588</v>
      </c>
      <c r="G99" s="162">
        <v>107.17682679662157</v>
      </c>
      <c r="H99" s="162">
        <v>82.292818007502404</v>
      </c>
      <c r="I99" s="162">
        <v>110.22735418170697</v>
      </c>
      <c r="J99" s="162">
        <v>100.80341929977835</v>
      </c>
      <c r="K99" s="162">
        <v>77.525823789418055</v>
      </c>
      <c r="L99" s="162">
        <v>91.642619999760797</v>
      </c>
      <c r="M99" s="162">
        <v>117.24740291183632</v>
      </c>
      <c r="N99" s="162">
        <v>79.078460883067862</v>
      </c>
    </row>
    <row r="100" spans="1:14" ht="12.75" customHeight="1" x14ac:dyDescent="0.2">
      <c r="B100" s="90" t="s">
        <v>1</v>
      </c>
      <c r="C100" s="162">
        <v>96.671006945481466</v>
      </c>
      <c r="D100" s="162">
        <v>111.19247278310088</v>
      </c>
      <c r="E100" s="162">
        <v>94.503137310005812</v>
      </c>
      <c r="F100" s="162">
        <v>90.842522900625596</v>
      </c>
      <c r="G100" s="162">
        <v>111.04114249478909</v>
      </c>
      <c r="H100" s="162">
        <v>78.824300033460048</v>
      </c>
      <c r="I100" s="162">
        <v>114.94238943942074</v>
      </c>
      <c r="J100" s="162">
        <v>97.899691417222655</v>
      </c>
      <c r="K100" s="162">
        <v>79.392579567876567</v>
      </c>
      <c r="L100" s="162">
        <v>95.33091323322229</v>
      </c>
      <c r="M100" s="162">
        <v>110.71872662552043</v>
      </c>
      <c r="N100" s="162">
        <v>79.104419615172262</v>
      </c>
    </row>
    <row r="101" spans="1:14" ht="12.75" customHeight="1" x14ac:dyDescent="0.2">
      <c r="B101" s="90" t="s">
        <v>2</v>
      </c>
      <c r="C101" s="162">
        <v>97.307449786340683</v>
      </c>
      <c r="D101" s="162">
        <v>117.14834994778018</v>
      </c>
      <c r="E101" s="162">
        <v>94.65597611001094</v>
      </c>
      <c r="F101" s="162">
        <v>93.372914811948647</v>
      </c>
      <c r="G101" s="162">
        <v>106.96141361454971</v>
      </c>
      <c r="H101" s="162">
        <v>74.599120180564313</v>
      </c>
      <c r="I101" s="162">
        <v>114.36848321005667</v>
      </c>
      <c r="J101" s="162">
        <v>99.533848558944072</v>
      </c>
      <c r="K101" s="162">
        <v>78.440827452500784</v>
      </c>
      <c r="L101" s="162">
        <v>96.291419068568374</v>
      </c>
      <c r="M101" s="162">
        <v>109.79760186647952</v>
      </c>
      <c r="N101" s="162">
        <v>78.054124114076089</v>
      </c>
    </row>
    <row r="102" spans="1:14" ht="26.25" customHeight="1" x14ac:dyDescent="0.2">
      <c r="A102" s="124">
        <v>2014</v>
      </c>
      <c r="B102" s="90" t="s">
        <v>3</v>
      </c>
      <c r="C102" s="162">
        <v>100.09565192758954</v>
      </c>
      <c r="D102" s="162">
        <v>124.59566061939546</v>
      </c>
      <c r="E102" s="162">
        <v>97.982144513630757</v>
      </c>
      <c r="F102" s="162">
        <v>94.748289228987133</v>
      </c>
      <c r="G102" s="162">
        <v>115.30786676891834</v>
      </c>
      <c r="H102" s="162">
        <v>82.825051007800255</v>
      </c>
      <c r="I102" s="162">
        <v>117.18544200736798</v>
      </c>
      <c r="J102" s="162">
        <v>105.21090164387003</v>
      </c>
      <c r="K102" s="162">
        <v>80.769712420920627</v>
      </c>
      <c r="L102" s="162">
        <v>98.176239027056866</v>
      </c>
      <c r="M102" s="162">
        <v>107.72533728023421</v>
      </c>
      <c r="N102" s="162">
        <v>80.316020171393674</v>
      </c>
    </row>
    <row r="103" spans="1:14" ht="12.75" x14ac:dyDescent="0.2">
      <c r="B103" s="90" t="s">
        <v>4</v>
      </c>
      <c r="C103" s="162">
        <v>100.58683597592014</v>
      </c>
      <c r="D103" s="162">
        <v>132.37126713334672</v>
      </c>
      <c r="E103" s="162">
        <v>98.289624235428136</v>
      </c>
      <c r="F103" s="162">
        <v>92.426805948443274</v>
      </c>
      <c r="G103" s="162">
        <v>114.963887308129</v>
      </c>
      <c r="H103" s="162">
        <v>79.095796313249238</v>
      </c>
      <c r="I103" s="162">
        <v>117.24319345277519</v>
      </c>
      <c r="J103" s="162">
        <v>110.91649909615914</v>
      </c>
      <c r="K103" s="162">
        <v>83.966407924277092</v>
      </c>
      <c r="L103" s="162">
        <v>101.5906586889834</v>
      </c>
      <c r="M103" s="162">
        <v>104.92116735402739</v>
      </c>
      <c r="N103" s="162">
        <v>79.73255198900064</v>
      </c>
    </row>
    <row r="104" spans="1:14" ht="12.75" x14ac:dyDescent="0.2">
      <c r="B104" s="90" t="s">
        <v>1</v>
      </c>
      <c r="C104" s="162">
        <v>100.85851936105327</v>
      </c>
      <c r="D104" s="162">
        <v>132.34162530249503</v>
      </c>
      <c r="E104" s="162">
        <v>100.53944458275653</v>
      </c>
      <c r="F104" s="162">
        <v>97.381419998423908</v>
      </c>
      <c r="G104" s="162">
        <v>116.16510704418144</v>
      </c>
      <c r="H104" s="162">
        <v>77.406200222485452</v>
      </c>
      <c r="I104" s="162">
        <v>118.76462957280452</v>
      </c>
      <c r="J104" s="162">
        <v>110.19325004974888</v>
      </c>
      <c r="K104" s="162">
        <v>81.734758745349325</v>
      </c>
      <c r="L104" s="162">
        <v>105.63894671371861</v>
      </c>
      <c r="M104" s="162">
        <v>98.128103954441258</v>
      </c>
      <c r="N104" s="162">
        <v>78.655497214021167</v>
      </c>
    </row>
    <row r="105" spans="1:14" ht="12.75" x14ac:dyDescent="0.2">
      <c r="B105" s="90" t="s">
        <v>2</v>
      </c>
      <c r="C105" s="162">
        <v>101.78413347431503</v>
      </c>
      <c r="D105" s="162">
        <v>132.21031330959281</v>
      </c>
      <c r="E105" s="162">
        <v>101.1645017831984</v>
      </c>
      <c r="F105" s="162">
        <v>100.2167196390841</v>
      </c>
      <c r="G105" s="162">
        <v>112.43178245225721</v>
      </c>
      <c r="H105" s="162">
        <v>79.20272186802741</v>
      </c>
      <c r="I105" s="162">
        <v>118.19174412735251</v>
      </c>
      <c r="J105" s="162">
        <v>113.77567034127279</v>
      </c>
      <c r="K105" s="162">
        <v>80.616720251124477</v>
      </c>
      <c r="L105" s="162">
        <v>103.99352474225572</v>
      </c>
      <c r="M105" s="162">
        <v>101.08465167898152</v>
      </c>
      <c r="N105" s="162">
        <v>79.782156823520069</v>
      </c>
    </row>
    <row r="106" spans="1:14" ht="23.25" customHeight="1" x14ac:dyDescent="0.2">
      <c r="A106" s="124">
        <v>2015</v>
      </c>
      <c r="B106" s="90" t="s">
        <v>3</v>
      </c>
      <c r="C106" s="162">
        <v>102.2234294548886</v>
      </c>
      <c r="D106" s="162">
        <v>128.21737118789267</v>
      </c>
      <c r="E106" s="162">
        <v>100.55008101245353</v>
      </c>
      <c r="F106" s="162">
        <v>98.069555378343296</v>
      </c>
      <c r="G106" s="162">
        <v>102.46920705762821</v>
      </c>
      <c r="H106" s="162">
        <v>88.664242660656228</v>
      </c>
      <c r="I106" s="162">
        <v>113.9560847251729</v>
      </c>
      <c r="J106" s="162">
        <v>98.46169907612429</v>
      </c>
      <c r="K106" s="162">
        <v>84.466080188367826</v>
      </c>
      <c r="L106" s="162">
        <v>106.23225749938518</v>
      </c>
      <c r="M106" s="162">
        <v>104.66104044329624</v>
      </c>
      <c r="N106" s="162">
        <v>85.606411571956897</v>
      </c>
    </row>
    <row r="107" spans="1:14" ht="14.25" customHeight="1" x14ac:dyDescent="0.2">
      <c r="B107" s="90" t="s">
        <v>4</v>
      </c>
      <c r="C107" s="162">
        <v>101.0716596718144</v>
      </c>
      <c r="D107" s="162">
        <v>121.72217613253332</v>
      </c>
      <c r="E107" s="162">
        <v>98.443124180342195</v>
      </c>
      <c r="F107" s="162">
        <v>95.589575909503949</v>
      </c>
      <c r="G107" s="162">
        <v>113.34749657126727</v>
      </c>
      <c r="H107" s="162">
        <v>91.312133504400819</v>
      </c>
      <c r="I107" s="162">
        <v>109.69081501434218</v>
      </c>
      <c r="J107" s="162">
        <v>94.940899770816557</v>
      </c>
      <c r="K107" s="162">
        <v>77.700503156810058</v>
      </c>
      <c r="L107" s="162">
        <v>102.86637401585925</v>
      </c>
      <c r="M107" s="162">
        <v>108.70384249023914</v>
      </c>
      <c r="N107" s="162">
        <v>86.392215910765984</v>
      </c>
    </row>
    <row r="108" spans="1:14" ht="12.75" customHeight="1" x14ac:dyDescent="0.2">
      <c r="B108" s="90" t="s">
        <v>1</v>
      </c>
      <c r="C108" s="162">
        <v>99.025119266262621</v>
      </c>
      <c r="D108" s="162">
        <v>116.13696954933589</v>
      </c>
      <c r="E108" s="162">
        <v>98.681877630471448</v>
      </c>
      <c r="F108" s="162">
        <v>101.95855783701954</v>
      </c>
      <c r="G108" s="162">
        <v>119.27660403109839</v>
      </c>
      <c r="H108" s="162">
        <v>87.465588075122895</v>
      </c>
      <c r="I108" s="162">
        <v>104.9517788953617</v>
      </c>
      <c r="J108" s="162">
        <v>95.657536319855396</v>
      </c>
      <c r="K108" s="162">
        <v>75.754980809567712</v>
      </c>
      <c r="L108" s="162">
        <v>101.34111683761776</v>
      </c>
      <c r="M108" s="162">
        <v>98.954476814393757</v>
      </c>
      <c r="N108" s="162">
        <v>86.475426639989479</v>
      </c>
    </row>
    <row r="109" spans="1:14" ht="12" customHeight="1" x14ac:dyDescent="0.2">
      <c r="B109" s="90" t="s">
        <v>2</v>
      </c>
      <c r="C109" s="162">
        <v>100.30320807915673</v>
      </c>
      <c r="D109" s="162">
        <v>115.87848046347671</v>
      </c>
      <c r="E109" s="162">
        <v>100.63208919488061</v>
      </c>
      <c r="F109" s="162">
        <v>105.26137122651429</v>
      </c>
      <c r="G109" s="162">
        <v>122.4077369261535</v>
      </c>
      <c r="H109" s="162">
        <v>90.93710582223963</v>
      </c>
      <c r="I109" s="162">
        <v>105.45809244038932</v>
      </c>
      <c r="J109" s="162">
        <v>96.364443627015788</v>
      </c>
      <c r="K109" s="162">
        <v>76.363299856533772</v>
      </c>
      <c r="L109" s="162">
        <v>102.45487931889708</v>
      </c>
      <c r="M109" s="162">
        <v>99.169246581668375</v>
      </c>
      <c r="N109" s="162">
        <v>86.789682264421486</v>
      </c>
    </row>
    <row r="110" spans="1:14" ht="23.25" customHeight="1" x14ac:dyDescent="0.2">
      <c r="A110" s="124">
        <v>2016</v>
      </c>
      <c r="B110" s="90" t="s">
        <v>3</v>
      </c>
      <c r="C110" s="162">
        <v>98.771656155859091</v>
      </c>
      <c r="D110" s="162">
        <v>100.72850301605357</v>
      </c>
      <c r="E110" s="162">
        <v>98.395189124100753</v>
      </c>
      <c r="F110" s="162">
        <v>101.061675929627</v>
      </c>
      <c r="G110" s="162">
        <v>134.30179395661989</v>
      </c>
      <c r="H110" s="162">
        <v>93.751743789962987</v>
      </c>
      <c r="I110" s="162">
        <v>100.71289750760651</v>
      </c>
      <c r="J110" s="162">
        <v>90.908676296541557</v>
      </c>
      <c r="K110" s="162">
        <v>74.339587952874311</v>
      </c>
      <c r="L110" s="162">
        <v>101.0153958064416</v>
      </c>
      <c r="M110" s="162">
        <v>103.42826615134074</v>
      </c>
      <c r="N110" s="162">
        <v>90.557861715619509</v>
      </c>
    </row>
    <row r="111" spans="1:14" ht="12" customHeight="1" x14ac:dyDescent="0.2">
      <c r="B111" s="124" t="s">
        <v>4</v>
      </c>
      <c r="C111" s="162">
        <v>99.367107171631417</v>
      </c>
      <c r="D111" s="162">
        <v>98.937000080497086</v>
      </c>
      <c r="E111" s="162">
        <v>100.20074915859598</v>
      </c>
      <c r="F111" s="162">
        <v>102.83007128216127</v>
      </c>
      <c r="G111" s="162">
        <v>127.02762493425142</v>
      </c>
      <c r="H111" s="162">
        <v>98.532362386705046</v>
      </c>
      <c r="I111" s="162">
        <v>99.217895628454741</v>
      </c>
      <c r="J111" s="162">
        <v>93.472315039864142</v>
      </c>
      <c r="K111" s="162">
        <v>77.948840571221467</v>
      </c>
      <c r="L111" s="162">
        <v>103.76882830226315</v>
      </c>
      <c r="M111" s="162">
        <v>98.510916115299153</v>
      </c>
      <c r="N111" s="162">
        <v>95.583483100187706</v>
      </c>
    </row>
    <row r="112" spans="1:14" ht="12" customHeight="1" x14ac:dyDescent="0.2">
      <c r="B112" s="124" t="s">
        <v>1</v>
      </c>
      <c r="C112" s="162">
        <v>98.414460133841416</v>
      </c>
      <c r="D112" s="162">
        <v>99.003398938345484</v>
      </c>
      <c r="E112" s="162">
        <v>98.248905287803865</v>
      </c>
      <c r="F112" s="162">
        <v>101.80736374437066</v>
      </c>
      <c r="G112" s="162">
        <v>118.89012922716751</v>
      </c>
      <c r="H112" s="162">
        <v>94.04413518710399</v>
      </c>
      <c r="I112" s="162">
        <v>96.831325292034094</v>
      </c>
      <c r="J112" s="162">
        <v>94.232669587628067</v>
      </c>
      <c r="K112" s="162">
        <v>78.00884891706778</v>
      </c>
      <c r="L112" s="162">
        <v>101.57220080265068</v>
      </c>
      <c r="M112" s="162">
        <v>99.395053729239649</v>
      </c>
      <c r="N112" s="162">
        <v>97.36568074027825</v>
      </c>
    </row>
    <row r="113" spans="1:14" ht="12" customHeight="1" x14ac:dyDescent="0.2">
      <c r="B113" s="124" t="s">
        <v>2</v>
      </c>
      <c r="C113" s="162">
        <v>97.642950597061883</v>
      </c>
      <c r="D113" s="162">
        <v>99.356857783171193</v>
      </c>
      <c r="E113" s="162">
        <v>97.753958202879332</v>
      </c>
      <c r="F113" s="162">
        <v>99.183040156628564</v>
      </c>
      <c r="G113" s="162">
        <v>109.76874392252893</v>
      </c>
      <c r="H113" s="162">
        <v>97.941228807711624</v>
      </c>
      <c r="I113" s="162">
        <v>91.08578678324055</v>
      </c>
      <c r="J113" s="162">
        <v>98.946347181473186</v>
      </c>
      <c r="K113" s="162">
        <v>81.908537577454609</v>
      </c>
      <c r="L113" s="162">
        <v>102.45074434323948</v>
      </c>
      <c r="M113" s="162">
        <v>95.650151394656547</v>
      </c>
      <c r="N113" s="162">
        <v>99.534296535983586</v>
      </c>
    </row>
    <row r="114" spans="1:14" ht="19.5" customHeight="1" x14ac:dyDescent="0.2">
      <c r="A114" s="124">
        <v>2017</v>
      </c>
      <c r="B114" s="119" t="s">
        <v>3</v>
      </c>
      <c r="C114" s="162">
        <v>100.03666890745896</v>
      </c>
      <c r="D114" s="162">
        <v>100.08560782605579</v>
      </c>
      <c r="E114" s="162">
        <v>101.03145980037375</v>
      </c>
      <c r="F114" s="162">
        <v>99.600473001936408</v>
      </c>
      <c r="G114" s="162">
        <v>107.32727632739099</v>
      </c>
      <c r="H114" s="162">
        <v>108.97192815191806</v>
      </c>
      <c r="I114" s="162">
        <v>100.12393573114096</v>
      </c>
      <c r="J114" s="162">
        <v>101.49540774811985</v>
      </c>
      <c r="K114" s="162">
        <v>90.268043055317747</v>
      </c>
      <c r="L114" s="162">
        <v>100.25163445198648</v>
      </c>
      <c r="M114" s="162">
        <v>95.799840079903845</v>
      </c>
      <c r="N114" s="162">
        <v>101.21140894900499</v>
      </c>
    </row>
    <row r="115" spans="1:14" ht="12.75" x14ac:dyDescent="0.2">
      <c r="B115" s="124" t="s">
        <v>4</v>
      </c>
      <c r="C115" s="162">
        <v>99.627625375110171</v>
      </c>
      <c r="D115" s="162">
        <v>99.782855739629952</v>
      </c>
      <c r="E115" s="162">
        <v>99.988370479871875</v>
      </c>
      <c r="F115" s="162">
        <v>100.18068223021085</v>
      </c>
      <c r="G115" s="162">
        <v>98.403798928417189</v>
      </c>
      <c r="H115" s="162">
        <v>102.96373592596633</v>
      </c>
      <c r="I115" s="162">
        <v>99.339006534168078</v>
      </c>
      <c r="J115" s="162">
        <v>98.091692314403261</v>
      </c>
      <c r="K115" s="162">
        <v>98.267196717437145</v>
      </c>
      <c r="L115" s="162">
        <v>99.88130313118242</v>
      </c>
      <c r="M115" s="162">
        <v>98.096579385350864</v>
      </c>
      <c r="N115" s="162">
        <v>99.896085271335537</v>
      </c>
    </row>
    <row r="116" spans="1:14" ht="12.75" x14ac:dyDescent="0.2">
      <c r="B116" s="129" t="s">
        <v>1</v>
      </c>
      <c r="C116" s="162">
        <v>99.711664833480029</v>
      </c>
      <c r="D116" s="162">
        <v>100.23278955991576</v>
      </c>
      <c r="E116" s="162">
        <v>98.808343538917413</v>
      </c>
      <c r="F116" s="162">
        <v>98.77429686814537</v>
      </c>
      <c r="G116" s="162">
        <v>100.45435467208696</v>
      </c>
      <c r="H116" s="162">
        <v>90.996849512325994</v>
      </c>
      <c r="I116" s="162">
        <v>99.059537902807634</v>
      </c>
      <c r="J116" s="162">
        <v>102.56529433260722</v>
      </c>
      <c r="K116" s="162">
        <v>104.48965870729786</v>
      </c>
      <c r="L116" s="162">
        <v>100.02492487920274</v>
      </c>
      <c r="M116" s="162">
        <v>103.06054943233478</v>
      </c>
      <c r="N116" s="162">
        <v>99.167422002956926</v>
      </c>
    </row>
    <row r="117" spans="1:14" ht="12.75" x14ac:dyDescent="0.2">
      <c r="B117" s="133" t="s">
        <v>2</v>
      </c>
      <c r="C117" s="162">
        <v>100.62404088395083</v>
      </c>
      <c r="D117" s="162">
        <v>99.898746874398483</v>
      </c>
      <c r="E117" s="162">
        <v>100.17182618083699</v>
      </c>
      <c r="F117" s="162">
        <v>101.44454789970736</v>
      </c>
      <c r="G117" s="162">
        <v>93.814570072104829</v>
      </c>
      <c r="H117" s="162">
        <v>97.067486409789595</v>
      </c>
      <c r="I117" s="162">
        <v>101.4775198318833</v>
      </c>
      <c r="J117" s="162">
        <v>97.847605604869656</v>
      </c>
      <c r="K117" s="162">
        <v>106.97510151994729</v>
      </c>
      <c r="L117" s="162">
        <v>99.842137537628361</v>
      </c>
      <c r="M117" s="162">
        <v>103.04303110241052</v>
      </c>
      <c r="N117" s="162">
        <v>99.725083776702533</v>
      </c>
    </row>
    <row r="118" spans="1:14" ht="19.5" customHeight="1" x14ac:dyDescent="0.2">
      <c r="A118" s="124">
        <v>2018</v>
      </c>
      <c r="B118" s="137" t="s">
        <v>3</v>
      </c>
      <c r="C118" s="162">
        <v>101.55878369571799</v>
      </c>
      <c r="D118" s="162">
        <v>91.40853535717028</v>
      </c>
      <c r="E118" s="162">
        <v>102.59701649025861</v>
      </c>
      <c r="F118" s="162">
        <v>102.89153184591336</v>
      </c>
      <c r="G118" s="162">
        <v>96.795456521662899</v>
      </c>
      <c r="H118" s="162">
        <v>105.94486739012054</v>
      </c>
      <c r="I118" s="162">
        <v>102.49640384534105</v>
      </c>
      <c r="J118" s="162">
        <v>103.89137480812444</v>
      </c>
      <c r="K118" s="162">
        <v>99.841047236167526</v>
      </c>
      <c r="L118" s="162">
        <v>101.00295729599476</v>
      </c>
      <c r="M118" s="162">
        <v>103.71317775122493</v>
      </c>
      <c r="N118" s="162">
        <v>98.296401007405663</v>
      </c>
    </row>
    <row r="119" spans="1:14" ht="14.25" customHeight="1" x14ac:dyDescent="0.2">
      <c r="B119" s="140" t="s">
        <v>4</v>
      </c>
      <c r="C119" s="162">
        <v>102.90686110550583</v>
      </c>
      <c r="D119" s="162">
        <v>91.983869188470976</v>
      </c>
      <c r="E119" s="162">
        <v>103.75625475312374</v>
      </c>
      <c r="F119" s="162">
        <v>106.42579633908797</v>
      </c>
      <c r="G119" s="162">
        <v>98.266152419279777</v>
      </c>
      <c r="H119" s="162">
        <v>102.50985853549102</v>
      </c>
      <c r="I119" s="162">
        <v>96.398429014958452</v>
      </c>
      <c r="J119" s="162">
        <v>111.77300768845592</v>
      </c>
      <c r="K119" s="162">
        <v>93.445191007843334</v>
      </c>
      <c r="L119" s="162">
        <v>106.02794059090795</v>
      </c>
      <c r="M119" s="162">
        <v>104.19248129951312</v>
      </c>
      <c r="N119" s="162">
        <v>103.22005318913718</v>
      </c>
    </row>
    <row r="120" spans="1:14" ht="14.25" customHeight="1" x14ac:dyDescent="0.2">
      <c r="B120" s="140" t="s">
        <v>1</v>
      </c>
      <c r="C120" s="162">
        <v>101.92156054845809</v>
      </c>
      <c r="D120" s="162">
        <v>90.392832600488262</v>
      </c>
      <c r="E120" s="162">
        <v>103.54963723746597</v>
      </c>
      <c r="F120" s="162">
        <v>107.06671962432293</v>
      </c>
      <c r="G120" s="162">
        <v>97.603191888037088</v>
      </c>
      <c r="H120" s="162">
        <v>104.70434880479316</v>
      </c>
      <c r="I120" s="162">
        <v>94.103322573813173</v>
      </c>
      <c r="J120" s="162">
        <v>112.43227867410558</v>
      </c>
      <c r="K120" s="162">
        <v>85.403013444773549</v>
      </c>
      <c r="L120" s="162">
        <v>106.23010269292681</v>
      </c>
      <c r="M120" s="162">
        <v>101.10480097761479</v>
      </c>
      <c r="N120" s="162">
        <v>101.32548101829859</v>
      </c>
    </row>
    <row r="121" spans="1:14" ht="14.25" customHeight="1" x14ac:dyDescent="0.2">
      <c r="B121" s="140" t="s">
        <v>2</v>
      </c>
      <c r="C121" s="162">
        <v>100.7883959638211</v>
      </c>
      <c r="D121" s="162">
        <v>90.944587128520297</v>
      </c>
      <c r="E121" s="162">
        <v>102.63392273432964</v>
      </c>
      <c r="F121" s="162">
        <v>106.91207725189544</v>
      </c>
      <c r="G121" s="162">
        <v>92.739168631906466</v>
      </c>
      <c r="H121" s="162">
        <v>101.49963656802693</v>
      </c>
      <c r="I121" s="162">
        <v>93.004512058066013</v>
      </c>
      <c r="J121" s="162">
        <v>112.65477523356992</v>
      </c>
      <c r="K121" s="162">
        <v>82.060947799236871</v>
      </c>
      <c r="L121" s="162">
        <v>106.55502072727853</v>
      </c>
      <c r="M121" s="162">
        <v>100.16765124486537</v>
      </c>
      <c r="N121" s="162">
        <v>97.374267635344964</v>
      </c>
    </row>
    <row r="122" spans="1:14" ht="21.75" customHeight="1" x14ac:dyDescent="0.2">
      <c r="A122" s="124">
        <v>2019</v>
      </c>
      <c r="B122" s="140" t="s">
        <v>3</v>
      </c>
      <c r="C122" s="162">
        <v>103.41412504037513</v>
      </c>
      <c r="D122" s="162">
        <v>94.021007192442696</v>
      </c>
      <c r="E122" s="162">
        <v>105.42470554053176</v>
      </c>
      <c r="F122" s="162">
        <v>112.70341312559157</v>
      </c>
      <c r="G122" s="162">
        <v>87.721531824509768</v>
      </c>
      <c r="H122" s="164">
        <v>111.08427078440354</v>
      </c>
      <c r="I122" s="162">
        <v>94.758319988085262</v>
      </c>
      <c r="J122" s="164">
        <v>108.60786490455546</v>
      </c>
      <c r="K122" s="164">
        <v>84.572873187869561</v>
      </c>
      <c r="L122" s="164">
        <v>106.39243797125116</v>
      </c>
      <c r="M122" s="162">
        <v>100.80162026397002</v>
      </c>
      <c r="N122" s="162">
        <v>101.90893651101317</v>
      </c>
    </row>
    <row r="123" spans="1:14" ht="12" customHeight="1" x14ac:dyDescent="0.2">
      <c r="B123" s="140" t="s">
        <v>4</v>
      </c>
      <c r="C123" s="162">
        <v>101.16278424087383</v>
      </c>
      <c r="D123" s="162">
        <v>96.548623316470568</v>
      </c>
      <c r="E123" s="162">
        <v>101.18179155931674</v>
      </c>
      <c r="F123" s="162">
        <v>108.41539697032478</v>
      </c>
      <c r="G123" s="162">
        <v>86.205288612215682</v>
      </c>
      <c r="H123" s="164">
        <v>91.715738920306407</v>
      </c>
      <c r="I123" s="162">
        <v>97.860376702546347</v>
      </c>
      <c r="J123" s="164">
        <v>102.42586206188777</v>
      </c>
      <c r="K123" s="164">
        <v>87.671903276041448</v>
      </c>
      <c r="L123" s="164">
        <v>105.04553513305054</v>
      </c>
      <c r="M123" s="162">
        <v>103.56346807346132</v>
      </c>
      <c r="N123" s="162">
        <v>100.82753929830352</v>
      </c>
    </row>
    <row r="124" spans="1:14" ht="12" customHeight="1" x14ac:dyDescent="0.2">
      <c r="B124" s="140" t="s">
        <v>1</v>
      </c>
      <c r="C124" s="162">
        <v>102.26052486959868</v>
      </c>
      <c r="D124" s="162">
        <v>98.148353178797407</v>
      </c>
      <c r="E124" s="162">
        <v>101.39369496981944</v>
      </c>
      <c r="F124" s="162">
        <v>108.94659199880647</v>
      </c>
      <c r="G124" s="162">
        <v>87.713668121188277</v>
      </c>
      <c r="H124" s="164">
        <v>101.51326646529829</v>
      </c>
      <c r="I124" s="162">
        <v>94.28200955838355</v>
      </c>
      <c r="J124" s="164">
        <v>99.822551488797018</v>
      </c>
      <c r="K124" s="164">
        <v>92.019912566360205</v>
      </c>
      <c r="L124" s="164">
        <v>101.81004737025211</v>
      </c>
      <c r="M124" s="162">
        <v>107.90688551022355</v>
      </c>
      <c r="N124" s="162">
        <v>101.79818856844732</v>
      </c>
    </row>
    <row r="125" spans="1:14" ht="12" customHeight="1" x14ac:dyDescent="0.2">
      <c r="B125" s="140" t="s">
        <v>2</v>
      </c>
      <c r="C125" s="162">
        <v>100.62649716874998</v>
      </c>
      <c r="D125" s="162">
        <v>102.31077383995742</v>
      </c>
      <c r="E125" s="162">
        <v>99.222875603306392</v>
      </c>
      <c r="F125" s="162">
        <v>108.94548035491225</v>
      </c>
      <c r="G125" s="162">
        <v>81.563686743362993</v>
      </c>
      <c r="H125" s="164">
        <v>97.050592530034379</v>
      </c>
      <c r="I125" s="162">
        <v>94.259055423891837</v>
      </c>
      <c r="J125" s="164">
        <v>96.072866804799645</v>
      </c>
      <c r="K125" s="164">
        <v>90.308357299035748</v>
      </c>
      <c r="L125" s="164">
        <v>98.012505394019328</v>
      </c>
      <c r="M125" s="162">
        <v>105.32977335417709</v>
      </c>
      <c r="N125" s="162">
        <v>101.37123928919955</v>
      </c>
    </row>
    <row r="126" spans="1:14" ht="21.75" customHeight="1" x14ac:dyDescent="0.2">
      <c r="A126" s="124">
        <v>2020</v>
      </c>
      <c r="B126" s="140" t="s">
        <v>3</v>
      </c>
      <c r="C126" s="162">
        <v>98.792432485077143</v>
      </c>
      <c r="D126" s="162">
        <v>97.047685670969656</v>
      </c>
      <c r="E126" s="162">
        <v>95.168925258817254</v>
      </c>
      <c r="F126" s="162">
        <v>104.74594843556579</v>
      </c>
      <c r="G126" s="162">
        <v>78.483592105849795</v>
      </c>
      <c r="H126" s="164">
        <v>98.897204023112323</v>
      </c>
      <c r="I126" s="162">
        <v>87.362052739709142</v>
      </c>
      <c r="J126" s="164">
        <v>91.16402661591944</v>
      </c>
      <c r="K126" s="164">
        <v>85.402866030190623</v>
      </c>
      <c r="L126" s="164">
        <v>92.968539211254438</v>
      </c>
      <c r="M126" s="162">
        <v>110.33633143435732</v>
      </c>
      <c r="N126" s="162">
        <v>104.63846503935061</v>
      </c>
    </row>
    <row r="127" spans="1:14" ht="12" customHeight="1" x14ac:dyDescent="0.2">
      <c r="B127" s="140" t="s">
        <v>4</v>
      </c>
      <c r="C127" s="162">
        <v>83.390331633466602</v>
      </c>
      <c r="D127" s="162">
        <v>64.372939743897348</v>
      </c>
      <c r="E127" s="162">
        <v>78.66054604268983</v>
      </c>
      <c r="F127" s="162">
        <v>77.71450933948735</v>
      </c>
      <c r="G127" s="162">
        <v>55.384647930465064</v>
      </c>
      <c r="H127" s="164">
        <v>98.412864464546018</v>
      </c>
      <c r="I127" s="162">
        <v>77.293183723991092</v>
      </c>
      <c r="J127" s="164">
        <v>88.457558108464497</v>
      </c>
      <c r="K127" s="164">
        <v>61.597556455276631</v>
      </c>
      <c r="L127" s="164">
        <v>71.58049202233795</v>
      </c>
      <c r="M127" s="162">
        <v>101.43293443092902</v>
      </c>
      <c r="N127" s="162">
        <v>96.723167424063007</v>
      </c>
    </row>
    <row r="128" spans="1:14" ht="12" customHeight="1" x14ac:dyDescent="0.2">
      <c r="B128" s="140" t="s">
        <v>1</v>
      </c>
      <c r="C128" s="162">
        <v>96.325103888777022</v>
      </c>
      <c r="D128" s="162">
        <v>76.82640692085333</v>
      </c>
      <c r="E128" s="162">
        <v>92.647110580581</v>
      </c>
      <c r="F128" s="162">
        <v>99.897615915879129</v>
      </c>
      <c r="G128" s="162">
        <v>85.859523730414082</v>
      </c>
      <c r="H128" s="164">
        <v>102.54394993861007</v>
      </c>
      <c r="I128" s="162">
        <v>88.548274588715927</v>
      </c>
      <c r="J128" s="164">
        <v>92.565053601636777</v>
      </c>
      <c r="K128" s="164">
        <v>79.343806207545953</v>
      </c>
      <c r="L128" s="164">
        <v>84.404273921753671</v>
      </c>
      <c r="M128" s="162">
        <v>115.16311059473635</v>
      </c>
      <c r="N128" s="162">
        <v>102.01348635848343</v>
      </c>
    </row>
    <row r="129" spans="1:15" ht="12" customHeight="1" x14ac:dyDescent="0.2">
      <c r="B129" s="140" t="s">
        <v>2</v>
      </c>
      <c r="C129" s="162">
        <v>95.00129095697605</v>
      </c>
      <c r="D129" s="162">
        <v>79.848812780015834</v>
      </c>
      <c r="E129" s="162">
        <v>94.022890656308306</v>
      </c>
      <c r="F129" s="162">
        <v>100.41026503839959</v>
      </c>
      <c r="G129" s="162">
        <v>83.205801269273778</v>
      </c>
      <c r="H129" s="164">
        <v>111.9561660459141</v>
      </c>
      <c r="I129" s="162">
        <v>85.167285520742581</v>
      </c>
      <c r="J129" s="164">
        <v>83.132598937353734</v>
      </c>
      <c r="K129" s="164">
        <v>79.165882518161936</v>
      </c>
      <c r="L129" s="164">
        <v>90.96875268493055</v>
      </c>
      <c r="M129" s="162">
        <v>101.31142983777241</v>
      </c>
      <c r="N129" s="162">
        <v>101.40900464231494</v>
      </c>
    </row>
    <row r="130" spans="1:15" ht="21.75" customHeight="1" x14ac:dyDescent="0.2">
      <c r="A130" s="124">
        <v>2021</v>
      </c>
      <c r="B130" s="140" t="s">
        <v>3</v>
      </c>
      <c r="C130" s="162">
        <v>96.760240542779101</v>
      </c>
      <c r="D130" s="162">
        <v>78.329252483990544</v>
      </c>
      <c r="E130" s="162">
        <v>97.893708237337748</v>
      </c>
      <c r="F130" s="162">
        <v>103.8001703850335</v>
      </c>
      <c r="G130" s="162">
        <v>86.326705210372253</v>
      </c>
      <c r="H130" s="164">
        <v>117.23818964470075</v>
      </c>
      <c r="I130" s="162">
        <v>88.457018960523044</v>
      </c>
      <c r="J130" s="164">
        <v>92.099729592291524</v>
      </c>
      <c r="K130" s="164">
        <v>81.377569788172778</v>
      </c>
      <c r="L130" s="164">
        <v>93.240008661472999</v>
      </c>
      <c r="M130" s="162">
        <v>100.20957578394436</v>
      </c>
      <c r="N130" s="162">
        <v>96.522439848456827</v>
      </c>
    </row>
    <row r="131" spans="1:15" ht="12" customHeight="1" x14ac:dyDescent="0.2">
      <c r="B131" s="140" t="s">
        <v>4</v>
      </c>
      <c r="C131" s="162">
        <v>100.80930396483532</v>
      </c>
      <c r="D131" s="162">
        <v>79.783106489926155</v>
      </c>
      <c r="E131" s="162">
        <v>102.97629809471833</v>
      </c>
      <c r="F131" s="162">
        <v>111.96765600613095</v>
      </c>
      <c r="G131" s="162">
        <v>90.276005447823337</v>
      </c>
      <c r="H131" s="164">
        <v>127.158176387018</v>
      </c>
      <c r="I131" s="162">
        <v>89.345714245356632</v>
      </c>
      <c r="J131" s="164">
        <v>95.29567566455593</v>
      </c>
      <c r="K131" s="164">
        <v>79.47842760582229</v>
      </c>
      <c r="L131" s="164">
        <v>97.022253711012894</v>
      </c>
      <c r="M131" s="162">
        <v>101.54401199298461</v>
      </c>
      <c r="N131" s="162">
        <v>100.17648408505812</v>
      </c>
    </row>
    <row r="132" spans="1:15" ht="12" customHeight="1" thickBot="1" x14ac:dyDescent="0.25">
      <c r="B132" s="140"/>
      <c r="C132" s="162"/>
      <c r="D132" s="162"/>
      <c r="E132" s="162"/>
      <c r="F132" s="162"/>
      <c r="G132" s="162"/>
      <c r="H132" s="164"/>
      <c r="I132" s="162"/>
      <c r="J132" s="164"/>
      <c r="K132" s="164"/>
      <c r="L132" s="164"/>
      <c r="M132" s="162"/>
      <c r="N132" s="162"/>
    </row>
    <row r="133" spans="1:15" ht="12.75" customHeight="1" x14ac:dyDescent="0.2">
      <c r="A133" s="89" t="s">
        <v>208</v>
      </c>
      <c r="B133" s="94"/>
      <c r="C133" s="167"/>
      <c r="D133" s="163"/>
      <c r="E133" s="163"/>
      <c r="F133" s="163"/>
      <c r="G133" s="163"/>
      <c r="H133" s="163"/>
      <c r="I133" s="163"/>
      <c r="J133" s="163"/>
      <c r="K133" s="163"/>
      <c r="L133" s="163"/>
      <c r="M133" s="163"/>
      <c r="N133" s="163"/>
    </row>
    <row r="134" spans="1:15" ht="12.75" customHeight="1" x14ac:dyDescent="0.2">
      <c r="A134" s="90">
        <v>2017</v>
      </c>
      <c r="C134" s="162">
        <f>C183</f>
        <v>1.4723191962655733</v>
      </c>
      <c r="D134" s="162">
        <f t="shared" ref="D134:N134" si="0">D183</f>
        <v>0.49600814350183953</v>
      </c>
      <c r="E134" s="162">
        <f t="shared" si="0"/>
        <v>1.3687822168608648</v>
      </c>
      <c r="F134" s="162">
        <f t="shared" si="0"/>
        <v>-1.2058202860682599</v>
      </c>
      <c r="G134" s="162">
        <f t="shared" si="0"/>
        <v>-18.365396378311274</v>
      </c>
      <c r="H134" s="162">
        <f t="shared" si="0"/>
        <v>4.0936194648761415</v>
      </c>
      <c r="I134" s="162">
        <f t="shared" si="0"/>
        <v>3.1332114020423631</v>
      </c>
      <c r="J134" s="162">
        <f t="shared" si="0"/>
        <v>5.9434239359965062</v>
      </c>
      <c r="K134" s="162">
        <f t="shared" si="0"/>
        <v>28.120611711266889</v>
      </c>
      <c r="L134" s="162">
        <f t="shared" si="0"/>
        <v>-2.1543578285707667</v>
      </c>
      <c r="M134" s="162">
        <f t="shared" si="0"/>
        <v>0.75963002708650151</v>
      </c>
      <c r="N134" s="162">
        <f t="shared" si="0"/>
        <v>4.4273755675516213</v>
      </c>
    </row>
    <row r="135" spans="1:15" ht="12.75" customHeight="1" x14ac:dyDescent="0.2">
      <c r="A135" s="90">
        <v>2018</v>
      </c>
      <c r="C135" s="162">
        <f>C187</f>
        <v>1.7939003283757415</v>
      </c>
      <c r="D135" s="162">
        <f t="shared" ref="D135:N135" si="1">D187</f>
        <v>-8.817543931337525</v>
      </c>
      <c r="E135" s="162">
        <f t="shared" si="1"/>
        <v>3.1342078037944674</v>
      </c>
      <c r="F135" s="162">
        <f t="shared" si="1"/>
        <v>5.8240312653049102</v>
      </c>
      <c r="G135" s="162">
        <f t="shared" si="1"/>
        <v>-3.6490076347784424</v>
      </c>
      <c r="H135" s="162">
        <f t="shared" si="1"/>
        <v>3.6646778246079066</v>
      </c>
      <c r="I135" s="162">
        <f t="shared" si="1"/>
        <v>-3.4993331269553067</v>
      </c>
      <c r="J135" s="162">
        <f t="shared" si="1"/>
        <v>10.187859101063964</v>
      </c>
      <c r="K135" s="162">
        <f t="shared" si="1"/>
        <v>-9.8124501279946656</v>
      </c>
      <c r="L135" s="162">
        <f t="shared" si="1"/>
        <v>4.9540053267770219</v>
      </c>
      <c r="M135" s="162">
        <f t="shared" si="1"/>
        <v>2.2945278183045446</v>
      </c>
      <c r="N135" s="162">
        <f t="shared" si="1"/>
        <v>5.4050712546597879E-2</v>
      </c>
    </row>
    <row r="136" spans="1:15" ht="12.75" customHeight="1" x14ac:dyDescent="0.2">
      <c r="A136" s="90">
        <v>2019</v>
      </c>
      <c r="C136" s="162">
        <f>C191</f>
        <v>7.0812201213556136E-2</v>
      </c>
      <c r="D136" s="162">
        <f t="shared" ref="D136:N136" si="2">D191</f>
        <v>7.2105244766642755</v>
      </c>
      <c r="E136" s="162">
        <f t="shared" si="2"/>
        <v>-1.2880700922027444</v>
      </c>
      <c r="F136" s="162">
        <f t="shared" si="2"/>
        <v>3.7124737171035065</v>
      </c>
      <c r="G136" s="162">
        <f t="shared" si="2"/>
        <v>-10.949496503276748</v>
      </c>
      <c r="H136" s="162">
        <f t="shared" si="2"/>
        <v>-3.2062132631335487</v>
      </c>
      <c r="I136" s="162">
        <f t="shared" si="2"/>
        <v>-1.2546301430338929</v>
      </c>
      <c r="J136" s="162">
        <f t="shared" si="2"/>
        <v>-7.6737789943795462</v>
      </c>
      <c r="K136" s="162">
        <f t="shared" si="2"/>
        <v>-1.712307621030007</v>
      </c>
      <c r="L136" s="162">
        <f t="shared" si="2"/>
        <v>-2.0379154211164092</v>
      </c>
      <c r="M136" s="162">
        <f t="shared" si="2"/>
        <v>2.0586721763787637</v>
      </c>
      <c r="N136" s="162">
        <f t="shared" si="2"/>
        <v>1.4216567885700897</v>
      </c>
      <c r="O136" s="162"/>
    </row>
    <row r="137" spans="1:15" ht="12.75" customHeight="1" x14ac:dyDescent="0.2">
      <c r="A137" s="90">
        <v>2020</v>
      </c>
      <c r="C137" s="162">
        <f>C195</f>
        <v>-8.3331970624580407</v>
      </c>
      <c r="D137" s="162">
        <f t="shared" ref="D137:N137" si="3">D195</f>
        <v>-18.651546979066197</v>
      </c>
      <c r="E137" s="162">
        <f t="shared" si="3"/>
        <v>-11.473710318419378</v>
      </c>
      <c r="F137" s="162">
        <f t="shared" si="3"/>
        <v>-12.811195796895888</v>
      </c>
      <c r="G137" s="162">
        <f t="shared" si="3"/>
        <v>-11.73371804988183</v>
      </c>
      <c r="H137" s="162">
        <f t="shared" si="3"/>
        <v>2.6027045747724884</v>
      </c>
      <c r="I137" s="162">
        <f t="shared" si="3"/>
        <v>-11.225992196014573</v>
      </c>
      <c r="J137" s="162">
        <f t="shared" si="3"/>
        <v>-12.682775023078094</v>
      </c>
      <c r="K137" s="162">
        <f t="shared" si="3"/>
        <v>-13.837186900147216</v>
      </c>
      <c r="L137" s="162">
        <f t="shared" si="3"/>
        <v>-17.346295970815888</v>
      </c>
      <c r="M137" s="162">
        <f t="shared" si="3"/>
        <v>2.5483751366633101</v>
      </c>
      <c r="N137" s="162">
        <f t="shared" si="3"/>
        <v>-0.27636459401486491</v>
      </c>
      <c r="O137" s="162"/>
    </row>
    <row r="138" spans="1:15" ht="12.75" customHeight="1" x14ac:dyDescent="0.2">
      <c r="A138" s="128"/>
      <c r="C138" s="162"/>
      <c r="D138" s="162"/>
      <c r="E138" s="162"/>
      <c r="F138" s="162"/>
      <c r="G138" s="162"/>
      <c r="H138" s="162"/>
      <c r="I138" s="162"/>
      <c r="J138" s="162"/>
      <c r="K138" s="162"/>
      <c r="L138" s="162"/>
      <c r="M138" s="162"/>
      <c r="N138" s="162"/>
    </row>
    <row r="139" spans="1:15" ht="12.75" customHeight="1" x14ac:dyDescent="0.2">
      <c r="A139" s="128" t="s">
        <v>10</v>
      </c>
      <c r="C139" s="188"/>
      <c r="D139" s="162"/>
      <c r="E139" s="162"/>
      <c r="F139" s="162"/>
      <c r="G139" s="162"/>
      <c r="H139" s="162"/>
      <c r="I139" s="162"/>
      <c r="J139" s="162"/>
      <c r="K139" s="162"/>
      <c r="L139" s="162"/>
      <c r="M139" s="162"/>
      <c r="N139" s="162"/>
    </row>
    <row r="140" spans="1:15" ht="12.75" customHeight="1" x14ac:dyDescent="0.2">
      <c r="A140" s="124">
        <v>2017</v>
      </c>
      <c r="B140" s="119" t="s">
        <v>3</v>
      </c>
      <c r="C140" s="162">
        <v>2.4515014097383325</v>
      </c>
      <c r="D140" s="162">
        <v>0.73346728061285393</v>
      </c>
      <c r="E140" s="162">
        <v>3.352807045104278</v>
      </c>
      <c r="F140" s="162">
        <v>0.4208711939547749</v>
      </c>
      <c r="G140" s="162">
        <v>-2.2241919765985885</v>
      </c>
      <c r="H140" s="162">
        <v>11.262569888583961</v>
      </c>
      <c r="I140" s="162">
        <v>9.9226775846035675</v>
      </c>
      <c r="J140" s="162">
        <v>2.5762048213579192</v>
      </c>
      <c r="K140" s="162">
        <v>10.205902492103714</v>
      </c>
      <c r="L140" s="162">
        <v>-2.1465045523586967</v>
      </c>
      <c r="M140" s="162">
        <v>0.15649602542673335</v>
      </c>
      <c r="N140" s="162">
        <v>1.684959326974389</v>
      </c>
    </row>
    <row r="141" spans="1:15" ht="12.75" x14ac:dyDescent="0.2">
      <c r="B141" s="124" t="s">
        <v>4</v>
      </c>
      <c r="C141" s="162">
        <v>-0.40889359553463178</v>
      </c>
      <c r="D141" s="162">
        <v>-0.30249312863445121</v>
      </c>
      <c r="E141" s="162">
        <v>-1.0324401157450369</v>
      </c>
      <c r="F141" s="162">
        <v>0.58253661934231094</v>
      </c>
      <c r="G141" s="162">
        <v>-8.3142680074668398</v>
      </c>
      <c r="H141" s="162">
        <v>-5.5135229116765716</v>
      </c>
      <c r="I141" s="162">
        <v>-0.78395759339766613</v>
      </c>
      <c r="J141" s="162">
        <v>-3.3535659486816916</v>
      </c>
      <c r="K141" s="162">
        <v>8.861556528058756</v>
      </c>
      <c r="L141" s="162">
        <v>-0.36940177866269241</v>
      </c>
      <c r="M141" s="162">
        <v>2.3974354273779364</v>
      </c>
      <c r="N141" s="162">
        <v>-1.2995804438728609</v>
      </c>
    </row>
    <row r="142" spans="1:15" ht="12.75" x14ac:dyDescent="0.2">
      <c r="B142" s="129" t="s">
        <v>1</v>
      </c>
      <c r="C142" s="162">
        <v>8.4353569658457417E-2</v>
      </c>
      <c r="D142" s="162">
        <v>0.45091295188008917</v>
      </c>
      <c r="E142" s="162">
        <v>-1.1801641883863012</v>
      </c>
      <c r="F142" s="162">
        <v>-1.4038488566425089</v>
      </c>
      <c r="G142" s="162">
        <v>2.0838176635451067</v>
      </c>
      <c r="H142" s="162">
        <v>-11.622428329761503</v>
      </c>
      <c r="I142" s="162">
        <v>-0.28132819232928874</v>
      </c>
      <c r="J142" s="162">
        <v>4.5606329268590651</v>
      </c>
      <c r="K142" s="162">
        <v>6.3321863223117392</v>
      </c>
      <c r="L142" s="162">
        <v>0.14379242512654322</v>
      </c>
      <c r="M142" s="162">
        <v>5.0602886238102718</v>
      </c>
      <c r="N142" s="162">
        <v>-0.72942124448563961</v>
      </c>
    </row>
    <row r="143" spans="1:15" ht="12.75" x14ac:dyDescent="0.2">
      <c r="B143" s="133" t="s">
        <v>2</v>
      </c>
      <c r="C143" s="162">
        <v>0.91501435864547176</v>
      </c>
      <c r="D143" s="162">
        <v>-0.33326687502556185</v>
      </c>
      <c r="E143" s="162">
        <v>1.3799266267251475</v>
      </c>
      <c r="F143" s="162">
        <v>2.7033865248633715</v>
      </c>
      <c r="G143" s="162">
        <v>-6.6097528789631603</v>
      </c>
      <c r="H143" s="162">
        <v>6.6712605216527887</v>
      </c>
      <c r="I143" s="162">
        <v>2.4409380260264069</v>
      </c>
      <c r="J143" s="162">
        <v>-4.5996930622932304</v>
      </c>
      <c r="K143" s="162">
        <v>2.3786495653237649</v>
      </c>
      <c r="L143" s="162">
        <v>-0.18274179340311836</v>
      </c>
      <c r="M143" s="162">
        <v>-1.6998094829445698E-2</v>
      </c>
      <c r="N143" s="162">
        <v>0.56234372385819409</v>
      </c>
    </row>
    <row r="144" spans="1:15" ht="20.25" customHeight="1" x14ac:dyDescent="0.2">
      <c r="A144" s="124">
        <v>2018</v>
      </c>
      <c r="B144" s="137" t="s">
        <v>3</v>
      </c>
      <c r="C144" s="162">
        <v>0.92894581012226141</v>
      </c>
      <c r="D144" s="162">
        <v>-8.498816834912704</v>
      </c>
      <c r="E144" s="162">
        <v>2.4210303454421433</v>
      </c>
      <c r="F144" s="162">
        <v>1.4263792152108046</v>
      </c>
      <c r="G144" s="162">
        <v>3.1774237703876773</v>
      </c>
      <c r="H144" s="162">
        <v>9.1455762466675203</v>
      </c>
      <c r="I144" s="162">
        <v>1.0040489905012606</v>
      </c>
      <c r="J144" s="162">
        <v>6.1767165030699456</v>
      </c>
      <c r="K144" s="162">
        <v>-6.6688922771898422</v>
      </c>
      <c r="L144" s="162">
        <v>1.1626551544220654</v>
      </c>
      <c r="M144" s="162">
        <v>0.65035611010741956</v>
      </c>
      <c r="N144" s="162">
        <v>-1.4326212776074265</v>
      </c>
    </row>
    <row r="145" spans="1:14" ht="12.75" x14ac:dyDescent="0.2">
      <c r="B145" s="140" t="s">
        <v>4</v>
      </c>
      <c r="C145" s="162">
        <v>1.3273863281258125</v>
      </c>
      <c r="D145" s="162">
        <v>0.62940930959305419</v>
      </c>
      <c r="E145" s="162">
        <v>1.1298947109004809</v>
      </c>
      <c r="F145" s="162">
        <v>3.4349420499127037</v>
      </c>
      <c r="G145" s="162">
        <v>1.519385258839856</v>
      </c>
      <c r="H145" s="162">
        <v>-3.2422607524541847</v>
      </c>
      <c r="I145" s="162">
        <v>-5.9494524701412477</v>
      </c>
      <c r="J145" s="162">
        <v>7.586416961839193</v>
      </c>
      <c r="K145" s="162">
        <v>-6.4060388040554139</v>
      </c>
      <c r="L145" s="162">
        <v>4.9750853137767059</v>
      </c>
      <c r="M145" s="162">
        <v>0.4621433444435441</v>
      </c>
      <c r="N145" s="162">
        <v>5.0089852031923066</v>
      </c>
    </row>
    <row r="146" spans="1:14" ht="12.75" x14ac:dyDescent="0.2">
      <c r="B146" s="140" t="s">
        <v>1</v>
      </c>
      <c r="C146" s="162">
        <v>-0.95746828390533834</v>
      </c>
      <c r="D146" s="162">
        <v>-1.729690870822953</v>
      </c>
      <c r="E146" s="162">
        <v>-0.19913740732969698</v>
      </c>
      <c r="F146" s="162">
        <v>0.60222550103632422</v>
      </c>
      <c r="G146" s="162">
        <v>-0.67465807393576327</v>
      </c>
      <c r="H146" s="162">
        <v>2.1407602162891948</v>
      </c>
      <c r="I146" s="162">
        <v>-2.3808546099741368</v>
      </c>
      <c r="J146" s="162">
        <v>0.58983022760490389</v>
      </c>
      <c r="K146" s="162">
        <v>-8.606304376214247</v>
      </c>
      <c r="L146" s="162">
        <v>0.1906687057130263</v>
      </c>
      <c r="M146" s="162">
        <v>-2.9634387082331237</v>
      </c>
      <c r="N146" s="162">
        <v>-1.835469089874453</v>
      </c>
    </row>
    <row r="147" spans="1:14" ht="12.75" x14ac:dyDescent="0.2">
      <c r="B147" s="140" t="s">
        <v>2</v>
      </c>
      <c r="C147" s="162">
        <v>-1.1118006617434339</v>
      </c>
      <c r="D147" s="162">
        <v>0.61039632475137218</v>
      </c>
      <c r="E147" s="162">
        <v>-0.88432420196350447</v>
      </c>
      <c r="F147" s="162">
        <v>-0.14443551924454567</v>
      </c>
      <c r="G147" s="162">
        <v>-4.9834674072035012</v>
      </c>
      <c r="H147" s="162">
        <v>-3.0607250542582287</v>
      </c>
      <c r="I147" s="162">
        <v>-1.1676638886849888</v>
      </c>
      <c r="J147" s="162">
        <v>0.19789384515569441</v>
      </c>
      <c r="K147" s="162">
        <v>-3.9132877292413659</v>
      </c>
      <c r="L147" s="162">
        <v>0.30586248729416177</v>
      </c>
      <c r="M147" s="162">
        <v>-0.92690923050915419</v>
      </c>
      <c r="N147" s="162">
        <v>-3.8995259072494015</v>
      </c>
    </row>
    <row r="148" spans="1:14" ht="20.25" customHeight="1" x14ac:dyDescent="0.2">
      <c r="A148" s="140">
        <v>2019</v>
      </c>
      <c r="B148" s="178" t="s">
        <v>3</v>
      </c>
      <c r="C148" s="162">
        <v>2.6051898648099758</v>
      </c>
      <c r="D148" s="162">
        <v>3.3827412505319288</v>
      </c>
      <c r="E148" s="162">
        <v>2.7191621754788953</v>
      </c>
      <c r="F148" s="162">
        <v>5.4169145549862963</v>
      </c>
      <c r="G148" s="162">
        <v>-5.4104828428129803</v>
      </c>
      <c r="H148" s="162">
        <v>9.4430231875291639</v>
      </c>
      <c r="I148" s="162">
        <v>1.8857234893338237</v>
      </c>
      <c r="J148" s="162">
        <v>-3.5923113961426889</v>
      </c>
      <c r="K148" s="162">
        <v>3.0610484718969433</v>
      </c>
      <c r="L148" s="162">
        <v>-0.15258103739991258</v>
      </c>
      <c r="M148" s="162">
        <v>0.63290794106261039</v>
      </c>
      <c r="N148" s="162">
        <v>4.6569478629097327</v>
      </c>
    </row>
    <row r="149" spans="1:14" ht="13.5" customHeight="1" x14ac:dyDescent="0.2">
      <c r="A149" s="140"/>
      <c r="B149" s="178" t="s">
        <v>4</v>
      </c>
      <c r="C149" s="162">
        <v>-2.1770147923432348</v>
      </c>
      <c r="D149" s="162">
        <v>2.6883525283390552</v>
      </c>
      <c r="E149" s="162">
        <v>-4.0245917306202861</v>
      </c>
      <c r="F149" s="162">
        <v>-3.8046905913030504</v>
      </c>
      <c r="G149" s="162">
        <v>-1.7284732502475975</v>
      </c>
      <c r="H149" s="162">
        <v>-17.435890542674848</v>
      </c>
      <c r="I149" s="162">
        <v>3.2736510259480545</v>
      </c>
      <c r="J149" s="162">
        <v>-5.6920397506206584</v>
      </c>
      <c r="K149" s="162">
        <v>3.6643310926515626</v>
      </c>
      <c r="L149" s="162">
        <v>-1.2659761012005166</v>
      </c>
      <c r="M149" s="162">
        <v>2.7398843414012886</v>
      </c>
      <c r="N149" s="162">
        <v>-1.0611407102583015</v>
      </c>
    </row>
    <row r="150" spans="1:14" ht="13.5" customHeight="1" x14ac:dyDescent="0.2">
      <c r="A150" s="140"/>
      <c r="B150" s="178" t="s">
        <v>1</v>
      </c>
      <c r="C150" s="162">
        <v>1.0851229896075898</v>
      </c>
      <c r="D150" s="162">
        <v>1.6569162846405305</v>
      </c>
      <c r="E150" s="162">
        <v>0.20942840330957502</v>
      </c>
      <c r="F150" s="162">
        <v>0.48996272054151468</v>
      </c>
      <c r="G150" s="162">
        <v>1.7497528669706774</v>
      </c>
      <c r="H150" s="162">
        <v>10.682493168926154</v>
      </c>
      <c r="I150" s="162">
        <v>-3.6566047104432231</v>
      </c>
      <c r="J150" s="162">
        <v>-2.5416535635480186</v>
      </c>
      <c r="K150" s="162">
        <v>4.9594101734380391</v>
      </c>
      <c r="L150" s="162">
        <v>-3.0800811845076215</v>
      </c>
      <c r="M150" s="162">
        <v>4.1939667699050887</v>
      </c>
      <c r="N150" s="162">
        <v>0.96268269254502492</v>
      </c>
    </row>
    <row r="151" spans="1:14" ht="13.5" customHeight="1" x14ac:dyDescent="0.2">
      <c r="A151" s="140"/>
      <c r="B151" s="178" t="s">
        <v>2</v>
      </c>
      <c r="C151" s="162">
        <v>-1.5979066242153506</v>
      </c>
      <c r="D151" s="162">
        <v>4.2409480407453293</v>
      </c>
      <c r="E151" s="162">
        <v>-2.1409806272068566</v>
      </c>
      <c r="F151" s="162">
        <v>-1.0203567397781832E-3</v>
      </c>
      <c r="G151" s="162">
        <v>-7.0114287881886899</v>
      </c>
      <c r="H151" s="162">
        <v>-4.3961484943344287</v>
      </c>
      <c r="I151" s="162">
        <v>-2.434625078445718E-2</v>
      </c>
      <c r="J151" s="162">
        <v>-3.7563502716299491</v>
      </c>
      <c r="K151" s="162">
        <v>-1.8599835835424905</v>
      </c>
      <c r="L151" s="162">
        <v>-3.7300267255767738</v>
      </c>
      <c r="M151" s="162">
        <v>-2.3882740604187713</v>
      </c>
      <c r="N151" s="162">
        <v>-0.41940754079400344</v>
      </c>
    </row>
    <row r="152" spans="1:14" ht="20.25" customHeight="1" x14ac:dyDescent="0.2">
      <c r="A152" s="140">
        <v>2020</v>
      </c>
      <c r="B152" s="178" t="s">
        <v>3</v>
      </c>
      <c r="C152" s="162">
        <v>-1.8226458589700512</v>
      </c>
      <c r="D152" s="162">
        <v>-5.1442169494492322</v>
      </c>
      <c r="E152" s="162">
        <v>-4.0857013262716286</v>
      </c>
      <c r="F152" s="162">
        <v>-3.8547096269304748</v>
      </c>
      <c r="G152" s="162">
        <v>-3.7763062957227533</v>
      </c>
      <c r="H152" s="162">
        <v>1.9027307767404578</v>
      </c>
      <c r="I152" s="162">
        <v>-7.3170717159918741</v>
      </c>
      <c r="J152" s="162">
        <v>-5.1094969392908478</v>
      </c>
      <c r="K152" s="162">
        <v>-5.4319350008789291</v>
      </c>
      <c r="L152" s="162">
        <v>-5.1462475757432014</v>
      </c>
      <c r="M152" s="162">
        <v>4.7532221144589437</v>
      </c>
      <c r="N152" s="162">
        <v>3.2230302924777909</v>
      </c>
    </row>
    <row r="153" spans="1:14" ht="13.5" customHeight="1" x14ac:dyDescent="0.2">
      <c r="A153" s="140"/>
      <c r="B153" s="178" t="s">
        <v>4</v>
      </c>
      <c r="C153" s="162">
        <v>-15.590365035233923</v>
      </c>
      <c r="D153" s="162">
        <v>-33.668753356831935</v>
      </c>
      <c r="E153" s="162">
        <v>-17.346396600814774</v>
      </c>
      <c r="F153" s="162">
        <v>-25.806667942585637</v>
      </c>
      <c r="G153" s="162">
        <v>-29.431558311234639</v>
      </c>
      <c r="H153" s="162">
        <v>-0.48974039595003349</v>
      </c>
      <c r="I153" s="162">
        <v>-11.525449208156481</v>
      </c>
      <c r="J153" s="162">
        <v>-2.9687900018474211</v>
      </c>
      <c r="K153" s="162">
        <v>-27.874134301884691</v>
      </c>
      <c r="L153" s="162">
        <v>-23.005682750716304</v>
      </c>
      <c r="M153" s="162">
        <v>-8.0693248431276903</v>
      </c>
      <c r="N153" s="162">
        <v>-7.5644244325554162</v>
      </c>
    </row>
    <row r="154" spans="1:14" ht="13.5" customHeight="1" x14ac:dyDescent="0.2">
      <c r="A154" s="140"/>
      <c r="B154" s="178" t="s">
        <v>1</v>
      </c>
      <c r="C154" s="162">
        <v>15.511117418460273</v>
      </c>
      <c r="D154" s="162">
        <v>19.345810874105052</v>
      </c>
      <c r="E154" s="162">
        <v>17.780914628154921</v>
      </c>
      <c r="F154" s="162">
        <v>28.544356472080779</v>
      </c>
      <c r="G154" s="162">
        <v>55.024048971494686</v>
      </c>
      <c r="H154" s="162">
        <v>4.1977088021376563</v>
      </c>
      <c r="I154" s="162">
        <v>14.561556818407206</v>
      </c>
      <c r="J154" s="162">
        <v>4.6434647089576675</v>
      </c>
      <c r="K154" s="162">
        <v>28.809989833207304</v>
      </c>
      <c r="L154" s="162">
        <v>17.915191048720146</v>
      </c>
      <c r="M154" s="162">
        <v>13.536211133827457</v>
      </c>
      <c r="N154" s="162">
        <v>5.4695468265902658</v>
      </c>
    </row>
    <row r="155" spans="1:14" ht="13.5" customHeight="1" x14ac:dyDescent="0.2">
      <c r="A155" s="140"/>
      <c r="B155" s="178" t="s">
        <v>2</v>
      </c>
      <c r="C155" s="162">
        <v>-1.3743176787325617</v>
      </c>
      <c r="D155" s="162">
        <v>3.9340716041506241</v>
      </c>
      <c r="E155" s="162">
        <v>1.4849681410525006</v>
      </c>
      <c r="F155" s="162">
        <v>0.51317453156454196</v>
      </c>
      <c r="G155" s="162">
        <v>-3.0907723987295688</v>
      </c>
      <c r="H155" s="162">
        <v>9.1787142127242483</v>
      </c>
      <c r="I155" s="162">
        <v>-3.8182438716927836</v>
      </c>
      <c r="J155" s="162">
        <v>-10.190081782782279</v>
      </c>
      <c r="K155" s="162">
        <v>-0.22424395537391506</v>
      </c>
      <c r="L155" s="162">
        <v>7.7774245996860669</v>
      </c>
      <c r="M155" s="162">
        <v>-12.027880008997471</v>
      </c>
      <c r="N155" s="162">
        <v>-0.59255078690703122</v>
      </c>
    </row>
    <row r="156" spans="1:14" ht="20.25" customHeight="1" x14ac:dyDescent="0.2">
      <c r="A156" s="140">
        <v>2021</v>
      </c>
      <c r="B156" s="178" t="s">
        <v>3</v>
      </c>
      <c r="C156" s="162">
        <v>1.8515007197108968</v>
      </c>
      <c r="D156" s="162">
        <v>-1.90304682451784</v>
      </c>
      <c r="E156" s="162">
        <v>4.116888508755645</v>
      </c>
      <c r="F156" s="162">
        <v>3.3760545750352478</v>
      </c>
      <c r="G156" s="162">
        <v>3.7508249346682954</v>
      </c>
      <c r="H156" s="162">
        <v>4.7179389803509775</v>
      </c>
      <c r="I156" s="162">
        <v>3.8626726443914183</v>
      </c>
      <c r="J156" s="162">
        <v>10.786539539916419</v>
      </c>
      <c r="K156" s="162">
        <v>2.7937379078714075</v>
      </c>
      <c r="L156" s="162">
        <v>2.4967430128551182</v>
      </c>
      <c r="M156" s="162">
        <v>-1.0875910601522709</v>
      </c>
      <c r="N156" s="162">
        <v>-4.8186695166704148</v>
      </c>
    </row>
    <row r="157" spans="1:14" ht="13.5" customHeight="1" x14ac:dyDescent="0.2">
      <c r="A157" s="140"/>
      <c r="B157" s="178" t="s">
        <v>4</v>
      </c>
      <c r="C157" s="162">
        <v>4.18463554797186</v>
      </c>
      <c r="D157" s="162">
        <v>1.8560805316414353</v>
      </c>
      <c r="E157" s="162">
        <v>5.1919474181712832</v>
      </c>
      <c r="F157" s="162">
        <v>7.8684703414273915</v>
      </c>
      <c r="G157" s="162">
        <v>4.5748302658220386</v>
      </c>
      <c r="H157" s="162">
        <v>8.4613953630472416</v>
      </c>
      <c r="I157" s="162">
        <v>1.0046633893803225</v>
      </c>
      <c r="J157" s="162">
        <v>3.4700927857359343</v>
      </c>
      <c r="K157" s="162">
        <v>-2.3337415792754501</v>
      </c>
      <c r="L157" s="162">
        <v>4.05646149527088</v>
      </c>
      <c r="M157" s="162">
        <v>1.3316454027480829</v>
      </c>
      <c r="N157" s="162">
        <v>3.7856940234190617</v>
      </c>
    </row>
    <row r="158" spans="1:14" ht="13.5" customHeight="1" x14ac:dyDescent="0.2">
      <c r="A158" s="140"/>
      <c r="B158" s="178"/>
      <c r="C158" s="162"/>
      <c r="D158" s="162"/>
      <c r="E158" s="162"/>
      <c r="F158" s="162"/>
      <c r="G158" s="162"/>
      <c r="H158" s="162"/>
      <c r="I158" s="162"/>
      <c r="J158" s="162"/>
      <c r="K158" s="162"/>
      <c r="L158" s="162"/>
      <c r="M158" s="162"/>
      <c r="N158" s="162"/>
    </row>
    <row r="159" spans="1:14" ht="12" customHeight="1" x14ac:dyDescent="0.2">
      <c r="A159" s="85" t="s">
        <v>73</v>
      </c>
      <c r="B159" s="90"/>
      <c r="C159" s="162"/>
      <c r="D159" s="162"/>
      <c r="E159" s="162"/>
      <c r="F159" s="162"/>
      <c r="G159" s="162"/>
      <c r="H159" s="162"/>
      <c r="I159" s="162"/>
      <c r="J159" s="162"/>
      <c r="K159" s="162"/>
      <c r="L159" s="162"/>
      <c r="M159" s="162"/>
      <c r="N159" s="162"/>
    </row>
    <row r="160" spans="1:14" ht="13.5" customHeight="1" x14ac:dyDescent="0.2">
      <c r="A160" s="124">
        <v>2017</v>
      </c>
      <c r="B160" s="119" t="s">
        <v>3</v>
      </c>
      <c r="C160" s="162">
        <v>1.2807447002849859</v>
      </c>
      <c r="D160" s="162">
        <v>-0.63824555190233889</v>
      </c>
      <c r="E160" s="162">
        <v>2.6792678582567842</v>
      </c>
      <c r="F160" s="162">
        <v>-1.4458526580422904</v>
      </c>
      <c r="G160" s="162">
        <v>-20.085001722271699</v>
      </c>
      <c r="H160" s="162">
        <v>16.234561349657305</v>
      </c>
      <c r="I160" s="162">
        <v>-0.58479280314724935</v>
      </c>
      <c r="J160" s="162">
        <v>11.645457708618112</v>
      </c>
      <c r="K160" s="162">
        <v>21.42661203952445</v>
      </c>
      <c r="L160" s="162">
        <v>-0.75608410812801896</v>
      </c>
      <c r="M160" s="162">
        <v>-7.3755718386254721</v>
      </c>
      <c r="N160" s="162">
        <v>11.764353786136205</v>
      </c>
    </row>
    <row r="161" spans="1:14" ht="13.5" customHeight="1" x14ac:dyDescent="0.2">
      <c r="B161" s="124" t="s">
        <v>4</v>
      </c>
      <c r="C161" s="162">
        <v>0.26217750611252644</v>
      </c>
      <c r="D161" s="162">
        <v>0.85494371008283387</v>
      </c>
      <c r="E161" s="162">
        <v>-0.21195318448962164</v>
      </c>
      <c r="F161" s="162">
        <v>-2.5764730286733095</v>
      </c>
      <c r="G161" s="162">
        <v>-22.533544196114597</v>
      </c>
      <c r="H161" s="162">
        <v>4.4973787615785632</v>
      </c>
      <c r="I161" s="162">
        <v>0.12206558599756612</v>
      </c>
      <c r="J161" s="162">
        <v>4.9419737518740625</v>
      </c>
      <c r="K161" s="162">
        <v>26.066271155952457</v>
      </c>
      <c r="L161" s="162">
        <v>-3.7463323376428104</v>
      </c>
      <c r="M161" s="162">
        <v>-0.42059981399761304</v>
      </c>
      <c r="N161" s="162">
        <v>4.5118696570489059</v>
      </c>
    </row>
    <row r="162" spans="1:14" ht="13.5" customHeight="1" x14ac:dyDescent="0.2">
      <c r="B162" s="129" t="s">
        <v>1</v>
      </c>
      <c r="C162" s="162">
        <v>1.3181037602344681</v>
      </c>
      <c r="D162" s="162">
        <v>1.2417660754615811</v>
      </c>
      <c r="E162" s="162">
        <v>0.56940914453424973</v>
      </c>
      <c r="F162" s="162">
        <v>-2.9792215068460637</v>
      </c>
      <c r="G162" s="162">
        <v>-15.50656448514297</v>
      </c>
      <c r="H162" s="162">
        <v>-3.2402718879973924</v>
      </c>
      <c r="I162" s="162">
        <v>2.3011278675092672</v>
      </c>
      <c r="J162" s="162">
        <v>8.8426071143305141</v>
      </c>
      <c r="K162" s="162">
        <v>33.945905058004612</v>
      </c>
      <c r="L162" s="162">
        <v>-1.5233261770651318</v>
      </c>
      <c r="M162" s="162">
        <v>3.6878049415620229</v>
      </c>
      <c r="N162" s="162">
        <v>1.8504890521792827</v>
      </c>
    </row>
    <row r="163" spans="1:14" ht="13.5" customHeight="1" x14ac:dyDescent="0.2">
      <c r="B163" s="133" t="s">
        <v>2</v>
      </c>
      <c r="C163" s="162">
        <v>3.053052236398357</v>
      </c>
      <c r="D163" s="162">
        <v>0.54539676809211013</v>
      </c>
      <c r="E163" s="162">
        <v>2.4734220715028066</v>
      </c>
      <c r="F163" s="162">
        <v>2.2801355347723318</v>
      </c>
      <c r="G163" s="162">
        <v>-14.534350380909899</v>
      </c>
      <c r="H163" s="162">
        <v>-0.89210887851678411</v>
      </c>
      <c r="I163" s="162">
        <v>11.408731719441857</v>
      </c>
      <c r="J163" s="162">
        <v>-1.1104417776922837</v>
      </c>
      <c r="K163" s="162">
        <v>30.603114991265912</v>
      </c>
      <c r="L163" s="162">
        <v>-2.5462058107372343</v>
      </c>
      <c r="M163" s="162">
        <v>7.7290831221485945</v>
      </c>
      <c r="N163" s="162">
        <v>0.19167990065611651</v>
      </c>
    </row>
    <row r="164" spans="1:14" ht="20.25" customHeight="1" x14ac:dyDescent="0.2">
      <c r="A164" s="124">
        <v>2018</v>
      </c>
      <c r="B164" s="137" t="s">
        <v>3</v>
      </c>
      <c r="C164" s="162">
        <v>1.5215568499857834</v>
      </c>
      <c r="D164" s="162">
        <v>-8.6696505695063273</v>
      </c>
      <c r="E164" s="162">
        <v>1.5495734625414759</v>
      </c>
      <c r="F164" s="162">
        <v>3.3042602557850964</v>
      </c>
      <c r="G164" s="162">
        <v>-9.8128082311544347</v>
      </c>
      <c r="H164" s="162">
        <v>-2.7778353683688972</v>
      </c>
      <c r="I164" s="162">
        <v>2.3695314181124472</v>
      </c>
      <c r="J164" s="162">
        <v>2.3606654854283038</v>
      </c>
      <c r="K164" s="162">
        <v>10.605086647312479</v>
      </c>
      <c r="L164" s="162">
        <v>0.74943700231453469</v>
      </c>
      <c r="M164" s="162">
        <v>8.2602827569657755</v>
      </c>
      <c r="N164" s="162">
        <v>-2.8801179351905293</v>
      </c>
    </row>
    <row r="165" spans="1:14" ht="12.75" x14ac:dyDescent="0.2">
      <c r="B165" s="140" t="s">
        <v>4</v>
      </c>
      <c r="C165" s="162">
        <v>3.2914924129215484</v>
      </c>
      <c r="D165" s="162">
        <v>-7.8159584563398221</v>
      </c>
      <c r="E165" s="162">
        <v>3.7683225110767937</v>
      </c>
      <c r="F165" s="162">
        <v>6.2338506484973966</v>
      </c>
      <c r="G165" s="162">
        <v>-0.13987926343935753</v>
      </c>
      <c r="H165" s="162">
        <v>-0.44081286133756947</v>
      </c>
      <c r="I165" s="162">
        <v>-2.9601438768145916</v>
      </c>
      <c r="J165" s="162">
        <v>13.947476133046344</v>
      </c>
      <c r="K165" s="162">
        <v>-4.9070349726768603</v>
      </c>
      <c r="L165" s="162">
        <v>6.1539419961838426</v>
      </c>
      <c r="M165" s="162">
        <v>6.2141839729353388</v>
      </c>
      <c r="N165" s="162">
        <v>3.3274256030886074</v>
      </c>
    </row>
    <row r="166" spans="1:14" ht="12.75" x14ac:dyDescent="0.2">
      <c r="B166" s="140" t="s">
        <v>1</v>
      </c>
      <c r="C166" s="162">
        <v>2.2162860470423595</v>
      </c>
      <c r="D166" s="162">
        <v>-9.81710376677235</v>
      </c>
      <c r="E166" s="162">
        <v>4.7984750363526896</v>
      </c>
      <c r="F166" s="162">
        <v>8.395324511646173</v>
      </c>
      <c r="G166" s="162">
        <v>-2.8382669853954323</v>
      </c>
      <c r="H166" s="162">
        <v>15.063707552436089</v>
      </c>
      <c r="I166" s="162">
        <v>-5.0032691792457733</v>
      </c>
      <c r="J166" s="162">
        <v>9.6201979487338782</v>
      </c>
      <c r="K166" s="162">
        <v>-18.266539960658569</v>
      </c>
      <c r="L166" s="162">
        <v>6.2036315660500385</v>
      </c>
      <c r="M166" s="162">
        <v>-1.8976693463138017</v>
      </c>
      <c r="N166" s="162">
        <v>2.1761773894629632</v>
      </c>
    </row>
    <row r="167" spans="1:14" ht="12.75" x14ac:dyDescent="0.2">
      <c r="B167" s="140" t="s">
        <v>2</v>
      </c>
      <c r="C167" s="162">
        <v>0.16333579771441453</v>
      </c>
      <c r="D167" s="162">
        <v>-8.9632353017762512</v>
      </c>
      <c r="E167" s="162">
        <v>2.4578732836994632</v>
      </c>
      <c r="F167" s="162">
        <v>5.3896729448619896</v>
      </c>
      <c r="G167" s="162">
        <v>-1.146305354671262</v>
      </c>
      <c r="H167" s="162">
        <v>4.5660502009150061</v>
      </c>
      <c r="I167" s="162">
        <v>-8.3496401842047661</v>
      </c>
      <c r="J167" s="162">
        <v>15.132889085191215</v>
      </c>
      <c r="K167" s="162">
        <v>-23.289675229768079</v>
      </c>
      <c r="L167" s="162">
        <v>6.7234970676786965</v>
      </c>
      <c r="M167" s="162">
        <v>-2.7904651355678989</v>
      </c>
      <c r="N167" s="162">
        <v>-2.3572967325064864</v>
      </c>
    </row>
    <row r="168" spans="1:14" ht="20.25" customHeight="1" x14ac:dyDescent="0.2">
      <c r="A168" s="124">
        <v>2019</v>
      </c>
      <c r="B168" s="178" t="s">
        <v>3</v>
      </c>
      <c r="C168" s="162">
        <v>1.8268644790153887</v>
      </c>
      <c r="D168" s="162">
        <v>2.8580173887092997</v>
      </c>
      <c r="E168" s="162">
        <v>2.7561123578497382</v>
      </c>
      <c r="F168" s="162">
        <v>9.5361407334979997</v>
      </c>
      <c r="G168" s="162">
        <v>-9.3743291505860924</v>
      </c>
      <c r="H168" s="162">
        <v>4.8510168740484527</v>
      </c>
      <c r="I168" s="162">
        <v>-7.5496149786210438</v>
      </c>
      <c r="J168" s="162">
        <v>4.5398283593241828</v>
      </c>
      <c r="K168" s="162">
        <v>-15.292481870890329</v>
      </c>
      <c r="L168" s="162">
        <v>5.3359632426031034</v>
      </c>
      <c r="M168" s="162">
        <v>-2.8073168235562274</v>
      </c>
      <c r="N168" s="162">
        <v>3.6751452409079954</v>
      </c>
    </row>
    <row r="169" spans="1:14" ht="12.75" x14ac:dyDescent="0.2">
      <c r="B169" s="178" t="s">
        <v>4</v>
      </c>
      <c r="C169" s="162">
        <v>-1.6948110610854883</v>
      </c>
      <c r="D169" s="162">
        <v>4.9625593794566436</v>
      </c>
      <c r="E169" s="162">
        <v>-2.4812607200719095</v>
      </c>
      <c r="F169" s="162">
        <v>1.869472157763008</v>
      </c>
      <c r="G169" s="162">
        <v>-12.273670546907212</v>
      </c>
      <c r="H169" s="162">
        <v>-10.529835636684126</v>
      </c>
      <c r="I169" s="162">
        <v>1.5165679591739423</v>
      </c>
      <c r="J169" s="162">
        <v>-8.3626143913218982</v>
      </c>
      <c r="K169" s="162">
        <v>-6.1782609351371587</v>
      </c>
      <c r="L169" s="162">
        <v>-0.92655337110419955</v>
      </c>
      <c r="M169" s="162">
        <v>-0.60370308702374365</v>
      </c>
      <c r="N169" s="162">
        <v>-2.3178770179954178</v>
      </c>
    </row>
    <row r="170" spans="1:14" ht="12.75" x14ac:dyDescent="0.2">
      <c r="B170" s="178" t="s">
        <v>1</v>
      </c>
      <c r="C170" s="162">
        <v>0.33257371582280371</v>
      </c>
      <c r="D170" s="162">
        <v>8.5797959364614975</v>
      </c>
      <c r="E170" s="162">
        <v>-2.0820374896170835</v>
      </c>
      <c r="F170" s="162">
        <v>1.7557952471876082</v>
      </c>
      <c r="G170" s="162">
        <v>-10.132377410559801</v>
      </c>
      <c r="H170" s="162">
        <v>-3.0477075459818814</v>
      </c>
      <c r="I170" s="162">
        <v>0.18988382097795409</v>
      </c>
      <c r="J170" s="162">
        <v>-11.215397690069873</v>
      </c>
      <c r="K170" s="162">
        <v>7.7478520425576347</v>
      </c>
      <c r="L170" s="162">
        <v>-4.1608312621625672</v>
      </c>
      <c r="M170" s="162">
        <v>6.7277562161610627</v>
      </c>
      <c r="N170" s="162">
        <v>0.46652386487398001</v>
      </c>
    </row>
    <row r="171" spans="1:14" ht="12.75" x14ac:dyDescent="0.2">
      <c r="B171" s="178" t="s">
        <v>2</v>
      </c>
      <c r="C171" s="162">
        <v>-0.16063237590291379</v>
      </c>
      <c r="D171" s="162">
        <v>12.497925462429937</v>
      </c>
      <c r="E171" s="162">
        <v>-3.3235084854476682</v>
      </c>
      <c r="F171" s="162">
        <v>1.9019395706117548</v>
      </c>
      <c r="G171" s="162">
        <v>-12.050444330486055</v>
      </c>
      <c r="H171" s="162">
        <v>-4.3833103136391216</v>
      </c>
      <c r="I171" s="162">
        <v>1.3489059165673334</v>
      </c>
      <c r="J171" s="162">
        <v>-14.719223747409371</v>
      </c>
      <c r="K171" s="162">
        <v>10.050346383978237</v>
      </c>
      <c r="L171" s="162">
        <v>-8.0169993632897665</v>
      </c>
      <c r="M171" s="162">
        <v>5.1534822321955387</v>
      </c>
      <c r="N171" s="162">
        <v>4.1047514409276786</v>
      </c>
    </row>
    <row r="172" spans="1:14" ht="20.25" customHeight="1" x14ac:dyDescent="0.2">
      <c r="A172" s="124">
        <v>2020</v>
      </c>
      <c r="B172" s="178" t="s">
        <v>3</v>
      </c>
      <c r="C172" s="162">
        <v>-4.4691115004778847</v>
      </c>
      <c r="D172" s="162">
        <v>3.2191513034230068</v>
      </c>
      <c r="E172" s="162">
        <v>-9.7280615858789883</v>
      </c>
      <c r="F172" s="162">
        <v>-7.0605356744239289</v>
      </c>
      <c r="G172" s="162">
        <v>-10.530983130961303</v>
      </c>
      <c r="H172" s="162">
        <v>-10.971010274662852</v>
      </c>
      <c r="I172" s="162">
        <v>-7.8054014141514028</v>
      </c>
      <c r="J172" s="162">
        <v>-16.061303022544138</v>
      </c>
      <c r="K172" s="162">
        <v>0.98139369165963775</v>
      </c>
      <c r="L172" s="162">
        <v>-12.617342939001041</v>
      </c>
      <c r="M172" s="162">
        <v>9.4588868169169125</v>
      </c>
      <c r="N172" s="162">
        <v>2.6783995808281835</v>
      </c>
    </row>
    <row r="173" spans="1:14" ht="12.75" x14ac:dyDescent="0.2">
      <c r="B173" s="178" t="s">
        <v>4</v>
      </c>
      <c r="C173" s="162">
        <v>-17.568172664257741</v>
      </c>
      <c r="D173" s="162">
        <v>-33.325885411236364</v>
      </c>
      <c r="E173" s="162">
        <v>-22.258199987913898</v>
      </c>
      <c r="F173" s="162">
        <v>-28.317829836698206</v>
      </c>
      <c r="G173" s="162">
        <v>-35.752610052027819</v>
      </c>
      <c r="H173" s="162">
        <v>7.302046107984661</v>
      </c>
      <c r="I173" s="162">
        <v>-21.016874930975092</v>
      </c>
      <c r="J173" s="162">
        <v>-13.637477559118171</v>
      </c>
      <c r="K173" s="162">
        <v>-29.740824422013301</v>
      </c>
      <c r="L173" s="162">
        <v>-31.857653986269675</v>
      </c>
      <c r="M173" s="162">
        <v>-2.0572250834831385</v>
      </c>
      <c r="N173" s="162">
        <v>-4.0706853532322285</v>
      </c>
    </row>
    <row r="174" spans="1:14" ht="12.75" x14ac:dyDescent="0.2">
      <c r="B174" s="178" t="s">
        <v>1</v>
      </c>
      <c r="C174" s="162">
        <v>-5.8042152515747736</v>
      </c>
      <c r="D174" s="162">
        <v>-21.724201749062221</v>
      </c>
      <c r="E174" s="162">
        <v>-8.6263592542336287</v>
      </c>
      <c r="F174" s="162">
        <v>-8.3058826503049072</v>
      </c>
      <c r="G174" s="162">
        <v>-2.1138602802615036</v>
      </c>
      <c r="H174" s="162">
        <v>1.015318991497649</v>
      </c>
      <c r="I174" s="162">
        <v>-6.0814730153975427</v>
      </c>
      <c r="J174" s="162">
        <v>-7.2703991021254799</v>
      </c>
      <c r="K174" s="162">
        <v>-13.775394917565119</v>
      </c>
      <c r="L174" s="162">
        <v>-17.096321923119184</v>
      </c>
      <c r="M174" s="162">
        <v>6.7245246215778431</v>
      </c>
      <c r="N174" s="162">
        <v>0.2114947162260794</v>
      </c>
    </row>
    <row r="175" spans="1:14" ht="12.75" x14ac:dyDescent="0.2">
      <c r="B175" s="178" t="s">
        <v>2</v>
      </c>
      <c r="C175" s="162">
        <v>-5.5901838681122857</v>
      </c>
      <c r="D175" s="162">
        <v>-21.95463900515341</v>
      </c>
      <c r="E175" s="162">
        <v>-5.2407117969324517</v>
      </c>
      <c r="F175" s="162">
        <v>-7.8343913751240057</v>
      </c>
      <c r="G175" s="162">
        <v>2.0132911979293455</v>
      </c>
      <c r="H175" s="162">
        <v>15.358560032765256</v>
      </c>
      <c r="I175" s="162">
        <v>-9.6455134864896657</v>
      </c>
      <c r="J175" s="162">
        <v>-13.469222162109396</v>
      </c>
      <c r="K175" s="162">
        <v>-12.338254303505957</v>
      </c>
      <c r="L175" s="162">
        <v>-7.1865857124784664</v>
      </c>
      <c r="M175" s="162">
        <v>-3.8150120221874806</v>
      </c>
      <c r="N175" s="162">
        <v>3.7254504709816061E-2</v>
      </c>
    </row>
    <row r="176" spans="1:14" ht="20.25" customHeight="1" x14ac:dyDescent="0.2">
      <c r="A176" s="124">
        <v>2021</v>
      </c>
      <c r="B176" s="178" t="s">
        <v>3</v>
      </c>
      <c r="C176" s="162">
        <v>-2.0570319924099523</v>
      </c>
      <c r="D176" s="162">
        <v>-19.287871789588131</v>
      </c>
      <c r="E176" s="162">
        <v>2.8631015545361072</v>
      </c>
      <c r="F176" s="162">
        <v>-0.90292566410250519</v>
      </c>
      <c r="G176" s="162">
        <v>9.9933156651960573</v>
      </c>
      <c r="H176" s="162">
        <v>18.545504701328184</v>
      </c>
      <c r="I176" s="162">
        <v>1.2533659483440651</v>
      </c>
      <c r="J176" s="162">
        <v>1.0263949620328505</v>
      </c>
      <c r="K176" s="162">
        <v>-4.7133034629011972</v>
      </c>
      <c r="L176" s="162">
        <v>0.29200141523326728</v>
      </c>
      <c r="M176" s="162">
        <v>-9.178078987008643</v>
      </c>
      <c r="N176" s="162">
        <v>-7.7562540580480066</v>
      </c>
    </row>
    <row r="177" spans="1:14" ht="12.75" x14ac:dyDescent="0.2">
      <c r="B177" s="178" t="s">
        <v>4</v>
      </c>
      <c r="C177" s="162">
        <v>20.888479503753477</v>
      </c>
      <c r="D177" s="162">
        <v>23.938889240318883</v>
      </c>
      <c r="E177" s="162">
        <v>30.912259417614663</v>
      </c>
      <c r="F177" s="162">
        <v>44.075613367141607</v>
      </c>
      <c r="G177" s="162">
        <v>62.998247386467199</v>
      </c>
      <c r="H177" s="162">
        <v>29.208896701536101</v>
      </c>
      <c r="I177" s="162">
        <v>15.593264426012432</v>
      </c>
      <c r="J177" s="162">
        <v>7.7303937643256049</v>
      </c>
      <c r="K177" s="162">
        <v>29.028539733598357</v>
      </c>
      <c r="L177" s="162">
        <v>35.542870647962843</v>
      </c>
      <c r="M177" s="162">
        <v>0.1095083787911344</v>
      </c>
      <c r="N177" s="162">
        <v>3.5703097334010447</v>
      </c>
    </row>
    <row r="178" spans="1:14" ht="12.75" x14ac:dyDescent="0.2">
      <c r="B178" s="178"/>
      <c r="C178" s="162"/>
      <c r="D178" s="162"/>
      <c r="E178" s="162"/>
      <c r="F178" s="162"/>
      <c r="G178" s="162"/>
      <c r="H178" s="162"/>
      <c r="I178" s="162"/>
      <c r="J178" s="162"/>
      <c r="K178" s="162"/>
      <c r="L178" s="162"/>
      <c r="M178" s="162"/>
      <c r="N178" s="162"/>
    </row>
    <row r="179" spans="1:14" ht="14.25" x14ac:dyDescent="0.2">
      <c r="A179" s="85" t="s">
        <v>221</v>
      </c>
      <c r="B179" s="132"/>
      <c r="C179" s="162"/>
      <c r="D179" s="162"/>
      <c r="E179" s="162"/>
      <c r="F179" s="162"/>
      <c r="G179" s="162"/>
      <c r="H179" s="162"/>
      <c r="I179" s="162"/>
      <c r="J179" s="162"/>
      <c r="K179" s="162"/>
      <c r="L179" s="162"/>
      <c r="M179" s="162"/>
      <c r="N179" s="162"/>
    </row>
    <row r="180" spans="1:14" ht="13.5" customHeight="1" x14ac:dyDescent="0.2">
      <c r="A180" s="124">
        <v>2017</v>
      </c>
      <c r="B180" s="119" t="s">
        <v>3</v>
      </c>
      <c r="C180" s="162">
        <v>-0.92953906585248092</v>
      </c>
      <c r="D180" s="162">
        <v>-12.560510205383721</v>
      </c>
      <c r="E180" s="162">
        <v>0.27332729714522941</v>
      </c>
      <c r="F180" s="162">
        <v>-0.11147928816349406</v>
      </c>
      <c r="G180" s="162">
        <v>-5.3787141083924297</v>
      </c>
      <c r="H180" s="162">
        <v>9.9109756431246865</v>
      </c>
      <c r="I180" s="162">
        <v>-7.9737541063256003</v>
      </c>
      <c r="J180" s="162">
        <v>2.7192265147548937</v>
      </c>
      <c r="K180" s="162">
        <v>7.8827020953905986</v>
      </c>
      <c r="L180" s="162">
        <v>8.9688953344364108E-2</v>
      </c>
      <c r="M180" s="162">
        <v>-5.0943506676646422</v>
      </c>
      <c r="N180" s="162">
        <v>12.415133457050885</v>
      </c>
    </row>
    <row r="181" spans="1:14" ht="12.75" x14ac:dyDescent="0.2">
      <c r="B181" s="124" t="s">
        <v>4</v>
      </c>
      <c r="C181" s="162">
        <v>-0.43912708759926034</v>
      </c>
      <c r="D181" s="162">
        <v>-7.7492955344003747</v>
      </c>
      <c r="E181" s="162">
        <v>-0.22296789442299314</v>
      </c>
      <c r="F181" s="162">
        <v>-2.5151601715274268</v>
      </c>
      <c r="G181" s="162">
        <v>-13.64253166023498</v>
      </c>
      <c r="H181" s="162">
        <v>8.9655817234474426</v>
      </c>
      <c r="I181" s="162">
        <v>-5.5954995736977082</v>
      </c>
      <c r="J181" s="162">
        <v>4.3472413335527875</v>
      </c>
      <c r="K181" s="162">
        <v>14.469430451862863</v>
      </c>
      <c r="L181" s="162">
        <v>-1.0828565154937451</v>
      </c>
      <c r="M181" s="162">
        <v>-2.7798830924173501</v>
      </c>
      <c r="N181" s="162">
        <v>10.740212752671766</v>
      </c>
    </row>
    <row r="182" spans="1:14" ht="12.75" x14ac:dyDescent="0.2">
      <c r="B182" s="129" t="s">
        <v>1</v>
      </c>
      <c r="C182" s="162">
        <v>4.0941297585050052E-2</v>
      </c>
      <c r="D182" s="162">
        <v>-3.6399389374167157</v>
      </c>
      <c r="E182" s="162">
        <v>2.6466757688126563E-2</v>
      </c>
      <c r="F182" s="162">
        <v>-3.21733852742436</v>
      </c>
      <c r="G182" s="162">
        <v>-17.244012367165396</v>
      </c>
      <c r="H182" s="162">
        <v>6.2577693360928492</v>
      </c>
      <c r="I182" s="162">
        <v>-3.1355818470423031</v>
      </c>
      <c r="J182" s="162">
        <v>6.9659099314151689</v>
      </c>
      <c r="K182" s="162">
        <v>22.263330800924138</v>
      </c>
      <c r="L182" s="162">
        <v>-1.5172519351734621</v>
      </c>
      <c r="M182" s="162">
        <v>-1.9716088945051666</v>
      </c>
      <c r="N182" s="162">
        <v>7.9699614702163473</v>
      </c>
    </row>
    <row r="183" spans="1:14" ht="12" customHeight="1" x14ac:dyDescent="0.2">
      <c r="B183" s="133" t="s">
        <v>2</v>
      </c>
      <c r="C183" s="162">
        <v>1.4723191962655733</v>
      </c>
      <c r="D183" s="162">
        <v>0.49600814350183953</v>
      </c>
      <c r="E183" s="162">
        <v>1.3687822168608648</v>
      </c>
      <c r="F183" s="162">
        <v>-1.2058202860682599</v>
      </c>
      <c r="G183" s="162">
        <v>-18.365396378311274</v>
      </c>
      <c r="H183" s="162">
        <v>4.0936194648761415</v>
      </c>
      <c r="I183" s="162">
        <v>3.1332114020423631</v>
      </c>
      <c r="J183" s="162">
        <v>5.9434239359965062</v>
      </c>
      <c r="K183" s="162">
        <v>28.120611711266889</v>
      </c>
      <c r="L183" s="162">
        <v>-2.1543578285707667</v>
      </c>
      <c r="M183" s="162">
        <v>0.75963002708650151</v>
      </c>
      <c r="N183" s="162">
        <v>4.4273755675516213</v>
      </c>
    </row>
    <row r="184" spans="1:14" ht="20.25" customHeight="1" x14ac:dyDescent="0.2">
      <c r="A184" s="124">
        <v>2018</v>
      </c>
      <c r="B184" s="137" t="s">
        <v>3</v>
      </c>
      <c r="C184" s="162">
        <v>1.5326227150522698</v>
      </c>
      <c r="D184" s="162">
        <v>-1.5249618532562721</v>
      </c>
      <c r="E184" s="162">
        <v>1.0901565698937219</v>
      </c>
      <c r="F184" s="162">
        <v>-3.2196974823534674E-2</v>
      </c>
      <c r="G184" s="162">
        <v>-15.884105027020098</v>
      </c>
      <c r="H184" s="162">
        <v>-0.62998259571341464</v>
      </c>
      <c r="I184" s="162">
        <v>3.9026922258469199</v>
      </c>
      <c r="J184" s="162">
        <v>3.6710929271695392</v>
      </c>
      <c r="K184" s="162">
        <v>24.818722539935365</v>
      </c>
      <c r="L184" s="162">
        <v>-1.7870856175958778</v>
      </c>
      <c r="M184" s="162">
        <v>4.7661723964239116</v>
      </c>
      <c r="N184" s="162">
        <v>0.8611041182108039</v>
      </c>
    </row>
    <row r="185" spans="1:14" ht="12.75" x14ac:dyDescent="0.2">
      <c r="B185" s="140" t="s">
        <v>4</v>
      </c>
      <c r="C185" s="162">
        <v>2.2944522350304624</v>
      </c>
      <c r="D185" s="162">
        <v>-3.6925461570531297</v>
      </c>
      <c r="E185" s="162">
        <v>2.0932675442988682</v>
      </c>
      <c r="F185" s="162">
        <v>2.1869350805893362</v>
      </c>
      <c r="G185" s="162">
        <v>-10.373033465845083</v>
      </c>
      <c r="H185" s="162">
        <v>-1.8325280712150942</v>
      </c>
      <c r="I185" s="162">
        <v>3.111114297023363</v>
      </c>
      <c r="J185" s="162">
        <v>5.9351264285422474</v>
      </c>
      <c r="K185" s="162">
        <v>16.156678974431259</v>
      </c>
      <c r="L185" s="162">
        <v>0.67847028630610851</v>
      </c>
      <c r="M185" s="162">
        <v>6.4450841492761271</v>
      </c>
      <c r="N185" s="162">
        <v>0.6033777382544514</v>
      </c>
    </row>
    <row r="186" spans="1:14" ht="12.75" x14ac:dyDescent="0.2">
      <c r="B186" s="140" t="s">
        <v>1</v>
      </c>
      <c r="C186" s="162">
        <v>2.5168414591995685</v>
      </c>
      <c r="D186" s="162">
        <v>-6.452272762620396</v>
      </c>
      <c r="E186" s="162">
        <v>3.1421438826004078</v>
      </c>
      <c r="F186" s="162">
        <v>5.051083524280358</v>
      </c>
      <c r="G186" s="162">
        <v>-7.086069764968542</v>
      </c>
      <c r="H186" s="162">
        <v>2.3331083463651652</v>
      </c>
      <c r="I186" s="162">
        <v>1.2493082738530319</v>
      </c>
      <c r="J186" s="162">
        <v>6.1943662803058146</v>
      </c>
      <c r="K186" s="162">
        <v>2.8620859382566266</v>
      </c>
      <c r="L186" s="162">
        <v>2.6066336224435815</v>
      </c>
      <c r="M186" s="162">
        <v>4.9531375854930957</v>
      </c>
      <c r="N186" s="162">
        <v>0.68978056139076216</v>
      </c>
    </row>
    <row r="187" spans="1:14" ht="12.75" customHeight="1" x14ac:dyDescent="0.2">
      <c r="A187" s="314"/>
      <c r="B187" s="314" t="s">
        <v>2</v>
      </c>
      <c r="C187" s="162">
        <v>1.7939003283757415</v>
      </c>
      <c r="D187" s="162">
        <v>-8.817543931337525</v>
      </c>
      <c r="E187" s="162">
        <v>3.1342078037944674</v>
      </c>
      <c r="F187" s="162">
        <v>5.8240312653049102</v>
      </c>
      <c r="G187" s="162">
        <v>-3.6490076347784424</v>
      </c>
      <c r="H187" s="162">
        <v>3.6646778246079066</v>
      </c>
      <c r="I187" s="162">
        <v>-3.4993331269553067</v>
      </c>
      <c r="J187" s="162">
        <v>10.187859101063964</v>
      </c>
      <c r="K187" s="162">
        <v>-9.8124501279946656</v>
      </c>
      <c r="L187" s="162">
        <v>4.9540053267770219</v>
      </c>
      <c r="M187" s="162">
        <v>2.2945278183045446</v>
      </c>
      <c r="N187" s="162">
        <v>5.4050712546597879E-2</v>
      </c>
    </row>
    <row r="188" spans="1:14" ht="20.25" customHeight="1" x14ac:dyDescent="0.2">
      <c r="A188" s="124">
        <v>2019</v>
      </c>
      <c r="B188" s="140" t="s">
        <v>3</v>
      </c>
      <c r="C188" s="162">
        <v>1.8700907355653129</v>
      </c>
      <c r="D188" s="162">
        <v>-6.1280926145799413</v>
      </c>
      <c r="E188" s="162">
        <v>3.4362916205541723</v>
      </c>
      <c r="F188" s="162">
        <v>7.3934065343254645</v>
      </c>
      <c r="G188" s="162">
        <v>-3.3733527149728388</v>
      </c>
      <c r="H188" s="162">
        <v>5.7498063969584621</v>
      </c>
      <c r="I188" s="162">
        <v>-5.9914348991777757</v>
      </c>
      <c r="J188" s="162">
        <v>10.703874533180766</v>
      </c>
      <c r="K188" s="162">
        <v>-15.648242947385938</v>
      </c>
      <c r="L188" s="162">
        <v>6.1020831983316697</v>
      </c>
      <c r="M188" s="162">
        <v>-0.40370925225413146</v>
      </c>
      <c r="N188" s="162">
        <v>1.6983130640206525</v>
      </c>
    </row>
    <row r="189" spans="1:14" ht="14.25" customHeight="1" x14ac:dyDescent="0.2">
      <c r="A189" s="314"/>
      <c r="B189" s="320" t="s">
        <v>4</v>
      </c>
      <c r="C189" s="162">
        <v>0.61400864193977611</v>
      </c>
      <c r="D189" s="162">
        <v>-3.0289871115609799</v>
      </c>
      <c r="E189" s="162">
        <v>1.8396251961815011</v>
      </c>
      <c r="F189" s="162">
        <v>6.2415570851718911</v>
      </c>
      <c r="G189" s="162">
        <v>-6.4370375709431187</v>
      </c>
      <c r="H189" s="162">
        <v>3.1486338063105421</v>
      </c>
      <c r="I189" s="162">
        <v>-4.9333465195096693</v>
      </c>
      <c r="J189" s="162">
        <v>4.8172537377688087</v>
      </c>
      <c r="K189" s="162">
        <v>-16.0696974211303</v>
      </c>
      <c r="L189" s="162">
        <v>4.2578577213413809</v>
      </c>
      <c r="M189" s="162">
        <v>-2.0221043940840104</v>
      </c>
      <c r="N189" s="162">
        <v>0.25655382107807156</v>
      </c>
    </row>
    <row r="190" spans="1:14" ht="14.25" customHeight="1" x14ac:dyDescent="0.2">
      <c r="A190" s="314"/>
      <c r="B190" s="320" t="s">
        <v>1</v>
      </c>
      <c r="C190" s="162">
        <v>0.15099923815944294</v>
      </c>
      <c r="D190" s="162">
        <v>1.5999044784789618</v>
      </c>
      <c r="E190" s="162">
        <v>0.13640931640760812</v>
      </c>
      <c r="F190" s="162">
        <v>4.5829519171831521</v>
      </c>
      <c r="G190" s="162">
        <v>-8.3056732462649165</v>
      </c>
      <c r="H190" s="162">
        <v>-1.0759050778895727</v>
      </c>
      <c r="I190" s="162">
        <v>-3.6936262163921469</v>
      </c>
      <c r="J190" s="162">
        <v>-0.57125151728536139</v>
      </c>
      <c r="K190" s="162">
        <v>-10.20024693802398</v>
      </c>
      <c r="L190" s="162">
        <v>1.621847540279262</v>
      </c>
      <c r="M190" s="162">
        <v>9.3709668785308509E-2</v>
      </c>
      <c r="N190" s="162">
        <v>-0.16347265110877629</v>
      </c>
    </row>
    <row r="191" spans="1:14" ht="14.25" customHeight="1" x14ac:dyDescent="0.2">
      <c r="A191" s="314"/>
      <c r="B191" s="320" t="s">
        <v>2</v>
      </c>
      <c r="C191" s="162">
        <v>7.0812201213556136E-2</v>
      </c>
      <c r="D191" s="162">
        <v>7.2105244766642755</v>
      </c>
      <c r="E191" s="162">
        <v>-1.2880700922027444</v>
      </c>
      <c r="F191" s="162">
        <v>3.7124737171035065</v>
      </c>
      <c r="G191" s="162">
        <v>-10.949496503276748</v>
      </c>
      <c r="H191" s="162">
        <v>-3.2062132631335487</v>
      </c>
      <c r="I191" s="162">
        <v>-1.2546301430338929</v>
      </c>
      <c r="J191" s="162">
        <v>-7.6737789943795462</v>
      </c>
      <c r="K191" s="162">
        <v>-1.712307621030007</v>
      </c>
      <c r="L191" s="162">
        <v>-2.0379154211164092</v>
      </c>
      <c r="M191" s="162">
        <v>2.0586721763787637</v>
      </c>
      <c r="N191" s="162">
        <v>1.4216567885700897</v>
      </c>
    </row>
    <row r="192" spans="1:14" ht="20.25" customHeight="1" x14ac:dyDescent="0.2">
      <c r="A192" s="124">
        <v>2020</v>
      </c>
      <c r="B192" s="140" t="s">
        <v>3</v>
      </c>
      <c r="C192" s="162">
        <v>-1.5130160700415871</v>
      </c>
      <c r="D192" s="162">
        <v>7.2720022113324205</v>
      </c>
      <c r="E192" s="162">
        <v>-4.42917774065873</v>
      </c>
      <c r="F192" s="162">
        <v>-0.47438249840881497</v>
      </c>
      <c r="G192" s="162">
        <v>-11.257089294508276</v>
      </c>
      <c r="H192" s="162">
        <v>-7.2942949675649658</v>
      </c>
      <c r="I192" s="162">
        <v>-1.1899314408816508</v>
      </c>
      <c r="J192" s="162">
        <v>-12.567149327460442</v>
      </c>
      <c r="K192" s="162">
        <v>2.8716439644804552</v>
      </c>
      <c r="L192" s="162">
        <v>-6.4366229378948958</v>
      </c>
      <c r="M192" s="162">
        <v>5.1369979615036101</v>
      </c>
      <c r="N192" s="162">
        <v>1.1902802809679969</v>
      </c>
    </row>
    <row r="193" spans="1:14" ht="14.25" customHeight="1" x14ac:dyDescent="0.2">
      <c r="A193" s="314"/>
      <c r="B193" s="320" t="s">
        <v>4</v>
      </c>
      <c r="C193" s="162">
        <v>-5.4548971505254968</v>
      </c>
      <c r="D193" s="162">
        <v>-2.6961838442926052</v>
      </c>
      <c r="E193" s="162">
        <v>-9.2889871110331086</v>
      </c>
      <c r="F193" s="162">
        <v>-7.9855821513603757</v>
      </c>
      <c r="G193" s="162">
        <v>-16.779785183933441</v>
      </c>
      <c r="H193" s="162">
        <v>-3.2102541179457518</v>
      </c>
      <c r="I193" s="162">
        <v>-6.9866674272497562</v>
      </c>
      <c r="J193" s="162">
        <v>-13.896099547164368</v>
      </c>
      <c r="K193" s="162">
        <v>-3.0555720842196621</v>
      </c>
      <c r="L193" s="162">
        <v>-14.108499281859736</v>
      </c>
      <c r="M193" s="162">
        <v>4.7748007107628183</v>
      </c>
      <c r="N193" s="162">
        <v>0.77094085423918557</v>
      </c>
    </row>
    <row r="194" spans="1:14" ht="14.25" customHeight="1" x14ac:dyDescent="0.2">
      <c r="A194" s="314"/>
      <c r="B194" s="320" t="s">
        <v>1</v>
      </c>
      <c r="C194" s="162">
        <v>-6.989612245765457</v>
      </c>
      <c r="D194" s="162">
        <v>-10.299873531510485</v>
      </c>
      <c r="E194" s="162">
        <v>-10.942748227348616</v>
      </c>
      <c r="F194" s="162">
        <v>-10.45223780618322</v>
      </c>
      <c r="G194" s="162">
        <v>-14.980602188260505</v>
      </c>
      <c r="H194" s="162">
        <v>-2.1951745501708473</v>
      </c>
      <c r="I194" s="162">
        <v>-8.539669966983567</v>
      </c>
      <c r="J194" s="162">
        <v>-13.046070008502753</v>
      </c>
      <c r="K194" s="162">
        <v>-8.5679625421628458</v>
      </c>
      <c r="L194" s="162">
        <v>-17.350334205284696</v>
      </c>
      <c r="M194" s="162">
        <v>4.806163985148828</v>
      </c>
      <c r="N194" s="162">
        <v>0.70598732000688358</v>
      </c>
    </row>
    <row r="195" spans="1:14" ht="14.25" customHeight="1" x14ac:dyDescent="0.2">
      <c r="A195" s="314"/>
      <c r="B195" s="320" t="s">
        <v>2</v>
      </c>
      <c r="C195" s="162">
        <v>-8.3331970624580407</v>
      </c>
      <c r="D195" s="162">
        <v>-18.651546979066197</v>
      </c>
      <c r="E195" s="162">
        <v>-11.473710318419378</v>
      </c>
      <c r="F195" s="162">
        <v>-12.811195796895888</v>
      </c>
      <c r="G195" s="162">
        <v>-11.73371804988183</v>
      </c>
      <c r="H195" s="162">
        <v>2.6027045747724884</v>
      </c>
      <c r="I195" s="162">
        <v>-11.225992196014573</v>
      </c>
      <c r="J195" s="162">
        <v>-12.682775023078094</v>
      </c>
      <c r="K195" s="162">
        <v>-13.837186900147216</v>
      </c>
      <c r="L195" s="162">
        <v>-17.346295970815888</v>
      </c>
      <c r="M195" s="162">
        <v>2.5483751366633101</v>
      </c>
      <c r="N195" s="162">
        <v>-0.27636459401486491</v>
      </c>
    </row>
    <row r="196" spans="1:14" ht="20.25" customHeight="1" x14ac:dyDescent="0.2">
      <c r="A196" s="124">
        <v>2021</v>
      </c>
      <c r="B196" s="140" t="s">
        <v>3</v>
      </c>
      <c r="C196" s="162">
        <v>-7.7859938020681199</v>
      </c>
      <c r="D196" s="162">
        <v>-24.026574797955462</v>
      </c>
      <c r="E196" s="162">
        <v>-8.5002046632333759</v>
      </c>
      <c r="F196" s="162">
        <v>-11.421057124819015</v>
      </c>
      <c r="G196" s="162">
        <v>-6.9436832144532445</v>
      </c>
      <c r="H196" s="162">
        <v>10.528471365944398</v>
      </c>
      <c r="I196" s="162">
        <v>-9.1763192880474094</v>
      </c>
      <c r="J196" s="162">
        <v>-8.5318665779854825</v>
      </c>
      <c r="K196" s="162">
        <v>-15.171008196256025</v>
      </c>
      <c r="L196" s="162">
        <v>-14.489138478028934</v>
      </c>
      <c r="M196" s="162">
        <v>-2.1115986584730564</v>
      </c>
      <c r="N196" s="162">
        <v>-2.9286089700276392</v>
      </c>
    </row>
    <row r="197" spans="1:14" ht="14.25" customHeight="1" thickBot="1" x14ac:dyDescent="0.25">
      <c r="A197" s="111"/>
      <c r="B197" s="315" t="s">
        <v>4</v>
      </c>
      <c r="C197" s="305">
        <v>0.99362591769693154</v>
      </c>
      <c r="D197" s="305">
        <v>-13.013210449643452</v>
      </c>
      <c r="E197" s="305">
        <v>3.4968898666303545</v>
      </c>
      <c r="F197" s="305">
        <v>3.9273330461066394</v>
      </c>
      <c r="G197" s="305">
        <v>14.027068666764848</v>
      </c>
      <c r="H197" s="305">
        <v>15.919854821952043</v>
      </c>
      <c r="I197" s="305">
        <v>-0.47509221466013685</v>
      </c>
      <c r="J197" s="305">
        <v>-3.3084907267295733</v>
      </c>
      <c r="K197" s="305">
        <v>-3.0252469531399839</v>
      </c>
      <c r="L197" s="305">
        <v>0.34681765450561386</v>
      </c>
      <c r="M197" s="305">
        <v>-1.5947534200987974</v>
      </c>
      <c r="N197" s="305">
        <v>-1.0900634881404159</v>
      </c>
    </row>
    <row r="198" spans="1:14" ht="12.75" x14ac:dyDescent="0.2">
      <c r="A198" s="311" t="s">
        <v>269</v>
      </c>
      <c r="B198" s="106"/>
      <c r="C198" s="106"/>
      <c r="D198" s="106"/>
      <c r="E198" s="106"/>
      <c r="F198" s="106"/>
      <c r="G198" s="106"/>
      <c r="H198" s="116"/>
      <c r="I198" s="106"/>
      <c r="J198" s="116"/>
      <c r="K198" s="116"/>
      <c r="L198" s="116"/>
      <c r="M198" s="106"/>
      <c r="N198" s="106"/>
    </row>
    <row r="199" spans="1:14" ht="12.75" x14ac:dyDescent="0.2">
      <c r="A199" s="189" t="s">
        <v>209</v>
      </c>
      <c r="B199" s="106"/>
      <c r="C199" s="106"/>
      <c r="D199" s="106"/>
      <c r="E199" s="106"/>
      <c r="F199" s="110"/>
      <c r="G199" s="110"/>
      <c r="H199" s="96"/>
      <c r="I199" s="110"/>
      <c r="J199" s="96"/>
      <c r="K199" s="96"/>
      <c r="L199" s="96"/>
      <c r="M199" s="106"/>
      <c r="N199" s="106"/>
    </row>
    <row r="200" spans="1:14" ht="12.75" x14ac:dyDescent="0.2">
      <c r="A200" s="189" t="s">
        <v>270</v>
      </c>
      <c r="B200" s="106"/>
      <c r="C200" s="106"/>
      <c r="D200" s="106"/>
      <c r="E200" s="106"/>
      <c r="F200" s="106"/>
      <c r="G200" s="106"/>
      <c r="H200" s="90"/>
      <c r="I200" s="106"/>
      <c r="J200" s="116"/>
      <c r="K200" s="116"/>
      <c r="L200" s="116"/>
      <c r="M200" s="106"/>
      <c r="N200" s="106"/>
    </row>
    <row r="201" spans="1:14" ht="12.75" x14ac:dyDescent="0.2">
      <c r="A201" s="189" t="s">
        <v>271</v>
      </c>
      <c r="B201" s="82"/>
      <c r="F201" s="116"/>
      <c r="H201" s="90"/>
      <c r="J201" s="115"/>
      <c r="K201" s="115"/>
      <c r="L201" s="90"/>
    </row>
    <row r="202" spans="1:14" ht="12.75" x14ac:dyDescent="0.2">
      <c r="H202" s="179"/>
      <c r="J202" s="179"/>
      <c r="K202" s="179"/>
      <c r="L202" s="179"/>
    </row>
    <row r="203" spans="1:14" ht="12.75" x14ac:dyDescent="0.2">
      <c r="C203" s="110"/>
      <c r="D203" s="110"/>
      <c r="E203" s="110"/>
      <c r="F203" s="110"/>
      <c r="G203" s="110"/>
      <c r="H203" s="110"/>
      <c r="I203" s="110"/>
      <c r="J203" s="110"/>
      <c r="K203" s="110"/>
      <c r="L203" s="110"/>
      <c r="M203" s="110"/>
      <c r="N203" s="110"/>
    </row>
    <row r="204" spans="1:14" ht="12.75" x14ac:dyDescent="0.2">
      <c r="H204" s="180"/>
      <c r="J204" s="180"/>
      <c r="K204" s="180"/>
      <c r="L204" s="180"/>
    </row>
    <row r="205" spans="1:14" ht="19.5" customHeight="1" x14ac:dyDescent="0.2">
      <c r="H205" s="180"/>
      <c r="J205" s="180"/>
      <c r="K205" s="180"/>
      <c r="L205" s="180"/>
    </row>
    <row r="206" spans="1:14" ht="12.75" x14ac:dyDescent="0.2">
      <c r="H206" s="180"/>
      <c r="J206" s="180"/>
      <c r="K206" s="180"/>
      <c r="L206" s="180"/>
    </row>
    <row r="207" spans="1:14" ht="12.75" x14ac:dyDescent="0.2">
      <c r="H207" s="116"/>
      <c r="J207" s="116"/>
      <c r="K207" s="116"/>
      <c r="L207" s="116"/>
    </row>
    <row r="208" spans="1:14" ht="12.75" x14ac:dyDescent="0.2">
      <c r="H208" s="116"/>
      <c r="J208" s="116"/>
      <c r="K208" s="116"/>
      <c r="L208" s="116"/>
    </row>
    <row r="209" spans="1:12" ht="12.75" x14ac:dyDescent="0.2">
      <c r="H209" s="116"/>
      <c r="J209" s="116"/>
      <c r="K209" s="116"/>
      <c r="L209" s="116"/>
    </row>
    <row r="210" spans="1:12" ht="12.75" x14ac:dyDescent="0.2">
      <c r="H210" s="116"/>
      <c r="J210" s="116"/>
      <c r="K210" s="116"/>
      <c r="L210" s="116"/>
    </row>
    <row r="211" spans="1:12" ht="12.75" x14ac:dyDescent="0.2">
      <c r="H211" s="116"/>
      <c r="J211" s="116"/>
      <c r="K211" s="116"/>
      <c r="L211" s="116"/>
    </row>
    <row r="212" spans="1:12" ht="12.75" x14ac:dyDescent="0.2">
      <c r="H212" s="107"/>
      <c r="J212" s="107"/>
      <c r="K212" s="107"/>
      <c r="L212" s="107"/>
    </row>
    <row r="213" spans="1:12" ht="12.75" x14ac:dyDescent="0.2">
      <c r="H213" s="107"/>
      <c r="J213" s="107"/>
      <c r="K213" s="107"/>
      <c r="L213" s="107"/>
    </row>
    <row r="214" spans="1:12" ht="12.75" x14ac:dyDescent="0.2">
      <c r="H214" s="107"/>
      <c r="J214" s="107"/>
      <c r="K214" s="107"/>
      <c r="L214" s="107"/>
    </row>
    <row r="215" spans="1:12" ht="12.75" x14ac:dyDescent="0.2">
      <c r="H215" s="107"/>
      <c r="J215" s="107"/>
      <c r="K215" s="107"/>
      <c r="L215" s="107"/>
    </row>
    <row r="216" spans="1:12" ht="12.75" x14ac:dyDescent="0.2">
      <c r="H216" s="107"/>
      <c r="J216" s="107"/>
      <c r="K216" s="107"/>
      <c r="L216" s="107"/>
    </row>
    <row r="217" spans="1:12" s="116" customFormat="1" ht="12.75" x14ac:dyDescent="0.2">
      <c r="A217" s="124"/>
      <c r="B217" s="92"/>
      <c r="F217" s="115"/>
      <c r="G217" s="115"/>
      <c r="H217" s="107"/>
      <c r="I217" s="115"/>
      <c r="J217" s="107"/>
      <c r="K217" s="107"/>
      <c r="L217" s="107"/>
    </row>
    <row r="218" spans="1:12" s="116" customFormat="1" ht="12.75" x14ac:dyDescent="0.2">
      <c r="A218" s="124"/>
      <c r="B218" s="92"/>
      <c r="F218" s="115"/>
      <c r="G218" s="115"/>
      <c r="H218" s="107"/>
      <c r="I218" s="115"/>
      <c r="J218" s="107"/>
      <c r="K218" s="107"/>
      <c r="L218" s="107"/>
    </row>
    <row r="219" spans="1:12" s="116" customFormat="1" ht="12.75" x14ac:dyDescent="0.2">
      <c r="A219" s="124"/>
      <c r="B219" s="92"/>
      <c r="F219" s="115"/>
      <c r="G219" s="115"/>
      <c r="H219" s="107"/>
      <c r="I219" s="115"/>
      <c r="J219" s="107"/>
      <c r="K219" s="107"/>
      <c r="L219" s="107"/>
    </row>
    <row r="220" spans="1:12" s="116" customFormat="1" ht="12.75" x14ac:dyDescent="0.2">
      <c r="A220" s="124"/>
      <c r="B220" s="92"/>
      <c r="F220" s="115"/>
      <c r="G220" s="115"/>
      <c r="H220" s="107"/>
      <c r="I220" s="115"/>
      <c r="J220" s="107"/>
      <c r="K220" s="107"/>
      <c r="L220" s="107"/>
    </row>
    <row r="221" spans="1:12" s="116" customFormat="1" ht="12.75" x14ac:dyDescent="0.2">
      <c r="A221" s="124"/>
      <c r="B221" s="92"/>
      <c r="F221" s="115"/>
      <c r="G221" s="115"/>
      <c r="H221" s="107"/>
      <c r="I221" s="115"/>
      <c r="J221" s="107"/>
      <c r="K221" s="107"/>
      <c r="L221" s="107"/>
    </row>
    <row r="222" spans="1:12" s="116" customFormat="1" ht="12.75" x14ac:dyDescent="0.2">
      <c r="A222" s="124"/>
      <c r="B222" s="92"/>
      <c r="F222" s="115"/>
      <c r="G222" s="115"/>
      <c r="H222" s="107"/>
      <c r="I222" s="115"/>
      <c r="J222" s="107"/>
      <c r="K222" s="107"/>
      <c r="L222" s="107"/>
    </row>
    <row r="223" spans="1:12" s="116" customFormat="1" ht="12.75" x14ac:dyDescent="0.2">
      <c r="A223" s="124"/>
      <c r="B223" s="92"/>
      <c r="F223" s="115"/>
      <c r="G223" s="115"/>
      <c r="H223" s="107"/>
      <c r="I223" s="115"/>
      <c r="J223" s="107"/>
      <c r="K223" s="107"/>
      <c r="L223" s="107"/>
    </row>
    <row r="224" spans="1:12" s="116" customFormat="1" ht="12.75" x14ac:dyDescent="0.2">
      <c r="A224" s="124"/>
      <c r="B224" s="92"/>
      <c r="F224" s="115"/>
      <c r="G224" s="115"/>
      <c r="H224" s="107"/>
      <c r="I224" s="115"/>
      <c r="J224" s="107"/>
      <c r="K224" s="107"/>
      <c r="L224" s="107"/>
    </row>
    <row r="225" spans="1:12" s="116" customFormat="1" ht="12.75" x14ac:dyDescent="0.2">
      <c r="A225" s="124"/>
      <c r="B225" s="92"/>
      <c r="F225" s="115"/>
      <c r="G225" s="115"/>
      <c r="H225" s="107"/>
      <c r="I225" s="115"/>
      <c r="J225" s="107"/>
      <c r="K225" s="107"/>
      <c r="L225" s="107"/>
    </row>
    <row r="226" spans="1:12" s="116" customFormat="1" ht="12.75" x14ac:dyDescent="0.2">
      <c r="A226" s="124"/>
      <c r="B226" s="92"/>
      <c r="F226" s="115"/>
      <c r="G226" s="115"/>
      <c r="H226" s="107"/>
      <c r="I226" s="115"/>
      <c r="J226" s="107"/>
      <c r="K226" s="107"/>
      <c r="L226" s="107"/>
    </row>
    <row r="227" spans="1:12" s="116" customFormat="1" ht="12.75" x14ac:dyDescent="0.2">
      <c r="A227" s="124"/>
      <c r="B227" s="92"/>
      <c r="F227" s="115"/>
      <c r="G227" s="115"/>
      <c r="H227" s="107"/>
      <c r="I227" s="115"/>
      <c r="J227" s="107"/>
      <c r="K227" s="107"/>
      <c r="L227" s="107"/>
    </row>
    <row r="228" spans="1:12" s="116" customFormat="1" ht="12.75" x14ac:dyDescent="0.2">
      <c r="A228" s="124"/>
      <c r="B228" s="92"/>
      <c r="F228" s="115"/>
      <c r="G228" s="115"/>
      <c r="H228" s="107"/>
      <c r="I228" s="115"/>
      <c r="J228" s="107"/>
      <c r="K228" s="107"/>
      <c r="L228" s="107"/>
    </row>
    <row r="229" spans="1:12" s="116" customFormat="1" ht="12.75" x14ac:dyDescent="0.2">
      <c r="A229" s="124"/>
      <c r="B229" s="92"/>
      <c r="F229" s="115"/>
      <c r="G229" s="115"/>
      <c r="H229" s="107"/>
      <c r="I229" s="115"/>
      <c r="J229" s="107"/>
      <c r="K229" s="107"/>
      <c r="L229" s="107"/>
    </row>
    <row r="230" spans="1:12" s="116" customFormat="1" ht="12.75" x14ac:dyDescent="0.2">
      <c r="A230" s="124"/>
      <c r="B230" s="92"/>
      <c r="F230" s="115"/>
      <c r="G230" s="115"/>
      <c r="H230" s="107"/>
      <c r="I230" s="115"/>
      <c r="J230" s="107"/>
      <c r="K230" s="107"/>
      <c r="L230" s="107"/>
    </row>
    <row r="231" spans="1:12" s="116" customFormat="1" ht="12.75" x14ac:dyDescent="0.2">
      <c r="A231" s="124"/>
      <c r="B231" s="92"/>
      <c r="F231" s="115"/>
      <c r="G231" s="115"/>
      <c r="H231" s="107"/>
      <c r="I231" s="115"/>
      <c r="J231" s="107"/>
      <c r="K231" s="107"/>
      <c r="L231" s="107"/>
    </row>
    <row r="232" spans="1:12" s="116" customFormat="1" ht="12.75" x14ac:dyDescent="0.2">
      <c r="A232" s="124"/>
      <c r="B232" s="92"/>
      <c r="F232" s="115"/>
      <c r="G232" s="115"/>
      <c r="H232" s="107"/>
      <c r="I232" s="115"/>
      <c r="J232" s="107"/>
      <c r="K232" s="107"/>
      <c r="L232" s="107"/>
    </row>
    <row r="233" spans="1:12" s="116" customFormat="1" ht="12.75" x14ac:dyDescent="0.2">
      <c r="A233" s="124"/>
      <c r="B233" s="92"/>
      <c r="F233" s="115"/>
      <c r="G233" s="115"/>
      <c r="H233" s="107"/>
      <c r="I233" s="115"/>
      <c r="J233" s="107"/>
      <c r="K233" s="107"/>
      <c r="L233" s="107"/>
    </row>
    <row r="234" spans="1:12" s="116" customFormat="1" ht="12.75" x14ac:dyDescent="0.2">
      <c r="A234" s="124"/>
      <c r="B234" s="92"/>
      <c r="F234" s="115"/>
      <c r="G234" s="115"/>
      <c r="H234" s="107"/>
      <c r="I234" s="115"/>
      <c r="J234" s="107"/>
      <c r="K234" s="107"/>
      <c r="L234" s="107"/>
    </row>
    <row r="235" spans="1:12" s="116" customFormat="1" ht="12.75" x14ac:dyDescent="0.2">
      <c r="A235" s="124"/>
      <c r="B235" s="92"/>
      <c r="F235" s="115"/>
      <c r="G235" s="115"/>
      <c r="H235" s="107"/>
      <c r="I235" s="115"/>
      <c r="J235" s="107"/>
      <c r="K235" s="107"/>
      <c r="L235" s="107"/>
    </row>
    <row r="236" spans="1:12" s="116" customFormat="1" ht="12.75" x14ac:dyDescent="0.2">
      <c r="A236" s="124"/>
      <c r="B236" s="92"/>
      <c r="F236" s="115"/>
      <c r="G236" s="115"/>
      <c r="H236" s="107"/>
      <c r="I236" s="115"/>
      <c r="J236" s="107"/>
      <c r="K236" s="107"/>
      <c r="L236" s="107"/>
    </row>
    <row r="237" spans="1:12" s="116" customFormat="1" ht="12.75" x14ac:dyDescent="0.2">
      <c r="A237" s="124"/>
      <c r="B237" s="92"/>
      <c r="F237" s="115"/>
      <c r="G237" s="115"/>
      <c r="H237" s="107"/>
      <c r="I237" s="115"/>
      <c r="J237" s="107"/>
      <c r="K237" s="107"/>
      <c r="L237" s="107"/>
    </row>
    <row r="238" spans="1:12" s="116" customFormat="1" ht="12.75" x14ac:dyDescent="0.2">
      <c r="A238" s="124"/>
      <c r="B238" s="92"/>
      <c r="F238" s="115"/>
      <c r="G238" s="115"/>
      <c r="H238" s="107"/>
      <c r="I238" s="115"/>
      <c r="J238" s="107"/>
      <c r="K238" s="107"/>
      <c r="L238" s="107"/>
    </row>
    <row r="239" spans="1:12" s="116" customFormat="1" ht="12.75" x14ac:dyDescent="0.2">
      <c r="A239" s="124"/>
      <c r="B239" s="92"/>
      <c r="F239" s="115"/>
      <c r="G239" s="115"/>
      <c r="H239" s="107"/>
      <c r="I239" s="115"/>
      <c r="J239" s="107"/>
      <c r="K239" s="107"/>
      <c r="L239" s="107"/>
    </row>
    <row r="240" spans="1:12" s="116" customFormat="1" ht="12.75" x14ac:dyDescent="0.2">
      <c r="A240" s="124"/>
      <c r="B240" s="92"/>
      <c r="F240" s="115"/>
      <c r="G240" s="115"/>
      <c r="H240" s="107"/>
      <c r="I240" s="115"/>
      <c r="J240" s="107"/>
      <c r="K240" s="107"/>
      <c r="L240" s="107"/>
    </row>
    <row r="241" spans="1:12" s="116" customFormat="1" ht="12.75" x14ac:dyDescent="0.2">
      <c r="A241" s="124"/>
      <c r="B241" s="92"/>
      <c r="F241" s="115"/>
      <c r="G241" s="115"/>
      <c r="H241" s="107"/>
      <c r="I241" s="115"/>
      <c r="J241" s="107"/>
      <c r="K241" s="107"/>
      <c r="L241" s="107"/>
    </row>
    <row r="242" spans="1:12" s="116" customFormat="1" ht="12.75" x14ac:dyDescent="0.2">
      <c r="A242" s="124">
        <v>2018</v>
      </c>
      <c r="B242" s="92" t="s">
        <v>3</v>
      </c>
      <c r="F242" s="115"/>
      <c r="G242" s="115"/>
      <c r="H242" s="107"/>
      <c r="I242" s="115"/>
      <c r="J242" s="107"/>
      <c r="K242" s="107"/>
      <c r="L242" s="107"/>
    </row>
    <row r="243" spans="1:12" s="116" customFormat="1" ht="12.75" x14ac:dyDescent="0.2">
      <c r="A243" s="124"/>
      <c r="B243" s="92"/>
      <c r="F243" s="115"/>
      <c r="G243" s="115"/>
      <c r="H243" s="107"/>
      <c r="I243" s="115"/>
      <c r="J243" s="107"/>
      <c r="K243" s="107"/>
      <c r="L243" s="107"/>
    </row>
    <row r="244" spans="1:12" s="116" customFormat="1" ht="12.75" x14ac:dyDescent="0.2">
      <c r="A244" s="124"/>
      <c r="B244" s="92"/>
      <c r="F244" s="115"/>
      <c r="G244" s="115"/>
      <c r="H244" s="107"/>
      <c r="I244" s="115"/>
      <c r="J244" s="107"/>
      <c r="K244" s="107"/>
      <c r="L244" s="107"/>
    </row>
    <row r="245" spans="1:12" s="116" customFormat="1" ht="12.75" x14ac:dyDescent="0.2">
      <c r="A245" s="124"/>
      <c r="B245" s="92"/>
      <c r="F245" s="115"/>
      <c r="G245" s="115"/>
      <c r="H245" s="107"/>
      <c r="I245" s="115"/>
      <c r="J245" s="107"/>
      <c r="K245" s="107"/>
      <c r="L245" s="107"/>
    </row>
    <row r="246" spans="1:12" s="116" customFormat="1" ht="12.75" x14ac:dyDescent="0.2">
      <c r="A246" s="124"/>
      <c r="B246" s="92"/>
      <c r="F246" s="115"/>
      <c r="G246" s="115"/>
      <c r="H246" s="107"/>
      <c r="I246" s="115"/>
      <c r="J246" s="107"/>
      <c r="K246" s="107"/>
      <c r="L246" s="107"/>
    </row>
    <row r="247" spans="1:12" s="116" customFormat="1" ht="12.75" x14ac:dyDescent="0.2">
      <c r="A247" s="124"/>
      <c r="B247" s="92"/>
      <c r="F247" s="115"/>
      <c r="G247" s="115"/>
      <c r="H247" s="107"/>
      <c r="I247" s="115"/>
      <c r="J247" s="107"/>
      <c r="K247" s="107"/>
      <c r="L247" s="107"/>
    </row>
    <row r="248" spans="1:12" s="116" customFormat="1" ht="12.75" x14ac:dyDescent="0.2">
      <c r="A248" s="124"/>
      <c r="B248" s="92"/>
      <c r="F248" s="115"/>
      <c r="G248" s="115"/>
      <c r="H248" s="107"/>
      <c r="I248" s="115"/>
      <c r="J248" s="107"/>
      <c r="K248" s="107"/>
      <c r="L248" s="107"/>
    </row>
    <row r="249" spans="1:12" s="116" customFormat="1" ht="12.75" x14ac:dyDescent="0.2">
      <c r="A249" s="124"/>
      <c r="B249" s="92"/>
      <c r="F249" s="115"/>
      <c r="G249" s="115"/>
      <c r="H249" s="107"/>
      <c r="I249" s="115"/>
      <c r="J249" s="107"/>
      <c r="K249" s="107"/>
      <c r="L249" s="107"/>
    </row>
    <row r="250" spans="1:12" s="116" customFormat="1" ht="12.75" x14ac:dyDescent="0.2">
      <c r="A250" s="124"/>
      <c r="B250" s="92"/>
      <c r="F250" s="115"/>
      <c r="G250" s="115"/>
      <c r="H250" s="107"/>
      <c r="I250" s="115"/>
      <c r="J250" s="107"/>
      <c r="K250" s="107"/>
      <c r="L250" s="107"/>
    </row>
    <row r="251" spans="1:12" s="116" customFormat="1" ht="12.75" x14ac:dyDescent="0.2">
      <c r="A251" s="124"/>
      <c r="B251" s="92"/>
      <c r="F251" s="115"/>
      <c r="G251" s="115"/>
      <c r="H251" s="107"/>
      <c r="I251" s="115"/>
      <c r="J251" s="107"/>
      <c r="K251" s="107"/>
      <c r="L251" s="107"/>
    </row>
    <row r="252" spans="1:12" s="116" customFormat="1" ht="12.75" x14ac:dyDescent="0.2">
      <c r="A252" s="124"/>
      <c r="B252" s="92"/>
      <c r="F252" s="115"/>
      <c r="G252" s="115"/>
      <c r="H252" s="107"/>
      <c r="I252" s="115"/>
      <c r="J252" s="107"/>
      <c r="K252" s="107"/>
      <c r="L252" s="107"/>
    </row>
    <row r="253" spans="1:12" s="116" customFormat="1" ht="12.75" x14ac:dyDescent="0.2">
      <c r="A253" s="124"/>
      <c r="B253" s="92"/>
      <c r="F253" s="115"/>
      <c r="G253" s="115"/>
      <c r="H253" s="107"/>
      <c r="I253" s="115"/>
      <c r="J253" s="107"/>
      <c r="K253" s="107"/>
      <c r="L253" s="107"/>
    </row>
    <row r="254" spans="1:12" s="116" customFormat="1" ht="12.75" x14ac:dyDescent="0.2">
      <c r="A254" s="124"/>
      <c r="B254" s="92"/>
      <c r="F254" s="115"/>
      <c r="G254" s="115"/>
      <c r="H254" s="107"/>
      <c r="I254" s="115"/>
      <c r="J254" s="107"/>
      <c r="K254" s="107"/>
      <c r="L254" s="107"/>
    </row>
    <row r="255" spans="1:12" s="116" customFormat="1" ht="12.75" x14ac:dyDescent="0.2">
      <c r="A255" s="124"/>
      <c r="B255" s="92"/>
      <c r="F255" s="115"/>
      <c r="G255" s="115"/>
      <c r="H255" s="107"/>
      <c r="I255" s="115"/>
      <c r="J255" s="107"/>
      <c r="K255" s="107"/>
      <c r="L255" s="107"/>
    </row>
    <row r="256" spans="1:12" s="116" customFormat="1" ht="12.75" x14ac:dyDescent="0.2">
      <c r="A256" s="124"/>
      <c r="B256" s="92"/>
      <c r="F256" s="115"/>
      <c r="G256" s="115"/>
      <c r="H256" s="107"/>
      <c r="I256" s="115"/>
      <c r="J256" s="107"/>
      <c r="K256" s="107"/>
      <c r="L256" s="107"/>
    </row>
    <row r="257" spans="1:12" s="116" customFormat="1" ht="12.75" x14ac:dyDescent="0.2">
      <c r="A257" s="124"/>
      <c r="B257" s="92"/>
      <c r="F257" s="115"/>
      <c r="G257" s="115"/>
      <c r="H257" s="107"/>
      <c r="I257" s="115"/>
      <c r="J257" s="107"/>
      <c r="K257" s="107"/>
      <c r="L257" s="107"/>
    </row>
    <row r="258" spans="1:12" s="116" customFormat="1" ht="12.75" x14ac:dyDescent="0.2">
      <c r="A258" s="124"/>
      <c r="B258" s="92"/>
      <c r="F258" s="115"/>
      <c r="G258" s="115"/>
      <c r="H258" s="107"/>
      <c r="I258" s="115"/>
      <c r="J258" s="107"/>
      <c r="K258" s="107"/>
      <c r="L258" s="107"/>
    </row>
    <row r="259" spans="1:12" s="116" customFormat="1" ht="12.75" x14ac:dyDescent="0.2">
      <c r="A259" s="124"/>
      <c r="B259" s="92"/>
      <c r="F259" s="115"/>
      <c r="G259" s="115"/>
      <c r="H259" s="107"/>
      <c r="I259" s="115"/>
      <c r="J259" s="107"/>
      <c r="K259" s="107"/>
      <c r="L259" s="107"/>
    </row>
    <row r="260" spans="1:12" s="116" customFormat="1" ht="12.75" x14ac:dyDescent="0.2">
      <c r="A260" s="124"/>
      <c r="B260" s="92"/>
      <c r="F260" s="115"/>
      <c r="G260" s="115"/>
      <c r="H260" s="107"/>
      <c r="I260" s="115"/>
      <c r="J260" s="107"/>
      <c r="K260" s="107"/>
      <c r="L260" s="107"/>
    </row>
    <row r="261" spans="1:12" s="116" customFormat="1" ht="12.75" x14ac:dyDescent="0.2">
      <c r="A261" s="124"/>
      <c r="B261" s="92"/>
      <c r="F261" s="115"/>
      <c r="G261" s="115"/>
      <c r="H261" s="107"/>
      <c r="I261" s="115"/>
      <c r="J261" s="107"/>
      <c r="K261" s="107"/>
      <c r="L261" s="107"/>
    </row>
    <row r="262" spans="1:12" s="116" customFormat="1" ht="12.75" x14ac:dyDescent="0.2">
      <c r="A262" s="124"/>
      <c r="B262" s="92"/>
      <c r="F262" s="115"/>
      <c r="G262" s="115"/>
      <c r="H262" s="107"/>
      <c r="I262" s="115"/>
      <c r="J262" s="107"/>
      <c r="K262" s="107"/>
      <c r="L262" s="107"/>
    </row>
    <row r="263" spans="1:12" s="116" customFormat="1" ht="12.75" x14ac:dyDescent="0.2">
      <c r="A263" s="124"/>
      <c r="B263" s="92"/>
      <c r="F263" s="115"/>
      <c r="G263" s="115"/>
      <c r="H263" s="107"/>
      <c r="I263" s="115"/>
      <c r="J263" s="107"/>
      <c r="K263" s="107"/>
      <c r="L263" s="107"/>
    </row>
    <row r="264" spans="1:12" s="116" customFormat="1" ht="12.75" x14ac:dyDescent="0.2">
      <c r="A264" s="124"/>
      <c r="B264" s="92"/>
      <c r="F264" s="115"/>
      <c r="G264" s="115"/>
      <c r="H264" s="107"/>
      <c r="I264" s="115"/>
      <c r="J264" s="107"/>
      <c r="K264" s="107"/>
      <c r="L264" s="107"/>
    </row>
    <row r="265" spans="1:12" s="116" customFormat="1" ht="12.75" x14ac:dyDescent="0.2">
      <c r="A265" s="124"/>
      <c r="B265" s="92"/>
      <c r="F265" s="115"/>
      <c r="G265" s="115"/>
      <c r="H265" s="107"/>
      <c r="I265" s="115"/>
      <c r="J265" s="107"/>
      <c r="K265" s="107"/>
      <c r="L265" s="107"/>
    </row>
    <row r="266" spans="1:12" s="116" customFormat="1" ht="12.75" x14ac:dyDescent="0.2">
      <c r="A266" s="124"/>
      <c r="B266" s="92"/>
      <c r="F266" s="115"/>
      <c r="G266" s="115"/>
      <c r="H266" s="107"/>
      <c r="I266" s="115"/>
      <c r="J266" s="107"/>
      <c r="K266" s="107"/>
      <c r="L266" s="107"/>
    </row>
    <row r="267" spans="1:12" s="116" customFormat="1" ht="12.75" x14ac:dyDescent="0.2">
      <c r="A267" s="124"/>
      <c r="B267" s="92"/>
      <c r="F267" s="115"/>
      <c r="G267" s="115"/>
      <c r="H267" s="107"/>
      <c r="I267" s="115"/>
      <c r="J267" s="107"/>
      <c r="K267" s="107"/>
      <c r="L267" s="107"/>
    </row>
    <row r="268" spans="1:12" s="116" customFormat="1" ht="12.75" x14ac:dyDescent="0.2">
      <c r="A268" s="124"/>
      <c r="B268" s="92"/>
      <c r="F268" s="115"/>
      <c r="G268" s="115"/>
      <c r="H268" s="107"/>
      <c r="I268" s="115"/>
      <c r="J268" s="107"/>
      <c r="K268" s="107"/>
      <c r="L268" s="107"/>
    </row>
    <row r="269" spans="1:12" s="116" customFormat="1" ht="12.75" x14ac:dyDescent="0.2">
      <c r="A269" s="124"/>
      <c r="B269" s="92"/>
      <c r="F269" s="115"/>
      <c r="G269" s="115"/>
      <c r="H269" s="107"/>
      <c r="I269" s="115"/>
      <c r="J269" s="107"/>
      <c r="K269" s="107"/>
      <c r="L269" s="107"/>
    </row>
    <row r="270" spans="1:12" s="116" customFormat="1" ht="12.75" x14ac:dyDescent="0.2">
      <c r="A270" s="124"/>
      <c r="B270" s="92"/>
      <c r="F270" s="115"/>
      <c r="G270" s="115"/>
      <c r="H270" s="107"/>
      <c r="I270" s="115"/>
      <c r="J270" s="107"/>
      <c r="K270" s="107"/>
      <c r="L270" s="107"/>
    </row>
    <row r="271" spans="1:12" s="116" customFormat="1" ht="12.75" x14ac:dyDescent="0.2">
      <c r="A271" s="124"/>
      <c r="B271" s="92"/>
      <c r="F271" s="115"/>
      <c r="G271" s="115"/>
      <c r="H271" s="107"/>
      <c r="I271" s="115"/>
      <c r="J271" s="107"/>
      <c r="K271" s="107"/>
      <c r="L271" s="107"/>
    </row>
    <row r="272" spans="1:12" s="116" customFormat="1" ht="12.75" x14ac:dyDescent="0.2">
      <c r="A272" s="124"/>
      <c r="B272" s="92"/>
      <c r="F272" s="115"/>
      <c r="G272" s="115"/>
      <c r="H272" s="107"/>
      <c r="I272" s="115"/>
      <c r="J272" s="107"/>
      <c r="K272" s="107"/>
      <c r="L272" s="107"/>
    </row>
    <row r="273" spans="1:12" s="116" customFormat="1" ht="12.75" x14ac:dyDescent="0.2">
      <c r="A273" s="124"/>
      <c r="B273" s="92"/>
      <c r="F273" s="115"/>
      <c r="G273" s="115"/>
      <c r="I273" s="115"/>
    </row>
    <row r="274" spans="1:12" s="116" customFormat="1" ht="12.75" x14ac:dyDescent="0.2">
      <c r="A274" s="124"/>
      <c r="B274" s="92"/>
      <c r="F274" s="115"/>
      <c r="G274" s="115"/>
      <c r="I274" s="115"/>
    </row>
    <row r="275" spans="1:12" s="116" customFormat="1" ht="12.75" x14ac:dyDescent="0.2">
      <c r="A275" s="124"/>
      <c r="B275" s="92"/>
      <c r="F275" s="115"/>
      <c r="G275" s="115"/>
      <c r="I275" s="115"/>
    </row>
    <row r="276" spans="1:12" s="116" customFormat="1" ht="12.75" x14ac:dyDescent="0.2">
      <c r="A276" s="124"/>
      <c r="B276" s="92"/>
      <c r="F276" s="115"/>
      <c r="G276" s="115"/>
      <c r="I276" s="115"/>
    </row>
    <row r="277" spans="1:12" s="116" customFormat="1" ht="12.75" x14ac:dyDescent="0.2">
      <c r="A277" s="124"/>
      <c r="B277" s="92"/>
      <c r="F277" s="115"/>
      <c r="G277" s="115"/>
      <c r="I277" s="115"/>
    </row>
    <row r="278" spans="1:12" s="116" customFormat="1" ht="12.75" x14ac:dyDescent="0.2">
      <c r="A278" s="124"/>
      <c r="B278" s="92"/>
      <c r="F278" s="115"/>
      <c r="G278" s="115"/>
      <c r="I278" s="115"/>
    </row>
    <row r="279" spans="1:12" s="116" customFormat="1" ht="12.75" x14ac:dyDescent="0.2">
      <c r="A279" s="124"/>
      <c r="B279" s="92"/>
      <c r="F279" s="115"/>
      <c r="G279" s="115"/>
      <c r="I279" s="115"/>
    </row>
    <row r="280" spans="1:12" s="116" customFormat="1" ht="12.75" x14ac:dyDescent="0.2">
      <c r="A280" s="124"/>
      <c r="B280" s="92"/>
      <c r="F280" s="115"/>
      <c r="G280" s="115"/>
      <c r="I280" s="115"/>
    </row>
    <row r="281" spans="1:12" s="116" customFormat="1" ht="12.75" x14ac:dyDescent="0.2">
      <c r="A281" s="124"/>
      <c r="B281" s="92"/>
      <c r="F281" s="115"/>
      <c r="G281" s="115"/>
      <c r="I281" s="115"/>
    </row>
    <row r="282" spans="1:12" s="116" customFormat="1" ht="12.75" x14ac:dyDescent="0.2">
      <c r="A282" s="124"/>
      <c r="B282" s="92"/>
      <c r="F282" s="115"/>
      <c r="G282" s="115"/>
      <c r="H282" s="115"/>
      <c r="I282" s="115"/>
      <c r="L282" s="115"/>
    </row>
    <row r="283" spans="1:12" s="116" customFormat="1" ht="12.75" x14ac:dyDescent="0.2">
      <c r="A283" s="124"/>
      <c r="B283" s="92"/>
      <c r="F283" s="115"/>
      <c r="G283" s="115"/>
      <c r="H283" s="181"/>
      <c r="I283" s="115"/>
      <c r="J283" s="181"/>
      <c r="K283" s="181"/>
      <c r="L283" s="181"/>
    </row>
    <row r="284" spans="1:12" s="116" customFormat="1" ht="12.75" x14ac:dyDescent="0.2">
      <c r="A284" s="124"/>
      <c r="B284" s="92"/>
      <c r="F284" s="115"/>
      <c r="G284" s="115"/>
      <c r="H284" s="181"/>
      <c r="I284" s="115"/>
      <c r="J284" s="181"/>
      <c r="K284" s="181"/>
      <c r="L284" s="181"/>
    </row>
    <row r="285" spans="1:12" s="116" customFormat="1" ht="12.75" x14ac:dyDescent="0.2">
      <c r="A285" s="124"/>
      <c r="B285" s="92"/>
      <c r="F285" s="115"/>
      <c r="G285" s="115"/>
      <c r="I285" s="115"/>
    </row>
    <row r="286" spans="1:12" s="116" customFormat="1" ht="12.75" x14ac:dyDescent="0.2">
      <c r="A286" s="124"/>
      <c r="B286" s="92"/>
      <c r="F286" s="115"/>
      <c r="G286" s="115"/>
      <c r="H286" s="181"/>
      <c r="I286" s="115"/>
      <c r="J286" s="181"/>
      <c r="K286" s="181"/>
      <c r="L286" s="181"/>
    </row>
    <row r="287" spans="1:12" s="116" customFormat="1" ht="12.75" x14ac:dyDescent="0.2">
      <c r="A287" s="124"/>
      <c r="B287" s="92"/>
      <c r="F287" s="115"/>
      <c r="G287" s="115"/>
      <c r="H287" s="90"/>
      <c r="I287" s="115"/>
      <c r="J287" s="90"/>
      <c r="K287" s="90"/>
      <c r="L287" s="90"/>
    </row>
    <row r="288" spans="1:12" s="116" customFormat="1" ht="12.75" x14ac:dyDescent="0.2">
      <c r="A288" s="124"/>
      <c r="B288" s="92"/>
      <c r="F288" s="115"/>
      <c r="G288" s="115"/>
      <c r="I288" s="115"/>
    </row>
    <row r="289" spans="1:12" s="116" customFormat="1" ht="12.75" x14ac:dyDescent="0.2">
      <c r="A289" s="124"/>
      <c r="B289" s="92"/>
      <c r="F289" s="115"/>
      <c r="G289" s="115"/>
      <c r="H289" s="114"/>
      <c r="I289" s="115"/>
      <c r="J289" s="104"/>
      <c r="K289" s="104"/>
      <c r="L289" s="114"/>
    </row>
    <row r="290" spans="1:12" s="116" customFormat="1" ht="12.75" x14ac:dyDescent="0.2">
      <c r="A290" s="124"/>
      <c r="B290" s="92"/>
      <c r="F290" s="115"/>
      <c r="G290" s="115"/>
      <c r="H290" s="114"/>
      <c r="I290" s="115"/>
      <c r="J290" s="104"/>
      <c r="K290" s="104"/>
      <c r="L290" s="114"/>
    </row>
    <row r="291" spans="1:12" s="116" customFormat="1" ht="12.75" x14ac:dyDescent="0.2">
      <c r="A291" s="124"/>
      <c r="B291" s="92"/>
      <c r="F291" s="115"/>
      <c r="G291" s="115"/>
      <c r="H291" s="114"/>
      <c r="I291" s="115"/>
      <c r="J291" s="104"/>
      <c r="K291" s="104"/>
      <c r="L291" s="114"/>
    </row>
    <row r="292" spans="1:12" s="116" customFormat="1" ht="12.75" x14ac:dyDescent="0.2">
      <c r="A292" s="124"/>
      <c r="B292" s="92"/>
      <c r="F292" s="115"/>
      <c r="G292" s="115"/>
      <c r="H292" s="115"/>
      <c r="I292" s="115"/>
      <c r="J292" s="182"/>
      <c r="K292" s="182"/>
      <c r="L292" s="182"/>
    </row>
    <row r="293" spans="1:12" s="116" customFormat="1" ht="12.75" x14ac:dyDescent="0.2">
      <c r="A293" s="124"/>
      <c r="B293" s="92"/>
      <c r="F293" s="115"/>
      <c r="G293" s="115"/>
      <c r="H293" s="115"/>
      <c r="I293" s="115"/>
      <c r="J293" s="104"/>
      <c r="K293" s="104"/>
      <c r="L293" s="115"/>
    </row>
    <row r="294" spans="1:12" s="116" customFormat="1" ht="12.75" x14ac:dyDescent="0.2">
      <c r="A294" s="124"/>
      <c r="B294" s="92"/>
      <c r="F294" s="115"/>
      <c r="G294" s="115"/>
      <c r="I294" s="115"/>
      <c r="J294" s="104"/>
      <c r="K294" s="104"/>
    </row>
    <row r="295" spans="1:12" s="116" customFormat="1" ht="12.75" x14ac:dyDescent="0.2">
      <c r="A295" s="124"/>
      <c r="B295" s="92"/>
      <c r="F295" s="115"/>
      <c r="G295" s="115"/>
      <c r="I295" s="115"/>
    </row>
    <row r="296" spans="1:12" s="116" customFormat="1" ht="12.75" x14ac:dyDescent="0.2">
      <c r="A296" s="124"/>
      <c r="B296" s="92"/>
      <c r="F296" s="115"/>
      <c r="G296" s="115"/>
      <c r="I296" s="115"/>
    </row>
    <row r="297" spans="1:12" s="116" customFormat="1" ht="12.75" x14ac:dyDescent="0.2">
      <c r="A297" s="124"/>
      <c r="B297" s="92"/>
      <c r="F297" s="115"/>
      <c r="G297" s="115"/>
      <c r="H297" s="115"/>
      <c r="I297" s="115"/>
      <c r="J297" s="115"/>
      <c r="K297" s="115"/>
      <c r="L297" s="115"/>
    </row>
    <row r="298" spans="1:12" s="116" customFormat="1" ht="12.75" x14ac:dyDescent="0.2">
      <c r="A298" s="124"/>
      <c r="B298" s="92"/>
      <c r="F298" s="115"/>
      <c r="G298" s="115"/>
      <c r="H298" s="115"/>
      <c r="I298" s="115"/>
      <c r="J298" s="115"/>
      <c r="K298" s="115"/>
      <c r="L298" s="115"/>
    </row>
    <row r="299" spans="1:12" s="116" customFormat="1" ht="12.75" x14ac:dyDescent="0.2">
      <c r="A299" s="124"/>
      <c r="B299" s="92"/>
      <c r="F299" s="115"/>
      <c r="G299" s="115"/>
      <c r="H299" s="115"/>
      <c r="I299" s="115"/>
      <c r="J299" s="115"/>
      <c r="K299" s="115"/>
      <c r="L299" s="115"/>
    </row>
    <row r="300" spans="1:12" s="116" customFormat="1" ht="12.75" x14ac:dyDescent="0.2">
      <c r="A300" s="124"/>
      <c r="B300" s="92"/>
      <c r="F300" s="115"/>
      <c r="G300" s="115"/>
      <c r="H300" s="115"/>
      <c r="I300" s="115"/>
      <c r="J300" s="115"/>
      <c r="K300" s="115"/>
      <c r="L300" s="115"/>
    </row>
    <row r="301" spans="1:12" s="116" customFormat="1" ht="12.75" x14ac:dyDescent="0.2">
      <c r="A301" s="124"/>
      <c r="B301" s="92"/>
      <c r="F301" s="115"/>
      <c r="G301" s="115"/>
      <c r="H301" s="115"/>
      <c r="I301" s="115"/>
      <c r="J301" s="115"/>
      <c r="K301" s="115"/>
      <c r="L301" s="115"/>
    </row>
    <row r="302" spans="1:12" s="116" customFormat="1" ht="12.75" x14ac:dyDescent="0.2">
      <c r="A302" s="124"/>
      <c r="B302" s="92"/>
      <c r="F302" s="115"/>
      <c r="G302" s="115"/>
      <c r="H302" s="115"/>
      <c r="I302" s="115"/>
      <c r="J302" s="115"/>
      <c r="K302" s="115"/>
      <c r="L302" s="115"/>
    </row>
    <row r="303" spans="1:12" s="116" customFormat="1" ht="12.75" x14ac:dyDescent="0.2">
      <c r="A303" s="124"/>
      <c r="B303" s="92"/>
      <c r="F303" s="115"/>
      <c r="G303" s="115"/>
      <c r="H303" s="115"/>
      <c r="I303" s="115"/>
      <c r="J303" s="115"/>
      <c r="K303" s="115"/>
      <c r="L303" s="115"/>
    </row>
    <row r="304" spans="1:12" s="116" customFormat="1" ht="12.75" x14ac:dyDescent="0.2">
      <c r="A304" s="124"/>
      <c r="B304" s="92"/>
      <c r="F304" s="115"/>
      <c r="G304" s="115"/>
      <c r="H304" s="115"/>
      <c r="I304" s="115"/>
      <c r="J304" s="115"/>
      <c r="K304" s="115"/>
      <c r="L304" s="115"/>
    </row>
    <row r="305" spans="1:12" s="116" customFormat="1" ht="12.75" x14ac:dyDescent="0.2">
      <c r="A305" s="124"/>
      <c r="B305" s="92"/>
      <c r="F305" s="115"/>
      <c r="G305" s="115"/>
      <c r="H305" s="115"/>
      <c r="I305" s="115"/>
      <c r="J305" s="115"/>
      <c r="K305" s="115"/>
      <c r="L305" s="115"/>
    </row>
    <row r="306" spans="1:12" s="116" customFormat="1" ht="12.75" x14ac:dyDescent="0.2">
      <c r="A306" s="124"/>
      <c r="B306" s="92"/>
      <c r="F306" s="115"/>
      <c r="G306" s="115"/>
      <c r="H306" s="115"/>
      <c r="I306" s="115"/>
      <c r="J306" s="115"/>
      <c r="K306" s="115"/>
      <c r="L306" s="115"/>
    </row>
    <row r="307" spans="1:12" s="116" customFormat="1" ht="12.75" x14ac:dyDescent="0.2">
      <c r="A307" s="124"/>
      <c r="B307" s="92"/>
      <c r="F307" s="115"/>
      <c r="G307" s="115"/>
      <c r="H307" s="115"/>
      <c r="I307" s="115"/>
      <c r="J307" s="115"/>
      <c r="K307" s="115"/>
      <c r="L307" s="115"/>
    </row>
    <row r="308" spans="1:12" s="116" customFormat="1" ht="12.75" x14ac:dyDescent="0.2">
      <c r="A308" s="124"/>
      <c r="B308" s="92"/>
      <c r="F308" s="115"/>
      <c r="G308" s="115"/>
      <c r="H308" s="115"/>
      <c r="I308" s="115"/>
      <c r="J308" s="115"/>
      <c r="K308" s="115"/>
      <c r="L308" s="115"/>
    </row>
    <row r="309" spans="1:12" s="116" customFormat="1" ht="12.75" x14ac:dyDescent="0.2">
      <c r="A309" s="124"/>
      <c r="B309" s="92"/>
      <c r="F309" s="115"/>
      <c r="G309" s="115"/>
      <c r="H309" s="115"/>
      <c r="I309" s="115"/>
      <c r="J309" s="115"/>
      <c r="K309" s="115"/>
      <c r="L309" s="115"/>
    </row>
    <row r="310" spans="1:12" s="116" customFormat="1" ht="12.75" x14ac:dyDescent="0.2">
      <c r="A310" s="124"/>
      <c r="B310" s="92"/>
      <c r="F310" s="115"/>
      <c r="G310" s="115"/>
      <c r="H310" s="115"/>
      <c r="I310" s="115"/>
      <c r="J310" s="115"/>
      <c r="K310" s="115"/>
      <c r="L310" s="115"/>
    </row>
    <row r="311" spans="1:12" s="116" customFormat="1" ht="12.75" x14ac:dyDescent="0.2">
      <c r="A311" s="124"/>
      <c r="B311" s="92"/>
      <c r="F311" s="115"/>
      <c r="G311" s="115"/>
      <c r="H311" s="115"/>
      <c r="I311" s="115"/>
      <c r="J311" s="115"/>
      <c r="K311" s="115"/>
      <c r="L311" s="115"/>
    </row>
    <row r="312" spans="1:12" s="116" customFormat="1" ht="12.75" x14ac:dyDescent="0.2">
      <c r="A312" s="124"/>
      <c r="B312" s="92"/>
      <c r="F312" s="115"/>
      <c r="G312" s="115"/>
      <c r="H312" s="115"/>
      <c r="I312" s="115"/>
      <c r="J312" s="115"/>
      <c r="K312" s="115"/>
      <c r="L312" s="115"/>
    </row>
    <row r="313" spans="1:12" s="116" customFormat="1" ht="12.75" x14ac:dyDescent="0.2">
      <c r="A313" s="124"/>
      <c r="B313" s="92"/>
      <c r="F313" s="115"/>
      <c r="G313" s="115"/>
      <c r="H313" s="115"/>
      <c r="I313" s="115"/>
      <c r="J313" s="115"/>
      <c r="K313" s="115"/>
      <c r="L313" s="115"/>
    </row>
    <row r="314" spans="1:12" s="116" customFormat="1" ht="12.75" x14ac:dyDescent="0.2">
      <c r="A314" s="124"/>
      <c r="B314" s="92"/>
      <c r="F314" s="115"/>
      <c r="G314" s="115"/>
      <c r="H314" s="115"/>
      <c r="I314" s="115"/>
      <c r="J314" s="115"/>
      <c r="K314" s="115"/>
      <c r="L314" s="115"/>
    </row>
    <row r="315" spans="1:12" s="116" customFormat="1" ht="12.75" x14ac:dyDescent="0.2">
      <c r="A315" s="124"/>
      <c r="B315" s="92"/>
      <c r="F315" s="115"/>
      <c r="G315" s="115"/>
      <c r="H315" s="115"/>
      <c r="I315" s="115"/>
      <c r="J315" s="115"/>
      <c r="K315" s="115"/>
      <c r="L315" s="115"/>
    </row>
    <row r="316" spans="1:12" s="116" customFormat="1" ht="12.75" x14ac:dyDescent="0.2">
      <c r="A316" s="124"/>
      <c r="B316" s="92"/>
      <c r="F316" s="115"/>
      <c r="G316" s="115"/>
      <c r="H316" s="115"/>
      <c r="I316" s="115"/>
      <c r="J316" s="115"/>
      <c r="K316" s="115"/>
      <c r="L316" s="115"/>
    </row>
    <row r="317" spans="1:12" s="116" customFormat="1" ht="12.75" x14ac:dyDescent="0.2">
      <c r="A317" s="124"/>
      <c r="B317" s="92"/>
      <c r="F317" s="115"/>
      <c r="G317" s="115"/>
      <c r="H317" s="115"/>
      <c r="I317" s="115"/>
      <c r="J317" s="115"/>
      <c r="K317" s="115"/>
      <c r="L317" s="115"/>
    </row>
    <row r="318" spans="1:12" s="116" customFormat="1" ht="12.75" x14ac:dyDescent="0.2">
      <c r="A318" s="124"/>
      <c r="B318" s="92"/>
      <c r="F318" s="115"/>
      <c r="G318" s="115"/>
      <c r="H318" s="115"/>
      <c r="I318" s="115"/>
      <c r="J318" s="115"/>
      <c r="K318" s="115"/>
      <c r="L318" s="115"/>
    </row>
    <row r="319" spans="1:12" s="116" customFormat="1" ht="12.75" x14ac:dyDescent="0.2">
      <c r="A319" s="124"/>
      <c r="B319" s="92"/>
      <c r="F319" s="115"/>
      <c r="G319" s="115"/>
      <c r="H319" s="115"/>
      <c r="I319" s="115"/>
      <c r="J319" s="115"/>
      <c r="K319" s="115"/>
      <c r="L319" s="115"/>
    </row>
    <row r="320" spans="1:12" s="116" customFormat="1" ht="12.75" x14ac:dyDescent="0.2">
      <c r="A320" s="124"/>
      <c r="B320" s="92"/>
      <c r="F320" s="115"/>
      <c r="G320" s="115"/>
      <c r="H320" s="115"/>
      <c r="I320" s="115"/>
      <c r="J320" s="115"/>
      <c r="K320" s="115"/>
      <c r="L320" s="115"/>
    </row>
    <row r="321" spans="1:12" s="116" customFormat="1" ht="12.75" x14ac:dyDescent="0.2">
      <c r="A321" s="124"/>
      <c r="B321" s="92"/>
      <c r="F321" s="115"/>
      <c r="G321" s="115"/>
      <c r="H321" s="115"/>
      <c r="I321" s="115"/>
      <c r="J321" s="115"/>
      <c r="K321" s="115"/>
      <c r="L321" s="115"/>
    </row>
    <row r="322" spans="1:12" s="116" customFormat="1" ht="12.75" x14ac:dyDescent="0.2">
      <c r="A322" s="124"/>
      <c r="B322" s="92"/>
      <c r="F322" s="115"/>
      <c r="G322" s="115"/>
      <c r="H322" s="115"/>
      <c r="I322" s="115"/>
      <c r="J322" s="115"/>
      <c r="K322" s="115"/>
      <c r="L322" s="115"/>
    </row>
    <row r="323" spans="1:12" s="116" customFormat="1" ht="12.75" x14ac:dyDescent="0.2">
      <c r="A323" s="124"/>
      <c r="B323" s="92"/>
      <c r="F323" s="115"/>
      <c r="G323" s="115"/>
      <c r="H323" s="115"/>
      <c r="I323" s="115"/>
      <c r="J323" s="115"/>
      <c r="K323" s="115"/>
      <c r="L323" s="115"/>
    </row>
    <row r="324" spans="1:12" s="116" customFormat="1" ht="12.75" x14ac:dyDescent="0.2">
      <c r="A324" s="124"/>
      <c r="B324" s="92"/>
      <c r="F324" s="115"/>
      <c r="G324" s="115"/>
      <c r="H324" s="115"/>
      <c r="I324" s="115"/>
      <c r="J324" s="115"/>
      <c r="K324" s="115"/>
      <c r="L324" s="115"/>
    </row>
    <row r="325" spans="1:12" s="116" customFormat="1" ht="12.75" x14ac:dyDescent="0.2">
      <c r="A325" s="124"/>
      <c r="B325" s="92"/>
      <c r="F325" s="115"/>
      <c r="G325" s="115"/>
      <c r="H325" s="115"/>
      <c r="I325" s="115"/>
      <c r="J325" s="115"/>
      <c r="K325" s="115"/>
      <c r="L325" s="115"/>
    </row>
    <row r="326" spans="1:12" s="116" customFormat="1" ht="12.75" x14ac:dyDescent="0.2">
      <c r="A326" s="124"/>
      <c r="B326" s="92"/>
      <c r="F326" s="115"/>
      <c r="G326" s="115"/>
      <c r="H326" s="115"/>
      <c r="I326" s="115"/>
      <c r="J326" s="115"/>
      <c r="K326" s="115"/>
      <c r="L326" s="115"/>
    </row>
    <row r="327" spans="1:12" s="116" customFormat="1" ht="12.75" x14ac:dyDescent="0.2">
      <c r="A327" s="124"/>
      <c r="B327" s="92"/>
      <c r="F327" s="115"/>
      <c r="G327" s="115"/>
      <c r="H327" s="115"/>
      <c r="I327" s="115"/>
      <c r="J327" s="115"/>
      <c r="K327" s="115"/>
      <c r="L327" s="115"/>
    </row>
    <row r="328" spans="1:12" s="116" customFormat="1" ht="12.75" x14ac:dyDescent="0.2">
      <c r="A328" s="124"/>
      <c r="B328" s="92"/>
      <c r="F328" s="115"/>
      <c r="G328" s="115"/>
      <c r="H328" s="115"/>
      <c r="I328" s="115"/>
      <c r="J328" s="115"/>
      <c r="K328" s="115"/>
      <c r="L328" s="115"/>
    </row>
    <row r="329" spans="1:12" s="116" customFormat="1" ht="12.75" x14ac:dyDescent="0.2">
      <c r="A329" s="124"/>
      <c r="B329" s="92"/>
      <c r="F329" s="115"/>
      <c r="G329" s="115"/>
      <c r="H329" s="115"/>
      <c r="I329" s="115"/>
      <c r="J329" s="115"/>
      <c r="K329" s="115"/>
      <c r="L329" s="115"/>
    </row>
    <row r="330" spans="1:12" s="116" customFormat="1" ht="12.75" x14ac:dyDescent="0.2">
      <c r="A330" s="124"/>
      <c r="B330" s="92"/>
      <c r="F330" s="115"/>
      <c r="G330" s="115"/>
      <c r="H330" s="115"/>
      <c r="I330" s="115"/>
      <c r="J330" s="115"/>
      <c r="K330" s="115"/>
      <c r="L330" s="115"/>
    </row>
    <row r="331" spans="1:12" s="116" customFormat="1" ht="12.75" x14ac:dyDescent="0.2">
      <c r="A331" s="124"/>
      <c r="B331" s="92"/>
      <c r="F331" s="115"/>
      <c r="G331" s="115"/>
      <c r="H331" s="115"/>
      <c r="I331" s="115"/>
      <c r="J331" s="115"/>
      <c r="K331" s="115"/>
      <c r="L331" s="115"/>
    </row>
    <row r="332" spans="1:12" s="116" customFormat="1" ht="12.75" x14ac:dyDescent="0.2">
      <c r="A332" s="124"/>
      <c r="B332" s="92"/>
      <c r="F332" s="115"/>
      <c r="G332" s="115"/>
      <c r="H332" s="115"/>
      <c r="I332" s="115"/>
      <c r="J332" s="115"/>
      <c r="K332" s="115"/>
      <c r="L332" s="115"/>
    </row>
    <row r="333" spans="1:12" s="116" customFormat="1" ht="12.75" x14ac:dyDescent="0.2">
      <c r="A333" s="124"/>
      <c r="B333" s="92"/>
      <c r="F333" s="115"/>
      <c r="G333" s="115"/>
      <c r="H333" s="115"/>
      <c r="I333" s="115"/>
      <c r="J333" s="115"/>
      <c r="K333" s="115"/>
      <c r="L333" s="115"/>
    </row>
    <row r="334" spans="1:12" s="116" customFormat="1" ht="12.75" x14ac:dyDescent="0.2">
      <c r="A334" s="124"/>
      <c r="B334" s="92"/>
      <c r="F334" s="115"/>
      <c r="G334" s="115"/>
      <c r="H334" s="115"/>
      <c r="I334" s="115"/>
      <c r="J334" s="115"/>
      <c r="K334" s="115"/>
      <c r="L334" s="115"/>
    </row>
    <row r="335" spans="1:12" s="116" customFormat="1" ht="12.75" x14ac:dyDescent="0.2">
      <c r="A335" s="124"/>
      <c r="B335" s="92"/>
      <c r="F335" s="115"/>
      <c r="G335" s="115"/>
      <c r="H335" s="115"/>
      <c r="I335" s="115"/>
      <c r="J335" s="115"/>
      <c r="K335" s="115"/>
      <c r="L335" s="115"/>
    </row>
    <row r="336" spans="1:12" s="116" customFormat="1" ht="12.75" x14ac:dyDescent="0.2">
      <c r="A336" s="124"/>
      <c r="B336" s="92"/>
      <c r="F336" s="115"/>
      <c r="G336" s="115"/>
      <c r="H336" s="115"/>
      <c r="I336" s="115"/>
      <c r="J336" s="115"/>
      <c r="K336" s="115"/>
      <c r="L336" s="115"/>
    </row>
    <row r="337" spans="1:12" s="116" customFormat="1" ht="12.75" x14ac:dyDescent="0.2">
      <c r="A337" s="124"/>
      <c r="B337" s="92"/>
      <c r="F337" s="115"/>
      <c r="G337" s="115"/>
      <c r="H337" s="115"/>
      <c r="I337" s="115"/>
      <c r="J337" s="115"/>
      <c r="K337" s="115"/>
      <c r="L337" s="115"/>
    </row>
    <row r="338" spans="1:12" s="116" customFormat="1" ht="7.35" customHeight="1" x14ac:dyDescent="0.2">
      <c r="A338" s="124"/>
      <c r="B338" s="92"/>
      <c r="F338" s="115"/>
      <c r="G338" s="115"/>
      <c r="H338" s="115"/>
      <c r="I338" s="115"/>
      <c r="J338" s="115"/>
      <c r="K338" s="115"/>
      <c r="L338" s="115"/>
    </row>
    <row r="339" spans="1:12" s="116" customFormat="1" ht="7.35" customHeight="1" x14ac:dyDescent="0.2">
      <c r="A339" s="124"/>
      <c r="B339" s="92"/>
      <c r="F339" s="115"/>
      <c r="G339" s="115"/>
      <c r="H339" s="115"/>
      <c r="I339" s="115"/>
      <c r="J339" s="115"/>
      <c r="K339" s="115"/>
      <c r="L339" s="115"/>
    </row>
    <row r="340" spans="1:12" s="116" customFormat="1" ht="7.35" customHeight="1" x14ac:dyDescent="0.2">
      <c r="A340" s="124"/>
      <c r="B340" s="92"/>
      <c r="F340" s="115"/>
      <c r="G340" s="115"/>
      <c r="H340" s="115"/>
      <c r="I340" s="115"/>
      <c r="J340" s="115"/>
      <c r="K340" s="115"/>
      <c r="L340" s="115"/>
    </row>
    <row r="341" spans="1:12" s="116" customFormat="1" ht="7.35" customHeight="1" x14ac:dyDescent="0.2">
      <c r="A341" s="124"/>
      <c r="B341" s="92"/>
      <c r="F341" s="115"/>
      <c r="G341" s="115"/>
      <c r="H341" s="115"/>
      <c r="I341" s="115"/>
      <c r="J341" s="115"/>
      <c r="K341" s="115"/>
      <c r="L341" s="115"/>
    </row>
    <row r="342" spans="1:12" s="116" customFormat="1" ht="7.35" customHeight="1" x14ac:dyDescent="0.2">
      <c r="A342" s="124"/>
      <c r="B342" s="92"/>
      <c r="F342" s="115"/>
      <c r="G342" s="115"/>
      <c r="H342" s="115"/>
      <c r="I342" s="115"/>
      <c r="J342" s="115"/>
      <c r="K342" s="115"/>
      <c r="L342" s="115"/>
    </row>
    <row r="343" spans="1:12" s="116" customFormat="1" ht="7.35" customHeight="1" x14ac:dyDescent="0.2">
      <c r="A343" s="124"/>
      <c r="B343" s="92"/>
      <c r="F343" s="115"/>
      <c r="G343" s="115"/>
      <c r="H343" s="115"/>
      <c r="I343" s="115"/>
      <c r="J343" s="115"/>
      <c r="K343" s="115"/>
      <c r="L343" s="115"/>
    </row>
    <row r="344" spans="1:12" s="116" customFormat="1" ht="7.35" customHeight="1" x14ac:dyDescent="0.2">
      <c r="A344" s="124"/>
      <c r="B344" s="92"/>
      <c r="F344" s="115"/>
      <c r="G344" s="115"/>
      <c r="H344" s="115"/>
      <c r="I344" s="115"/>
      <c r="J344" s="115"/>
      <c r="K344" s="115"/>
      <c r="L344" s="115"/>
    </row>
    <row r="345" spans="1:12" s="116" customFormat="1" ht="7.35" customHeight="1" x14ac:dyDescent="0.2">
      <c r="A345" s="124"/>
      <c r="B345" s="92"/>
      <c r="F345" s="115"/>
      <c r="G345" s="115"/>
      <c r="H345" s="115"/>
      <c r="I345" s="115"/>
      <c r="J345" s="115"/>
      <c r="K345" s="115"/>
      <c r="L345" s="115"/>
    </row>
    <row r="346" spans="1:12" s="116" customFormat="1" ht="7.35" customHeight="1" x14ac:dyDescent="0.2">
      <c r="A346" s="124"/>
      <c r="B346" s="92"/>
      <c r="F346" s="115"/>
      <c r="G346" s="115"/>
      <c r="H346" s="115"/>
      <c r="I346" s="115"/>
      <c r="J346" s="115"/>
      <c r="K346" s="115"/>
      <c r="L346" s="115"/>
    </row>
    <row r="347" spans="1:12" s="116" customFormat="1" ht="7.35" customHeight="1" x14ac:dyDescent="0.2">
      <c r="A347" s="124"/>
      <c r="B347" s="92"/>
      <c r="F347" s="115"/>
      <c r="G347" s="115"/>
      <c r="H347" s="115"/>
      <c r="I347" s="115"/>
      <c r="J347" s="115"/>
      <c r="K347" s="115"/>
      <c r="L347" s="115"/>
    </row>
    <row r="348" spans="1:12" s="116" customFormat="1" ht="7.35" customHeight="1" x14ac:dyDescent="0.2">
      <c r="A348" s="124"/>
      <c r="B348" s="92"/>
      <c r="F348" s="115"/>
      <c r="G348" s="115"/>
      <c r="H348" s="115"/>
      <c r="I348" s="115"/>
      <c r="J348" s="115"/>
      <c r="K348" s="115"/>
      <c r="L348" s="115"/>
    </row>
    <row r="349" spans="1:12" s="116" customFormat="1" ht="7.35" customHeight="1" x14ac:dyDescent="0.2">
      <c r="A349" s="124"/>
      <c r="B349" s="92"/>
      <c r="F349" s="115"/>
      <c r="G349" s="115"/>
      <c r="H349" s="115"/>
      <c r="I349" s="115"/>
      <c r="J349" s="115"/>
      <c r="K349" s="115"/>
      <c r="L349" s="115"/>
    </row>
    <row r="350" spans="1:12" s="116" customFormat="1" ht="7.35" customHeight="1" x14ac:dyDescent="0.2">
      <c r="A350" s="124"/>
      <c r="B350" s="92"/>
      <c r="F350" s="115"/>
      <c r="G350" s="115"/>
      <c r="H350" s="115"/>
      <c r="I350" s="115"/>
      <c r="J350" s="115"/>
      <c r="K350" s="115"/>
      <c r="L350" s="115"/>
    </row>
    <row r="351" spans="1:12" s="116" customFormat="1" ht="7.35" customHeight="1" x14ac:dyDescent="0.2">
      <c r="A351" s="124"/>
      <c r="B351" s="92"/>
      <c r="F351" s="115"/>
      <c r="G351" s="115"/>
      <c r="H351" s="115"/>
      <c r="I351" s="115"/>
      <c r="J351" s="115"/>
      <c r="K351" s="115"/>
      <c r="L351" s="115"/>
    </row>
    <row r="352" spans="1:12" s="116" customFormat="1" ht="7.35" customHeight="1" x14ac:dyDescent="0.2">
      <c r="A352" s="124"/>
      <c r="B352" s="92"/>
      <c r="F352" s="115"/>
      <c r="G352" s="115"/>
      <c r="H352" s="115"/>
      <c r="I352" s="115"/>
      <c r="J352" s="115"/>
      <c r="K352" s="115"/>
      <c r="L352" s="115"/>
    </row>
    <row r="353" spans="1:12" s="116" customFormat="1" ht="7.35" customHeight="1" x14ac:dyDescent="0.2">
      <c r="A353" s="124"/>
      <c r="B353" s="92"/>
      <c r="F353" s="115"/>
      <c r="G353" s="115"/>
      <c r="H353" s="115"/>
      <c r="I353" s="115"/>
      <c r="J353" s="115"/>
      <c r="K353" s="115"/>
      <c r="L353" s="115"/>
    </row>
    <row r="354" spans="1:12" s="116" customFormat="1" ht="7.35" customHeight="1" x14ac:dyDescent="0.2">
      <c r="A354" s="124"/>
      <c r="B354" s="92"/>
      <c r="F354" s="115"/>
      <c r="G354" s="115"/>
      <c r="H354" s="115"/>
      <c r="I354" s="115"/>
      <c r="J354" s="115"/>
      <c r="K354" s="115"/>
      <c r="L354" s="115"/>
    </row>
    <row r="355" spans="1:12" s="116" customFormat="1" ht="7.35" customHeight="1" x14ac:dyDescent="0.2">
      <c r="A355" s="124"/>
      <c r="B355" s="92"/>
      <c r="F355" s="115"/>
      <c r="G355" s="115"/>
      <c r="H355" s="115"/>
      <c r="I355" s="115"/>
      <c r="J355" s="115"/>
      <c r="K355" s="115"/>
      <c r="L355" s="115"/>
    </row>
    <row r="356" spans="1:12" s="116" customFormat="1" ht="7.35" customHeight="1" x14ac:dyDescent="0.2">
      <c r="A356" s="124"/>
      <c r="B356" s="92"/>
      <c r="F356" s="115"/>
      <c r="G356" s="115"/>
      <c r="H356" s="115"/>
      <c r="I356" s="115"/>
      <c r="J356" s="115"/>
      <c r="K356" s="115"/>
      <c r="L356" s="115"/>
    </row>
    <row r="357" spans="1:12" s="116" customFormat="1" ht="7.35" customHeight="1" x14ac:dyDescent="0.2">
      <c r="A357" s="124"/>
      <c r="B357" s="92"/>
      <c r="F357" s="115"/>
      <c r="G357" s="115"/>
      <c r="H357" s="115"/>
      <c r="I357" s="115"/>
      <c r="J357" s="115"/>
      <c r="K357" s="115"/>
      <c r="L357" s="115"/>
    </row>
    <row r="358" spans="1:12" s="116" customFormat="1" ht="7.35" customHeight="1" x14ac:dyDescent="0.2">
      <c r="A358" s="124"/>
      <c r="B358" s="92"/>
      <c r="F358" s="115"/>
      <c r="G358" s="115"/>
      <c r="H358" s="115"/>
      <c r="I358" s="115"/>
      <c r="J358" s="115"/>
      <c r="K358" s="115"/>
      <c r="L358" s="115"/>
    </row>
    <row r="359" spans="1:12" s="116" customFormat="1" ht="7.35" customHeight="1" x14ac:dyDescent="0.2">
      <c r="A359" s="124"/>
      <c r="B359" s="92"/>
      <c r="F359" s="115"/>
      <c r="G359" s="115"/>
      <c r="H359" s="115"/>
      <c r="I359" s="115"/>
      <c r="J359" s="115"/>
      <c r="K359" s="115"/>
      <c r="L359" s="115"/>
    </row>
    <row r="360" spans="1:12" s="116" customFormat="1" ht="7.35" customHeight="1" x14ac:dyDescent="0.2">
      <c r="A360" s="124"/>
      <c r="B360" s="92"/>
      <c r="F360" s="115"/>
      <c r="G360" s="115"/>
      <c r="H360" s="115"/>
      <c r="I360" s="115"/>
      <c r="J360" s="115"/>
      <c r="K360" s="115"/>
      <c r="L360" s="115"/>
    </row>
    <row r="361" spans="1:12" s="116" customFormat="1" ht="7.35" customHeight="1" x14ac:dyDescent="0.2">
      <c r="A361" s="124"/>
      <c r="B361" s="92"/>
      <c r="F361" s="115"/>
      <c r="G361" s="115"/>
      <c r="H361" s="115"/>
      <c r="I361" s="115"/>
      <c r="J361" s="115"/>
      <c r="K361" s="115"/>
      <c r="L361" s="115"/>
    </row>
    <row r="362" spans="1:12" s="116" customFormat="1" ht="7.35" customHeight="1" x14ac:dyDescent="0.2">
      <c r="A362" s="124"/>
      <c r="B362" s="92"/>
      <c r="F362" s="115"/>
      <c r="G362" s="115"/>
      <c r="H362" s="115"/>
      <c r="I362" s="115"/>
      <c r="J362" s="115"/>
      <c r="K362" s="115"/>
      <c r="L362" s="115"/>
    </row>
    <row r="363" spans="1:12" s="116" customFormat="1" ht="7.35" customHeight="1" x14ac:dyDescent="0.2">
      <c r="A363" s="124"/>
      <c r="B363" s="92"/>
      <c r="F363" s="115"/>
      <c r="G363" s="115"/>
      <c r="H363" s="115"/>
      <c r="I363" s="115"/>
      <c r="J363" s="115"/>
      <c r="K363" s="115"/>
      <c r="L363" s="115"/>
    </row>
    <row r="364" spans="1:12" s="116" customFormat="1" ht="7.35" customHeight="1" x14ac:dyDescent="0.2">
      <c r="A364" s="124"/>
      <c r="B364" s="92"/>
      <c r="F364" s="115"/>
      <c r="G364" s="115"/>
      <c r="H364" s="115"/>
      <c r="I364" s="115"/>
      <c r="J364" s="115"/>
      <c r="K364" s="115"/>
      <c r="L364" s="115"/>
    </row>
    <row r="365" spans="1:12" s="116" customFormat="1" ht="7.35" customHeight="1" x14ac:dyDescent="0.2">
      <c r="A365" s="124"/>
      <c r="B365" s="92"/>
      <c r="F365" s="115"/>
      <c r="G365" s="115"/>
      <c r="H365" s="115"/>
      <c r="I365" s="115"/>
      <c r="J365" s="115"/>
      <c r="K365" s="115"/>
      <c r="L365" s="115"/>
    </row>
    <row r="366" spans="1:12" s="116" customFormat="1" ht="7.35" customHeight="1" x14ac:dyDescent="0.2">
      <c r="A366" s="124"/>
      <c r="B366" s="92"/>
      <c r="F366" s="115"/>
      <c r="G366" s="115"/>
      <c r="H366" s="115"/>
      <c r="I366" s="115"/>
      <c r="J366" s="115"/>
      <c r="K366" s="115"/>
      <c r="L366" s="115"/>
    </row>
    <row r="367" spans="1:12" s="116" customFormat="1" ht="7.35" customHeight="1" x14ac:dyDescent="0.2">
      <c r="A367" s="124"/>
      <c r="B367" s="92"/>
      <c r="F367" s="115"/>
      <c r="G367" s="115"/>
      <c r="H367" s="115"/>
      <c r="I367" s="115"/>
      <c r="J367" s="115"/>
      <c r="K367" s="115"/>
      <c r="L367" s="115"/>
    </row>
    <row r="368" spans="1:12" s="116" customFormat="1" ht="7.35" customHeight="1" x14ac:dyDescent="0.2">
      <c r="A368" s="124"/>
      <c r="B368" s="92"/>
      <c r="F368" s="115"/>
      <c r="G368" s="115"/>
      <c r="H368" s="115"/>
      <c r="I368" s="115"/>
      <c r="J368" s="115"/>
      <c r="K368" s="115"/>
      <c r="L368" s="115"/>
    </row>
    <row r="369" spans="1:12" s="116" customFormat="1" ht="7.35" customHeight="1" x14ac:dyDescent="0.2">
      <c r="A369" s="124"/>
      <c r="B369" s="92"/>
      <c r="F369" s="115"/>
      <c r="G369" s="115"/>
      <c r="H369" s="115"/>
      <c r="I369" s="115"/>
      <c r="J369" s="115"/>
      <c r="K369" s="115"/>
      <c r="L369" s="115"/>
    </row>
    <row r="370" spans="1:12" s="116" customFormat="1" ht="7.35" customHeight="1" x14ac:dyDescent="0.2">
      <c r="A370" s="124"/>
      <c r="B370" s="92"/>
      <c r="F370" s="115"/>
      <c r="G370" s="115"/>
      <c r="H370" s="115"/>
      <c r="I370" s="115"/>
      <c r="J370" s="115"/>
      <c r="K370" s="115"/>
      <c r="L370" s="115"/>
    </row>
    <row r="371" spans="1:12" s="116" customFormat="1" ht="7.35" customHeight="1" x14ac:dyDescent="0.2">
      <c r="A371" s="124"/>
      <c r="B371" s="92"/>
      <c r="F371" s="115"/>
      <c r="G371" s="115"/>
      <c r="H371" s="115"/>
      <c r="I371" s="115"/>
      <c r="J371" s="115"/>
      <c r="K371" s="115"/>
      <c r="L371" s="115"/>
    </row>
    <row r="372" spans="1:12" s="116" customFormat="1" ht="7.35" customHeight="1" x14ac:dyDescent="0.2">
      <c r="A372" s="124"/>
      <c r="B372" s="92"/>
      <c r="F372" s="115"/>
      <c r="G372" s="115"/>
      <c r="H372" s="115"/>
      <c r="I372" s="115"/>
      <c r="J372" s="115"/>
      <c r="K372" s="115"/>
      <c r="L372" s="115"/>
    </row>
    <row r="373" spans="1:12" s="116" customFormat="1" ht="7.35" customHeight="1" x14ac:dyDescent="0.2">
      <c r="A373" s="124"/>
      <c r="B373" s="92"/>
      <c r="F373" s="115"/>
      <c r="G373" s="115"/>
      <c r="H373" s="115"/>
      <c r="I373" s="115"/>
      <c r="J373" s="115"/>
      <c r="K373" s="115"/>
      <c r="L373" s="115"/>
    </row>
    <row r="374" spans="1:12" s="116" customFormat="1" ht="7.35" customHeight="1" x14ac:dyDescent="0.2">
      <c r="A374" s="124"/>
      <c r="B374" s="92"/>
      <c r="F374" s="115"/>
      <c r="G374" s="115"/>
      <c r="H374" s="115"/>
      <c r="I374" s="115"/>
      <c r="J374" s="115"/>
      <c r="K374" s="115"/>
      <c r="L374" s="115"/>
    </row>
    <row r="375" spans="1:12" s="116" customFormat="1" ht="7.35" customHeight="1" x14ac:dyDescent="0.2">
      <c r="A375" s="124"/>
      <c r="B375" s="92"/>
      <c r="F375" s="115"/>
      <c r="G375" s="115"/>
      <c r="H375" s="115"/>
      <c r="I375" s="115"/>
      <c r="J375" s="115"/>
      <c r="K375" s="115"/>
      <c r="L375" s="115"/>
    </row>
    <row r="376" spans="1:12" s="116" customFormat="1" ht="7.35" customHeight="1" x14ac:dyDescent="0.2">
      <c r="A376" s="124"/>
      <c r="B376" s="92"/>
      <c r="F376" s="115"/>
      <c r="G376" s="115"/>
      <c r="H376" s="115"/>
      <c r="I376" s="115"/>
      <c r="J376" s="115"/>
      <c r="K376" s="115"/>
      <c r="L376" s="115"/>
    </row>
    <row r="377" spans="1:12" s="116" customFormat="1" ht="7.35" customHeight="1" x14ac:dyDescent="0.2">
      <c r="A377" s="124"/>
      <c r="B377" s="92"/>
      <c r="F377" s="115"/>
      <c r="G377" s="115"/>
      <c r="H377" s="115"/>
      <c r="I377" s="115"/>
      <c r="J377" s="115"/>
      <c r="K377" s="115"/>
      <c r="L377" s="115"/>
    </row>
    <row r="378" spans="1:12" s="116" customFormat="1" ht="7.35" customHeight="1" x14ac:dyDescent="0.2">
      <c r="A378" s="124"/>
      <c r="B378" s="92"/>
      <c r="F378" s="115"/>
      <c r="G378" s="115"/>
      <c r="H378" s="115"/>
      <c r="I378" s="115"/>
      <c r="J378" s="115"/>
      <c r="K378" s="115"/>
      <c r="L378" s="115"/>
    </row>
    <row r="379" spans="1:12" s="116" customFormat="1" ht="7.35" customHeight="1" x14ac:dyDescent="0.2">
      <c r="A379" s="124"/>
      <c r="B379" s="92"/>
      <c r="F379" s="115"/>
      <c r="G379" s="115"/>
      <c r="H379" s="115"/>
      <c r="I379" s="115"/>
      <c r="J379" s="115"/>
      <c r="K379" s="115"/>
      <c r="L379" s="115"/>
    </row>
    <row r="380" spans="1:12" s="116" customFormat="1" ht="7.35" customHeight="1" x14ac:dyDescent="0.2">
      <c r="A380" s="124"/>
      <c r="B380" s="92"/>
      <c r="F380" s="115"/>
      <c r="G380" s="115"/>
      <c r="H380" s="115"/>
      <c r="I380" s="115"/>
      <c r="J380" s="115"/>
      <c r="K380" s="115"/>
      <c r="L380" s="115"/>
    </row>
    <row r="381" spans="1:12" s="116" customFormat="1" ht="7.35" customHeight="1" x14ac:dyDescent="0.2">
      <c r="A381" s="124"/>
      <c r="B381" s="92"/>
      <c r="F381" s="115"/>
      <c r="G381" s="115"/>
      <c r="H381" s="115"/>
      <c r="I381" s="115"/>
      <c r="J381" s="115"/>
      <c r="K381" s="115"/>
      <c r="L381" s="115"/>
    </row>
    <row r="382" spans="1:12" s="116" customFormat="1" ht="7.35" customHeight="1" x14ac:dyDescent="0.2">
      <c r="A382" s="124"/>
      <c r="B382" s="92"/>
      <c r="F382" s="115"/>
      <c r="G382" s="115"/>
      <c r="H382" s="115"/>
      <c r="I382" s="115"/>
      <c r="J382" s="115"/>
      <c r="K382" s="115"/>
      <c r="L382" s="115"/>
    </row>
    <row r="383" spans="1:12" s="116" customFormat="1" ht="7.35" customHeight="1" x14ac:dyDescent="0.2">
      <c r="A383" s="124"/>
      <c r="B383" s="92"/>
      <c r="F383" s="115"/>
      <c r="G383" s="115"/>
      <c r="H383" s="115"/>
      <c r="I383" s="115"/>
      <c r="J383" s="115"/>
      <c r="K383" s="115"/>
      <c r="L383" s="115"/>
    </row>
    <row r="384" spans="1:12" s="116" customFormat="1" ht="7.35" customHeight="1" x14ac:dyDescent="0.2">
      <c r="A384" s="124"/>
      <c r="B384" s="92"/>
      <c r="F384" s="115"/>
      <c r="G384" s="115"/>
      <c r="H384" s="115"/>
      <c r="I384" s="115"/>
      <c r="J384" s="115"/>
      <c r="K384" s="115"/>
      <c r="L384" s="115"/>
    </row>
    <row r="385" spans="1:12" s="116" customFormat="1" ht="7.35" customHeight="1" x14ac:dyDescent="0.2">
      <c r="A385" s="124"/>
      <c r="B385" s="92"/>
      <c r="F385" s="115"/>
      <c r="G385" s="115"/>
      <c r="H385" s="115"/>
      <c r="I385" s="115"/>
      <c r="J385" s="115"/>
      <c r="K385" s="115"/>
      <c r="L385" s="115"/>
    </row>
    <row r="386" spans="1:12" s="116" customFormat="1" ht="7.35" customHeight="1" x14ac:dyDescent="0.2">
      <c r="A386" s="124"/>
      <c r="B386" s="92"/>
      <c r="F386" s="115"/>
      <c r="G386" s="115"/>
      <c r="H386" s="115"/>
      <c r="I386" s="115"/>
      <c r="J386" s="115"/>
      <c r="K386" s="115"/>
      <c r="L386" s="115"/>
    </row>
    <row r="387" spans="1:12" s="116" customFormat="1" ht="7.35" customHeight="1" x14ac:dyDescent="0.2">
      <c r="A387" s="124"/>
      <c r="B387" s="92"/>
      <c r="F387" s="115"/>
      <c r="G387" s="115"/>
      <c r="H387" s="115"/>
      <c r="I387" s="115"/>
      <c r="J387" s="115"/>
      <c r="K387" s="115"/>
      <c r="L387" s="115"/>
    </row>
    <row r="388" spans="1:12" s="116" customFormat="1" ht="7.35" customHeight="1" x14ac:dyDescent="0.2">
      <c r="A388" s="124"/>
      <c r="B388" s="92"/>
      <c r="F388" s="115"/>
      <c r="G388" s="115"/>
      <c r="H388" s="115"/>
      <c r="I388" s="115"/>
      <c r="J388" s="115"/>
      <c r="K388" s="115"/>
      <c r="L388" s="115"/>
    </row>
    <row r="389" spans="1:12" s="116" customFormat="1" ht="7.35" customHeight="1" x14ac:dyDescent="0.2">
      <c r="A389" s="124"/>
      <c r="B389" s="92"/>
      <c r="F389" s="115"/>
      <c r="G389" s="115"/>
      <c r="H389" s="115"/>
      <c r="I389" s="115"/>
      <c r="J389" s="115"/>
      <c r="K389" s="115"/>
      <c r="L389" s="115"/>
    </row>
    <row r="390" spans="1:12" s="116" customFormat="1" ht="7.35" customHeight="1" x14ac:dyDescent="0.2">
      <c r="A390" s="124"/>
      <c r="B390" s="92"/>
      <c r="F390" s="115"/>
      <c r="G390" s="115"/>
      <c r="H390" s="115"/>
      <c r="I390" s="115"/>
      <c r="J390" s="115"/>
      <c r="K390" s="115"/>
      <c r="L390" s="115"/>
    </row>
    <row r="391" spans="1:12" s="116" customFormat="1" ht="7.35" customHeight="1" x14ac:dyDescent="0.2">
      <c r="A391" s="124"/>
      <c r="B391" s="92"/>
      <c r="F391" s="115"/>
      <c r="G391" s="115"/>
      <c r="H391" s="115"/>
      <c r="I391" s="115"/>
      <c r="J391" s="115"/>
      <c r="K391" s="115"/>
      <c r="L391" s="115"/>
    </row>
    <row r="392" spans="1:12" s="116" customFormat="1" ht="7.35" customHeight="1" x14ac:dyDescent="0.2">
      <c r="A392" s="124"/>
      <c r="B392" s="92"/>
      <c r="F392" s="115"/>
      <c r="G392" s="115"/>
      <c r="H392" s="115"/>
      <c r="I392" s="115"/>
      <c r="J392" s="115"/>
      <c r="K392" s="115"/>
      <c r="L392" s="115"/>
    </row>
    <row r="393" spans="1:12" s="116" customFormat="1" ht="7.35" customHeight="1" x14ac:dyDescent="0.2">
      <c r="A393" s="124"/>
      <c r="B393" s="92"/>
      <c r="F393" s="115"/>
      <c r="G393" s="115"/>
      <c r="H393" s="115"/>
      <c r="I393" s="115"/>
      <c r="J393" s="115"/>
      <c r="K393" s="115"/>
      <c r="L393" s="115"/>
    </row>
    <row r="394" spans="1:12" s="116" customFormat="1" ht="7.35" customHeight="1" x14ac:dyDescent="0.2">
      <c r="A394" s="124"/>
      <c r="B394" s="92"/>
      <c r="F394" s="115"/>
      <c r="G394" s="115"/>
      <c r="H394" s="115"/>
      <c r="I394" s="115"/>
      <c r="J394" s="115"/>
      <c r="K394" s="115"/>
      <c r="L394" s="115"/>
    </row>
    <row r="395" spans="1:12" s="116" customFormat="1" ht="7.35" customHeight="1" x14ac:dyDescent="0.2">
      <c r="A395" s="124"/>
      <c r="B395" s="92"/>
      <c r="F395" s="115"/>
      <c r="G395" s="115"/>
      <c r="H395" s="115"/>
      <c r="I395" s="115"/>
      <c r="J395" s="115"/>
      <c r="K395" s="115"/>
      <c r="L395" s="115"/>
    </row>
    <row r="396" spans="1:12" s="116" customFormat="1" ht="7.35" customHeight="1" x14ac:dyDescent="0.2">
      <c r="A396" s="124"/>
      <c r="B396" s="92"/>
      <c r="F396" s="115"/>
      <c r="G396" s="115"/>
      <c r="H396" s="115"/>
      <c r="I396" s="115"/>
      <c r="J396" s="115"/>
      <c r="K396" s="115"/>
      <c r="L396" s="115"/>
    </row>
    <row r="397" spans="1:12" s="116" customFormat="1" ht="7.35" customHeight="1" x14ac:dyDescent="0.2">
      <c r="A397" s="124"/>
      <c r="B397" s="92"/>
      <c r="F397" s="115"/>
      <c r="G397" s="115"/>
      <c r="H397" s="115"/>
      <c r="I397" s="115"/>
      <c r="J397" s="115"/>
      <c r="K397" s="115"/>
      <c r="L397" s="115"/>
    </row>
    <row r="398" spans="1:12" s="116" customFormat="1" ht="7.35" customHeight="1" x14ac:dyDescent="0.2">
      <c r="A398" s="124"/>
      <c r="B398" s="92"/>
      <c r="F398" s="115"/>
      <c r="G398" s="115"/>
      <c r="H398" s="115"/>
      <c r="I398" s="115"/>
      <c r="J398" s="115"/>
      <c r="K398" s="115"/>
      <c r="L398" s="115"/>
    </row>
    <row r="399" spans="1:12" s="116" customFormat="1" ht="7.35" customHeight="1" x14ac:dyDescent="0.2">
      <c r="A399" s="124"/>
      <c r="B399" s="92"/>
      <c r="F399" s="115"/>
      <c r="G399" s="115"/>
      <c r="H399" s="115"/>
      <c r="I399" s="115"/>
      <c r="J399" s="115"/>
      <c r="K399" s="115"/>
      <c r="L399" s="115"/>
    </row>
    <row r="400" spans="1:12" s="116" customFormat="1" ht="7.35" customHeight="1" x14ac:dyDescent="0.2">
      <c r="A400" s="124"/>
      <c r="B400" s="92"/>
      <c r="F400" s="115"/>
      <c r="G400" s="115"/>
      <c r="H400" s="115"/>
      <c r="I400" s="115"/>
      <c r="J400" s="115"/>
      <c r="K400" s="115"/>
      <c r="L400" s="115"/>
    </row>
    <row r="401" spans="1:12" s="116" customFormat="1" ht="7.35" customHeight="1" x14ac:dyDescent="0.2">
      <c r="A401" s="124"/>
      <c r="B401" s="92"/>
      <c r="F401" s="115"/>
      <c r="G401" s="115"/>
      <c r="H401" s="115"/>
      <c r="I401" s="115"/>
      <c r="J401" s="115"/>
      <c r="K401" s="115"/>
      <c r="L401" s="115"/>
    </row>
    <row r="402" spans="1:12" s="116" customFormat="1" ht="7.35" customHeight="1" x14ac:dyDescent="0.2">
      <c r="A402" s="124"/>
      <c r="B402" s="92"/>
      <c r="F402" s="115"/>
      <c r="G402" s="115"/>
      <c r="H402" s="115"/>
      <c r="I402" s="115"/>
      <c r="J402" s="115"/>
      <c r="K402" s="115"/>
      <c r="L402" s="115"/>
    </row>
    <row r="403" spans="1:12" s="116" customFormat="1" ht="7.35" customHeight="1" x14ac:dyDescent="0.2">
      <c r="A403" s="124"/>
      <c r="B403" s="92"/>
      <c r="F403" s="115"/>
      <c r="G403" s="115"/>
      <c r="H403" s="115"/>
      <c r="I403" s="115"/>
      <c r="J403" s="115"/>
      <c r="K403" s="115"/>
      <c r="L403" s="115"/>
    </row>
    <row r="404" spans="1:12" s="116" customFormat="1" ht="7.35" customHeight="1" x14ac:dyDescent="0.2">
      <c r="A404" s="124"/>
      <c r="B404" s="92"/>
      <c r="F404" s="115"/>
      <c r="G404" s="115"/>
      <c r="H404" s="115"/>
      <c r="I404" s="115"/>
      <c r="J404" s="115"/>
      <c r="K404" s="115"/>
      <c r="L404" s="115"/>
    </row>
    <row r="405" spans="1:12" s="116" customFormat="1" ht="7.35" customHeight="1" x14ac:dyDescent="0.2">
      <c r="A405" s="124"/>
      <c r="B405" s="92"/>
      <c r="F405" s="115"/>
      <c r="G405" s="115"/>
      <c r="H405" s="115"/>
      <c r="I405" s="115"/>
      <c r="J405" s="115"/>
      <c r="K405" s="115"/>
      <c r="L405" s="115"/>
    </row>
    <row r="406" spans="1:12" s="116" customFormat="1" ht="7.35" customHeight="1" x14ac:dyDescent="0.2">
      <c r="A406" s="124"/>
      <c r="B406" s="92"/>
      <c r="F406" s="115"/>
      <c r="G406" s="115"/>
      <c r="H406" s="115"/>
      <c r="I406" s="115"/>
      <c r="J406" s="115"/>
      <c r="K406" s="115"/>
      <c r="L406" s="115"/>
    </row>
    <row r="407" spans="1:12" s="116" customFormat="1" ht="7.35" customHeight="1" x14ac:dyDescent="0.2">
      <c r="A407" s="124"/>
      <c r="B407" s="92"/>
      <c r="F407" s="115"/>
      <c r="G407" s="115"/>
      <c r="H407" s="115"/>
      <c r="I407" s="115"/>
      <c r="J407" s="115"/>
      <c r="K407" s="115"/>
      <c r="L407" s="115"/>
    </row>
    <row r="408" spans="1:12" s="116" customFormat="1" ht="7.35" customHeight="1" x14ac:dyDescent="0.2">
      <c r="A408" s="124"/>
      <c r="B408" s="92"/>
      <c r="F408" s="115"/>
      <c r="G408" s="115"/>
      <c r="H408" s="115"/>
      <c r="I408" s="115"/>
      <c r="J408" s="115"/>
      <c r="K408" s="115"/>
      <c r="L408" s="115"/>
    </row>
    <row r="409" spans="1:12" s="116" customFormat="1" ht="7.35" customHeight="1" x14ac:dyDescent="0.2">
      <c r="A409" s="124"/>
      <c r="B409" s="92"/>
      <c r="F409" s="115"/>
      <c r="G409" s="115"/>
      <c r="H409" s="115"/>
      <c r="I409" s="115"/>
      <c r="J409" s="115"/>
      <c r="K409" s="115"/>
      <c r="L409" s="115"/>
    </row>
    <row r="410" spans="1:12" s="116" customFormat="1" ht="7.35" customHeight="1" x14ac:dyDescent="0.2">
      <c r="A410" s="124"/>
      <c r="B410" s="92"/>
      <c r="F410" s="115"/>
      <c r="G410" s="115"/>
      <c r="H410" s="115"/>
      <c r="I410" s="115"/>
      <c r="J410" s="115"/>
      <c r="K410" s="115"/>
      <c r="L410" s="115"/>
    </row>
    <row r="411" spans="1:12" s="116" customFormat="1" ht="7.35" customHeight="1" x14ac:dyDescent="0.2">
      <c r="A411" s="124"/>
      <c r="B411" s="92"/>
      <c r="F411" s="115"/>
      <c r="G411" s="115"/>
      <c r="H411" s="115"/>
      <c r="I411" s="115"/>
      <c r="J411" s="115"/>
      <c r="K411" s="115"/>
      <c r="L411" s="115"/>
    </row>
    <row r="412" spans="1:12" s="116" customFormat="1" ht="7.35" customHeight="1" x14ac:dyDescent="0.2">
      <c r="A412" s="124"/>
      <c r="B412" s="92"/>
      <c r="F412" s="115"/>
      <c r="G412" s="115"/>
      <c r="H412" s="115"/>
      <c r="I412" s="115"/>
      <c r="J412" s="115"/>
      <c r="K412" s="115"/>
      <c r="L412" s="115"/>
    </row>
    <row r="413" spans="1:12" s="116" customFormat="1" ht="7.35" customHeight="1" x14ac:dyDescent="0.2">
      <c r="A413" s="124"/>
      <c r="B413" s="92"/>
      <c r="F413" s="115"/>
      <c r="G413" s="115"/>
      <c r="H413" s="115"/>
      <c r="I413" s="115"/>
      <c r="J413" s="115"/>
      <c r="K413" s="115"/>
      <c r="L413" s="115"/>
    </row>
    <row r="414" spans="1:12" s="116" customFormat="1" ht="7.35" customHeight="1" x14ac:dyDescent="0.2">
      <c r="A414" s="124"/>
      <c r="B414" s="92"/>
      <c r="F414" s="115"/>
      <c r="G414" s="115"/>
      <c r="H414" s="115"/>
      <c r="I414" s="115"/>
      <c r="J414" s="115"/>
      <c r="K414" s="115"/>
      <c r="L414" s="115"/>
    </row>
    <row r="415" spans="1:12" s="116" customFormat="1" ht="7.35" customHeight="1" x14ac:dyDescent="0.2">
      <c r="A415" s="124"/>
      <c r="B415" s="92"/>
      <c r="F415" s="115"/>
      <c r="G415" s="115"/>
      <c r="H415" s="115"/>
      <c r="I415" s="115"/>
      <c r="J415" s="115"/>
      <c r="K415" s="115"/>
      <c r="L415" s="115"/>
    </row>
    <row r="416" spans="1:12" s="116" customFormat="1" ht="7.35" customHeight="1" x14ac:dyDescent="0.2">
      <c r="A416" s="124"/>
      <c r="B416" s="92"/>
      <c r="F416" s="115"/>
      <c r="G416" s="115"/>
      <c r="H416" s="115"/>
      <c r="I416" s="115"/>
      <c r="J416" s="115"/>
      <c r="K416" s="115"/>
      <c r="L416" s="115"/>
    </row>
    <row r="417" spans="1:12" s="116" customFormat="1" ht="7.35" customHeight="1" x14ac:dyDescent="0.2">
      <c r="A417" s="124"/>
      <c r="B417" s="92"/>
      <c r="F417" s="115"/>
      <c r="G417" s="115"/>
      <c r="H417" s="115"/>
      <c r="I417" s="115"/>
      <c r="J417" s="115"/>
      <c r="K417" s="115"/>
      <c r="L417" s="115"/>
    </row>
    <row r="418" spans="1:12" s="116" customFormat="1" ht="7.35" customHeight="1" x14ac:dyDescent="0.2">
      <c r="A418" s="124"/>
      <c r="B418" s="92"/>
      <c r="F418" s="115"/>
      <c r="G418" s="115"/>
      <c r="H418" s="115"/>
      <c r="I418" s="115"/>
      <c r="J418" s="115"/>
      <c r="K418" s="115"/>
      <c r="L418" s="115"/>
    </row>
    <row r="419" spans="1:12" s="116" customFormat="1" ht="7.35" customHeight="1" x14ac:dyDescent="0.2">
      <c r="A419" s="124"/>
      <c r="B419" s="92"/>
      <c r="F419" s="115"/>
      <c r="G419" s="115"/>
      <c r="H419" s="115"/>
      <c r="I419" s="115"/>
      <c r="J419" s="115"/>
      <c r="K419" s="115"/>
      <c r="L419" s="115"/>
    </row>
    <row r="420" spans="1:12" s="116" customFormat="1" ht="7.35" customHeight="1" x14ac:dyDescent="0.2">
      <c r="A420" s="124"/>
      <c r="B420" s="92"/>
      <c r="F420" s="115"/>
      <c r="G420" s="115"/>
      <c r="H420" s="115"/>
      <c r="I420" s="115"/>
      <c r="J420" s="115"/>
      <c r="K420" s="115"/>
      <c r="L420" s="115"/>
    </row>
    <row r="421" spans="1:12" s="116" customFormat="1" ht="7.35" customHeight="1" x14ac:dyDescent="0.2">
      <c r="A421" s="124"/>
      <c r="B421" s="92"/>
      <c r="F421" s="115"/>
      <c r="G421" s="115"/>
      <c r="H421" s="115"/>
      <c r="I421" s="115"/>
      <c r="J421" s="115"/>
      <c r="K421" s="115"/>
      <c r="L421" s="115"/>
    </row>
    <row r="422" spans="1:12" s="116" customFormat="1" ht="7.35" customHeight="1" x14ac:dyDescent="0.2">
      <c r="A422" s="124"/>
      <c r="B422" s="92"/>
      <c r="F422" s="115"/>
      <c r="G422" s="115"/>
      <c r="H422" s="115"/>
      <c r="I422" s="115"/>
      <c r="J422" s="115"/>
      <c r="K422" s="115"/>
      <c r="L422" s="115"/>
    </row>
    <row r="423" spans="1:12" s="116" customFormat="1" ht="7.35" customHeight="1" x14ac:dyDescent="0.2">
      <c r="A423" s="124"/>
      <c r="B423" s="92"/>
      <c r="F423" s="115"/>
      <c r="G423" s="115"/>
      <c r="H423" s="115"/>
      <c r="I423" s="115"/>
      <c r="J423" s="115"/>
      <c r="K423" s="115"/>
      <c r="L423" s="115"/>
    </row>
    <row r="424" spans="1:12" s="116" customFormat="1" ht="7.35" customHeight="1" x14ac:dyDescent="0.2">
      <c r="A424" s="124"/>
      <c r="B424" s="92"/>
      <c r="F424" s="115"/>
      <c r="G424" s="115"/>
      <c r="H424" s="115"/>
      <c r="I424" s="115"/>
      <c r="J424" s="115"/>
      <c r="K424" s="115"/>
      <c r="L424" s="115"/>
    </row>
    <row r="425" spans="1:12" s="116" customFormat="1" ht="7.35" customHeight="1" x14ac:dyDescent="0.2">
      <c r="A425" s="124"/>
      <c r="B425" s="92"/>
      <c r="F425" s="115"/>
      <c r="G425" s="115"/>
      <c r="H425" s="115"/>
      <c r="I425" s="115"/>
      <c r="J425" s="115"/>
      <c r="K425" s="115"/>
      <c r="L425" s="115"/>
    </row>
    <row r="426" spans="1:12" s="116" customFormat="1" ht="7.35" customHeight="1" x14ac:dyDescent="0.2">
      <c r="A426" s="124"/>
      <c r="B426" s="92"/>
      <c r="F426" s="115"/>
      <c r="G426" s="115"/>
      <c r="H426" s="115"/>
      <c r="I426" s="115"/>
      <c r="J426" s="115"/>
      <c r="K426" s="115"/>
      <c r="L426" s="115"/>
    </row>
    <row r="427" spans="1:12" s="116" customFormat="1" ht="7.35" customHeight="1" x14ac:dyDescent="0.2">
      <c r="A427" s="124"/>
      <c r="B427" s="92"/>
      <c r="F427" s="115"/>
      <c r="G427" s="115"/>
      <c r="H427" s="115"/>
      <c r="I427" s="115"/>
      <c r="J427" s="115"/>
      <c r="K427" s="115"/>
      <c r="L427" s="115"/>
    </row>
    <row r="428" spans="1:12" s="116" customFormat="1" ht="7.35" customHeight="1" x14ac:dyDescent="0.2">
      <c r="A428" s="124"/>
      <c r="B428" s="92"/>
      <c r="F428" s="115"/>
      <c r="G428" s="115"/>
      <c r="H428" s="115"/>
      <c r="I428" s="115"/>
      <c r="J428" s="115"/>
      <c r="K428" s="115"/>
      <c r="L428" s="115"/>
    </row>
    <row r="429" spans="1:12" s="116" customFormat="1" ht="7.35" customHeight="1" x14ac:dyDescent="0.2">
      <c r="A429" s="124"/>
      <c r="B429" s="92"/>
      <c r="F429" s="115"/>
      <c r="G429" s="115"/>
      <c r="H429" s="115"/>
      <c r="I429" s="115"/>
      <c r="J429" s="115"/>
      <c r="K429" s="115"/>
      <c r="L429" s="115"/>
    </row>
    <row r="430" spans="1:12" s="116" customFormat="1" ht="7.35" customHeight="1" x14ac:dyDescent="0.2">
      <c r="A430" s="124"/>
      <c r="B430" s="92"/>
      <c r="F430" s="115"/>
      <c r="G430" s="115"/>
      <c r="H430" s="115"/>
      <c r="I430" s="115"/>
      <c r="J430" s="115"/>
      <c r="K430" s="115"/>
      <c r="L430" s="115"/>
    </row>
    <row r="431" spans="1:12" s="116" customFormat="1" ht="7.35" customHeight="1" x14ac:dyDescent="0.2">
      <c r="A431" s="124"/>
      <c r="B431" s="92"/>
      <c r="F431" s="115"/>
      <c r="G431" s="115"/>
      <c r="H431" s="115"/>
      <c r="I431" s="115"/>
      <c r="J431" s="115"/>
      <c r="K431" s="115"/>
      <c r="L431" s="115"/>
    </row>
    <row r="432" spans="1:12" s="116" customFormat="1" ht="7.35" customHeight="1" x14ac:dyDescent="0.2">
      <c r="A432" s="124"/>
      <c r="B432" s="92"/>
      <c r="F432" s="115"/>
      <c r="G432" s="115"/>
      <c r="H432" s="115"/>
      <c r="I432" s="115"/>
      <c r="J432" s="115"/>
      <c r="K432" s="115"/>
      <c r="L432" s="115"/>
    </row>
    <row r="433" spans="1:12" s="116" customFormat="1" ht="7.35" customHeight="1" x14ac:dyDescent="0.2">
      <c r="A433" s="124"/>
      <c r="B433" s="92"/>
      <c r="F433" s="115"/>
      <c r="G433" s="115"/>
      <c r="H433" s="115"/>
      <c r="I433" s="115"/>
      <c r="J433" s="115"/>
      <c r="K433" s="115"/>
      <c r="L433" s="115"/>
    </row>
    <row r="434" spans="1:12" s="116" customFormat="1" ht="7.35" customHeight="1" x14ac:dyDescent="0.2">
      <c r="A434" s="124"/>
      <c r="B434" s="92"/>
      <c r="F434" s="115"/>
      <c r="G434" s="115"/>
      <c r="H434" s="115"/>
      <c r="I434" s="115"/>
      <c r="J434" s="115"/>
      <c r="K434" s="115"/>
      <c r="L434" s="115"/>
    </row>
    <row r="435" spans="1:12" s="116" customFormat="1" ht="7.35" customHeight="1" x14ac:dyDescent="0.2">
      <c r="A435" s="124"/>
      <c r="B435" s="92"/>
      <c r="F435" s="115"/>
      <c r="G435" s="115"/>
      <c r="H435" s="115"/>
      <c r="I435" s="115"/>
      <c r="J435" s="115"/>
      <c r="K435" s="115"/>
      <c r="L435" s="115"/>
    </row>
    <row r="436" spans="1:12" s="116" customFormat="1" ht="7.35" customHeight="1" x14ac:dyDescent="0.2">
      <c r="A436" s="124"/>
      <c r="B436" s="92"/>
      <c r="F436" s="115"/>
      <c r="G436" s="115"/>
      <c r="H436" s="115"/>
      <c r="I436" s="115"/>
      <c r="J436" s="115"/>
      <c r="K436" s="115"/>
      <c r="L436" s="115"/>
    </row>
    <row r="437" spans="1:12" ht="7.35" customHeight="1" x14ac:dyDescent="0.2">
      <c r="H437" s="115"/>
      <c r="J437" s="115"/>
      <c r="K437" s="115"/>
      <c r="L437" s="115"/>
    </row>
    <row r="438" spans="1:12" ht="7.35" customHeight="1" x14ac:dyDescent="0.2">
      <c r="H438" s="115"/>
      <c r="J438" s="115"/>
      <c r="K438" s="115"/>
      <c r="L438" s="115"/>
    </row>
  </sheetData>
  <mergeCells count="2">
    <mergeCell ref="A1:N1"/>
    <mergeCell ref="F5:L5"/>
  </mergeCells>
  <pageMargins left="0.55118110236220474" right="0.55118110236220474" top="0.78740157480314965" bottom="0.78740157480314965" header="0.51181102362204722" footer="0.51181102362204722"/>
  <pageSetup paperSize="9" scale="47" fitToHeight="0" orientation="portrait" r:id="rId1"/>
  <headerFooter alignWithMargins="0"/>
  <rowBreaks count="2" manualBreakCount="2">
    <brk id="97" max="13" man="1"/>
    <brk id="17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view="pageBreakPreview" zoomScaleNormal="85" zoomScaleSheetLayoutView="100" workbookViewId="0"/>
  </sheetViews>
  <sheetFormatPr defaultRowHeight="12.75" x14ac:dyDescent="0.2"/>
  <cols>
    <col min="1" max="1" width="13" style="146" customWidth="1"/>
    <col min="2" max="2" width="24" style="146" customWidth="1"/>
    <col min="3" max="3" width="9.7109375" style="146" customWidth="1"/>
    <col min="4" max="8" width="9.140625" style="146"/>
    <col min="9" max="9" width="24" style="146" customWidth="1"/>
    <col min="10" max="10" width="9.85546875" style="146" customWidth="1"/>
    <col min="11" max="16384" width="9.140625" style="146"/>
  </cols>
  <sheetData>
    <row r="1" spans="1:16" ht="23.25" customHeight="1" x14ac:dyDescent="0.2">
      <c r="A1" s="319" t="s">
        <v>252</v>
      </c>
      <c r="B1" s="319"/>
      <c r="C1" s="319"/>
      <c r="D1" s="319"/>
    </row>
    <row r="2" spans="1:16" ht="19.5" customHeight="1" x14ac:dyDescent="0.2">
      <c r="A2" s="213" t="s">
        <v>251</v>
      </c>
      <c r="B2" s="214"/>
      <c r="C2" s="214"/>
    </row>
    <row r="3" spans="1:16" ht="10.5" customHeight="1" x14ac:dyDescent="0.25">
      <c r="A3" s="270"/>
      <c r="B3" s="267"/>
      <c r="C3" s="292"/>
    </row>
    <row r="4" spans="1:16" ht="15.75" x14ac:dyDescent="0.25">
      <c r="A4" s="267" t="s">
        <v>280</v>
      </c>
      <c r="B4" s="267"/>
      <c r="C4" s="292"/>
    </row>
    <row r="5" spans="1:16" ht="16.5" thickBot="1" x14ac:dyDescent="0.3">
      <c r="A5" s="97"/>
      <c r="B5" s="95"/>
      <c r="C5" s="95"/>
      <c r="H5" s="95"/>
      <c r="I5" s="291"/>
      <c r="J5" s="291"/>
      <c r="O5" s="95" t="s">
        <v>279</v>
      </c>
    </row>
    <row r="6" spans="1:16" ht="25.5" x14ac:dyDescent="0.2">
      <c r="A6" s="211"/>
      <c r="B6" s="283" t="s">
        <v>99</v>
      </c>
      <c r="C6" s="283"/>
      <c r="D6" s="393" t="s">
        <v>267</v>
      </c>
      <c r="E6" s="394"/>
      <c r="F6" s="394"/>
      <c r="G6" s="394"/>
      <c r="H6" s="394"/>
      <c r="I6" s="284" t="s">
        <v>259</v>
      </c>
      <c r="J6" s="306"/>
      <c r="K6" s="393" t="s">
        <v>266</v>
      </c>
      <c r="L6" s="394"/>
      <c r="M6" s="394"/>
      <c r="N6" s="394"/>
      <c r="O6" s="394"/>
    </row>
    <row r="7" spans="1:16" ht="15.75" customHeight="1" thickBot="1" x14ac:dyDescent="0.25">
      <c r="A7" s="93" t="s">
        <v>42</v>
      </c>
      <c r="B7" s="252" t="s">
        <v>237</v>
      </c>
      <c r="C7" s="252"/>
      <c r="D7" s="287" t="s">
        <v>260</v>
      </c>
      <c r="E7" s="287" t="s">
        <v>261</v>
      </c>
      <c r="F7" s="287" t="s">
        <v>262</v>
      </c>
      <c r="G7" s="287" t="s">
        <v>263</v>
      </c>
      <c r="H7" s="287" t="s">
        <v>264</v>
      </c>
      <c r="I7" s="287"/>
      <c r="J7" s="287"/>
      <c r="K7" s="287" t="s">
        <v>260</v>
      </c>
      <c r="L7" s="287" t="s">
        <v>261</v>
      </c>
      <c r="M7" s="287" t="s">
        <v>262</v>
      </c>
      <c r="N7" s="287" t="s">
        <v>263</v>
      </c>
      <c r="O7" s="287" t="s">
        <v>264</v>
      </c>
    </row>
    <row r="8" spans="1:16" x14ac:dyDescent="0.2">
      <c r="A8" s="147">
        <v>1963</v>
      </c>
      <c r="B8" s="148">
        <v>34.71351191656921</v>
      </c>
      <c r="C8" s="148"/>
      <c r="D8" s="285" t="s">
        <v>265</v>
      </c>
      <c r="E8" s="285" t="s">
        <v>265</v>
      </c>
      <c r="F8" s="285" t="s">
        <v>265</v>
      </c>
      <c r="G8" s="285" t="s">
        <v>265</v>
      </c>
      <c r="H8" s="285" t="s">
        <v>265</v>
      </c>
      <c r="I8" s="271">
        <v>36.178720763290748</v>
      </c>
      <c r="J8" s="285"/>
      <c r="K8" s="285" t="s">
        <v>265</v>
      </c>
      <c r="L8" s="285" t="s">
        <v>265</v>
      </c>
      <c r="M8" s="285" t="s">
        <v>265</v>
      </c>
      <c r="N8" s="285" t="s">
        <v>265</v>
      </c>
      <c r="O8" s="285" t="s">
        <v>265</v>
      </c>
      <c r="P8" s="151"/>
    </row>
    <row r="9" spans="1:16" x14ac:dyDescent="0.2">
      <c r="A9" s="147">
        <v>1964</v>
      </c>
      <c r="B9" s="148">
        <v>37.335399826914184</v>
      </c>
      <c r="C9" s="148"/>
      <c r="D9" s="285" t="s">
        <v>265</v>
      </c>
      <c r="E9" s="285" t="s">
        <v>265</v>
      </c>
      <c r="F9" s="285" t="s">
        <v>265</v>
      </c>
      <c r="G9" s="285" t="s">
        <v>265</v>
      </c>
      <c r="H9" s="285" t="s">
        <v>265</v>
      </c>
      <c r="I9" s="271">
        <v>38.885874432378628</v>
      </c>
      <c r="J9" s="285"/>
      <c r="K9" s="285" t="s">
        <v>265</v>
      </c>
      <c r="L9" s="285" t="s">
        <v>265</v>
      </c>
      <c r="M9" s="285" t="s">
        <v>265</v>
      </c>
      <c r="N9" s="285" t="s">
        <v>265</v>
      </c>
      <c r="O9" s="285" t="s">
        <v>265</v>
      </c>
      <c r="P9" s="151"/>
    </row>
    <row r="10" spans="1:16" x14ac:dyDescent="0.2">
      <c r="A10" s="147">
        <v>1965</v>
      </c>
      <c r="B10" s="148">
        <v>38.434013475873314</v>
      </c>
      <c r="C10" s="148"/>
      <c r="D10" s="285" t="s">
        <v>265</v>
      </c>
      <c r="E10" s="285" t="s">
        <v>265</v>
      </c>
      <c r="F10" s="285" t="s">
        <v>265</v>
      </c>
      <c r="G10" s="285" t="s">
        <v>265</v>
      </c>
      <c r="H10" s="285" t="s">
        <v>265</v>
      </c>
      <c r="I10" s="271">
        <v>40.019354748443845</v>
      </c>
      <c r="J10" s="285"/>
      <c r="K10" s="285" t="s">
        <v>265</v>
      </c>
      <c r="L10" s="285" t="s">
        <v>265</v>
      </c>
      <c r="M10" s="285" t="s">
        <v>265</v>
      </c>
      <c r="N10" s="285" t="s">
        <v>265</v>
      </c>
      <c r="O10" s="285" t="s">
        <v>265</v>
      </c>
      <c r="P10" s="151"/>
    </row>
    <row r="11" spans="1:16" x14ac:dyDescent="0.2">
      <c r="A11" s="147">
        <v>1966</v>
      </c>
      <c r="B11" s="148">
        <v>39.050993383557589</v>
      </c>
      <c r="C11" s="148"/>
      <c r="D11" s="286">
        <f>100*((B11/B8)^(1/3)-1)</f>
        <v>4.0026753198075582</v>
      </c>
      <c r="E11" s="285" t="s">
        <v>265</v>
      </c>
      <c r="F11" s="285" t="s">
        <v>265</v>
      </c>
      <c r="G11" s="285" t="s">
        <v>265</v>
      </c>
      <c r="H11" s="285" t="s">
        <v>265</v>
      </c>
      <c r="I11" s="271">
        <v>40.734497732400733</v>
      </c>
      <c r="J11" s="285"/>
      <c r="K11" s="286">
        <f>100*((I11/I8)^(1/3)-1)</f>
        <v>4.0326639823910382</v>
      </c>
      <c r="L11" s="285" t="s">
        <v>265</v>
      </c>
      <c r="M11" s="285" t="s">
        <v>265</v>
      </c>
      <c r="N11" s="285" t="s">
        <v>265</v>
      </c>
      <c r="O11" s="285" t="s">
        <v>265</v>
      </c>
      <c r="P11" s="151"/>
    </row>
    <row r="12" spans="1:16" x14ac:dyDescent="0.2">
      <c r="A12" s="147">
        <v>1967</v>
      </c>
      <c r="B12" s="148">
        <v>39.896680197680126</v>
      </c>
      <c r="C12" s="148"/>
      <c r="D12" s="286">
        <f t="shared" ref="D12:D62" si="0">100*((B12/B9)^(1/3)-1)</f>
        <v>2.236345661575001</v>
      </c>
      <c r="E12" s="285" t="s">
        <v>265</v>
      </c>
      <c r="F12" s="285" t="s">
        <v>265</v>
      </c>
      <c r="G12" s="285" t="s">
        <v>265</v>
      </c>
      <c r="H12" s="285" t="s">
        <v>265</v>
      </c>
      <c r="I12" s="271">
        <v>41.635055832940616</v>
      </c>
      <c r="J12" s="285"/>
      <c r="K12" s="286">
        <f t="shared" ref="K12:K62" si="1">100*((I12/I9)^(1/3)-1)</f>
        <v>2.3031706753633419</v>
      </c>
      <c r="L12" s="285" t="s">
        <v>265</v>
      </c>
      <c r="M12" s="285" t="s">
        <v>265</v>
      </c>
      <c r="N12" s="285" t="s">
        <v>265</v>
      </c>
      <c r="O12" s="285" t="s">
        <v>265</v>
      </c>
      <c r="P12" s="151"/>
    </row>
    <row r="13" spans="1:16" x14ac:dyDescent="0.2">
      <c r="A13" s="147">
        <v>1968</v>
      </c>
      <c r="B13" s="148">
        <v>41.969626692068651</v>
      </c>
      <c r="C13" s="148"/>
      <c r="D13" s="286">
        <f t="shared" si="0"/>
        <v>2.9768942264987608</v>
      </c>
      <c r="E13" s="286">
        <f>100*((B13/B8)^(1/5)-1)</f>
        <v>3.8693253217276347</v>
      </c>
      <c r="F13" s="285" t="s">
        <v>265</v>
      </c>
      <c r="G13" s="285" t="s">
        <v>265</v>
      </c>
      <c r="H13" s="285" t="s">
        <v>265</v>
      </c>
      <c r="I13" s="271">
        <v>43.782322002833368</v>
      </c>
      <c r="J13" s="285"/>
      <c r="K13" s="286">
        <f t="shared" si="1"/>
        <v>3.0408824990521888</v>
      </c>
      <c r="L13" s="286">
        <f>100*((I13/I8)^(1/5)-1)</f>
        <v>3.8888925680329312</v>
      </c>
      <c r="M13" s="285" t="s">
        <v>265</v>
      </c>
      <c r="N13" s="285" t="s">
        <v>265</v>
      </c>
      <c r="O13" s="285" t="s">
        <v>265</v>
      </c>
      <c r="P13" s="151"/>
    </row>
    <row r="14" spans="1:16" x14ac:dyDescent="0.2">
      <c r="A14" s="147">
        <v>1969</v>
      </c>
      <c r="B14" s="148">
        <v>43.478345162569944</v>
      </c>
      <c r="C14" s="148"/>
      <c r="D14" s="286">
        <f t="shared" si="0"/>
        <v>3.6446700528329767</v>
      </c>
      <c r="E14" s="286">
        <f t="shared" ref="E14:E62" si="2">100*((B14/B9)^(1/5)-1)</f>
        <v>3.093299604692934</v>
      </c>
      <c r="F14" s="285" t="s">
        <v>265</v>
      </c>
      <c r="G14" s="285" t="s">
        <v>265</v>
      </c>
      <c r="H14" s="285" t="s">
        <v>265</v>
      </c>
      <c r="I14" s="271">
        <v>45.283925667257265</v>
      </c>
      <c r="J14" s="285"/>
      <c r="K14" s="286">
        <f t="shared" si="1"/>
        <v>3.5922424690093102</v>
      </c>
      <c r="L14" s="286">
        <f t="shared" ref="L14:L62" si="3">100*((I14/I9)^(1/5)-1)</f>
        <v>3.093299604692934</v>
      </c>
      <c r="M14" s="285" t="s">
        <v>265</v>
      </c>
      <c r="N14" s="285" t="s">
        <v>265</v>
      </c>
      <c r="O14" s="285" t="s">
        <v>265</v>
      </c>
      <c r="P14" s="151"/>
    </row>
    <row r="15" spans="1:16" x14ac:dyDescent="0.2">
      <c r="A15" s="147">
        <v>1970</v>
      </c>
      <c r="B15" s="148">
        <v>44.501434324501631</v>
      </c>
      <c r="C15" s="148"/>
      <c r="D15" s="286">
        <f t="shared" si="0"/>
        <v>3.7080375990983461</v>
      </c>
      <c r="E15" s="286">
        <f t="shared" si="2"/>
        <v>2.9749652739491594</v>
      </c>
      <c r="F15" s="285" t="s">
        <v>265</v>
      </c>
      <c r="G15" s="285" t="s">
        <v>265</v>
      </c>
      <c r="H15" s="285" t="s">
        <v>265</v>
      </c>
      <c r="I15" s="271">
        <v>46.303274243542305</v>
      </c>
      <c r="J15" s="285"/>
      <c r="K15" s="286">
        <f t="shared" si="1"/>
        <v>3.605827470032974</v>
      </c>
      <c r="L15" s="286">
        <f t="shared" si="3"/>
        <v>2.9599502558691482</v>
      </c>
      <c r="M15" s="285" t="s">
        <v>265</v>
      </c>
      <c r="N15" s="285" t="s">
        <v>265</v>
      </c>
      <c r="O15" s="285" t="s">
        <v>265</v>
      </c>
      <c r="P15" s="151"/>
    </row>
    <row r="16" spans="1:16" x14ac:dyDescent="0.2">
      <c r="A16" s="147">
        <v>1971</v>
      </c>
      <c r="B16" s="148">
        <v>45.476143650858731</v>
      </c>
      <c r="C16" s="148"/>
      <c r="D16" s="286">
        <f t="shared" si="0"/>
        <v>2.7108147966079077</v>
      </c>
      <c r="E16" s="286">
        <f t="shared" si="2"/>
        <v>3.0932684742260852</v>
      </c>
      <c r="F16" s="285" t="s">
        <v>265</v>
      </c>
      <c r="G16" s="285" t="s">
        <v>265</v>
      </c>
      <c r="H16" s="285" t="s">
        <v>265</v>
      </c>
      <c r="I16" s="271">
        <v>47.11952480655102</v>
      </c>
      <c r="J16" s="285"/>
      <c r="K16" s="286">
        <f t="shared" si="1"/>
        <v>2.4788013691908528</v>
      </c>
      <c r="L16" s="286">
        <f t="shared" si="3"/>
        <v>2.9550626608852326</v>
      </c>
      <c r="M16" s="285" t="s">
        <v>265</v>
      </c>
      <c r="N16" s="285" t="s">
        <v>265</v>
      </c>
      <c r="O16" s="285" t="s">
        <v>265</v>
      </c>
      <c r="P16" s="151"/>
    </row>
    <row r="17" spans="1:16" x14ac:dyDescent="0.2">
      <c r="A17" s="147">
        <v>1972</v>
      </c>
      <c r="B17" s="148">
        <v>47.369824913235185</v>
      </c>
      <c r="C17" s="148"/>
      <c r="D17" s="286">
        <f t="shared" si="0"/>
        <v>2.8986296702712355</v>
      </c>
      <c r="E17" s="286">
        <f t="shared" si="2"/>
        <v>3.4934832204572164</v>
      </c>
      <c r="F17" s="285" t="s">
        <v>265</v>
      </c>
      <c r="G17" s="285" t="s">
        <v>265</v>
      </c>
      <c r="H17" s="285" t="s">
        <v>265</v>
      </c>
      <c r="I17" s="271">
        <v>49.128556224776943</v>
      </c>
      <c r="J17" s="285"/>
      <c r="K17" s="286">
        <f t="shared" si="1"/>
        <v>2.7535048284779151</v>
      </c>
      <c r="L17" s="286">
        <f t="shared" si="3"/>
        <v>3.3653477363793538</v>
      </c>
      <c r="M17" s="285" t="s">
        <v>265</v>
      </c>
      <c r="N17" s="285" t="s">
        <v>265</v>
      </c>
      <c r="O17" s="285" t="s">
        <v>265</v>
      </c>
      <c r="P17" s="151"/>
    </row>
    <row r="18" spans="1:16" x14ac:dyDescent="0.2">
      <c r="A18" s="147">
        <v>1973</v>
      </c>
      <c r="B18" s="148">
        <v>50.293420530759938</v>
      </c>
      <c r="C18" s="148"/>
      <c r="D18" s="286">
        <f t="shared" si="0"/>
        <v>4.1627382604585872</v>
      </c>
      <c r="E18" s="286">
        <f t="shared" si="2"/>
        <v>3.6848284536300735</v>
      </c>
      <c r="F18" s="286">
        <f>100*((B18/B8)^(1/10)-1)</f>
        <v>3.7770358874140486</v>
      </c>
      <c r="G18" s="285" t="s">
        <v>265</v>
      </c>
      <c r="H18" s="285" t="s">
        <v>265</v>
      </c>
      <c r="I18" s="271">
        <v>52.127810561009298</v>
      </c>
      <c r="J18" s="285"/>
      <c r="K18" s="286">
        <f t="shared" si="1"/>
        <v>4.0285617057972622</v>
      </c>
      <c r="L18" s="286">
        <f t="shared" si="3"/>
        <v>3.5509621986023587</v>
      </c>
      <c r="M18" s="286">
        <f>100*((I18/I8)^(1/10)-1)</f>
        <v>3.719789756666203</v>
      </c>
      <c r="N18" s="285" t="s">
        <v>265</v>
      </c>
      <c r="O18" s="285" t="s">
        <v>265</v>
      </c>
      <c r="P18" s="151"/>
    </row>
    <row r="19" spans="1:16" x14ac:dyDescent="0.2">
      <c r="A19" s="147">
        <v>1974</v>
      </c>
      <c r="B19" s="148">
        <v>49.610218718350879</v>
      </c>
      <c r="C19" s="148"/>
      <c r="D19" s="286">
        <f t="shared" si="0"/>
        <v>2.9427669703406822</v>
      </c>
      <c r="E19" s="286">
        <f t="shared" si="2"/>
        <v>2.6737979701874304</v>
      </c>
      <c r="F19" s="286">
        <f t="shared" ref="F19:F63" si="4">100*((B19/B9)^(1/10)-1)</f>
        <v>2.8833349755549298</v>
      </c>
      <c r="G19" s="285" t="s">
        <v>265</v>
      </c>
      <c r="H19" s="285" t="s">
        <v>265</v>
      </c>
      <c r="I19" s="271">
        <v>51.35199101345404</v>
      </c>
      <c r="J19" s="285"/>
      <c r="K19" s="286">
        <f t="shared" si="1"/>
        <v>2.9087085867026907</v>
      </c>
      <c r="L19" s="286">
        <f t="shared" si="3"/>
        <v>2.5469253637641298</v>
      </c>
      <c r="M19" s="286">
        <f t="shared" ref="M19:M62" si="5">100*((I19/I9)^(1/10)-1)</f>
        <v>2.8197495623609292</v>
      </c>
      <c r="N19" s="285" t="s">
        <v>265</v>
      </c>
      <c r="O19" s="285" t="s">
        <v>265</v>
      </c>
      <c r="P19" s="151"/>
    </row>
    <row r="20" spans="1:16" x14ac:dyDescent="0.2">
      <c r="A20" s="147">
        <v>1975</v>
      </c>
      <c r="B20" s="148">
        <v>48.454420403087497</v>
      </c>
      <c r="C20" s="148"/>
      <c r="D20" s="286">
        <f t="shared" si="0"/>
        <v>0.75745931153461399</v>
      </c>
      <c r="E20" s="286">
        <f t="shared" si="2"/>
        <v>1.7166102796266625</v>
      </c>
      <c r="F20" s="286">
        <f t="shared" si="4"/>
        <v>2.3438538033836886</v>
      </c>
      <c r="G20" s="285" t="s">
        <v>265</v>
      </c>
      <c r="H20" s="285" t="s">
        <v>265</v>
      </c>
      <c r="I20" s="271">
        <v>50.236132520959622</v>
      </c>
      <c r="J20" s="285"/>
      <c r="K20" s="286">
        <f t="shared" si="1"/>
        <v>0.74590411521269218</v>
      </c>
      <c r="L20" s="286">
        <f t="shared" si="3"/>
        <v>1.6438014112768906</v>
      </c>
      <c r="M20" s="286">
        <f t="shared" si="5"/>
        <v>2.299759223189346</v>
      </c>
      <c r="N20" s="285" t="s">
        <v>265</v>
      </c>
      <c r="O20" s="285" t="s">
        <v>265</v>
      </c>
      <c r="P20" s="151"/>
    </row>
    <row r="21" spans="1:16" x14ac:dyDescent="0.2">
      <c r="A21" s="147">
        <v>1976</v>
      </c>
      <c r="B21" s="148">
        <v>49.552963586421519</v>
      </c>
      <c r="C21" s="148"/>
      <c r="D21" s="286">
        <f t="shared" si="0"/>
        <v>-0.49318632232365767</v>
      </c>
      <c r="E21" s="286">
        <f t="shared" si="2"/>
        <v>1.731910544541404</v>
      </c>
      <c r="F21" s="286">
        <f t="shared" si="4"/>
        <v>2.4103274390056662</v>
      </c>
      <c r="G21" s="285" t="s">
        <v>265</v>
      </c>
      <c r="H21" s="285" t="s">
        <v>265</v>
      </c>
      <c r="I21" s="271">
        <v>51.365253346508865</v>
      </c>
      <c r="J21" s="285"/>
      <c r="K21" s="286">
        <f t="shared" si="1"/>
        <v>-0.49001745680349318</v>
      </c>
      <c r="L21" s="286">
        <f t="shared" si="3"/>
        <v>1.7404622539020309</v>
      </c>
      <c r="M21" s="286">
        <f t="shared" si="5"/>
        <v>2.3459606750452666</v>
      </c>
      <c r="N21" s="285" t="s">
        <v>265</v>
      </c>
      <c r="O21" s="285" t="s">
        <v>265</v>
      </c>
      <c r="P21" s="151"/>
    </row>
    <row r="22" spans="1:16" x14ac:dyDescent="0.2">
      <c r="A22" s="147">
        <v>1977</v>
      </c>
      <c r="B22" s="148">
        <v>50.514955315624427</v>
      </c>
      <c r="C22" s="148"/>
      <c r="D22" s="286">
        <f t="shared" si="0"/>
        <v>0.60423827377695805</v>
      </c>
      <c r="E22" s="286">
        <f t="shared" si="2"/>
        <v>1.2939807341767695</v>
      </c>
      <c r="F22" s="286">
        <f t="shared" si="4"/>
        <v>2.3878259142454894</v>
      </c>
      <c r="G22" s="285" t="s">
        <v>265</v>
      </c>
      <c r="H22" s="285" t="s">
        <v>265</v>
      </c>
      <c r="I22" s="271">
        <v>52.434566146760453</v>
      </c>
      <c r="J22" s="285"/>
      <c r="K22" s="286">
        <f t="shared" si="1"/>
        <v>0.6978343998662595</v>
      </c>
      <c r="L22" s="286">
        <f t="shared" si="3"/>
        <v>1.3110311148408993</v>
      </c>
      <c r="M22" s="286">
        <f t="shared" si="5"/>
        <v>2.3330345524683382</v>
      </c>
      <c r="N22" s="285" t="s">
        <v>265</v>
      </c>
      <c r="O22" s="285" t="s">
        <v>265</v>
      </c>
      <c r="P22" s="151"/>
    </row>
    <row r="23" spans="1:16" x14ac:dyDescent="0.2">
      <c r="A23" s="147">
        <v>1978</v>
      </c>
      <c r="B23" s="148">
        <v>52.419181588589787</v>
      </c>
      <c r="C23" s="148"/>
      <c r="D23" s="286">
        <f t="shared" si="0"/>
        <v>2.6563009256059367</v>
      </c>
      <c r="E23" s="286">
        <f t="shared" si="2"/>
        <v>0.83140354554747109</v>
      </c>
      <c r="F23" s="286">
        <f t="shared" si="4"/>
        <v>2.2481627187444175</v>
      </c>
      <c r="G23" s="285" t="s">
        <v>265</v>
      </c>
      <c r="H23" s="285" t="s">
        <v>265</v>
      </c>
      <c r="I23" s="271">
        <v>54.556256601074757</v>
      </c>
      <c r="J23" s="285"/>
      <c r="K23" s="286">
        <f t="shared" si="1"/>
        <v>2.7880882357054215</v>
      </c>
      <c r="L23" s="286">
        <f t="shared" si="3"/>
        <v>0.91483531444909172</v>
      </c>
      <c r="M23" s="286">
        <f t="shared" si="5"/>
        <v>2.2244016706613134</v>
      </c>
      <c r="N23" s="285" t="s">
        <v>265</v>
      </c>
      <c r="O23" s="285" t="s">
        <v>265</v>
      </c>
      <c r="P23" s="151"/>
    </row>
    <row r="24" spans="1:16" x14ac:dyDescent="0.2">
      <c r="A24" s="147">
        <v>1979</v>
      </c>
      <c r="B24" s="148">
        <v>53.694537710641548</v>
      </c>
      <c r="C24" s="148"/>
      <c r="D24" s="286">
        <f t="shared" si="0"/>
        <v>2.7117569433976696</v>
      </c>
      <c r="E24" s="286">
        <f t="shared" si="2"/>
        <v>1.5948733301758056</v>
      </c>
      <c r="F24" s="286">
        <f t="shared" si="4"/>
        <v>2.1329109499443222</v>
      </c>
      <c r="G24" s="285" t="s">
        <v>265</v>
      </c>
      <c r="H24" s="285" t="s">
        <v>265</v>
      </c>
      <c r="I24" s="271">
        <v>55.977040543602179</v>
      </c>
      <c r="J24" s="285"/>
      <c r="K24" s="286">
        <f t="shared" si="1"/>
        <v>2.9074538960326857</v>
      </c>
      <c r="L24" s="286">
        <f t="shared" si="3"/>
        <v>1.7397179838293697</v>
      </c>
      <c r="M24" s="286">
        <f t="shared" si="5"/>
        <v>2.1425242816044854</v>
      </c>
      <c r="N24" s="285" t="s">
        <v>265</v>
      </c>
      <c r="O24" s="285" t="s">
        <v>265</v>
      </c>
      <c r="P24" s="151"/>
    </row>
    <row r="25" spans="1:16" x14ac:dyDescent="0.2">
      <c r="A25" s="147">
        <v>1980</v>
      </c>
      <c r="B25" s="148">
        <v>52.649545828479539</v>
      </c>
      <c r="C25" s="148"/>
      <c r="D25" s="286">
        <f t="shared" si="0"/>
        <v>1.3891663096522011</v>
      </c>
      <c r="E25" s="286">
        <f t="shared" si="2"/>
        <v>1.6745467890139976</v>
      </c>
      <c r="F25" s="286">
        <f t="shared" si="4"/>
        <v>1.6955763595241313</v>
      </c>
      <c r="G25" s="285" t="s">
        <v>265</v>
      </c>
      <c r="H25" s="285" t="s">
        <v>265</v>
      </c>
      <c r="I25" s="271">
        <v>54.990133851313239</v>
      </c>
      <c r="J25" s="285"/>
      <c r="K25" s="286">
        <f t="shared" si="1"/>
        <v>1.5989062484923933</v>
      </c>
      <c r="L25" s="286">
        <f t="shared" si="3"/>
        <v>1.824835201813535</v>
      </c>
      <c r="M25" s="286">
        <f t="shared" si="5"/>
        <v>1.7342780383737377</v>
      </c>
      <c r="N25" s="285" t="s">
        <v>265</v>
      </c>
      <c r="O25" s="285" t="s">
        <v>265</v>
      </c>
      <c r="P25" s="151"/>
    </row>
    <row r="26" spans="1:16" x14ac:dyDescent="0.2">
      <c r="A26" s="147">
        <v>1981</v>
      </c>
      <c r="B26" s="148">
        <v>52.016110865246468</v>
      </c>
      <c r="C26" s="148"/>
      <c r="D26" s="286">
        <f t="shared" si="0"/>
        <v>-0.25697226842317233</v>
      </c>
      <c r="E26" s="286">
        <f t="shared" si="2"/>
        <v>0.97495049428135694</v>
      </c>
      <c r="F26" s="286">
        <f t="shared" si="4"/>
        <v>1.352723845606274</v>
      </c>
      <c r="G26" s="285" t="s">
        <v>265</v>
      </c>
      <c r="H26" s="285" t="s">
        <v>265</v>
      </c>
      <c r="I26" s="271">
        <v>54.472220806491862</v>
      </c>
      <c r="J26" s="285"/>
      <c r="K26" s="286">
        <f t="shared" si="1"/>
        <v>-5.1371425262136672E-2</v>
      </c>
      <c r="L26" s="286">
        <f t="shared" si="3"/>
        <v>1.1815037167002718</v>
      </c>
      <c r="M26" s="286">
        <f t="shared" si="5"/>
        <v>1.4605980648743744</v>
      </c>
      <c r="N26" s="285" t="s">
        <v>265</v>
      </c>
      <c r="O26" s="285" t="s">
        <v>265</v>
      </c>
      <c r="P26" s="151"/>
    </row>
    <row r="27" spans="1:16" x14ac:dyDescent="0.2">
      <c r="A27" s="147">
        <v>1982</v>
      </c>
      <c r="B27" s="148">
        <v>52.545185045911147</v>
      </c>
      <c r="C27" s="148"/>
      <c r="D27" s="286">
        <f t="shared" si="0"/>
        <v>-0.71866551821879732</v>
      </c>
      <c r="E27" s="286">
        <f t="shared" si="2"/>
        <v>0.7911941222511043</v>
      </c>
      <c r="F27" s="286">
        <f t="shared" si="4"/>
        <v>1.0422746952678974</v>
      </c>
      <c r="G27" s="285" t="s">
        <v>265</v>
      </c>
      <c r="H27" s="285" t="s">
        <v>265</v>
      </c>
      <c r="I27" s="271">
        <v>55.193128494901551</v>
      </c>
      <c r="J27" s="285"/>
      <c r="K27" s="286">
        <f t="shared" si="1"/>
        <v>-0.4690018894666359</v>
      </c>
      <c r="L27" s="286">
        <f t="shared" si="3"/>
        <v>1.0307243139802802</v>
      </c>
      <c r="M27" s="286">
        <f t="shared" si="5"/>
        <v>1.1707806361529016</v>
      </c>
      <c r="N27" s="285" t="s">
        <v>265</v>
      </c>
      <c r="O27" s="285" t="s">
        <v>265</v>
      </c>
      <c r="P27" s="151"/>
    </row>
    <row r="28" spans="1:16" x14ac:dyDescent="0.2">
      <c r="A28" s="147">
        <v>1983</v>
      </c>
      <c r="B28" s="148">
        <v>53.580092090569366</v>
      </c>
      <c r="C28" s="148"/>
      <c r="D28" s="286">
        <f t="shared" si="0"/>
        <v>0.58570761741225663</v>
      </c>
      <c r="E28" s="286">
        <f t="shared" si="2"/>
        <v>0.43906101420083665</v>
      </c>
      <c r="F28" s="286">
        <f t="shared" si="4"/>
        <v>0.63504107843723734</v>
      </c>
      <c r="G28" s="286">
        <f>100*((B28/B8)^(1/20)-1)</f>
        <v>2.1939639583883119</v>
      </c>
      <c r="H28" s="285" t="s">
        <v>265</v>
      </c>
      <c r="I28" s="271">
        <v>56.459694718250695</v>
      </c>
      <c r="J28" s="285"/>
      <c r="K28" s="286">
        <f t="shared" si="1"/>
        <v>0.88298320494455407</v>
      </c>
      <c r="L28" s="286">
        <f t="shared" si="3"/>
        <v>0.68824993382763378</v>
      </c>
      <c r="M28" s="286">
        <f t="shared" si="5"/>
        <v>0.80147895825888327</v>
      </c>
      <c r="N28" s="286">
        <f>100*((I28/I8)^(1/20)-1)</f>
        <v>2.2502234946780941</v>
      </c>
      <c r="O28" s="285" t="s">
        <v>265</v>
      </c>
      <c r="P28" s="151"/>
    </row>
    <row r="29" spans="1:16" x14ac:dyDescent="0.2">
      <c r="A29" s="147">
        <v>1984</v>
      </c>
      <c r="B29" s="148">
        <v>55.547741219234986</v>
      </c>
      <c r="C29" s="148"/>
      <c r="D29" s="286">
        <f t="shared" si="0"/>
        <v>2.2137939404681672</v>
      </c>
      <c r="E29" s="286">
        <f t="shared" si="2"/>
        <v>0.68093942958269427</v>
      </c>
      <c r="F29" s="286">
        <f t="shared" si="4"/>
        <v>1.1368740277825529</v>
      </c>
      <c r="G29" s="286">
        <f t="shared" ref="G29:G63" si="6">100*((B29/B9)^(1/20)-1)</f>
        <v>2.0063669041342491</v>
      </c>
      <c r="H29" s="285" t="s">
        <v>265</v>
      </c>
      <c r="I29" s="271">
        <v>58.6383388143148</v>
      </c>
      <c r="J29" s="285"/>
      <c r="K29" s="286">
        <f t="shared" si="1"/>
        <v>2.4870184835133369</v>
      </c>
      <c r="L29" s="286">
        <f t="shared" si="3"/>
        <v>0.93327030506149544</v>
      </c>
      <c r="M29" s="286">
        <f t="shared" si="5"/>
        <v>1.3356919156452651</v>
      </c>
      <c r="N29" s="286">
        <f t="shared" ref="N29:N63" si="7">100*((I29/I9)^(1/20)-1)</f>
        <v>2.0750237055824128</v>
      </c>
      <c r="O29" s="285" t="s">
        <v>265</v>
      </c>
      <c r="P29" s="151"/>
    </row>
    <row r="30" spans="1:16" x14ac:dyDescent="0.2">
      <c r="A30" s="147">
        <v>1985</v>
      </c>
      <c r="B30" s="148">
        <v>57.30739611285582</v>
      </c>
      <c r="C30" s="148"/>
      <c r="D30" s="286">
        <f t="shared" si="0"/>
        <v>2.9340948693432622</v>
      </c>
      <c r="E30" s="286">
        <f t="shared" si="2"/>
        <v>1.7098957850179231</v>
      </c>
      <c r="F30" s="286">
        <f t="shared" si="4"/>
        <v>1.6922197510681913</v>
      </c>
      <c r="G30" s="286">
        <f t="shared" si="6"/>
        <v>2.0175164917519917</v>
      </c>
      <c r="H30" s="285" t="s">
        <v>265</v>
      </c>
      <c r="I30" s="271">
        <v>60.625552114616397</v>
      </c>
      <c r="J30" s="285"/>
      <c r="K30" s="286">
        <f t="shared" si="1"/>
        <v>3.1787427603872542</v>
      </c>
      <c r="L30" s="286">
        <f t="shared" si="3"/>
        <v>1.9704148087184903</v>
      </c>
      <c r="M30" s="286">
        <f t="shared" si="5"/>
        <v>1.8975990068378801</v>
      </c>
      <c r="N30" s="286">
        <f t="shared" si="7"/>
        <v>2.0984811043759377</v>
      </c>
      <c r="O30" s="285" t="s">
        <v>265</v>
      </c>
      <c r="P30" s="151"/>
    </row>
    <row r="31" spans="1:16" x14ac:dyDescent="0.2">
      <c r="A31" s="147">
        <v>1986</v>
      </c>
      <c r="B31" s="148">
        <v>57.198949965822891</v>
      </c>
      <c r="C31" s="148"/>
      <c r="D31" s="286">
        <f t="shared" si="0"/>
        <v>2.2025033436188446</v>
      </c>
      <c r="E31" s="286">
        <f t="shared" si="2"/>
        <v>1.9177988956493364</v>
      </c>
      <c r="F31" s="286">
        <f t="shared" si="4"/>
        <v>1.4452793281891196</v>
      </c>
      <c r="G31" s="286">
        <f t="shared" si="6"/>
        <v>1.9266612478856748</v>
      </c>
      <c r="H31" s="285" t="s">
        <v>265</v>
      </c>
      <c r="I31" s="271">
        <v>60.701766862019355</v>
      </c>
      <c r="J31" s="285"/>
      <c r="K31" s="286">
        <f t="shared" si="1"/>
        <v>2.4442535320513992</v>
      </c>
      <c r="L31" s="286">
        <f t="shared" si="3"/>
        <v>2.1892590396973777</v>
      </c>
      <c r="M31" s="286">
        <f t="shared" si="5"/>
        <v>1.6841329477317535</v>
      </c>
      <c r="N31" s="286">
        <f t="shared" si="7"/>
        <v>2.0145101049092284</v>
      </c>
      <c r="O31" s="285" t="s">
        <v>265</v>
      </c>
      <c r="P31" s="151"/>
    </row>
    <row r="32" spans="1:16" x14ac:dyDescent="0.2">
      <c r="A32" s="147">
        <v>1987</v>
      </c>
      <c r="B32" s="148">
        <v>58.812664310226921</v>
      </c>
      <c r="C32" s="148"/>
      <c r="D32" s="286">
        <f t="shared" si="0"/>
        <v>1.922049988304253</v>
      </c>
      <c r="E32" s="286">
        <f t="shared" si="2"/>
        <v>2.2792619908513334</v>
      </c>
      <c r="F32" s="286">
        <f t="shared" si="4"/>
        <v>1.5325019390366235</v>
      </c>
      <c r="G32" s="286">
        <f t="shared" si="6"/>
        <v>1.9592670293969716</v>
      </c>
      <c r="H32" s="285" t="s">
        <v>265</v>
      </c>
      <c r="I32" s="271">
        <v>62.570247096524241</v>
      </c>
      <c r="J32" s="285"/>
      <c r="K32" s="286">
        <f t="shared" si="1"/>
        <v>2.1869422341466827</v>
      </c>
      <c r="L32" s="286">
        <f t="shared" si="3"/>
        <v>2.5407693715856938</v>
      </c>
      <c r="M32" s="286">
        <f t="shared" si="5"/>
        <v>1.7829465152395141</v>
      </c>
      <c r="N32" s="286">
        <f t="shared" si="7"/>
        <v>2.0576199144191509</v>
      </c>
      <c r="O32" s="285" t="s">
        <v>265</v>
      </c>
      <c r="P32" s="151"/>
    </row>
    <row r="33" spans="1:16" x14ac:dyDescent="0.2">
      <c r="A33" s="147">
        <v>1988</v>
      </c>
      <c r="B33" s="148">
        <v>61.673730846654401</v>
      </c>
      <c r="C33" s="148"/>
      <c r="D33" s="286">
        <f t="shared" si="0"/>
        <v>2.4778129947229388</v>
      </c>
      <c r="E33" s="286">
        <f t="shared" si="2"/>
        <v>2.8535658857366863</v>
      </c>
      <c r="F33" s="286">
        <f t="shared" si="4"/>
        <v>1.6391439334552338</v>
      </c>
      <c r="G33" s="286">
        <f t="shared" si="6"/>
        <v>1.9431985347811986</v>
      </c>
      <c r="H33" s="285" t="s">
        <v>265</v>
      </c>
      <c r="I33" s="271">
        <v>65.892980536831729</v>
      </c>
      <c r="J33" s="285"/>
      <c r="K33" s="286">
        <f t="shared" si="1"/>
        <v>2.8161052783561624</v>
      </c>
      <c r="L33" s="286">
        <f t="shared" si="3"/>
        <v>3.1383371904027513</v>
      </c>
      <c r="M33" s="286">
        <f t="shared" si="5"/>
        <v>1.9059305084186962</v>
      </c>
      <c r="N33" s="286">
        <f t="shared" si="7"/>
        <v>2.0650418748510146</v>
      </c>
      <c r="O33" s="285" t="s">
        <v>265</v>
      </c>
      <c r="P33" s="151"/>
    </row>
    <row r="34" spans="1:16" x14ac:dyDescent="0.2">
      <c r="A34" s="147">
        <v>1989</v>
      </c>
      <c r="B34" s="148">
        <v>63.456597370006236</v>
      </c>
      <c r="C34" s="148"/>
      <c r="D34" s="286">
        <f t="shared" si="0"/>
        <v>3.5212660900507675</v>
      </c>
      <c r="E34" s="286">
        <f t="shared" si="2"/>
        <v>2.6980211615066807</v>
      </c>
      <c r="F34" s="286">
        <f t="shared" si="4"/>
        <v>1.6844788947637523</v>
      </c>
      <c r="G34" s="286">
        <f t="shared" si="6"/>
        <v>1.9084482658351387</v>
      </c>
      <c r="H34" s="285" t="s">
        <v>265</v>
      </c>
      <c r="I34" s="271">
        <v>67.787804200474952</v>
      </c>
      <c r="J34" s="285"/>
      <c r="K34" s="286">
        <f t="shared" si="1"/>
        <v>3.7488786276921759</v>
      </c>
      <c r="L34" s="286">
        <f t="shared" si="3"/>
        <v>2.9423270858657924</v>
      </c>
      <c r="M34" s="286">
        <f t="shared" si="5"/>
        <v>1.9328490997369441</v>
      </c>
      <c r="N34" s="286">
        <f t="shared" si="7"/>
        <v>2.0376328334943627</v>
      </c>
      <c r="O34" s="285" t="s">
        <v>265</v>
      </c>
      <c r="P34" s="151"/>
    </row>
    <row r="35" spans="1:16" x14ac:dyDescent="0.2">
      <c r="A35" s="147">
        <v>1990</v>
      </c>
      <c r="B35" s="148">
        <v>64.652936610424476</v>
      </c>
      <c r="C35" s="148"/>
      <c r="D35" s="286">
        <f t="shared" si="0"/>
        <v>3.2062030250696871</v>
      </c>
      <c r="E35" s="286">
        <f t="shared" si="2"/>
        <v>2.441402582726826</v>
      </c>
      <c r="F35" s="286">
        <f t="shared" si="4"/>
        <v>2.0749939052665978</v>
      </c>
      <c r="G35" s="286">
        <f t="shared" si="6"/>
        <v>1.8851085148904323</v>
      </c>
      <c r="H35" s="285" t="s">
        <v>265</v>
      </c>
      <c r="I35" s="271">
        <v>69.023935064310848</v>
      </c>
      <c r="J35" s="285"/>
      <c r="K35" s="286">
        <f t="shared" si="1"/>
        <v>3.326237396047782</v>
      </c>
      <c r="L35" s="286">
        <f t="shared" si="3"/>
        <v>2.6286938327616749</v>
      </c>
      <c r="M35" s="286">
        <f t="shared" si="5"/>
        <v>2.2990248311472117</v>
      </c>
      <c r="N35" s="286">
        <f t="shared" si="7"/>
        <v>2.0162606412645889</v>
      </c>
      <c r="O35" s="285" t="s">
        <v>265</v>
      </c>
      <c r="P35" s="151"/>
    </row>
    <row r="36" spans="1:16" x14ac:dyDescent="0.2">
      <c r="A36" s="147">
        <v>1991</v>
      </c>
      <c r="B36" s="148">
        <v>64.672439382127223</v>
      </c>
      <c r="C36" s="148"/>
      <c r="D36" s="286">
        <f t="shared" si="0"/>
        <v>1.5951573046274481</v>
      </c>
      <c r="E36" s="286">
        <f t="shared" si="2"/>
        <v>2.4863997935608451</v>
      </c>
      <c r="F36" s="286">
        <f t="shared" si="4"/>
        <v>2.2017039177882447</v>
      </c>
      <c r="G36" s="286">
        <f t="shared" si="6"/>
        <v>1.7763286512635368</v>
      </c>
      <c r="H36" s="285" t="s">
        <v>265</v>
      </c>
      <c r="I36" s="271">
        <v>69.01677623922977</v>
      </c>
      <c r="J36" s="285"/>
      <c r="K36" s="286">
        <f t="shared" si="1"/>
        <v>1.5559030661947748</v>
      </c>
      <c r="L36" s="286">
        <f t="shared" si="3"/>
        <v>2.6007811882196474</v>
      </c>
      <c r="M36" s="286">
        <f t="shared" si="5"/>
        <v>2.3948133770372637</v>
      </c>
      <c r="N36" s="286">
        <f t="shared" si="7"/>
        <v>1.9266354000533115</v>
      </c>
      <c r="O36" s="285" t="s">
        <v>265</v>
      </c>
      <c r="P36" s="151"/>
    </row>
    <row r="37" spans="1:16" x14ac:dyDescent="0.2">
      <c r="A37" s="147">
        <v>1992</v>
      </c>
      <c r="B37" s="148">
        <v>65.617183417542748</v>
      </c>
      <c r="C37" s="148"/>
      <c r="D37" s="286">
        <f t="shared" si="0"/>
        <v>1.1222989738477684</v>
      </c>
      <c r="E37" s="286">
        <f t="shared" si="2"/>
        <v>2.213755695437003</v>
      </c>
      <c r="F37" s="286">
        <f t="shared" si="4"/>
        <v>2.2465035971522607</v>
      </c>
      <c r="G37" s="286">
        <f t="shared" si="6"/>
        <v>1.6426057472660238</v>
      </c>
      <c r="H37" s="285" t="s">
        <v>265</v>
      </c>
      <c r="I37" s="271">
        <v>69.993451457931585</v>
      </c>
      <c r="J37" s="285"/>
      <c r="K37" s="286">
        <f t="shared" si="1"/>
        <v>1.0730290142286991</v>
      </c>
      <c r="L37" s="286">
        <f t="shared" si="3"/>
        <v>2.267563217180979</v>
      </c>
      <c r="M37" s="286">
        <f t="shared" si="5"/>
        <v>2.4040751828120044</v>
      </c>
      <c r="N37" s="286">
        <f t="shared" si="7"/>
        <v>1.7855600100936897</v>
      </c>
      <c r="O37" s="285" t="s">
        <v>265</v>
      </c>
      <c r="P37" s="151"/>
    </row>
    <row r="38" spans="1:16" x14ac:dyDescent="0.2">
      <c r="A38" s="147">
        <v>1993</v>
      </c>
      <c r="B38" s="148">
        <v>67.390799318872155</v>
      </c>
      <c r="C38" s="148"/>
      <c r="D38" s="286">
        <f t="shared" si="0"/>
        <v>1.3920997969549598</v>
      </c>
      <c r="E38" s="286">
        <f t="shared" si="2"/>
        <v>1.788819415437537</v>
      </c>
      <c r="F38" s="286">
        <f t="shared" si="4"/>
        <v>2.3198076824671121</v>
      </c>
      <c r="G38" s="286">
        <f t="shared" si="6"/>
        <v>1.4739279286205331</v>
      </c>
      <c r="H38" s="286">
        <f>100*((B38/B8)^(1/30)-1)</f>
        <v>2.2358946596823248</v>
      </c>
      <c r="I38" s="271">
        <v>71.788803082403746</v>
      </c>
      <c r="J38" s="286"/>
      <c r="K38" s="286">
        <f t="shared" si="1"/>
        <v>1.3177801400355849</v>
      </c>
      <c r="L38" s="286">
        <f t="shared" si="3"/>
        <v>1.7287040684546673</v>
      </c>
      <c r="M38" s="286">
        <f t="shared" si="5"/>
        <v>2.4310957773808761</v>
      </c>
      <c r="N38" s="286">
        <f t="shared" si="7"/>
        <v>1.6130205518714913</v>
      </c>
      <c r="O38" s="286">
        <f>100*((I38/I8)^(1/30)-1)</f>
        <v>2.3104787406654781</v>
      </c>
      <c r="P38" s="151"/>
    </row>
    <row r="39" spans="1:16" x14ac:dyDescent="0.2">
      <c r="A39" s="147">
        <v>1994</v>
      </c>
      <c r="B39" s="148">
        <v>69.618217463954736</v>
      </c>
      <c r="C39" s="148"/>
      <c r="D39" s="286">
        <f t="shared" si="0"/>
        <v>2.4867887820388956</v>
      </c>
      <c r="E39" s="286">
        <f t="shared" si="2"/>
        <v>1.870684344088458</v>
      </c>
      <c r="F39" s="286">
        <f t="shared" si="4"/>
        <v>2.2835162502070183</v>
      </c>
      <c r="G39" s="286">
        <f t="shared" si="6"/>
        <v>1.7085792748863238</v>
      </c>
      <c r="H39" s="286">
        <f t="shared" ref="H39:H62" si="8">100*((B39/B9)^(1/30)-1)</f>
        <v>2.0986664778358088</v>
      </c>
      <c r="I39" s="271">
        <v>74.019867096505578</v>
      </c>
      <c r="J39" s="286"/>
      <c r="K39" s="286">
        <f t="shared" si="1"/>
        <v>2.3602199579256578</v>
      </c>
      <c r="L39" s="286">
        <f t="shared" si="3"/>
        <v>1.7745865852249132</v>
      </c>
      <c r="M39" s="286">
        <f t="shared" si="5"/>
        <v>2.3567915738129885</v>
      </c>
      <c r="N39" s="286">
        <f t="shared" si="7"/>
        <v>1.8449620570297309</v>
      </c>
      <c r="O39" s="286">
        <f t="shared" ref="O39:O63" si="9">100*((I39/I9)^(1/30)-1)</f>
        <v>2.168860039286824</v>
      </c>
      <c r="P39" s="151"/>
    </row>
    <row r="40" spans="1:16" x14ac:dyDescent="0.2">
      <c r="A40" s="147">
        <v>1995</v>
      </c>
      <c r="B40" s="148">
        <v>70.697430700448649</v>
      </c>
      <c r="C40" s="148"/>
      <c r="D40" s="286">
        <f t="shared" si="0"/>
        <v>2.516872533575798</v>
      </c>
      <c r="E40" s="286">
        <f t="shared" si="2"/>
        <v>1.8035857306546443</v>
      </c>
      <c r="F40" s="286">
        <f t="shared" si="4"/>
        <v>2.1219962113899316</v>
      </c>
      <c r="G40" s="286">
        <f t="shared" si="6"/>
        <v>1.9068814170388526</v>
      </c>
      <c r="H40" s="286">
        <f t="shared" si="8"/>
        <v>2.0523311826857515</v>
      </c>
      <c r="I40" s="271">
        <v>75.145516687689479</v>
      </c>
      <c r="J40" s="286"/>
      <c r="K40" s="286">
        <f t="shared" si="1"/>
        <v>2.395739883871606</v>
      </c>
      <c r="L40" s="286">
        <f t="shared" si="3"/>
        <v>1.7139855550335925</v>
      </c>
      <c r="M40" s="286">
        <f t="shared" si="5"/>
        <v>2.1703160513731889</v>
      </c>
      <c r="N40" s="286">
        <f t="shared" si="7"/>
        <v>2.0338664140721274</v>
      </c>
      <c r="O40" s="286">
        <f t="shared" si="9"/>
        <v>2.1224204731266294</v>
      </c>
      <c r="P40" s="151"/>
    </row>
    <row r="41" spans="1:16" x14ac:dyDescent="0.2">
      <c r="A41" s="147">
        <v>1996</v>
      </c>
      <c r="B41" s="148">
        <v>72.069655988963177</v>
      </c>
      <c r="C41" s="148"/>
      <c r="D41" s="286">
        <f t="shared" si="0"/>
        <v>2.2627059944256622</v>
      </c>
      <c r="E41" s="286">
        <f t="shared" si="2"/>
        <v>2.1895863816551397</v>
      </c>
      <c r="F41" s="286">
        <f t="shared" si="4"/>
        <v>2.337885480641666</v>
      </c>
      <c r="G41" s="286">
        <f t="shared" si="6"/>
        <v>1.8906049566883576</v>
      </c>
      <c r="H41" s="286">
        <f t="shared" si="8"/>
        <v>2.063552061029128</v>
      </c>
      <c r="I41" s="271">
        <v>76.777078194043725</v>
      </c>
      <c r="J41" s="286"/>
      <c r="K41" s="286">
        <f t="shared" si="1"/>
        <v>2.2645133662790196</v>
      </c>
      <c r="L41" s="286">
        <f t="shared" si="3"/>
        <v>2.154001278861184</v>
      </c>
      <c r="M41" s="286">
        <f t="shared" si="5"/>
        <v>2.3771475120964114</v>
      </c>
      <c r="N41" s="286">
        <f t="shared" si="7"/>
        <v>2.030051839786684</v>
      </c>
      <c r="O41" s="286">
        <f t="shared" si="9"/>
        <v>2.1352462906076175</v>
      </c>
      <c r="P41" s="151"/>
    </row>
    <row r="42" spans="1:16" x14ac:dyDescent="0.2">
      <c r="A42" s="147">
        <v>1997</v>
      </c>
      <c r="B42" s="148">
        <v>75.841263506897619</v>
      </c>
      <c r="C42" s="308"/>
      <c r="D42" s="309">
        <f t="shared" si="0"/>
        <v>2.8949878340618129</v>
      </c>
      <c r="E42" s="309">
        <f t="shared" si="2"/>
        <v>2.9384429989911087</v>
      </c>
      <c r="F42" s="309">
        <f t="shared" si="4"/>
        <v>2.5754593670803017</v>
      </c>
      <c r="G42" s="309">
        <f t="shared" si="6"/>
        <v>2.0526483100054227</v>
      </c>
      <c r="H42" s="309">
        <f t="shared" si="8"/>
        <v>2.1642520848019986</v>
      </c>
      <c r="I42" s="310">
        <v>80.935700990336727</v>
      </c>
      <c r="J42" s="309"/>
      <c r="K42" s="309">
        <f t="shared" si="1"/>
        <v>3.022150345298602</v>
      </c>
      <c r="L42" s="309">
        <f t="shared" si="3"/>
        <v>2.9476754152369278</v>
      </c>
      <c r="M42" s="309">
        <f t="shared" si="5"/>
        <v>2.6070558177631931</v>
      </c>
      <c r="N42" s="309">
        <f t="shared" si="7"/>
        <v>2.1941704520643812</v>
      </c>
      <c r="O42" s="309">
        <f t="shared" si="9"/>
        <v>2.240437535550055</v>
      </c>
      <c r="P42" s="151"/>
    </row>
    <row r="43" spans="1:16" ht="14.25" x14ac:dyDescent="0.2">
      <c r="A43" s="149" t="s">
        <v>216</v>
      </c>
      <c r="B43" s="150">
        <v>77.046645984710523</v>
      </c>
      <c r="C43" s="289"/>
      <c r="D43" s="286">
        <f t="shared" si="0"/>
        <v>2.9082127258789781</v>
      </c>
      <c r="E43" s="286">
        <f t="shared" si="2"/>
        <v>2.71423265371733</v>
      </c>
      <c r="F43" s="286">
        <f t="shared" si="4"/>
        <v>2.2504791137159863</v>
      </c>
      <c r="G43" s="286">
        <f t="shared" si="6"/>
        <v>1.9443532713006029</v>
      </c>
      <c r="H43" s="286">
        <f t="shared" si="8"/>
        <v>2.0455226536002735</v>
      </c>
      <c r="I43" s="271">
        <v>82.323593162563782</v>
      </c>
      <c r="J43" s="286"/>
      <c r="K43" s="286">
        <f t="shared" si="1"/>
        <v>3.0877547824458729</v>
      </c>
      <c r="L43" s="286">
        <f t="shared" si="3"/>
        <v>2.7764283223493891</v>
      </c>
      <c r="M43" s="286">
        <f t="shared" si="5"/>
        <v>2.2512242568127894</v>
      </c>
      <c r="N43" s="286">
        <f t="shared" si="7"/>
        <v>2.0784313825183309</v>
      </c>
      <c r="O43" s="286">
        <f t="shared" si="9"/>
        <v>2.1270649708802436</v>
      </c>
      <c r="P43" s="151"/>
    </row>
    <row r="44" spans="1:16" x14ac:dyDescent="0.2">
      <c r="A44" s="147">
        <v>1999</v>
      </c>
      <c r="B44" s="151">
        <v>77.987716867522153</v>
      </c>
      <c r="C44" s="151"/>
      <c r="D44" s="286">
        <f t="shared" si="0"/>
        <v>2.6655139880934708</v>
      </c>
      <c r="E44" s="286">
        <f t="shared" si="2"/>
        <v>2.2964732707727586</v>
      </c>
      <c r="F44" s="286">
        <f t="shared" si="4"/>
        <v>2.0833568123637569</v>
      </c>
      <c r="G44" s="286">
        <f t="shared" si="6"/>
        <v>1.8837226513314986</v>
      </c>
      <c r="H44" s="286">
        <f t="shared" si="8"/>
        <v>1.9667177908002653</v>
      </c>
      <c r="I44" s="271">
        <v>83.413236814821573</v>
      </c>
      <c r="J44" s="286"/>
      <c r="K44" s="286">
        <f t="shared" si="1"/>
        <v>2.8018975645988542</v>
      </c>
      <c r="L44" s="286">
        <f t="shared" si="3"/>
        <v>2.4182461728220916</v>
      </c>
      <c r="M44" s="286">
        <f t="shared" si="5"/>
        <v>2.0959091395084339</v>
      </c>
      <c r="N44" s="286">
        <f t="shared" si="7"/>
        <v>2.0143465401703642</v>
      </c>
      <c r="O44" s="286">
        <f t="shared" si="9"/>
        <v>2.057054571884076</v>
      </c>
      <c r="P44" s="151"/>
    </row>
    <row r="45" spans="1:16" x14ac:dyDescent="0.2">
      <c r="A45" s="147">
        <v>2000</v>
      </c>
      <c r="B45" s="151">
        <v>80.636533259544692</v>
      </c>
      <c r="C45" s="151"/>
      <c r="D45" s="286">
        <f t="shared" si="0"/>
        <v>2.0646685403945098</v>
      </c>
      <c r="E45" s="286">
        <f t="shared" si="2"/>
        <v>2.6657640275080663</v>
      </c>
      <c r="F45" s="286">
        <f t="shared" si="4"/>
        <v>2.2337659962577083</v>
      </c>
      <c r="G45" s="286">
        <f t="shared" si="6"/>
        <v>2.1543491045802554</v>
      </c>
      <c r="H45" s="286">
        <f t="shared" si="8"/>
        <v>2.0011953569603502</v>
      </c>
      <c r="I45" s="271">
        <v>86.399812288191868</v>
      </c>
      <c r="J45" s="286"/>
      <c r="K45" s="286">
        <f t="shared" si="1"/>
        <v>2.2015671935666559</v>
      </c>
      <c r="L45" s="286">
        <f t="shared" si="3"/>
        <v>2.8304993583763149</v>
      </c>
      <c r="M45" s="286">
        <f t="shared" si="5"/>
        <v>2.2707188121545485</v>
      </c>
      <c r="N45" s="286">
        <f t="shared" si="7"/>
        <v>2.2848708424851649</v>
      </c>
      <c r="O45" s="286">
        <f t="shared" si="9"/>
        <v>2.1010096077271445</v>
      </c>
      <c r="P45" s="151"/>
    </row>
    <row r="46" spans="1:16" x14ac:dyDescent="0.2">
      <c r="A46" s="147">
        <v>2001</v>
      </c>
      <c r="B46" s="151">
        <v>82.401410440328519</v>
      </c>
      <c r="C46" s="151"/>
      <c r="D46" s="286">
        <f t="shared" si="0"/>
        <v>2.2649874211361887</v>
      </c>
      <c r="E46" s="286">
        <f t="shared" si="2"/>
        <v>2.7156075476011399</v>
      </c>
      <c r="F46" s="286">
        <f t="shared" si="4"/>
        <v>2.4522593710347484</v>
      </c>
      <c r="G46" s="286">
        <f t="shared" si="6"/>
        <v>2.3269049563551469</v>
      </c>
      <c r="H46" s="286">
        <f t="shared" si="8"/>
        <v>2.0011419364714733</v>
      </c>
      <c r="I46" s="271">
        <v>88.268862082203356</v>
      </c>
      <c r="J46" s="286"/>
      <c r="K46" s="286">
        <f t="shared" si="1"/>
        <v>2.3515451544019683</v>
      </c>
      <c r="L46" s="286">
        <f t="shared" si="3"/>
        <v>2.8288998639663721</v>
      </c>
      <c r="M46" s="286">
        <f t="shared" si="5"/>
        <v>2.4908950502800176</v>
      </c>
      <c r="N46" s="286">
        <f t="shared" si="7"/>
        <v>2.4428429492218573</v>
      </c>
      <c r="O46" s="286">
        <f t="shared" si="9"/>
        <v>2.1143759350882307</v>
      </c>
      <c r="P46" s="151"/>
    </row>
    <row r="47" spans="1:16" x14ac:dyDescent="0.2">
      <c r="A47" s="147">
        <v>2002</v>
      </c>
      <c r="B47" s="151">
        <v>84.266014931536645</v>
      </c>
      <c r="C47" s="151"/>
      <c r="D47" s="286">
        <f t="shared" si="0"/>
        <v>2.614503907807797</v>
      </c>
      <c r="E47" s="286">
        <f t="shared" si="2"/>
        <v>2.1290704862914511</v>
      </c>
      <c r="F47" s="286">
        <f t="shared" si="4"/>
        <v>2.5329581197824247</v>
      </c>
      <c r="G47" s="286">
        <f t="shared" si="6"/>
        <v>2.389630682120325</v>
      </c>
      <c r="H47" s="286">
        <f t="shared" si="8"/>
        <v>1.9385274903462646</v>
      </c>
      <c r="I47" s="271">
        <v>90.23416458756418</v>
      </c>
      <c r="J47" s="286"/>
      <c r="K47" s="286">
        <f t="shared" si="1"/>
        <v>2.6546616536947232</v>
      </c>
      <c r="L47" s="286">
        <f t="shared" si="3"/>
        <v>2.1988888217459479</v>
      </c>
      <c r="M47" s="286">
        <f t="shared" si="5"/>
        <v>2.5725988469580852</v>
      </c>
      <c r="N47" s="286">
        <f t="shared" si="7"/>
        <v>2.4883023765166712</v>
      </c>
      <c r="O47" s="286">
        <f t="shared" si="9"/>
        <v>2.0472329967942127</v>
      </c>
      <c r="P47" s="151"/>
    </row>
    <row r="48" spans="1:16" x14ac:dyDescent="0.2">
      <c r="A48" s="147">
        <v>2003</v>
      </c>
      <c r="B48" s="151">
        <v>87.055351692502228</v>
      </c>
      <c r="C48" s="151"/>
      <c r="D48" s="286">
        <f t="shared" si="0"/>
        <v>2.5859478194343311</v>
      </c>
      <c r="E48" s="286">
        <f t="shared" si="2"/>
        <v>2.4727396363485976</v>
      </c>
      <c r="F48" s="286">
        <f t="shared" si="4"/>
        <v>2.5934150892332308</v>
      </c>
      <c r="G48" s="286">
        <f t="shared" si="6"/>
        <v>2.4565200532297382</v>
      </c>
      <c r="H48" s="286">
        <f t="shared" si="8"/>
        <v>1.8457263895317766</v>
      </c>
      <c r="I48" s="271">
        <v>93.175075833379935</v>
      </c>
      <c r="J48" s="286"/>
      <c r="K48" s="286">
        <f t="shared" si="1"/>
        <v>2.5484228081011251</v>
      </c>
      <c r="L48" s="286">
        <f t="shared" si="3"/>
        <v>2.507369133424775</v>
      </c>
      <c r="M48" s="286">
        <f t="shared" si="5"/>
        <v>2.6418105659386848</v>
      </c>
      <c r="N48" s="286">
        <f t="shared" si="7"/>
        <v>2.5363990436735095</v>
      </c>
      <c r="O48" s="286">
        <f t="shared" si="9"/>
        <v>1.9547996810062251</v>
      </c>
      <c r="P48" s="151"/>
    </row>
    <row r="49" spans="1:16" x14ac:dyDescent="0.2">
      <c r="A49" s="147">
        <v>2004</v>
      </c>
      <c r="B49" s="151">
        <v>88.897143712898753</v>
      </c>
      <c r="C49" s="151"/>
      <c r="D49" s="286">
        <f t="shared" si="0"/>
        <v>2.5615055054925673</v>
      </c>
      <c r="E49" s="286">
        <f t="shared" si="2"/>
        <v>2.6531593523041241</v>
      </c>
      <c r="F49" s="286">
        <f t="shared" si="4"/>
        <v>2.47466112090029</v>
      </c>
      <c r="G49" s="286">
        <f t="shared" si="6"/>
        <v>2.3790440763834297</v>
      </c>
      <c r="H49" s="286">
        <f t="shared" si="8"/>
        <v>1.9633014235502344</v>
      </c>
      <c r="I49" s="271">
        <v>94.8506628668122</v>
      </c>
      <c r="J49" s="286"/>
      <c r="K49" s="286">
        <f t="shared" si="1"/>
        <v>2.4261732845528794</v>
      </c>
      <c r="L49" s="286">
        <f t="shared" si="3"/>
        <v>2.6032409721253424</v>
      </c>
      <c r="M49" s="286">
        <f t="shared" si="5"/>
        <v>2.5107018413810245</v>
      </c>
      <c r="N49" s="286">
        <f t="shared" si="7"/>
        <v>2.4337178006515803</v>
      </c>
      <c r="O49" s="286">
        <f t="shared" si="9"/>
        <v>2.066393532905364</v>
      </c>
      <c r="P49" s="151"/>
    </row>
    <row r="50" spans="1:16" x14ac:dyDescent="0.2">
      <c r="A50" s="147">
        <v>2005</v>
      </c>
      <c r="B50" s="151">
        <v>90.519029746818504</v>
      </c>
      <c r="C50" s="151"/>
      <c r="D50" s="286">
        <f t="shared" si="0"/>
        <v>2.4147426613777556</v>
      </c>
      <c r="E50" s="286">
        <f t="shared" si="2"/>
        <v>2.3391035472162036</v>
      </c>
      <c r="F50" s="286">
        <f t="shared" si="4"/>
        <v>2.5023036597968895</v>
      </c>
      <c r="G50" s="286">
        <f t="shared" si="6"/>
        <v>2.311973228965325</v>
      </c>
      <c r="H50" s="286">
        <f t="shared" si="8"/>
        <v>2.1049701992449599</v>
      </c>
      <c r="I50" s="271">
        <v>96.091666191253012</v>
      </c>
      <c r="J50" s="286"/>
      <c r="K50" s="286">
        <f t="shared" si="1"/>
        <v>2.1186129713900881</v>
      </c>
      <c r="L50" s="286">
        <f t="shared" si="3"/>
        <v>2.1491095101653146</v>
      </c>
      <c r="M50" s="286">
        <f t="shared" si="5"/>
        <v>2.48923816647173</v>
      </c>
      <c r="N50" s="286">
        <f t="shared" si="7"/>
        <v>2.3296528643231396</v>
      </c>
      <c r="O50" s="286">
        <f t="shared" si="9"/>
        <v>2.1854317453066097</v>
      </c>
      <c r="P50" s="151"/>
    </row>
    <row r="51" spans="1:16" x14ac:dyDescent="0.2">
      <c r="A51" s="147">
        <v>2006</v>
      </c>
      <c r="B51" s="151">
        <v>93.2913162643014</v>
      </c>
      <c r="C51" s="151"/>
      <c r="D51" s="286">
        <f t="shared" si="0"/>
        <v>2.3328922354535209</v>
      </c>
      <c r="E51" s="286">
        <f t="shared" si="2"/>
        <v>2.5135598744361332</v>
      </c>
      <c r="F51" s="286">
        <f t="shared" si="4"/>
        <v>2.6145339821318503</v>
      </c>
      <c r="G51" s="286">
        <f t="shared" si="6"/>
        <v>2.4761163750501636</v>
      </c>
      <c r="H51" s="286">
        <f t="shared" si="8"/>
        <v>2.1313453782193292</v>
      </c>
      <c r="I51" s="271">
        <v>98.592805998438052</v>
      </c>
      <c r="J51" s="286"/>
      <c r="K51" s="286">
        <f t="shared" si="1"/>
        <v>1.9017926236706506</v>
      </c>
      <c r="L51" s="286">
        <f t="shared" si="3"/>
        <v>2.236868777145018</v>
      </c>
      <c r="M51" s="286">
        <f t="shared" si="5"/>
        <v>2.5324570167442939</v>
      </c>
      <c r="N51" s="286">
        <f t="shared" si="7"/>
        <v>2.4547728355341913</v>
      </c>
      <c r="O51" s="286">
        <f t="shared" si="9"/>
        <v>2.1972461051109393</v>
      </c>
      <c r="P51" s="151"/>
    </row>
    <row r="52" spans="1:16" x14ac:dyDescent="0.2">
      <c r="A52" s="147">
        <v>2007</v>
      </c>
      <c r="B52" s="151">
        <v>93.701462909105729</v>
      </c>
      <c r="C52" s="151"/>
      <c r="D52" s="286">
        <f t="shared" si="0"/>
        <v>1.7699406808573181</v>
      </c>
      <c r="E52" s="286">
        <f t="shared" si="2"/>
        <v>2.1453928540881462</v>
      </c>
      <c r="F52" s="286">
        <f t="shared" si="4"/>
        <v>2.1372313441337498</v>
      </c>
      <c r="G52" s="286">
        <f t="shared" si="6"/>
        <v>2.356110826888469</v>
      </c>
      <c r="H52" s="286">
        <f t="shared" si="8"/>
        <v>2.0808348689761891</v>
      </c>
      <c r="I52" s="271">
        <v>98.319476980525508</v>
      </c>
      <c r="J52" s="286"/>
      <c r="K52" s="286">
        <f t="shared" si="1"/>
        <v>1.2044781365959212</v>
      </c>
      <c r="L52" s="286">
        <f t="shared" si="3"/>
        <v>1.7310932251059619</v>
      </c>
      <c r="M52" s="286">
        <f t="shared" si="5"/>
        <v>1.9647227536429668</v>
      </c>
      <c r="N52" s="286">
        <f t="shared" si="7"/>
        <v>2.285385070526047</v>
      </c>
      <c r="O52" s="286">
        <f t="shared" si="9"/>
        <v>2.1176305745307156</v>
      </c>
      <c r="P52" s="151"/>
    </row>
    <row r="53" spans="1:16" x14ac:dyDescent="0.2">
      <c r="A53" s="147">
        <v>2008</v>
      </c>
      <c r="B53" s="151">
        <v>94.375356869481465</v>
      </c>
      <c r="C53" s="151"/>
      <c r="D53" s="286">
        <f t="shared" si="0"/>
        <v>1.4003775942433405</v>
      </c>
      <c r="E53" s="286">
        <f t="shared" si="2"/>
        <v>1.6278239309567955</v>
      </c>
      <c r="F53" s="286">
        <f t="shared" si="4"/>
        <v>2.0494073548965375</v>
      </c>
      <c r="G53" s="286">
        <f t="shared" si="6"/>
        <v>2.1498937606346358</v>
      </c>
      <c r="H53" s="286">
        <f t="shared" si="8"/>
        <v>1.9793592773061475</v>
      </c>
      <c r="I53" s="271">
        <v>98.400398997782617</v>
      </c>
      <c r="J53" s="286"/>
      <c r="K53" s="286">
        <f t="shared" si="1"/>
        <v>0.79454881339440231</v>
      </c>
      <c r="L53" s="286">
        <f t="shared" si="3"/>
        <v>1.0972683041413633</v>
      </c>
      <c r="M53" s="286">
        <f t="shared" si="5"/>
        <v>1.7998772122712614</v>
      </c>
      <c r="N53" s="286">
        <f t="shared" si="7"/>
        <v>2.0253011470583893</v>
      </c>
      <c r="O53" s="286">
        <f t="shared" si="9"/>
        <v>1.9854954057658913</v>
      </c>
      <c r="P53" s="151"/>
    </row>
    <row r="54" spans="1:16" x14ac:dyDescent="0.2">
      <c r="A54" s="147">
        <v>2009</v>
      </c>
      <c r="B54" s="151">
        <v>92.105058831225577</v>
      </c>
      <c r="C54" s="151"/>
      <c r="D54" s="286">
        <f t="shared" si="0"/>
        <v>-0.42566350418304921</v>
      </c>
      <c r="E54" s="286">
        <f t="shared" si="2"/>
        <v>0.71151646624176834</v>
      </c>
      <c r="F54" s="286">
        <f t="shared" si="4"/>
        <v>1.6777033002876029</v>
      </c>
      <c r="G54" s="286">
        <f t="shared" si="6"/>
        <v>1.8803281593896104</v>
      </c>
      <c r="H54" s="286">
        <f t="shared" si="8"/>
        <v>1.8150031942152811</v>
      </c>
      <c r="I54" s="271">
        <v>95.500969656842187</v>
      </c>
      <c r="J54" s="286"/>
      <c r="K54" s="286">
        <f t="shared" si="1"/>
        <v>-1.0564432407853652</v>
      </c>
      <c r="L54" s="286">
        <f t="shared" si="3"/>
        <v>0.13674773402858609</v>
      </c>
      <c r="M54" s="286">
        <f t="shared" si="5"/>
        <v>1.3624923624091956</v>
      </c>
      <c r="N54" s="286">
        <f t="shared" si="7"/>
        <v>1.72853980268588</v>
      </c>
      <c r="O54" s="286">
        <f t="shared" si="9"/>
        <v>1.7965973602642071</v>
      </c>
      <c r="P54" s="151"/>
    </row>
    <row r="55" spans="1:16" x14ac:dyDescent="0.2">
      <c r="A55" s="147">
        <v>2010</v>
      </c>
      <c r="B55" s="151">
        <v>92.983986573369904</v>
      </c>
      <c r="C55" s="151"/>
      <c r="D55" s="286">
        <f t="shared" si="0"/>
        <v>-0.25588907328540911</v>
      </c>
      <c r="E55" s="286">
        <f t="shared" si="2"/>
        <v>0.53879005896162457</v>
      </c>
      <c r="F55" s="286">
        <f t="shared" si="4"/>
        <v>1.4349527843134924</v>
      </c>
      <c r="G55" s="286">
        <f t="shared" si="6"/>
        <v>1.8335761268990947</v>
      </c>
      <c r="H55" s="286">
        <f t="shared" si="8"/>
        <v>1.9139852109436806</v>
      </c>
      <c r="I55" s="271">
        <v>95.857156771543686</v>
      </c>
      <c r="J55" s="286"/>
      <c r="K55" s="286">
        <f t="shared" si="1"/>
        <v>-0.84187001247605364</v>
      </c>
      <c r="L55" s="286">
        <f t="shared" si="3"/>
        <v>-4.8857240312005779E-2</v>
      </c>
      <c r="M55" s="286">
        <f t="shared" si="5"/>
        <v>1.0441498921413883</v>
      </c>
      <c r="N55" s="286">
        <f t="shared" si="7"/>
        <v>1.6555844075099913</v>
      </c>
      <c r="O55" s="286">
        <f t="shared" si="9"/>
        <v>1.8696136079517256</v>
      </c>
      <c r="P55" s="151"/>
    </row>
    <row r="56" spans="1:16" x14ac:dyDescent="0.2">
      <c r="A56" s="147">
        <v>2011</v>
      </c>
      <c r="B56" s="151">
        <v>93.66995699556999</v>
      </c>
      <c r="C56" s="151"/>
      <c r="D56" s="286">
        <f t="shared" si="0"/>
        <v>-0.24977024858346963</v>
      </c>
      <c r="E56" s="286">
        <f t="shared" si="2"/>
        <v>8.1042378790541214E-2</v>
      </c>
      <c r="F56" s="286">
        <f t="shared" si="4"/>
        <v>1.289999161783606</v>
      </c>
      <c r="G56" s="286">
        <f t="shared" si="6"/>
        <v>1.8694717067627931</v>
      </c>
      <c r="H56" s="286">
        <f t="shared" si="8"/>
        <v>1.9800956029643269</v>
      </c>
      <c r="I56" s="271">
        <v>95.877428387246582</v>
      </c>
      <c r="J56" s="286"/>
      <c r="K56" s="286">
        <f t="shared" si="1"/>
        <v>-0.86207169607207534</v>
      </c>
      <c r="L56" s="286">
        <f t="shared" si="3"/>
        <v>-0.55699717482903255</v>
      </c>
      <c r="M56" s="286">
        <f t="shared" si="5"/>
        <v>0.8302594990326595</v>
      </c>
      <c r="N56" s="286">
        <f t="shared" si="7"/>
        <v>1.6571863874259352</v>
      </c>
      <c r="O56" s="286">
        <f t="shared" si="9"/>
        <v>1.9024697431349491</v>
      </c>
      <c r="P56" s="151"/>
    </row>
    <row r="57" spans="1:16" x14ac:dyDescent="0.2">
      <c r="A57" s="147">
        <v>2012</v>
      </c>
      <c r="B57" s="151">
        <v>93.942187139916371</v>
      </c>
      <c r="C57" s="151"/>
      <c r="D57" s="286">
        <f t="shared" si="0"/>
        <v>0.66049481925551934</v>
      </c>
      <c r="E57" s="286">
        <f t="shared" si="2"/>
        <v>5.1328384944060446E-2</v>
      </c>
      <c r="F57" s="286">
        <f t="shared" si="4"/>
        <v>1.0929386428819354</v>
      </c>
      <c r="G57" s="286">
        <f t="shared" si="6"/>
        <v>1.8104024354895998</v>
      </c>
      <c r="H57" s="286">
        <f t="shared" si="8"/>
        <v>1.9555624237322045</v>
      </c>
      <c r="I57" s="271">
        <v>95.908155825921867</v>
      </c>
      <c r="J57" s="286"/>
      <c r="K57" s="286">
        <f t="shared" si="1"/>
        <v>0.14192136224919771</v>
      </c>
      <c r="L57" s="286">
        <f t="shared" si="3"/>
        <v>-0.49539131556295413</v>
      </c>
      <c r="M57" s="286">
        <f t="shared" si="5"/>
        <v>0.61169227482535948</v>
      </c>
      <c r="N57" s="286">
        <f t="shared" si="7"/>
        <v>1.5874143337611057</v>
      </c>
      <c r="O57" s="286">
        <f t="shared" si="9"/>
        <v>1.8589083979815957</v>
      </c>
      <c r="P57" s="151"/>
    </row>
    <row r="58" spans="1:16" x14ac:dyDescent="0.2">
      <c r="A58" s="147">
        <v>2013</v>
      </c>
      <c r="B58" s="151">
        <v>95.855710946511266</v>
      </c>
      <c r="C58" s="151"/>
      <c r="D58" s="286">
        <f t="shared" si="0"/>
        <v>1.019049262835714</v>
      </c>
      <c r="E58" s="286">
        <f t="shared" si="2"/>
        <v>0.3117662006603128</v>
      </c>
      <c r="F58" s="286">
        <f t="shared" si="4"/>
        <v>0.96765082759926457</v>
      </c>
      <c r="G58" s="286">
        <f t="shared" si="6"/>
        <v>1.777286817544188</v>
      </c>
      <c r="H58" s="286">
        <f t="shared" si="8"/>
        <v>1.9578067327379545</v>
      </c>
      <c r="I58" s="271">
        <v>97.60272927203755</v>
      </c>
      <c r="J58" s="286"/>
      <c r="K58" s="286">
        <f t="shared" si="1"/>
        <v>0.60335703690683751</v>
      </c>
      <c r="L58" s="286">
        <f t="shared" si="3"/>
        <v>-0.16265561262985839</v>
      </c>
      <c r="M58" s="286">
        <f t="shared" si="5"/>
        <v>0.46533129544201746</v>
      </c>
      <c r="N58" s="286">
        <f t="shared" si="7"/>
        <v>1.5477400204998659</v>
      </c>
      <c r="O58" s="286">
        <f t="shared" si="9"/>
        <v>1.8413422372438371</v>
      </c>
      <c r="P58" s="151"/>
    </row>
    <row r="59" spans="1:16" x14ac:dyDescent="0.2">
      <c r="A59" s="147" t="s">
        <v>217</v>
      </c>
      <c r="B59" s="151">
        <v>97.848305767211684</v>
      </c>
      <c r="C59" s="151"/>
      <c r="D59" s="286">
        <f t="shared" si="0"/>
        <v>1.4653278901840538</v>
      </c>
      <c r="E59" s="286">
        <f t="shared" si="2"/>
        <v>1.2171175134019219</v>
      </c>
      <c r="F59" s="286">
        <f t="shared" si="4"/>
        <v>0.96400050075524657</v>
      </c>
      <c r="G59" s="286">
        <f t="shared" si="6"/>
        <v>1.716526369736493</v>
      </c>
      <c r="H59" s="286">
        <f t="shared" si="8"/>
        <v>1.9051729106964066</v>
      </c>
      <c r="I59" s="271">
        <v>99.260881353498775</v>
      </c>
      <c r="J59" s="286"/>
      <c r="K59" s="286">
        <f t="shared" si="1"/>
        <v>1.162739917703437</v>
      </c>
      <c r="L59" s="286">
        <f t="shared" si="3"/>
        <v>0.77529292061158106</v>
      </c>
      <c r="M59" s="286">
        <f t="shared" si="5"/>
        <v>0.45551296476524783</v>
      </c>
      <c r="N59" s="286">
        <f t="shared" si="7"/>
        <v>1.4779046780826866</v>
      </c>
      <c r="O59" s="286">
        <f t="shared" si="9"/>
        <v>1.7700252533918936</v>
      </c>
      <c r="P59" s="151"/>
    </row>
    <row r="60" spans="1:16" x14ac:dyDescent="0.2">
      <c r="A60" s="152">
        <v>2015</v>
      </c>
      <c r="B60" s="151">
        <v>98.342237268430608</v>
      </c>
      <c r="C60" s="151"/>
      <c r="D60" s="286">
        <f t="shared" si="0"/>
        <v>1.5375014304342072</v>
      </c>
      <c r="E60" s="286">
        <f t="shared" si="2"/>
        <v>1.1268278340656135</v>
      </c>
      <c r="F60" s="286">
        <f t="shared" si="4"/>
        <v>0.83238028003642661</v>
      </c>
      <c r="G60" s="286">
        <f t="shared" si="6"/>
        <v>1.6639132741033569</v>
      </c>
      <c r="H60" s="286">
        <f t="shared" si="8"/>
        <v>1.8163788193884978</v>
      </c>
      <c r="I60" s="271">
        <v>99.290334772712157</v>
      </c>
      <c r="J60" s="286"/>
      <c r="K60" s="286">
        <f t="shared" si="1"/>
        <v>1.1619389820709092</v>
      </c>
      <c r="L60" s="286">
        <f t="shared" si="3"/>
        <v>0.70626435816385502</v>
      </c>
      <c r="M60" s="286">
        <f t="shared" si="5"/>
        <v>0.32799313081925963</v>
      </c>
      <c r="N60" s="286">
        <f t="shared" si="7"/>
        <v>1.4028578628269006</v>
      </c>
      <c r="O60" s="286">
        <f t="shared" si="9"/>
        <v>1.6580345771663785</v>
      </c>
      <c r="P60" s="151"/>
    </row>
    <row r="61" spans="1:16" x14ac:dyDescent="0.2">
      <c r="A61" s="288">
        <v>2016</v>
      </c>
      <c r="B61" s="289">
        <v>98.994560176467601</v>
      </c>
      <c r="C61" s="289"/>
      <c r="D61" s="286">
        <f t="shared" si="0"/>
        <v>1.0798167581916873</v>
      </c>
      <c r="E61" s="286">
        <f t="shared" si="2"/>
        <v>1.1118838428751054</v>
      </c>
      <c r="F61" s="286">
        <f t="shared" si="4"/>
        <v>0.59514268531126735</v>
      </c>
      <c r="G61" s="286">
        <f t="shared" si="6"/>
        <v>1.5998212966896741</v>
      </c>
      <c r="H61" s="286">
        <f t="shared" si="8"/>
        <v>1.8452493494410138</v>
      </c>
      <c r="I61" s="271">
        <v>99.362719493274668</v>
      </c>
      <c r="J61" s="286"/>
      <c r="K61" s="286">
        <f t="shared" si="1"/>
        <v>0.59749562765452069</v>
      </c>
      <c r="L61" s="286">
        <f t="shared" si="3"/>
        <v>0.71668397196666955</v>
      </c>
      <c r="M61" s="286">
        <f t="shared" si="5"/>
        <v>7.7817166273819183E-2</v>
      </c>
      <c r="N61" s="286">
        <f t="shared" si="7"/>
        <v>1.2977022786329728</v>
      </c>
      <c r="O61" s="286">
        <f t="shared" si="9"/>
        <v>1.6562467863018071</v>
      </c>
      <c r="P61" s="151"/>
    </row>
    <row r="62" spans="1:16" x14ac:dyDescent="0.2">
      <c r="A62" s="288">
        <v>2017</v>
      </c>
      <c r="B62" s="289">
        <v>99.999999999999986</v>
      </c>
      <c r="C62" s="289"/>
      <c r="D62" s="286">
        <f t="shared" si="0"/>
        <v>0.72769515568360532</v>
      </c>
      <c r="E62" s="286">
        <f t="shared" si="2"/>
        <v>1.2576552624336657</v>
      </c>
      <c r="F62" s="286">
        <f t="shared" si="4"/>
        <v>0.65268460478939971</v>
      </c>
      <c r="G62" s="286">
        <f t="shared" si="6"/>
        <v>1.3922409895722909</v>
      </c>
      <c r="H62" s="286">
        <f t="shared" si="8"/>
        <v>1.7851227830520511</v>
      </c>
      <c r="I62" s="271">
        <v>100</v>
      </c>
      <c r="J62" s="290"/>
      <c r="K62" s="286">
        <f t="shared" si="1"/>
        <v>0.24759389624691153</v>
      </c>
      <c r="L62" s="286">
        <f t="shared" si="3"/>
        <v>0.83908399272001333</v>
      </c>
      <c r="M62" s="286">
        <f t="shared" si="5"/>
        <v>0.16962410228305025</v>
      </c>
      <c r="N62" s="286">
        <f t="shared" si="7"/>
        <v>1.0631879070016392</v>
      </c>
      <c r="O62" s="286">
        <f t="shared" si="9"/>
        <v>1.5752120559559879</v>
      </c>
      <c r="P62" s="151"/>
    </row>
    <row r="63" spans="1:16" x14ac:dyDescent="0.2">
      <c r="A63" s="288">
        <v>2018</v>
      </c>
      <c r="B63" s="289">
        <v>101.1091747912245</v>
      </c>
      <c r="C63" s="289"/>
      <c r="D63" s="290">
        <f>100*((B63/B60)^(1/3)-1)</f>
        <v>0.92919914791294023</v>
      </c>
      <c r="E63" s="290">
        <f>100*((B63/B58)^(1/5)-1)</f>
        <v>1.0728506435960128</v>
      </c>
      <c r="F63" s="290">
        <f t="shared" si="4"/>
        <v>0.69158933592547989</v>
      </c>
      <c r="G63" s="290">
        <f t="shared" si="6"/>
        <v>1.3682248900207084</v>
      </c>
      <c r="H63" s="323">
        <f>100*((B63/B33)^(1/30)-1)</f>
        <v>1.6614605479715161</v>
      </c>
      <c r="I63" s="289">
        <v>100.86189136048158</v>
      </c>
      <c r="J63" s="290"/>
      <c r="K63" s="290">
        <f>100*((I63/I60)^(1/3)-1)</f>
        <v>0.52483700608196848</v>
      </c>
      <c r="L63" s="290">
        <f>100*((I63/I58)^(1/5)-1)</f>
        <v>0.65909678440831954</v>
      </c>
      <c r="M63" s="290">
        <f>100*((I63/I53)^(1/10)-1)</f>
        <v>0.24737857613332803</v>
      </c>
      <c r="N63" s="290">
        <f t="shared" si="7"/>
        <v>1.0206455626890376</v>
      </c>
      <c r="O63" s="290">
        <f t="shared" si="9"/>
        <v>1.4291840593495087</v>
      </c>
      <c r="P63" s="151"/>
    </row>
    <row r="64" spans="1:16" x14ac:dyDescent="0.2">
      <c r="A64" s="288">
        <v>2019</v>
      </c>
      <c r="B64" s="289">
        <v>101.82299369383594</v>
      </c>
      <c r="C64" s="289"/>
      <c r="D64" s="290">
        <f>100*((B64/B61)^(1/3)-1)</f>
        <v>0.94345773141772948</v>
      </c>
      <c r="E64" s="290">
        <f>100*((B64/B59)^(1/5)-1)</f>
        <v>0.79953072710843287</v>
      </c>
      <c r="F64" s="290">
        <f t="shared" ref="F64" si="10">100*((B64/B54)^(1/10)-1)</f>
        <v>1.0081083225574661</v>
      </c>
      <c r="G64" s="290">
        <f t="shared" ref="G64" si="11">100*((B64/B44)^(1/20)-1)</f>
        <v>1.3423527896619714</v>
      </c>
      <c r="H64" s="323">
        <f>100*((B64/B34)^(1/30)-1)</f>
        <v>1.5887545487359267</v>
      </c>
      <c r="I64" s="289">
        <v>101.10544472943484</v>
      </c>
      <c r="J64" s="290"/>
      <c r="K64" s="290">
        <f>100*((I64/I61)^(1/3)-1)</f>
        <v>0.58124912042085697</v>
      </c>
      <c r="L64" s="290">
        <f>100*((I64/I59)^(1/5)-1)</f>
        <v>0.36892747032872819</v>
      </c>
      <c r="M64" s="290">
        <f>100*((I64/I54)^(1/10)-1)</f>
        <v>0.57190495337151592</v>
      </c>
      <c r="N64" s="290">
        <f t="shared" ref="N64" si="12">100*((I64/I44)^(1/20)-1)</f>
        <v>0.96642485355744601</v>
      </c>
      <c r="O64" s="290">
        <f t="shared" ref="O64" si="13">100*((I64/I34)^(1/30)-1)</f>
        <v>1.34152436085202</v>
      </c>
      <c r="P64" s="151"/>
    </row>
    <row r="65" spans="1:16" x14ac:dyDescent="0.2">
      <c r="A65" s="288">
        <v>2020</v>
      </c>
      <c r="B65" s="289">
        <v>91.963958574178989</v>
      </c>
      <c r="C65" s="289"/>
      <c r="D65" s="328">
        <f>100*((B65/B62)^(1/3)-1)</f>
        <v>-2.7538195761167228</v>
      </c>
      <c r="E65" s="328">
        <f>100*((B65/B60)^(1/5)-1)</f>
        <v>-1.3321841508357135</v>
      </c>
      <c r="F65" s="328">
        <f t="shared" ref="F65" si="14">100*((B65/B55)^(1/10)-1)</f>
        <v>-0.11024463869316881</v>
      </c>
      <c r="G65" s="328">
        <f t="shared" ref="G65" si="15">100*((B65/B45)^(1/20)-1)</f>
        <v>0.65938912347314194</v>
      </c>
      <c r="H65" s="324">
        <f>100*((B65/B35)^(1/30)-1)</f>
        <v>1.1814689149179713</v>
      </c>
      <c r="I65" s="289">
        <v>91.29416287984597</v>
      </c>
      <c r="J65" s="290"/>
      <c r="K65" s="290">
        <f>100*((I65/I62)^(1/3)-1)</f>
        <v>-2.9904842013878552</v>
      </c>
      <c r="L65" s="290">
        <f>100*((I65/I60)^(1/5)-1)</f>
        <v>-1.6652071723401662</v>
      </c>
      <c r="M65" s="290">
        <f>100*((I65/I55)^(1/10)-1)</f>
        <v>-0.48653537280702874</v>
      </c>
      <c r="N65" s="290">
        <f t="shared" ref="N65" si="16">100*((I65/I45)^(1/20)-1)</f>
        <v>0.27588661326509722</v>
      </c>
      <c r="O65" s="290">
        <f t="shared" ref="O65" si="17">100*((I65/I35)^(1/30)-1)</f>
        <v>0.93646943286771478</v>
      </c>
      <c r="P65" s="151"/>
    </row>
    <row r="66" spans="1:16" ht="44.25" customHeight="1" x14ac:dyDescent="0.2">
      <c r="A66" s="395" t="s">
        <v>250</v>
      </c>
      <c r="B66" s="395"/>
      <c r="C66" s="395"/>
      <c r="D66" s="395"/>
      <c r="E66" s="395"/>
      <c r="F66" s="395"/>
      <c r="G66" s="395"/>
      <c r="H66" s="395"/>
      <c r="I66" s="395"/>
      <c r="J66" s="395"/>
      <c r="K66" s="395"/>
      <c r="L66" s="395"/>
      <c r="M66" s="395"/>
      <c r="N66" s="395"/>
      <c r="O66" s="395"/>
    </row>
    <row r="67" spans="1:16" ht="13.5" customHeight="1" x14ac:dyDescent="0.2">
      <c r="A67" s="273"/>
      <c r="B67" s="273"/>
      <c r="C67" s="273"/>
      <c r="D67" s="273"/>
      <c r="E67" s="273"/>
      <c r="F67" s="273"/>
      <c r="G67" s="273"/>
      <c r="H67" s="273"/>
      <c r="I67" s="273"/>
      <c r="J67" s="273"/>
      <c r="K67" s="273"/>
      <c r="L67" s="273"/>
      <c r="M67" s="273"/>
      <c r="N67" s="273"/>
      <c r="O67" s="273"/>
    </row>
    <row r="68" spans="1:16" x14ac:dyDescent="0.2">
      <c r="A68" s="273"/>
      <c r="B68" s="273"/>
      <c r="C68" s="273"/>
      <c r="D68" s="273"/>
      <c r="E68" s="273"/>
      <c r="F68" s="273"/>
      <c r="G68" s="273"/>
      <c r="H68" s="273"/>
      <c r="I68" s="273"/>
      <c r="J68" s="273"/>
      <c r="K68" s="273"/>
      <c r="L68" s="273"/>
      <c r="M68" s="273"/>
      <c r="N68" s="273"/>
      <c r="O68" s="273"/>
    </row>
    <row r="69" spans="1:16" x14ac:dyDescent="0.2">
      <c r="A69" s="273"/>
      <c r="B69" s="273"/>
      <c r="C69" s="273"/>
      <c r="D69" s="273"/>
      <c r="E69" s="273"/>
      <c r="F69" s="273"/>
      <c r="G69" s="273"/>
      <c r="H69" s="273"/>
      <c r="I69" s="273"/>
      <c r="J69" s="273"/>
      <c r="K69" s="273"/>
      <c r="L69" s="273"/>
      <c r="M69" s="273"/>
      <c r="N69" s="273"/>
      <c r="O69" s="273"/>
    </row>
    <row r="70" spans="1:16" ht="12.75" customHeight="1" x14ac:dyDescent="0.2">
      <c r="A70" s="273"/>
      <c r="B70" s="273"/>
      <c r="C70" s="273"/>
      <c r="D70" s="273"/>
      <c r="E70" s="273"/>
      <c r="F70" s="273"/>
      <c r="G70" s="273"/>
      <c r="H70" s="273"/>
      <c r="I70" s="273"/>
      <c r="J70" s="273"/>
      <c r="K70" s="273"/>
      <c r="L70" s="273"/>
      <c r="M70" s="273"/>
      <c r="N70" s="273"/>
      <c r="O70" s="273"/>
    </row>
    <row r="71" spans="1:16" x14ac:dyDescent="0.2">
      <c r="A71" s="273"/>
      <c r="B71" s="273"/>
      <c r="C71" s="273"/>
      <c r="D71" s="273"/>
      <c r="E71" s="273"/>
      <c r="F71" s="273"/>
      <c r="G71" s="273"/>
      <c r="H71" s="273"/>
      <c r="I71" s="273"/>
      <c r="J71" s="273"/>
      <c r="K71" s="273"/>
      <c r="L71" s="273"/>
      <c r="M71" s="273"/>
      <c r="N71" s="273"/>
      <c r="O71" s="273"/>
    </row>
    <row r="72" spans="1:16" ht="12.75" customHeight="1" x14ac:dyDescent="0.2">
      <c r="A72" s="273"/>
      <c r="B72" s="273"/>
      <c r="C72" s="273"/>
      <c r="D72" s="273"/>
      <c r="I72" s="273"/>
    </row>
    <row r="73" spans="1:16" ht="12.75" customHeight="1" x14ac:dyDescent="0.2">
      <c r="A73" s="273"/>
      <c r="B73" s="273"/>
      <c r="C73" s="273"/>
      <c r="D73" s="273"/>
      <c r="I73" s="273"/>
    </row>
    <row r="74" spans="1:16" ht="12.75" customHeight="1" x14ac:dyDescent="0.2">
      <c r="A74" s="273"/>
      <c r="B74" s="273"/>
      <c r="C74" s="273"/>
      <c r="D74" s="273"/>
      <c r="I74" s="273"/>
    </row>
    <row r="75" spans="1:16" ht="12.75" customHeight="1" x14ac:dyDescent="0.2">
      <c r="A75" s="273"/>
      <c r="B75" s="273"/>
      <c r="C75" s="273"/>
      <c r="D75" s="273"/>
      <c r="I75" s="273"/>
    </row>
    <row r="76" spans="1:16" ht="12.75" customHeight="1" x14ac:dyDescent="0.2">
      <c r="A76" s="273"/>
      <c r="B76" s="273"/>
      <c r="C76" s="273"/>
      <c r="D76" s="273"/>
      <c r="I76" s="273"/>
    </row>
    <row r="77" spans="1:16" ht="12.75" customHeight="1" x14ac:dyDescent="0.2">
      <c r="A77" s="273"/>
      <c r="B77" s="273"/>
      <c r="C77" s="273"/>
      <c r="D77" s="273"/>
      <c r="I77" s="273"/>
    </row>
    <row r="78" spans="1:16" ht="12.75" customHeight="1" x14ac:dyDescent="0.2">
      <c r="A78" s="273"/>
      <c r="B78" s="273"/>
      <c r="C78" s="273"/>
      <c r="D78" s="273"/>
      <c r="I78" s="273"/>
    </row>
  </sheetData>
  <mergeCells count="3">
    <mergeCell ref="D6:H6"/>
    <mergeCell ref="K6:O6"/>
    <mergeCell ref="A66:O66"/>
  </mergeCells>
  <pageMargins left="0.70866141732283472" right="0.70866141732283472" top="0.74803149606299213" bottom="0.74803149606299213" header="0.31496062992125984" footer="0.31496062992125984"/>
  <pageSetup paperSize="9" scale="4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75"/>
  <sheetViews>
    <sheetView view="pageBreakPreview" zoomScaleNormal="70" zoomScaleSheetLayoutView="100" workbookViewId="0">
      <pane ySplit="11" topLeftCell="A12" activePane="bottomLeft" state="frozen"/>
      <selection activeCell="E32" sqref="E32"/>
      <selection pane="bottomLeft" sqref="A1:P1"/>
    </sheetView>
  </sheetViews>
  <sheetFormatPr defaultRowHeight="12.75" customHeight="1" x14ac:dyDescent="0.2"/>
  <cols>
    <col min="1" max="1" width="9.28515625" style="90" customWidth="1"/>
    <col min="2" max="2" width="15" style="90" bestFit="1" customWidth="1"/>
    <col min="3" max="3" width="11.5703125" style="90" customWidth="1"/>
    <col min="4" max="4" width="15.42578125" style="90" bestFit="1" customWidth="1"/>
    <col min="5" max="5" width="15.42578125" style="90" customWidth="1"/>
    <col min="6" max="6" width="17" style="90" bestFit="1" customWidth="1"/>
    <col min="7" max="7" width="11" style="90" customWidth="1"/>
    <col min="8" max="9" width="12.140625" style="90" customWidth="1"/>
    <col min="10" max="10" width="13" style="90" customWidth="1"/>
    <col min="11" max="11" width="17.140625" style="90" bestFit="1" customWidth="1"/>
    <col min="12" max="12" width="10.28515625" style="90" bestFit="1" customWidth="1"/>
    <col min="13" max="13" width="12.42578125" style="90" customWidth="1"/>
    <col min="14" max="14" width="16.28515625" style="90" bestFit="1" customWidth="1"/>
    <col min="15" max="15" width="11.140625" style="90" bestFit="1" customWidth="1"/>
    <col min="16" max="16" width="13.140625" style="90" bestFit="1" customWidth="1"/>
    <col min="17" max="17" width="18.7109375" style="90" customWidth="1"/>
    <col min="18" max="16384" width="9.140625" style="90"/>
  </cols>
  <sheetData>
    <row r="1" spans="1:17" s="215" customFormat="1" ht="56.25" customHeight="1" x14ac:dyDescent="0.2">
      <c r="A1" s="381" t="s">
        <v>253</v>
      </c>
      <c r="B1" s="382"/>
      <c r="C1" s="382"/>
      <c r="D1" s="382"/>
      <c r="E1" s="382"/>
      <c r="F1" s="382"/>
      <c r="G1" s="382"/>
      <c r="H1" s="382"/>
      <c r="I1" s="382"/>
      <c r="J1" s="382"/>
      <c r="K1" s="382"/>
      <c r="L1" s="382"/>
      <c r="M1" s="382"/>
      <c r="N1" s="382"/>
      <c r="O1" s="382"/>
      <c r="P1" s="382"/>
      <c r="Q1" s="178"/>
    </row>
    <row r="2" spans="1:17" s="215" customFormat="1" ht="9" customHeight="1" thickBot="1" x14ac:dyDescent="0.25">
      <c r="A2" s="186"/>
      <c r="B2" s="187"/>
      <c r="C2" s="187"/>
      <c r="D2" s="187"/>
      <c r="E2" s="187"/>
      <c r="F2" s="187"/>
      <c r="G2" s="187"/>
      <c r="H2" s="187"/>
      <c r="I2" s="187"/>
      <c r="J2" s="187"/>
      <c r="K2" s="187"/>
      <c r="L2" s="187"/>
      <c r="M2" s="187"/>
      <c r="N2" s="187"/>
      <c r="O2" s="187"/>
      <c r="P2" s="187"/>
      <c r="Q2" s="178"/>
    </row>
    <row r="3" spans="1:17" ht="21.75" customHeight="1" thickTop="1" thickBot="1" x14ac:dyDescent="0.35">
      <c r="A3" s="103"/>
      <c r="B3" s="396" t="s">
        <v>292</v>
      </c>
      <c r="C3" s="397"/>
      <c r="D3" s="397"/>
      <c r="E3" s="397"/>
      <c r="F3" s="397"/>
      <c r="G3" s="397"/>
      <c r="H3" s="397"/>
      <c r="I3" s="397"/>
      <c r="J3" s="397"/>
      <c r="K3" s="397"/>
      <c r="L3" s="397"/>
      <c r="M3" s="397"/>
      <c r="N3" s="397"/>
      <c r="O3" s="397"/>
      <c r="P3" s="398"/>
      <c r="Q3" s="102"/>
    </row>
    <row r="4" spans="1:17" ht="10.5" customHeight="1" thickTop="1" x14ac:dyDescent="0.3">
      <c r="A4" s="103"/>
      <c r="B4" s="274"/>
      <c r="C4" s="274"/>
      <c r="D4" s="274"/>
      <c r="E4" s="274"/>
      <c r="F4" s="274"/>
      <c r="G4" s="274"/>
      <c r="H4" s="274"/>
      <c r="I4" s="274"/>
      <c r="J4" s="274"/>
      <c r="K4" s="274"/>
      <c r="L4" s="274"/>
      <c r="M4" s="274"/>
      <c r="N4" s="274"/>
      <c r="O4" s="274"/>
      <c r="P4" s="274"/>
      <c r="Q4" s="102"/>
    </row>
    <row r="5" spans="1:17" ht="18" customHeight="1" thickBot="1" x14ac:dyDescent="0.3">
      <c r="A5" s="387" t="s">
        <v>291</v>
      </c>
      <c r="B5" s="387"/>
      <c r="C5" s="387"/>
      <c r="Q5" s="135" t="s">
        <v>290</v>
      </c>
    </row>
    <row r="6" spans="1:17" s="99" customFormat="1" ht="63.75" x14ac:dyDescent="0.2">
      <c r="A6" s="100"/>
      <c r="B6" s="100"/>
      <c r="C6" s="276" t="s">
        <v>99</v>
      </c>
      <c r="D6" s="256" t="s">
        <v>257</v>
      </c>
      <c r="E6" s="256" t="s">
        <v>19</v>
      </c>
      <c r="F6" s="196" t="s">
        <v>5</v>
      </c>
      <c r="G6" s="197"/>
      <c r="H6" s="197"/>
      <c r="I6" s="196"/>
      <c r="J6" s="196"/>
      <c r="K6" s="198" t="s">
        <v>0</v>
      </c>
      <c r="L6" s="196" t="s">
        <v>6</v>
      </c>
      <c r="M6" s="196"/>
      <c r="N6" s="196"/>
      <c r="O6" s="196"/>
      <c r="P6" s="196"/>
      <c r="Q6" s="272" t="s">
        <v>243</v>
      </c>
    </row>
    <row r="7" spans="1:17" s="99" customFormat="1" ht="61.5" customHeight="1" x14ac:dyDescent="0.2">
      <c r="A7" s="200"/>
      <c r="B7" s="200"/>
      <c r="C7" s="253"/>
      <c r="D7" s="253"/>
      <c r="E7" s="253" t="s">
        <v>9</v>
      </c>
      <c r="F7" s="253" t="s">
        <v>9</v>
      </c>
      <c r="G7" s="219" t="s">
        <v>18</v>
      </c>
      <c r="H7" s="219" t="s">
        <v>20</v>
      </c>
      <c r="I7" s="219" t="s">
        <v>33</v>
      </c>
      <c r="J7" s="219" t="s">
        <v>34</v>
      </c>
      <c r="K7" s="219" t="s">
        <v>9</v>
      </c>
      <c r="L7" s="219" t="s">
        <v>9</v>
      </c>
      <c r="M7" s="219" t="s">
        <v>21</v>
      </c>
      <c r="N7" s="219" t="s">
        <v>22</v>
      </c>
      <c r="O7" s="219" t="s">
        <v>23</v>
      </c>
      <c r="P7" s="219" t="s">
        <v>24</v>
      </c>
      <c r="Q7" s="201"/>
    </row>
    <row r="8" spans="1:17" s="99" customFormat="1" x14ac:dyDescent="0.2">
      <c r="A8" s="200"/>
      <c r="B8" s="200"/>
      <c r="C8" s="253"/>
      <c r="D8" s="253"/>
      <c r="E8" s="253"/>
      <c r="F8" s="253"/>
      <c r="G8" s="219"/>
      <c r="H8" s="219"/>
      <c r="I8" s="219"/>
      <c r="J8" s="219"/>
      <c r="K8" s="219"/>
      <c r="L8" s="219"/>
      <c r="M8" s="219"/>
      <c r="N8" s="219"/>
      <c r="O8" s="219"/>
      <c r="P8" s="219"/>
      <c r="Q8" s="201"/>
    </row>
    <row r="9" spans="1:17" s="99" customFormat="1" ht="13.5" thickBot="1" x14ac:dyDescent="0.25">
      <c r="A9" s="93" t="s">
        <v>42</v>
      </c>
      <c r="B9" s="202"/>
      <c r="C9" s="254" t="s">
        <v>237</v>
      </c>
      <c r="D9" s="275" t="s">
        <v>254</v>
      </c>
      <c r="E9" s="254" t="s">
        <v>43</v>
      </c>
      <c r="F9" s="254" t="s">
        <v>44</v>
      </c>
      <c r="G9" s="223" t="s">
        <v>37</v>
      </c>
      <c r="H9" s="223" t="s">
        <v>11</v>
      </c>
      <c r="I9" s="223" t="s">
        <v>13</v>
      </c>
      <c r="J9" s="223" t="s">
        <v>12</v>
      </c>
      <c r="K9" s="223" t="s">
        <v>28</v>
      </c>
      <c r="L9" s="223" t="s">
        <v>176</v>
      </c>
      <c r="M9" s="223" t="s">
        <v>45</v>
      </c>
      <c r="N9" s="223" t="s">
        <v>46</v>
      </c>
      <c r="O9" s="223" t="s">
        <v>47</v>
      </c>
      <c r="P9" s="223" t="s">
        <v>238</v>
      </c>
      <c r="Q9" s="203"/>
    </row>
    <row r="10" spans="1:17" ht="12.75" customHeight="1" x14ac:dyDescent="0.2">
      <c r="A10" s="193"/>
      <c r="B10" s="193"/>
      <c r="C10" s="255"/>
      <c r="D10" s="222"/>
      <c r="E10" s="222"/>
      <c r="F10" s="222"/>
      <c r="G10" s="222"/>
      <c r="H10" s="222"/>
      <c r="I10" s="222"/>
      <c r="J10" s="222"/>
      <c r="K10" s="222"/>
      <c r="L10" s="222"/>
      <c r="M10" s="222"/>
      <c r="N10" s="222"/>
      <c r="O10" s="222"/>
      <c r="P10" s="222"/>
      <c r="Q10" s="204"/>
    </row>
    <row r="11" spans="1:17" ht="12.75" customHeight="1" x14ac:dyDescent="0.2">
      <c r="A11" s="105" t="s">
        <v>289</v>
      </c>
      <c r="B11" s="199"/>
      <c r="C11" s="326">
        <v>1000</v>
      </c>
      <c r="D11" s="326">
        <v>991</v>
      </c>
      <c r="E11" s="326">
        <v>7</v>
      </c>
      <c r="F11" s="326">
        <v>140</v>
      </c>
      <c r="G11" s="326">
        <v>12</v>
      </c>
      <c r="H11" s="326">
        <v>101</v>
      </c>
      <c r="I11" s="326">
        <v>17</v>
      </c>
      <c r="J11" s="326">
        <v>10</v>
      </c>
      <c r="K11" s="326">
        <v>61</v>
      </c>
      <c r="L11" s="326">
        <v>793</v>
      </c>
      <c r="M11" s="326">
        <v>137</v>
      </c>
      <c r="N11" s="326">
        <v>104</v>
      </c>
      <c r="O11" s="326">
        <v>329</v>
      </c>
      <c r="P11" s="326">
        <v>222</v>
      </c>
      <c r="Q11" s="159"/>
    </row>
    <row r="12" spans="1:17" ht="27" customHeight="1" x14ac:dyDescent="0.2">
      <c r="A12" s="105" t="s">
        <v>255</v>
      </c>
      <c r="B12" s="199"/>
      <c r="C12" s="158" t="s">
        <v>100</v>
      </c>
      <c r="D12" s="158" t="s">
        <v>67</v>
      </c>
      <c r="E12" s="158" t="s">
        <v>48</v>
      </c>
      <c r="F12" s="158" t="s">
        <v>49</v>
      </c>
      <c r="G12" s="158" t="s">
        <v>50</v>
      </c>
      <c r="H12" s="158" t="s">
        <v>51</v>
      </c>
      <c r="I12" s="158" t="s">
        <v>52</v>
      </c>
      <c r="J12" s="158" t="s">
        <v>53</v>
      </c>
      <c r="K12" s="158" t="s">
        <v>54</v>
      </c>
      <c r="L12" s="158" t="s">
        <v>55</v>
      </c>
      <c r="M12" s="158" t="s">
        <v>56</v>
      </c>
      <c r="N12" s="158" t="s">
        <v>57</v>
      </c>
      <c r="O12" s="158" t="s">
        <v>58</v>
      </c>
      <c r="P12" s="158" t="s">
        <v>59</v>
      </c>
      <c r="Q12" s="159" t="s">
        <v>258</v>
      </c>
    </row>
    <row r="13" spans="1:17" ht="12.75" customHeight="1" x14ac:dyDescent="0.2">
      <c r="C13" s="160"/>
      <c r="D13" s="160"/>
      <c r="E13" s="160"/>
      <c r="F13" s="160"/>
      <c r="G13" s="160"/>
      <c r="H13" s="160"/>
      <c r="I13" s="160"/>
      <c r="J13" s="160"/>
      <c r="K13" s="160"/>
      <c r="L13" s="160"/>
      <c r="M13" s="160"/>
      <c r="N13" s="160"/>
      <c r="O13" s="160"/>
      <c r="P13" s="160"/>
      <c r="Q13" s="161"/>
    </row>
    <row r="14" spans="1:17" ht="12.75" customHeight="1" x14ac:dyDescent="0.2">
      <c r="A14" s="124">
        <v>1998</v>
      </c>
      <c r="C14" s="162">
        <v>67.8</v>
      </c>
      <c r="D14" s="162">
        <v>0</v>
      </c>
      <c r="E14" s="162">
        <v>64.8</v>
      </c>
      <c r="F14" s="162">
        <v>85.8</v>
      </c>
      <c r="G14" s="162">
        <v>371.4</v>
      </c>
      <c r="H14" s="162">
        <v>69.400000000000006</v>
      </c>
      <c r="I14" s="162">
        <v>85.5</v>
      </c>
      <c r="J14" s="162">
        <v>120</v>
      </c>
      <c r="K14" s="162">
        <v>93.3</v>
      </c>
      <c r="L14" s="162">
        <v>62.6</v>
      </c>
      <c r="M14" s="162">
        <v>80.400000000000006</v>
      </c>
      <c r="N14" s="162">
        <v>25.4</v>
      </c>
      <c r="O14" s="162">
        <v>65.099999999999994</v>
      </c>
      <c r="P14" s="293">
        <v>79.3</v>
      </c>
      <c r="Q14" s="162">
        <v>77.400000000000006</v>
      </c>
    </row>
    <row r="15" spans="1:17" ht="12.75" customHeight="1" x14ac:dyDescent="0.2">
      <c r="A15" s="124">
        <v>1999</v>
      </c>
      <c r="C15" s="162">
        <v>69.8</v>
      </c>
      <c r="D15" s="162">
        <v>0</v>
      </c>
      <c r="E15" s="162">
        <v>73.400000000000006</v>
      </c>
      <c r="F15" s="162">
        <v>89.8</v>
      </c>
      <c r="G15" s="162">
        <v>369.6</v>
      </c>
      <c r="H15" s="162">
        <v>72.8</v>
      </c>
      <c r="I15" s="162">
        <v>99.7</v>
      </c>
      <c r="J15" s="162">
        <v>112.5</v>
      </c>
      <c r="K15" s="162">
        <v>99.3</v>
      </c>
      <c r="L15" s="162">
        <v>64.099999999999994</v>
      </c>
      <c r="M15" s="162">
        <v>80</v>
      </c>
      <c r="N15" s="162">
        <v>28.7</v>
      </c>
      <c r="O15" s="162">
        <v>66.2</v>
      </c>
      <c r="P15" s="293">
        <v>79.7</v>
      </c>
      <c r="Q15" s="162">
        <v>79.5</v>
      </c>
    </row>
    <row r="16" spans="1:17" ht="12.75" customHeight="1" x14ac:dyDescent="0.2">
      <c r="A16" s="124">
        <v>2000</v>
      </c>
      <c r="C16" s="162">
        <v>72.400000000000006</v>
      </c>
      <c r="D16" s="162">
        <v>0</v>
      </c>
      <c r="E16" s="162">
        <v>80.099999999999994</v>
      </c>
      <c r="F16" s="162">
        <v>92.1</v>
      </c>
      <c r="G16" s="162">
        <v>337.7</v>
      </c>
      <c r="H16" s="162">
        <v>76</v>
      </c>
      <c r="I16" s="162">
        <v>92.5</v>
      </c>
      <c r="J16" s="162">
        <v>118.1</v>
      </c>
      <c r="K16" s="162">
        <v>99.2</v>
      </c>
      <c r="L16" s="162">
        <v>66.8</v>
      </c>
      <c r="M16" s="162">
        <v>83.5</v>
      </c>
      <c r="N16" s="162">
        <v>34</v>
      </c>
      <c r="O16" s="162">
        <v>67.099999999999994</v>
      </c>
      <c r="P16" s="293">
        <v>80.5</v>
      </c>
      <c r="Q16" s="162">
        <v>82.1</v>
      </c>
    </row>
    <row r="17" spans="1:17" ht="12.75" customHeight="1" x14ac:dyDescent="0.2">
      <c r="A17" s="124">
        <v>2001</v>
      </c>
      <c r="C17" s="162">
        <v>73.900000000000006</v>
      </c>
      <c r="D17" s="162">
        <v>0</v>
      </c>
      <c r="E17" s="162">
        <v>81.2</v>
      </c>
      <c r="F17" s="162">
        <v>94.2</v>
      </c>
      <c r="G17" s="162">
        <v>316.8</v>
      </c>
      <c r="H17" s="162">
        <v>77.599999999999994</v>
      </c>
      <c r="I17" s="162">
        <v>112.9</v>
      </c>
      <c r="J17" s="162">
        <v>118.5</v>
      </c>
      <c r="K17" s="162">
        <v>99.4</v>
      </c>
      <c r="L17" s="162">
        <v>68.2</v>
      </c>
      <c r="M17" s="162">
        <v>82.3</v>
      </c>
      <c r="N17" s="162">
        <v>35.9</v>
      </c>
      <c r="O17" s="162">
        <v>67.900000000000006</v>
      </c>
      <c r="P17" s="293">
        <v>83.8</v>
      </c>
      <c r="Q17" s="162">
        <v>83.5</v>
      </c>
    </row>
    <row r="18" spans="1:17" ht="12.75" customHeight="1" x14ac:dyDescent="0.2">
      <c r="A18" s="124">
        <v>2002</v>
      </c>
      <c r="C18" s="162">
        <v>75.5</v>
      </c>
      <c r="D18" s="162">
        <v>0</v>
      </c>
      <c r="E18" s="162">
        <v>100.9</v>
      </c>
      <c r="F18" s="162">
        <v>95.8</v>
      </c>
      <c r="G18" s="162">
        <v>304.60000000000002</v>
      </c>
      <c r="H18" s="162">
        <v>80.8</v>
      </c>
      <c r="I18" s="162">
        <v>97.5</v>
      </c>
      <c r="J18" s="162">
        <v>114.7</v>
      </c>
      <c r="K18" s="162">
        <v>100.1</v>
      </c>
      <c r="L18" s="162">
        <v>69.5</v>
      </c>
      <c r="M18" s="162">
        <v>82.6</v>
      </c>
      <c r="N18" s="162">
        <v>37.5</v>
      </c>
      <c r="O18" s="162">
        <v>69.7</v>
      </c>
      <c r="P18" s="293">
        <v>84</v>
      </c>
      <c r="Q18" s="162">
        <v>84.9</v>
      </c>
    </row>
    <row r="19" spans="1:17" ht="12.75" customHeight="1" x14ac:dyDescent="0.2">
      <c r="A19" s="124">
        <v>2003</v>
      </c>
      <c r="C19" s="162">
        <v>77.7</v>
      </c>
      <c r="D19" s="162">
        <v>0</v>
      </c>
      <c r="E19" s="162">
        <v>96.8</v>
      </c>
      <c r="F19" s="162">
        <v>98.4</v>
      </c>
      <c r="G19" s="162">
        <v>284.3</v>
      </c>
      <c r="H19" s="162">
        <v>82.9</v>
      </c>
      <c r="I19" s="162">
        <v>114.4</v>
      </c>
      <c r="J19" s="162">
        <v>118.7</v>
      </c>
      <c r="K19" s="162">
        <v>98.1</v>
      </c>
      <c r="L19" s="162">
        <v>71.900000000000006</v>
      </c>
      <c r="M19" s="162">
        <v>82.9</v>
      </c>
      <c r="N19" s="162">
        <v>41.6</v>
      </c>
      <c r="O19" s="162">
        <v>72.8</v>
      </c>
      <c r="P19" s="293">
        <v>84.5</v>
      </c>
      <c r="Q19" s="162">
        <v>87.1</v>
      </c>
    </row>
    <row r="20" spans="1:17" ht="12.75" customHeight="1" x14ac:dyDescent="0.2">
      <c r="A20" s="124">
        <v>2004</v>
      </c>
      <c r="C20" s="162">
        <v>79.599999999999994</v>
      </c>
      <c r="D20" s="162">
        <v>0</v>
      </c>
      <c r="E20" s="162">
        <v>86.5</v>
      </c>
      <c r="F20" s="162">
        <v>97.2</v>
      </c>
      <c r="G20" s="162">
        <v>268.8</v>
      </c>
      <c r="H20" s="162">
        <v>84.3</v>
      </c>
      <c r="I20" s="162">
        <v>89.6</v>
      </c>
      <c r="J20" s="162">
        <v>110.7</v>
      </c>
      <c r="K20" s="162">
        <v>96.9</v>
      </c>
      <c r="L20" s="162">
        <v>74.400000000000006</v>
      </c>
      <c r="M20" s="162">
        <v>85.2</v>
      </c>
      <c r="N20" s="162">
        <v>44.3</v>
      </c>
      <c r="O20" s="162">
        <v>75</v>
      </c>
      <c r="P20" s="293">
        <v>86.7</v>
      </c>
      <c r="Q20" s="162">
        <v>88.7</v>
      </c>
    </row>
    <row r="21" spans="1:17" ht="12.75" customHeight="1" x14ac:dyDescent="0.2">
      <c r="A21" s="124">
        <v>2005</v>
      </c>
      <c r="C21" s="162">
        <v>81.599999999999994</v>
      </c>
      <c r="D21" s="162">
        <v>0</v>
      </c>
      <c r="E21" s="162">
        <v>95.8</v>
      </c>
      <c r="F21" s="162">
        <v>96.4</v>
      </c>
      <c r="G21" s="162">
        <v>240.4</v>
      </c>
      <c r="H21" s="162">
        <v>85.9</v>
      </c>
      <c r="I21" s="162">
        <v>73.599999999999994</v>
      </c>
      <c r="J21" s="162">
        <v>114.1</v>
      </c>
      <c r="K21" s="162">
        <v>96.8</v>
      </c>
      <c r="L21" s="162">
        <v>77.2</v>
      </c>
      <c r="M21" s="162">
        <v>89</v>
      </c>
      <c r="N21" s="162">
        <v>47.2</v>
      </c>
      <c r="O21" s="162">
        <v>77.400000000000006</v>
      </c>
      <c r="P21" s="293">
        <v>89.2</v>
      </c>
      <c r="Q21" s="162">
        <v>90.3</v>
      </c>
    </row>
    <row r="22" spans="1:17" ht="12.75" customHeight="1" x14ac:dyDescent="0.2">
      <c r="A22" s="124">
        <v>2006</v>
      </c>
      <c r="C22" s="162">
        <v>83.7</v>
      </c>
      <c r="D22" s="162">
        <v>81.900000000000006</v>
      </c>
      <c r="E22" s="162">
        <v>94.1</v>
      </c>
      <c r="F22" s="162">
        <v>99.6</v>
      </c>
      <c r="G22" s="162">
        <v>210.5</v>
      </c>
      <c r="H22" s="162">
        <v>91</v>
      </c>
      <c r="I22" s="162">
        <v>82.8</v>
      </c>
      <c r="J22" s="162">
        <v>105.7</v>
      </c>
      <c r="K22" s="162">
        <v>96.9</v>
      </c>
      <c r="L22" s="162">
        <v>79.400000000000006</v>
      </c>
      <c r="M22" s="162">
        <v>92.3</v>
      </c>
      <c r="N22" s="162">
        <v>49.3</v>
      </c>
      <c r="O22" s="162">
        <v>80.2</v>
      </c>
      <c r="P22" s="293">
        <v>89.6</v>
      </c>
      <c r="Q22" s="162">
        <v>92</v>
      </c>
    </row>
    <row r="23" spans="1:17" ht="12.75" customHeight="1" x14ac:dyDescent="0.2">
      <c r="A23" s="124">
        <v>2007</v>
      </c>
      <c r="C23" s="162">
        <v>85.7</v>
      </c>
      <c r="D23" s="162">
        <v>84</v>
      </c>
      <c r="E23" s="162">
        <v>81.3</v>
      </c>
      <c r="F23" s="162">
        <v>98.7</v>
      </c>
      <c r="G23" s="162">
        <v>192.7</v>
      </c>
      <c r="H23" s="162">
        <v>91.3</v>
      </c>
      <c r="I23" s="162">
        <v>83.1</v>
      </c>
      <c r="J23" s="162">
        <v>104.3</v>
      </c>
      <c r="K23" s="162">
        <v>97</v>
      </c>
      <c r="L23" s="162">
        <v>82</v>
      </c>
      <c r="M23" s="162">
        <v>92.6</v>
      </c>
      <c r="N23" s="162">
        <v>53.4</v>
      </c>
      <c r="O23" s="162">
        <v>84.6</v>
      </c>
      <c r="P23" s="293">
        <v>89</v>
      </c>
      <c r="Q23" s="162">
        <v>93.3</v>
      </c>
    </row>
    <row r="24" spans="1:17" ht="12.75" customHeight="1" x14ac:dyDescent="0.2">
      <c r="A24" s="124">
        <v>2008</v>
      </c>
      <c r="C24" s="162">
        <v>85.4</v>
      </c>
      <c r="D24" s="162">
        <v>84.1</v>
      </c>
      <c r="E24" s="162">
        <v>101.7</v>
      </c>
      <c r="F24" s="162">
        <v>97.1</v>
      </c>
      <c r="G24" s="162">
        <v>173.1</v>
      </c>
      <c r="H24" s="162">
        <v>91</v>
      </c>
      <c r="I24" s="162">
        <v>81.5</v>
      </c>
      <c r="J24" s="162">
        <v>103.5</v>
      </c>
      <c r="K24" s="162">
        <v>91.2</v>
      </c>
      <c r="L24" s="162">
        <v>82.4</v>
      </c>
      <c r="M24" s="162">
        <v>90.4</v>
      </c>
      <c r="N24" s="162">
        <v>57.3</v>
      </c>
      <c r="O24" s="162">
        <v>84.9</v>
      </c>
      <c r="P24" s="293">
        <v>88.4</v>
      </c>
      <c r="Q24" s="162">
        <v>92.3</v>
      </c>
    </row>
    <row r="25" spans="1:17" ht="12.75" customHeight="1" x14ac:dyDescent="0.2">
      <c r="A25" s="124">
        <v>2009</v>
      </c>
      <c r="C25" s="162">
        <v>81.8</v>
      </c>
      <c r="D25" s="162">
        <v>80.599999999999994</v>
      </c>
      <c r="E25" s="162">
        <v>94.8</v>
      </c>
      <c r="F25" s="162">
        <v>91.5</v>
      </c>
      <c r="G25" s="162">
        <v>159.30000000000001</v>
      </c>
      <c r="H25" s="162">
        <v>84</v>
      </c>
      <c r="I25" s="162">
        <v>83.2</v>
      </c>
      <c r="J25" s="162">
        <v>106.2</v>
      </c>
      <c r="K25" s="162">
        <v>78.2</v>
      </c>
      <c r="L25" s="162">
        <v>79.900000000000006</v>
      </c>
      <c r="M25" s="162">
        <v>82</v>
      </c>
      <c r="N25" s="162">
        <v>56.6</v>
      </c>
      <c r="O25" s="162">
        <v>83.2</v>
      </c>
      <c r="P25" s="293">
        <v>87.3</v>
      </c>
      <c r="Q25" s="162">
        <v>87.8</v>
      </c>
    </row>
    <row r="26" spans="1:17" ht="12.75" customHeight="1" x14ac:dyDescent="0.2">
      <c r="A26" s="124">
        <v>2010</v>
      </c>
      <c r="C26" s="162">
        <v>83.6</v>
      </c>
      <c r="D26" s="162">
        <v>82.7</v>
      </c>
      <c r="E26" s="162">
        <v>80.3</v>
      </c>
      <c r="F26" s="162">
        <v>90.7</v>
      </c>
      <c r="G26" s="162">
        <v>140.5</v>
      </c>
      <c r="H26" s="162">
        <v>84.6</v>
      </c>
      <c r="I26" s="162">
        <v>84.7</v>
      </c>
      <c r="J26" s="162">
        <v>101.2</v>
      </c>
      <c r="K26" s="162">
        <v>85.5</v>
      </c>
      <c r="L26" s="162">
        <v>81.900000000000006</v>
      </c>
      <c r="M26" s="162">
        <v>88.5</v>
      </c>
      <c r="N26" s="162">
        <v>60</v>
      </c>
      <c r="O26" s="162">
        <v>83.8</v>
      </c>
      <c r="P26" s="293">
        <v>87.4</v>
      </c>
      <c r="Q26" s="162">
        <v>88.9</v>
      </c>
    </row>
    <row r="27" spans="1:17" ht="12.75" customHeight="1" x14ac:dyDescent="0.2">
      <c r="A27" s="124">
        <v>2011</v>
      </c>
      <c r="C27" s="162">
        <v>84.8</v>
      </c>
      <c r="D27" s="162">
        <v>84.4</v>
      </c>
      <c r="E27" s="162">
        <v>101.2</v>
      </c>
      <c r="F27" s="162">
        <v>85.3</v>
      </c>
      <c r="G27" s="162">
        <v>103.4</v>
      </c>
      <c r="H27" s="162">
        <v>83.5</v>
      </c>
      <c r="I27" s="162">
        <v>73.599999999999994</v>
      </c>
      <c r="J27" s="162">
        <v>94.5</v>
      </c>
      <c r="K27" s="162">
        <v>89.4</v>
      </c>
      <c r="L27" s="162">
        <v>84</v>
      </c>
      <c r="M27" s="162">
        <v>89.9</v>
      </c>
      <c r="N27" s="162">
        <v>64.599999999999994</v>
      </c>
      <c r="O27" s="162">
        <v>84.7</v>
      </c>
      <c r="P27" s="293">
        <v>90</v>
      </c>
      <c r="Q27" s="162">
        <v>89.5</v>
      </c>
    </row>
    <row r="28" spans="1:17" ht="12.75" customHeight="1" x14ac:dyDescent="0.2">
      <c r="A28" s="124">
        <v>2012</v>
      </c>
      <c r="C28" s="162">
        <v>86</v>
      </c>
      <c r="D28" s="162">
        <v>86</v>
      </c>
      <c r="E28" s="162">
        <v>86.1</v>
      </c>
      <c r="F28" s="162">
        <v>85.4</v>
      </c>
      <c r="G28" s="162">
        <v>89.6</v>
      </c>
      <c r="H28" s="162">
        <v>85.3</v>
      </c>
      <c r="I28" s="162">
        <v>79</v>
      </c>
      <c r="J28" s="162">
        <v>90.4</v>
      </c>
      <c r="K28" s="162">
        <v>89.5</v>
      </c>
      <c r="L28" s="162">
        <v>86</v>
      </c>
      <c r="M28" s="162">
        <v>90.3</v>
      </c>
      <c r="N28" s="162">
        <v>67</v>
      </c>
      <c r="O28" s="162">
        <v>87.9</v>
      </c>
      <c r="P28" s="293">
        <v>90.6</v>
      </c>
      <c r="Q28" s="162">
        <v>90.2</v>
      </c>
    </row>
    <row r="29" spans="1:17" ht="12.75" customHeight="1" x14ac:dyDescent="0.2">
      <c r="A29" s="124">
        <v>2013</v>
      </c>
      <c r="C29" s="162">
        <v>87.6</v>
      </c>
      <c r="D29" s="162">
        <v>87.7</v>
      </c>
      <c r="E29" s="162">
        <v>84.8</v>
      </c>
      <c r="F29" s="162">
        <v>87.5</v>
      </c>
      <c r="G29" s="162">
        <v>79</v>
      </c>
      <c r="H29" s="162">
        <v>88.6</v>
      </c>
      <c r="I29" s="162">
        <v>87.7</v>
      </c>
      <c r="J29" s="162">
        <v>89.5</v>
      </c>
      <c r="K29" s="162">
        <v>93.3</v>
      </c>
      <c r="L29" s="162">
        <v>87.3</v>
      </c>
      <c r="M29" s="162">
        <v>90.9</v>
      </c>
      <c r="N29" s="162">
        <v>69.7</v>
      </c>
      <c r="O29" s="162">
        <v>90.1</v>
      </c>
      <c r="P29" s="293">
        <v>90.2</v>
      </c>
      <c r="Q29" s="162">
        <v>91.3</v>
      </c>
    </row>
    <row r="30" spans="1:17" ht="12.75" customHeight="1" x14ac:dyDescent="0.2">
      <c r="A30" s="124">
        <v>2014</v>
      </c>
      <c r="C30" s="162">
        <v>90.3</v>
      </c>
      <c r="D30" s="162">
        <v>90.4</v>
      </c>
      <c r="E30" s="162">
        <v>119.7</v>
      </c>
      <c r="F30" s="162">
        <v>89</v>
      </c>
      <c r="G30" s="162">
        <v>80.2</v>
      </c>
      <c r="H30" s="162">
        <v>91.7</v>
      </c>
      <c r="I30" s="162">
        <v>77.599999999999994</v>
      </c>
      <c r="J30" s="162">
        <v>92.5</v>
      </c>
      <c r="K30" s="162">
        <v>96.5</v>
      </c>
      <c r="L30" s="162">
        <v>89.8</v>
      </c>
      <c r="M30" s="162">
        <v>95.5</v>
      </c>
      <c r="N30" s="162">
        <v>75.099999999999994</v>
      </c>
      <c r="O30" s="162">
        <v>92</v>
      </c>
      <c r="P30" s="293">
        <v>90.7</v>
      </c>
      <c r="Q30" s="162">
        <v>93.3</v>
      </c>
    </row>
    <row r="31" spans="1:17" ht="12.75" customHeight="1" x14ac:dyDescent="0.2">
      <c r="A31" s="124">
        <v>2015</v>
      </c>
      <c r="C31" s="162">
        <v>92.6</v>
      </c>
      <c r="D31" s="162">
        <v>92.5</v>
      </c>
      <c r="E31" s="162">
        <v>103.8</v>
      </c>
      <c r="F31" s="162">
        <v>93</v>
      </c>
      <c r="G31" s="162">
        <v>93.6</v>
      </c>
      <c r="H31" s="162">
        <v>92.7</v>
      </c>
      <c r="I31" s="162">
        <v>92.6</v>
      </c>
      <c r="J31" s="162">
        <v>96.2</v>
      </c>
      <c r="K31" s="162">
        <v>100.1</v>
      </c>
      <c r="L31" s="162">
        <v>91.7</v>
      </c>
      <c r="M31" s="162">
        <v>95.7</v>
      </c>
      <c r="N31" s="162">
        <v>78</v>
      </c>
      <c r="O31" s="162">
        <v>94.5</v>
      </c>
      <c r="P31" s="293">
        <v>92.1</v>
      </c>
      <c r="Q31" s="162">
        <v>95</v>
      </c>
    </row>
    <row r="32" spans="1:17" ht="12.75" customHeight="1" x14ac:dyDescent="0.2">
      <c r="A32" s="124">
        <v>2016</v>
      </c>
      <c r="C32" s="162">
        <v>94.7</v>
      </c>
      <c r="D32" s="162">
        <v>94.6</v>
      </c>
      <c r="E32" s="162">
        <v>91.4</v>
      </c>
      <c r="F32" s="162">
        <v>93.2</v>
      </c>
      <c r="G32" s="162">
        <v>103.1</v>
      </c>
      <c r="H32" s="162">
        <v>92.1</v>
      </c>
      <c r="I32" s="162">
        <v>91.6</v>
      </c>
      <c r="J32" s="162">
        <v>99.2</v>
      </c>
      <c r="K32" s="162">
        <v>98.4</v>
      </c>
      <c r="L32" s="162">
        <v>94.6</v>
      </c>
      <c r="M32" s="162">
        <v>98.1</v>
      </c>
      <c r="N32" s="162">
        <v>83.7</v>
      </c>
      <c r="O32" s="162">
        <v>97.6</v>
      </c>
      <c r="P32" s="293">
        <v>93.5</v>
      </c>
      <c r="Q32" s="162">
        <v>96.4</v>
      </c>
    </row>
    <row r="33" spans="1:17" ht="12.75" customHeight="1" x14ac:dyDescent="0.2">
      <c r="A33" s="124">
        <v>2017</v>
      </c>
      <c r="C33" s="162">
        <v>96.8</v>
      </c>
      <c r="D33" s="162">
        <v>96.7</v>
      </c>
      <c r="E33" s="162">
        <v>96.8</v>
      </c>
      <c r="F33" s="162">
        <v>93.3</v>
      </c>
      <c r="G33" s="162">
        <v>94</v>
      </c>
      <c r="H33" s="162">
        <v>93.3</v>
      </c>
      <c r="I33" s="162">
        <v>86.9</v>
      </c>
      <c r="J33" s="162">
        <v>100</v>
      </c>
      <c r="K33" s="162">
        <v>102.2</v>
      </c>
      <c r="L33" s="162">
        <v>96.9</v>
      </c>
      <c r="M33" s="162">
        <v>100.7</v>
      </c>
      <c r="N33" s="162">
        <v>86.7</v>
      </c>
      <c r="O33" s="162">
        <v>99.3</v>
      </c>
      <c r="P33" s="293">
        <v>96</v>
      </c>
      <c r="Q33" s="162">
        <v>97.9</v>
      </c>
    </row>
    <row r="34" spans="1:17" ht="12.75" customHeight="1" x14ac:dyDescent="0.2">
      <c r="A34" s="124">
        <v>2018</v>
      </c>
      <c r="C34" s="162">
        <v>98.4</v>
      </c>
      <c r="D34" s="162">
        <v>98.2</v>
      </c>
      <c r="E34" s="162">
        <v>86.3</v>
      </c>
      <c r="F34" s="162">
        <v>96.6</v>
      </c>
      <c r="G34" s="162">
        <v>98.7</v>
      </c>
      <c r="H34" s="162">
        <v>97</v>
      </c>
      <c r="I34" s="162">
        <v>88.6</v>
      </c>
      <c r="J34" s="162">
        <v>100.5</v>
      </c>
      <c r="K34" s="162">
        <v>100.2</v>
      </c>
      <c r="L34" s="162">
        <v>98.5</v>
      </c>
      <c r="M34" s="162">
        <v>99.4</v>
      </c>
      <c r="N34" s="162">
        <v>94.9</v>
      </c>
      <c r="O34" s="162">
        <v>99.8</v>
      </c>
      <c r="P34" s="293">
        <v>97.5</v>
      </c>
      <c r="Q34" s="162">
        <v>98.9</v>
      </c>
    </row>
    <row r="35" spans="1:17" ht="12.75" customHeight="1" x14ac:dyDescent="0.2">
      <c r="A35" s="124">
        <v>2019</v>
      </c>
      <c r="C35" s="162">
        <v>100</v>
      </c>
      <c r="D35" s="162">
        <v>100</v>
      </c>
      <c r="E35" s="162">
        <v>100</v>
      </c>
      <c r="F35" s="162">
        <v>100</v>
      </c>
      <c r="G35" s="162">
        <v>100</v>
      </c>
      <c r="H35" s="162">
        <v>100</v>
      </c>
      <c r="I35" s="162">
        <v>100</v>
      </c>
      <c r="J35" s="162">
        <v>100</v>
      </c>
      <c r="K35" s="162">
        <v>100</v>
      </c>
      <c r="L35" s="162">
        <v>100</v>
      </c>
      <c r="M35" s="162">
        <v>100</v>
      </c>
      <c r="N35" s="162">
        <v>100</v>
      </c>
      <c r="O35" s="162">
        <v>100</v>
      </c>
      <c r="P35" s="162">
        <v>100</v>
      </c>
      <c r="Q35" s="162">
        <v>100</v>
      </c>
    </row>
    <row r="36" spans="1:17" ht="12.75" customHeight="1" x14ac:dyDescent="0.2">
      <c r="A36" s="124">
        <v>2020</v>
      </c>
      <c r="C36" s="162">
        <v>90.3</v>
      </c>
      <c r="D36" s="294">
        <v>90.3</v>
      </c>
      <c r="E36" s="162">
        <v>91</v>
      </c>
      <c r="F36" s="294">
        <v>91.8</v>
      </c>
      <c r="G36" s="162">
        <v>80.5</v>
      </c>
      <c r="H36" s="294">
        <v>91.2</v>
      </c>
      <c r="I36" s="294">
        <v>97.9</v>
      </c>
      <c r="J36" s="294">
        <v>98.2</v>
      </c>
      <c r="K36" s="294">
        <v>83.9</v>
      </c>
      <c r="L36" s="294">
        <v>91.2</v>
      </c>
      <c r="M36" s="294">
        <v>85.8</v>
      </c>
      <c r="N36" s="294">
        <v>90.3</v>
      </c>
      <c r="O36" s="294">
        <v>94.8</v>
      </c>
      <c r="P36" s="294">
        <v>89.7</v>
      </c>
      <c r="Q36" s="295">
        <v>89.9</v>
      </c>
    </row>
    <row r="37" spans="1:17" ht="12.75" customHeight="1" x14ac:dyDescent="0.2">
      <c r="A37" s="124"/>
      <c r="C37" s="162"/>
      <c r="D37" s="294"/>
      <c r="E37" s="162"/>
      <c r="F37" s="294"/>
      <c r="G37" s="162"/>
      <c r="H37" s="294"/>
      <c r="I37" s="294"/>
      <c r="J37" s="294"/>
      <c r="K37" s="294"/>
      <c r="L37" s="294"/>
      <c r="M37" s="294"/>
      <c r="N37" s="294"/>
      <c r="O37" s="294"/>
      <c r="P37" s="294"/>
      <c r="Q37" s="295"/>
    </row>
    <row r="38" spans="1:17" ht="12.75" customHeight="1" x14ac:dyDescent="0.2">
      <c r="A38" s="124" t="s">
        <v>16</v>
      </c>
      <c r="C38" s="162"/>
      <c r="D38" s="162"/>
      <c r="E38" s="162"/>
      <c r="F38" s="162"/>
      <c r="G38" s="162"/>
      <c r="H38" s="162"/>
      <c r="I38" s="162"/>
      <c r="J38" s="162"/>
      <c r="K38" s="162"/>
      <c r="L38" s="162"/>
      <c r="M38" s="162"/>
      <c r="N38" s="162"/>
      <c r="O38" s="162"/>
      <c r="P38" s="162"/>
      <c r="Q38" s="296"/>
    </row>
    <row r="39" spans="1:17" ht="20.25" customHeight="1" x14ac:dyDescent="0.2">
      <c r="A39" s="124">
        <v>1998</v>
      </c>
      <c r="B39" s="90" t="s">
        <v>3</v>
      </c>
      <c r="C39" s="162">
        <v>67.099999999999994</v>
      </c>
      <c r="D39" s="162">
        <v>0</v>
      </c>
      <c r="E39" s="162">
        <v>57.9</v>
      </c>
      <c r="F39" s="162">
        <v>87.2</v>
      </c>
      <c r="G39" s="162">
        <v>486.4</v>
      </c>
      <c r="H39" s="162">
        <v>68.8</v>
      </c>
      <c r="I39" s="162">
        <v>78.099999999999994</v>
      </c>
      <c r="J39" s="162">
        <v>125.5</v>
      </c>
      <c r="K39" s="162">
        <v>93.4</v>
      </c>
      <c r="L39" s="162">
        <v>61.7</v>
      </c>
      <c r="M39" s="162">
        <v>79.8</v>
      </c>
      <c r="N39" s="162">
        <v>23.3</v>
      </c>
      <c r="O39" s="162">
        <v>64.900000000000006</v>
      </c>
      <c r="P39" s="293">
        <v>78.599999999999994</v>
      </c>
      <c r="Q39" s="162">
        <v>76.8</v>
      </c>
    </row>
    <row r="40" spans="1:17" ht="12.75" customHeight="1" x14ac:dyDescent="0.2">
      <c r="A40" s="124"/>
      <c r="B40" s="90" t="s">
        <v>4</v>
      </c>
      <c r="C40" s="162">
        <v>67.599999999999994</v>
      </c>
      <c r="D40" s="162">
        <v>0</v>
      </c>
      <c r="E40" s="162">
        <v>62.6</v>
      </c>
      <c r="F40" s="162">
        <v>86.4</v>
      </c>
      <c r="G40" s="162">
        <v>414.3</v>
      </c>
      <c r="H40" s="162">
        <v>69.2</v>
      </c>
      <c r="I40" s="162">
        <v>84.1</v>
      </c>
      <c r="J40" s="162">
        <v>121.9</v>
      </c>
      <c r="K40" s="162">
        <v>91.6</v>
      </c>
      <c r="L40" s="162">
        <v>62.3</v>
      </c>
      <c r="M40" s="162">
        <v>80.099999999999994</v>
      </c>
      <c r="N40" s="162">
        <v>24</v>
      </c>
      <c r="O40" s="162">
        <v>65.3</v>
      </c>
      <c r="P40" s="293">
        <v>78.7</v>
      </c>
      <c r="Q40" s="162">
        <v>77.3</v>
      </c>
    </row>
    <row r="41" spans="1:17" ht="12.75" customHeight="1" x14ac:dyDescent="0.2">
      <c r="A41" s="124"/>
      <c r="B41" s="90" t="s">
        <v>1</v>
      </c>
      <c r="C41" s="162">
        <v>68</v>
      </c>
      <c r="D41" s="162">
        <v>0</v>
      </c>
      <c r="E41" s="162">
        <v>67.2</v>
      </c>
      <c r="F41" s="162">
        <v>84.9</v>
      </c>
      <c r="G41" s="162">
        <v>316.2</v>
      </c>
      <c r="H41" s="162">
        <v>69.599999999999994</v>
      </c>
      <c r="I41" s="162">
        <v>87.1</v>
      </c>
      <c r="J41" s="162">
        <v>116.7</v>
      </c>
      <c r="K41" s="162">
        <v>92.7</v>
      </c>
      <c r="L41" s="162">
        <v>62.9</v>
      </c>
      <c r="M41" s="162">
        <v>80.599999999999994</v>
      </c>
      <c r="N41" s="162">
        <v>26.9</v>
      </c>
      <c r="O41" s="162">
        <v>65.2</v>
      </c>
      <c r="P41" s="293">
        <v>79.8</v>
      </c>
      <c r="Q41" s="162">
        <v>77.599999999999994</v>
      </c>
    </row>
    <row r="42" spans="1:17" ht="12.75" customHeight="1" x14ac:dyDescent="0.2">
      <c r="A42" s="124"/>
      <c r="B42" s="90" t="s">
        <v>2</v>
      </c>
      <c r="C42" s="162">
        <v>68.5</v>
      </c>
      <c r="D42" s="162">
        <v>0</v>
      </c>
      <c r="E42" s="162">
        <v>71.400000000000006</v>
      </c>
      <c r="F42" s="162">
        <v>84.7</v>
      </c>
      <c r="G42" s="162">
        <v>268.8</v>
      </c>
      <c r="H42" s="162">
        <v>70</v>
      </c>
      <c r="I42" s="162">
        <v>92.5</v>
      </c>
      <c r="J42" s="162">
        <v>116</v>
      </c>
      <c r="K42" s="162">
        <v>95.3</v>
      </c>
      <c r="L42" s="162">
        <v>63.5</v>
      </c>
      <c r="M42" s="162">
        <v>81.3</v>
      </c>
      <c r="N42" s="162">
        <v>27.5</v>
      </c>
      <c r="O42" s="162">
        <v>65.099999999999994</v>
      </c>
      <c r="P42" s="293">
        <v>80.2</v>
      </c>
      <c r="Q42" s="162">
        <v>78.099999999999994</v>
      </c>
    </row>
    <row r="43" spans="1:17" ht="20.25" customHeight="1" x14ac:dyDescent="0.2">
      <c r="A43" s="124">
        <v>1999</v>
      </c>
      <c r="B43" s="90" t="s">
        <v>3</v>
      </c>
      <c r="C43" s="162">
        <v>68.900000000000006</v>
      </c>
      <c r="D43" s="162">
        <v>0</v>
      </c>
      <c r="E43" s="162">
        <v>86.8</v>
      </c>
      <c r="F43" s="162">
        <v>86.3</v>
      </c>
      <c r="G43" s="162">
        <v>272.7</v>
      </c>
      <c r="H43" s="162">
        <v>70.8</v>
      </c>
      <c r="I43" s="162">
        <v>103.3</v>
      </c>
      <c r="J43" s="162">
        <v>110.7</v>
      </c>
      <c r="K43" s="162">
        <v>97.3</v>
      </c>
      <c r="L43" s="162">
        <v>63.6</v>
      </c>
      <c r="M43" s="162">
        <v>80</v>
      </c>
      <c r="N43" s="162">
        <v>27.4</v>
      </c>
      <c r="O43" s="162">
        <v>65.7</v>
      </c>
      <c r="P43" s="293">
        <v>80.099999999999994</v>
      </c>
      <c r="Q43" s="162">
        <v>78.5</v>
      </c>
    </row>
    <row r="44" spans="1:17" ht="12.75" customHeight="1" x14ac:dyDescent="0.2">
      <c r="A44" s="124"/>
      <c r="B44" s="90" t="s">
        <v>4</v>
      </c>
      <c r="C44" s="162">
        <v>69.099999999999994</v>
      </c>
      <c r="D44" s="162">
        <v>0</v>
      </c>
      <c r="E44" s="162">
        <v>67.099999999999994</v>
      </c>
      <c r="F44" s="162">
        <v>89.8</v>
      </c>
      <c r="G44" s="162">
        <v>405.5</v>
      </c>
      <c r="H44" s="162">
        <v>71.7</v>
      </c>
      <c r="I44" s="162">
        <v>106.9</v>
      </c>
      <c r="J44" s="162">
        <v>111.4</v>
      </c>
      <c r="K44" s="162">
        <v>98.6</v>
      </c>
      <c r="L44" s="162">
        <v>63.4</v>
      </c>
      <c r="M44" s="162">
        <v>78.900000000000006</v>
      </c>
      <c r="N44" s="162">
        <v>27.2</v>
      </c>
      <c r="O44" s="162">
        <v>65.400000000000006</v>
      </c>
      <c r="P44" s="293">
        <v>79.7</v>
      </c>
      <c r="Q44" s="162">
        <v>78.7</v>
      </c>
    </row>
    <row r="45" spans="1:17" ht="12.75" customHeight="1" x14ac:dyDescent="0.2">
      <c r="A45" s="124"/>
      <c r="B45" s="90" t="s">
        <v>1</v>
      </c>
      <c r="C45" s="162">
        <v>70.2</v>
      </c>
      <c r="D45" s="162">
        <v>0</v>
      </c>
      <c r="E45" s="162">
        <v>64.2</v>
      </c>
      <c r="F45" s="162">
        <v>92.2</v>
      </c>
      <c r="G45" s="162">
        <v>441.2</v>
      </c>
      <c r="H45" s="162">
        <v>74</v>
      </c>
      <c r="I45" s="162">
        <v>99.7</v>
      </c>
      <c r="J45" s="162">
        <v>112.5</v>
      </c>
      <c r="K45" s="162">
        <v>100.8</v>
      </c>
      <c r="L45" s="162">
        <v>64.099999999999994</v>
      </c>
      <c r="M45" s="162">
        <v>79.3</v>
      </c>
      <c r="N45" s="162">
        <v>30.1</v>
      </c>
      <c r="O45" s="162">
        <v>66.2</v>
      </c>
      <c r="P45" s="293">
        <v>79.2</v>
      </c>
      <c r="Q45" s="162">
        <v>79.900000000000006</v>
      </c>
    </row>
    <row r="46" spans="1:17" ht="12.75" customHeight="1" x14ac:dyDescent="0.2">
      <c r="A46" s="124"/>
      <c r="B46" s="90" t="s">
        <v>2</v>
      </c>
      <c r="C46" s="162">
        <v>71.099999999999994</v>
      </c>
      <c r="D46" s="162">
        <v>0</v>
      </c>
      <c r="E46" s="162">
        <v>75.3</v>
      </c>
      <c r="F46" s="162">
        <v>90.8</v>
      </c>
      <c r="G46" s="162">
        <v>359.1</v>
      </c>
      <c r="H46" s="162">
        <v>74.7</v>
      </c>
      <c r="I46" s="162">
        <v>88.9</v>
      </c>
      <c r="J46" s="162">
        <v>115.3</v>
      </c>
      <c r="K46" s="162">
        <v>100.6</v>
      </c>
      <c r="L46" s="162">
        <v>65.3</v>
      </c>
      <c r="M46" s="162">
        <v>81.8</v>
      </c>
      <c r="N46" s="162">
        <v>30</v>
      </c>
      <c r="O46" s="162">
        <v>67.599999999999994</v>
      </c>
      <c r="P46" s="293">
        <v>79.599999999999994</v>
      </c>
      <c r="Q46" s="162">
        <v>80.900000000000006</v>
      </c>
    </row>
    <row r="47" spans="1:17" ht="21" customHeight="1" x14ac:dyDescent="0.2">
      <c r="A47" s="124">
        <v>2000</v>
      </c>
      <c r="B47" s="90" t="s">
        <v>3</v>
      </c>
      <c r="C47" s="162">
        <v>71.900000000000006</v>
      </c>
      <c r="D47" s="162">
        <v>0</v>
      </c>
      <c r="E47" s="162">
        <v>87.9</v>
      </c>
      <c r="F47" s="162">
        <v>89.2</v>
      </c>
      <c r="G47" s="162">
        <v>260</v>
      </c>
      <c r="H47" s="162">
        <v>75.099999999999994</v>
      </c>
      <c r="I47" s="162">
        <v>87.1</v>
      </c>
      <c r="J47" s="162">
        <v>113.9</v>
      </c>
      <c r="K47" s="162">
        <v>101.5</v>
      </c>
      <c r="L47" s="162">
        <v>66.3</v>
      </c>
      <c r="M47" s="162">
        <v>84.1</v>
      </c>
      <c r="N47" s="162">
        <v>32.4</v>
      </c>
      <c r="O47" s="162">
        <v>67.2</v>
      </c>
      <c r="P47" s="293">
        <v>80.3</v>
      </c>
      <c r="Q47" s="162">
        <v>81.599999999999994</v>
      </c>
    </row>
    <row r="48" spans="1:17" ht="12.75" customHeight="1" x14ac:dyDescent="0.2">
      <c r="A48" s="124"/>
      <c r="B48" s="90" t="s">
        <v>4</v>
      </c>
      <c r="C48" s="162">
        <v>72.3</v>
      </c>
      <c r="D48" s="162">
        <v>0</v>
      </c>
      <c r="E48" s="162">
        <v>66.900000000000006</v>
      </c>
      <c r="F48" s="162">
        <v>91.3</v>
      </c>
      <c r="G48" s="162">
        <v>327.8</v>
      </c>
      <c r="H48" s="162">
        <v>75.599999999999994</v>
      </c>
      <c r="I48" s="162">
        <v>91.3</v>
      </c>
      <c r="J48" s="162">
        <v>116.6</v>
      </c>
      <c r="K48" s="162">
        <v>99.7</v>
      </c>
      <c r="L48" s="162">
        <v>66.900000000000006</v>
      </c>
      <c r="M48" s="162">
        <v>84.6</v>
      </c>
      <c r="N48" s="162">
        <v>34.200000000000003</v>
      </c>
      <c r="O48" s="162">
        <v>67.400000000000006</v>
      </c>
      <c r="P48" s="293">
        <v>80</v>
      </c>
      <c r="Q48" s="162">
        <v>82.1</v>
      </c>
    </row>
    <row r="49" spans="1:17" ht="12.75" customHeight="1" x14ac:dyDescent="0.2">
      <c r="A49" s="124"/>
      <c r="B49" s="90" t="s">
        <v>1</v>
      </c>
      <c r="C49" s="162">
        <v>72.599999999999994</v>
      </c>
      <c r="D49" s="162">
        <v>0</v>
      </c>
      <c r="E49" s="162">
        <v>70.7</v>
      </c>
      <c r="F49" s="162">
        <v>92.8</v>
      </c>
      <c r="G49" s="162">
        <v>368.3</v>
      </c>
      <c r="H49" s="162">
        <v>75.900000000000006</v>
      </c>
      <c r="I49" s="162">
        <v>94</v>
      </c>
      <c r="J49" s="162">
        <v>120.7</v>
      </c>
      <c r="K49" s="162">
        <v>97</v>
      </c>
      <c r="L49" s="162">
        <v>67.2</v>
      </c>
      <c r="M49" s="162">
        <v>83.6</v>
      </c>
      <c r="N49" s="162">
        <v>34.700000000000003</v>
      </c>
      <c r="O49" s="162">
        <v>67.3</v>
      </c>
      <c r="P49" s="293">
        <v>80.3</v>
      </c>
      <c r="Q49" s="162">
        <v>82.3</v>
      </c>
    </row>
    <row r="50" spans="1:17" ht="12.75" customHeight="1" x14ac:dyDescent="0.2">
      <c r="A50" s="124"/>
      <c r="B50" s="90" t="s">
        <v>2</v>
      </c>
      <c r="C50" s="162">
        <v>72.8</v>
      </c>
      <c r="D50" s="162">
        <v>0</v>
      </c>
      <c r="E50" s="162">
        <v>94.7</v>
      </c>
      <c r="F50" s="162">
        <v>95</v>
      </c>
      <c r="G50" s="162">
        <v>394.7</v>
      </c>
      <c r="H50" s="162">
        <v>77.2</v>
      </c>
      <c r="I50" s="162">
        <v>97.6</v>
      </c>
      <c r="J50" s="162">
        <v>121.2</v>
      </c>
      <c r="K50" s="162">
        <v>98.6</v>
      </c>
      <c r="L50" s="162">
        <v>66.8</v>
      </c>
      <c r="M50" s="162">
        <v>81.8</v>
      </c>
      <c r="N50" s="162">
        <v>34.6</v>
      </c>
      <c r="O50" s="162">
        <v>66.400000000000006</v>
      </c>
      <c r="P50" s="293">
        <v>81.2</v>
      </c>
      <c r="Q50" s="162">
        <v>82.5</v>
      </c>
    </row>
    <row r="51" spans="1:17" ht="20.25" customHeight="1" x14ac:dyDescent="0.2">
      <c r="A51" s="124">
        <v>2001</v>
      </c>
      <c r="B51" s="90" t="s">
        <v>3</v>
      </c>
      <c r="C51" s="162">
        <v>73.400000000000006</v>
      </c>
      <c r="D51" s="162">
        <v>0</v>
      </c>
      <c r="E51" s="162">
        <v>160.19999999999999</v>
      </c>
      <c r="F51" s="162">
        <v>90.5</v>
      </c>
      <c r="G51" s="162">
        <v>190.9</v>
      </c>
      <c r="H51" s="162">
        <v>77.7</v>
      </c>
      <c r="I51" s="162">
        <v>115.1</v>
      </c>
      <c r="J51" s="162">
        <v>120.5</v>
      </c>
      <c r="K51" s="162">
        <v>98.1</v>
      </c>
      <c r="L51" s="162">
        <v>67.7</v>
      </c>
      <c r="M51" s="162">
        <v>82.2</v>
      </c>
      <c r="N51" s="162">
        <v>35.799999999999997</v>
      </c>
      <c r="O51" s="162">
        <v>67.2</v>
      </c>
      <c r="P51" s="293">
        <v>82.7</v>
      </c>
      <c r="Q51" s="162">
        <v>83.1</v>
      </c>
    </row>
    <row r="52" spans="1:17" ht="12.75" customHeight="1" x14ac:dyDescent="0.2">
      <c r="A52" s="124"/>
      <c r="B52" s="90" t="s">
        <v>4</v>
      </c>
      <c r="C52" s="162">
        <v>73.8</v>
      </c>
      <c r="D52" s="162">
        <v>0</v>
      </c>
      <c r="E52" s="162">
        <v>89.4</v>
      </c>
      <c r="F52" s="162">
        <v>93.2</v>
      </c>
      <c r="G52" s="162">
        <v>285.60000000000002</v>
      </c>
      <c r="H52" s="162">
        <v>77.099999999999994</v>
      </c>
      <c r="I52" s="162">
        <v>119.2</v>
      </c>
      <c r="J52" s="162">
        <v>120.8</v>
      </c>
      <c r="K52" s="162">
        <v>100.1</v>
      </c>
      <c r="L52" s="162">
        <v>68.099999999999994</v>
      </c>
      <c r="M52" s="162">
        <v>82</v>
      </c>
      <c r="N52" s="162">
        <v>36.1</v>
      </c>
      <c r="O52" s="162">
        <v>67.8</v>
      </c>
      <c r="P52" s="293">
        <v>83.9</v>
      </c>
      <c r="Q52" s="162">
        <v>83.4</v>
      </c>
    </row>
    <row r="53" spans="1:17" ht="12.75" customHeight="1" x14ac:dyDescent="0.2">
      <c r="A53" s="124"/>
      <c r="B53" s="90" t="s">
        <v>1</v>
      </c>
      <c r="C53" s="162">
        <v>74.099999999999994</v>
      </c>
      <c r="D53" s="162">
        <v>0</v>
      </c>
      <c r="E53" s="162">
        <v>47.1</v>
      </c>
      <c r="F53" s="162">
        <v>95.8</v>
      </c>
      <c r="G53" s="162">
        <v>361</v>
      </c>
      <c r="H53" s="162">
        <v>77.8</v>
      </c>
      <c r="I53" s="162">
        <v>114</v>
      </c>
      <c r="J53" s="162">
        <v>116.8</v>
      </c>
      <c r="K53" s="162">
        <v>99.1</v>
      </c>
      <c r="L53" s="162">
        <v>68.400000000000006</v>
      </c>
      <c r="M53" s="162">
        <v>82.1</v>
      </c>
      <c r="N53" s="162">
        <v>36</v>
      </c>
      <c r="O53" s="162">
        <v>68.400000000000006</v>
      </c>
      <c r="P53" s="293">
        <v>84.2</v>
      </c>
      <c r="Q53" s="162">
        <v>83.7</v>
      </c>
    </row>
    <row r="54" spans="1:17" ht="12.75" customHeight="1" x14ac:dyDescent="0.2">
      <c r="A54" s="124"/>
      <c r="B54" s="90" t="s">
        <v>2</v>
      </c>
      <c r="C54" s="162">
        <v>74.3</v>
      </c>
      <c r="D54" s="162">
        <v>0</v>
      </c>
      <c r="E54" s="162">
        <v>28</v>
      </c>
      <c r="F54" s="162">
        <v>97.2</v>
      </c>
      <c r="G54" s="162">
        <v>429.5</v>
      </c>
      <c r="H54" s="162">
        <v>77.599999999999994</v>
      </c>
      <c r="I54" s="162">
        <v>103.3</v>
      </c>
      <c r="J54" s="162">
        <v>115.9</v>
      </c>
      <c r="K54" s="162">
        <v>100.1</v>
      </c>
      <c r="L54" s="162">
        <v>68.599999999999994</v>
      </c>
      <c r="M54" s="162">
        <v>83</v>
      </c>
      <c r="N54" s="162">
        <v>35.799999999999997</v>
      </c>
      <c r="O54" s="162">
        <v>68.2</v>
      </c>
      <c r="P54" s="293">
        <v>84.6</v>
      </c>
      <c r="Q54" s="162">
        <v>83.8</v>
      </c>
    </row>
    <row r="55" spans="1:17" ht="20.25" customHeight="1" x14ac:dyDescent="0.2">
      <c r="A55" s="124">
        <v>2002</v>
      </c>
      <c r="B55" s="90" t="s">
        <v>3</v>
      </c>
      <c r="C55" s="162">
        <v>74.7</v>
      </c>
      <c r="D55" s="162">
        <v>0</v>
      </c>
      <c r="E55" s="162">
        <v>37.200000000000003</v>
      </c>
      <c r="F55" s="162">
        <v>100.5</v>
      </c>
      <c r="G55" s="162">
        <v>482.9</v>
      </c>
      <c r="H55" s="162">
        <v>79.400000000000006</v>
      </c>
      <c r="I55" s="162">
        <v>96.7</v>
      </c>
      <c r="J55" s="162">
        <v>115.6</v>
      </c>
      <c r="K55" s="162">
        <v>99.7</v>
      </c>
      <c r="L55" s="162">
        <v>68.599999999999994</v>
      </c>
      <c r="M55" s="162">
        <v>82.2</v>
      </c>
      <c r="N55" s="162">
        <v>36.6</v>
      </c>
      <c r="O55" s="162">
        <v>68.400000000000006</v>
      </c>
      <c r="P55" s="293">
        <v>83.9</v>
      </c>
      <c r="Q55" s="162">
        <v>84.1</v>
      </c>
    </row>
    <row r="56" spans="1:17" ht="12.75" customHeight="1" x14ac:dyDescent="0.2">
      <c r="A56" s="124"/>
      <c r="B56" s="90" t="s">
        <v>4</v>
      </c>
      <c r="C56" s="162">
        <v>75.099999999999994</v>
      </c>
      <c r="D56" s="162">
        <v>0</v>
      </c>
      <c r="E56" s="162">
        <v>92.5</v>
      </c>
      <c r="F56" s="162">
        <v>96.4</v>
      </c>
      <c r="G56" s="162">
        <v>356.2</v>
      </c>
      <c r="H56" s="162">
        <v>79.900000000000006</v>
      </c>
      <c r="I56" s="162">
        <v>94.5</v>
      </c>
      <c r="J56" s="162">
        <v>114.1</v>
      </c>
      <c r="K56" s="162">
        <v>98.9</v>
      </c>
      <c r="L56" s="162">
        <v>69.2</v>
      </c>
      <c r="M56" s="162">
        <v>82.2</v>
      </c>
      <c r="N56" s="162">
        <v>36.5</v>
      </c>
      <c r="O56" s="162">
        <v>69.5</v>
      </c>
      <c r="P56" s="293">
        <v>84.1</v>
      </c>
      <c r="Q56" s="162">
        <v>84.6</v>
      </c>
    </row>
    <row r="57" spans="1:17" ht="12.75" customHeight="1" x14ac:dyDescent="0.2">
      <c r="A57" s="124"/>
      <c r="B57" s="90" t="s">
        <v>222</v>
      </c>
      <c r="C57" s="162">
        <v>75.7</v>
      </c>
      <c r="D57" s="162">
        <v>0</v>
      </c>
      <c r="E57" s="162">
        <v>124</v>
      </c>
      <c r="F57" s="162">
        <v>94.4</v>
      </c>
      <c r="G57" s="162">
        <v>235.9</v>
      </c>
      <c r="H57" s="162">
        <v>81.900000000000006</v>
      </c>
      <c r="I57" s="162">
        <v>97.4</v>
      </c>
      <c r="J57" s="162">
        <v>114</v>
      </c>
      <c r="K57" s="162">
        <v>100.9</v>
      </c>
      <c r="L57" s="162">
        <v>69.599999999999994</v>
      </c>
      <c r="M57" s="162">
        <v>82.8</v>
      </c>
      <c r="N57" s="162">
        <v>37.6</v>
      </c>
      <c r="O57" s="162">
        <v>69.900000000000006</v>
      </c>
      <c r="P57" s="293">
        <v>83.9</v>
      </c>
      <c r="Q57" s="162">
        <v>85.1</v>
      </c>
    </row>
    <row r="58" spans="1:17" ht="12.75" customHeight="1" x14ac:dyDescent="0.2">
      <c r="A58" s="124"/>
      <c r="B58" s="90" t="s">
        <v>2</v>
      </c>
      <c r="C58" s="162">
        <v>76.3</v>
      </c>
      <c r="D58" s="162">
        <v>0</v>
      </c>
      <c r="E58" s="162">
        <v>149.9</v>
      </c>
      <c r="F58" s="162">
        <v>91.7</v>
      </c>
      <c r="G58" s="162">
        <v>143.4</v>
      </c>
      <c r="H58" s="162">
        <v>81.8</v>
      </c>
      <c r="I58" s="162">
        <v>101.5</v>
      </c>
      <c r="J58" s="162">
        <v>114.9</v>
      </c>
      <c r="K58" s="162">
        <v>100.9</v>
      </c>
      <c r="L58" s="162">
        <v>70.5</v>
      </c>
      <c r="M58" s="162">
        <v>83.2</v>
      </c>
      <c r="N58" s="162">
        <v>39.1</v>
      </c>
      <c r="O58" s="162">
        <v>71</v>
      </c>
      <c r="P58" s="293">
        <v>84</v>
      </c>
      <c r="Q58" s="162">
        <v>85.7</v>
      </c>
    </row>
    <row r="59" spans="1:17" ht="20.25" customHeight="1" x14ac:dyDescent="0.2">
      <c r="A59" s="124">
        <v>2003</v>
      </c>
      <c r="B59" s="90" t="s">
        <v>3</v>
      </c>
      <c r="C59" s="162">
        <v>76.8</v>
      </c>
      <c r="D59" s="162">
        <v>0</v>
      </c>
      <c r="E59" s="162">
        <v>115.9</v>
      </c>
      <c r="F59" s="162">
        <v>94.7</v>
      </c>
      <c r="G59" s="162">
        <v>188</v>
      </c>
      <c r="H59" s="162">
        <v>82.4</v>
      </c>
      <c r="I59" s="162">
        <v>110.2</v>
      </c>
      <c r="J59" s="162">
        <v>120.3</v>
      </c>
      <c r="K59" s="162">
        <v>97.1</v>
      </c>
      <c r="L59" s="162">
        <v>71.099999999999994</v>
      </c>
      <c r="M59" s="162">
        <v>82</v>
      </c>
      <c r="N59" s="162">
        <v>40.200000000000003</v>
      </c>
      <c r="O59" s="162">
        <v>72</v>
      </c>
      <c r="P59" s="293">
        <v>83.8</v>
      </c>
      <c r="Q59" s="162">
        <v>86.1</v>
      </c>
    </row>
    <row r="60" spans="1:17" ht="12.75" customHeight="1" x14ac:dyDescent="0.2">
      <c r="A60" s="124"/>
      <c r="B60" s="90" t="s">
        <v>4</v>
      </c>
      <c r="C60" s="162">
        <v>77.400000000000006</v>
      </c>
      <c r="D60" s="162">
        <v>0</v>
      </c>
      <c r="E60" s="162">
        <v>84.5</v>
      </c>
      <c r="F60" s="162">
        <v>98.3</v>
      </c>
      <c r="G60" s="162">
        <v>282.8</v>
      </c>
      <c r="H60" s="162">
        <v>82.6</v>
      </c>
      <c r="I60" s="162">
        <v>116.9</v>
      </c>
      <c r="J60" s="162">
        <v>119.6</v>
      </c>
      <c r="K60" s="162">
        <v>97.9</v>
      </c>
      <c r="L60" s="162">
        <v>71.5</v>
      </c>
      <c r="M60" s="162">
        <v>82.9</v>
      </c>
      <c r="N60" s="162">
        <v>41.9</v>
      </c>
      <c r="O60" s="162">
        <v>72.099999999999994</v>
      </c>
      <c r="P60" s="293">
        <v>83.9</v>
      </c>
      <c r="Q60" s="162">
        <v>86.7</v>
      </c>
    </row>
    <row r="61" spans="1:17" ht="12.75" customHeight="1" x14ac:dyDescent="0.2">
      <c r="A61" s="124"/>
      <c r="B61" s="90" t="s">
        <v>1</v>
      </c>
      <c r="C61" s="162">
        <v>78.099999999999994</v>
      </c>
      <c r="D61" s="162">
        <v>0</v>
      </c>
      <c r="E61" s="162">
        <v>78.900000000000006</v>
      </c>
      <c r="F61" s="162">
        <v>101</v>
      </c>
      <c r="G61" s="162">
        <v>348.1</v>
      </c>
      <c r="H61" s="162">
        <v>83.1</v>
      </c>
      <c r="I61" s="162">
        <v>119</v>
      </c>
      <c r="J61" s="162">
        <v>119.7</v>
      </c>
      <c r="K61" s="162">
        <v>98.4</v>
      </c>
      <c r="L61" s="162">
        <v>72.2</v>
      </c>
      <c r="M61" s="162">
        <v>83.4</v>
      </c>
      <c r="N61" s="162">
        <v>41.8</v>
      </c>
      <c r="O61" s="162">
        <v>73</v>
      </c>
      <c r="P61" s="293">
        <v>84.8</v>
      </c>
      <c r="Q61" s="162">
        <v>87.4</v>
      </c>
    </row>
    <row r="62" spans="1:17" ht="12.75" customHeight="1" x14ac:dyDescent="0.2">
      <c r="A62" s="124"/>
      <c r="B62" s="90" t="s">
        <v>2</v>
      </c>
      <c r="C62" s="162">
        <v>78.7</v>
      </c>
      <c r="D62" s="162">
        <v>0</v>
      </c>
      <c r="E62" s="162">
        <v>107.8</v>
      </c>
      <c r="F62" s="162">
        <v>99.7</v>
      </c>
      <c r="G62" s="162">
        <v>318.3</v>
      </c>
      <c r="H62" s="162">
        <v>83.6</v>
      </c>
      <c r="I62" s="162">
        <v>111.6</v>
      </c>
      <c r="J62" s="162">
        <v>115.3</v>
      </c>
      <c r="K62" s="162">
        <v>98.9</v>
      </c>
      <c r="L62" s="162">
        <v>72.8</v>
      </c>
      <c r="M62" s="162">
        <v>83.2</v>
      </c>
      <c r="N62" s="162">
        <v>42.4</v>
      </c>
      <c r="O62" s="162">
        <v>73.900000000000006</v>
      </c>
      <c r="P62" s="293">
        <v>85.6</v>
      </c>
      <c r="Q62" s="162">
        <v>88</v>
      </c>
    </row>
    <row r="63" spans="1:17" ht="20.25" customHeight="1" x14ac:dyDescent="0.2">
      <c r="A63" s="124">
        <v>2004</v>
      </c>
      <c r="B63" s="90" t="s">
        <v>3</v>
      </c>
      <c r="C63" s="162">
        <v>79.099999999999994</v>
      </c>
      <c r="D63" s="162">
        <v>0</v>
      </c>
      <c r="E63" s="162">
        <v>150.69999999999999</v>
      </c>
      <c r="F63" s="162">
        <v>93.5</v>
      </c>
      <c r="G63" s="162">
        <v>126.3</v>
      </c>
      <c r="H63" s="162">
        <v>84.8</v>
      </c>
      <c r="I63" s="162">
        <v>102.4</v>
      </c>
      <c r="J63" s="162">
        <v>111.6</v>
      </c>
      <c r="K63" s="162">
        <v>99.9</v>
      </c>
      <c r="L63" s="162">
        <v>73.8</v>
      </c>
      <c r="M63" s="162">
        <v>85</v>
      </c>
      <c r="N63" s="162">
        <v>43.5</v>
      </c>
      <c r="O63" s="162">
        <v>74.5</v>
      </c>
      <c r="P63" s="293">
        <v>86.3</v>
      </c>
      <c r="Q63" s="162">
        <v>88.3</v>
      </c>
    </row>
    <row r="64" spans="1:17" ht="12.75" customHeight="1" x14ac:dyDescent="0.2">
      <c r="A64" s="124"/>
      <c r="B64" s="90" t="s">
        <v>4</v>
      </c>
      <c r="C64" s="162">
        <v>79.5</v>
      </c>
      <c r="D64" s="162">
        <v>0</v>
      </c>
      <c r="E64" s="162">
        <v>91.7</v>
      </c>
      <c r="F64" s="162">
        <v>96.5</v>
      </c>
      <c r="G64" s="162">
        <v>233.2</v>
      </c>
      <c r="H64" s="162">
        <v>84.7</v>
      </c>
      <c r="I64" s="162">
        <v>91.7</v>
      </c>
      <c r="J64" s="162">
        <v>113.1</v>
      </c>
      <c r="K64" s="162">
        <v>96.7</v>
      </c>
      <c r="L64" s="162">
        <v>74.3</v>
      </c>
      <c r="M64" s="162">
        <v>85</v>
      </c>
      <c r="N64" s="162">
        <v>43.6</v>
      </c>
      <c r="O64" s="162">
        <v>75</v>
      </c>
      <c r="P64" s="293">
        <v>86.9</v>
      </c>
      <c r="Q64" s="162">
        <v>88.6</v>
      </c>
    </row>
    <row r="65" spans="1:17" ht="12.75" customHeight="1" x14ac:dyDescent="0.2">
      <c r="A65" s="124"/>
      <c r="B65" s="90" t="s">
        <v>1</v>
      </c>
      <c r="C65" s="162">
        <v>79.7</v>
      </c>
      <c r="D65" s="162">
        <v>0</v>
      </c>
      <c r="E65" s="162">
        <v>52.4</v>
      </c>
      <c r="F65" s="162">
        <v>98</v>
      </c>
      <c r="G65" s="162">
        <v>332.1</v>
      </c>
      <c r="H65" s="162">
        <v>83.4</v>
      </c>
      <c r="I65" s="162">
        <v>83.4</v>
      </c>
      <c r="J65" s="162">
        <v>109.1</v>
      </c>
      <c r="K65" s="162">
        <v>95.7</v>
      </c>
      <c r="L65" s="162">
        <v>74.7</v>
      </c>
      <c r="M65" s="162">
        <v>85.2</v>
      </c>
      <c r="N65" s="162">
        <v>44.6</v>
      </c>
      <c r="O65" s="162">
        <v>75.400000000000006</v>
      </c>
      <c r="P65" s="293">
        <v>86.8</v>
      </c>
      <c r="Q65" s="162">
        <v>88.7</v>
      </c>
    </row>
    <row r="66" spans="1:17" ht="12.75" customHeight="1" x14ac:dyDescent="0.2">
      <c r="A66" s="124"/>
      <c r="B66" s="90" t="s">
        <v>2</v>
      </c>
      <c r="C66" s="162">
        <v>80</v>
      </c>
      <c r="D66" s="162">
        <v>0</v>
      </c>
      <c r="E66" s="162">
        <v>51.2</v>
      </c>
      <c r="F66" s="162">
        <v>100.6</v>
      </c>
      <c r="G66" s="162">
        <v>383.7</v>
      </c>
      <c r="H66" s="162">
        <v>84.4</v>
      </c>
      <c r="I66" s="162">
        <v>80.900000000000006</v>
      </c>
      <c r="J66" s="162">
        <v>109.1</v>
      </c>
      <c r="K66" s="162">
        <v>95.3</v>
      </c>
      <c r="L66" s="162">
        <v>74.7</v>
      </c>
      <c r="M66" s="162">
        <v>85.6</v>
      </c>
      <c r="N66" s="162">
        <v>45.5</v>
      </c>
      <c r="O66" s="162">
        <v>75</v>
      </c>
      <c r="P66" s="293">
        <v>86.8</v>
      </c>
      <c r="Q66" s="162">
        <v>88.8</v>
      </c>
    </row>
    <row r="67" spans="1:17" ht="20.25" customHeight="1" x14ac:dyDescent="0.2">
      <c r="A67" s="124">
        <v>2005</v>
      </c>
      <c r="B67" s="90" t="s">
        <v>3</v>
      </c>
      <c r="C67" s="162">
        <v>80.5</v>
      </c>
      <c r="D67" s="162">
        <v>0</v>
      </c>
      <c r="E67" s="162">
        <v>131.30000000000001</v>
      </c>
      <c r="F67" s="162">
        <v>94.2</v>
      </c>
      <c r="G67" s="162">
        <v>217.6</v>
      </c>
      <c r="H67" s="162">
        <v>84.3</v>
      </c>
      <c r="I67" s="162">
        <v>74.900000000000006</v>
      </c>
      <c r="J67" s="162">
        <v>113.2</v>
      </c>
      <c r="K67" s="162">
        <v>97.3</v>
      </c>
      <c r="L67" s="162">
        <v>75.400000000000006</v>
      </c>
      <c r="M67" s="162">
        <v>87</v>
      </c>
      <c r="N67" s="162">
        <v>46.2</v>
      </c>
      <c r="O67" s="162">
        <v>75.5</v>
      </c>
      <c r="P67" s="293">
        <v>87.7</v>
      </c>
      <c r="Q67" s="162">
        <v>89.2</v>
      </c>
    </row>
    <row r="68" spans="1:17" ht="12.75" customHeight="1" x14ac:dyDescent="0.2">
      <c r="A68" s="124"/>
      <c r="B68" s="90" t="s">
        <v>4</v>
      </c>
      <c r="C68" s="162">
        <v>81.3</v>
      </c>
      <c r="D68" s="162">
        <v>0</v>
      </c>
      <c r="E68" s="162">
        <v>113.4</v>
      </c>
      <c r="F68" s="162">
        <v>96.6</v>
      </c>
      <c r="G68" s="162">
        <v>243.9</v>
      </c>
      <c r="H68" s="162">
        <v>85.7</v>
      </c>
      <c r="I68" s="162">
        <v>74.7</v>
      </c>
      <c r="J68" s="162">
        <v>115.1</v>
      </c>
      <c r="K68" s="162">
        <v>97.6</v>
      </c>
      <c r="L68" s="162">
        <v>76.400000000000006</v>
      </c>
      <c r="M68" s="162">
        <v>88.5</v>
      </c>
      <c r="N68" s="162">
        <v>46</v>
      </c>
      <c r="O68" s="162">
        <v>76.400000000000006</v>
      </c>
      <c r="P68" s="293">
        <v>88.9</v>
      </c>
      <c r="Q68" s="162">
        <v>89.9</v>
      </c>
    </row>
    <row r="69" spans="1:17" ht="12.75" customHeight="1" x14ac:dyDescent="0.2">
      <c r="A69" s="124"/>
      <c r="B69" s="90" t="s">
        <v>1</v>
      </c>
      <c r="C69" s="162">
        <v>82</v>
      </c>
      <c r="D69" s="162">
        <v>0</v>
      </c>
      <c r="E69" s="162">
        <v>82.6</v>
      </c>
      <c r="F69" s="162">
        <v>96.7</v>
      </c>
      <c r="G69" s="162">
        <v>243</v>
      </c>
      <c r="H69" s="162">
        <v>86.2</v>
      </c>
      <c r="I69" s="162">
        <v>72.2</v>
      </c>
      <c r="J69" s="162">
        <v>114.9</v>
      </c>
      <c r="K69" s="162">
        <v>96.2</v>
      </c>
      <c r="L69" s="162">
        <v>77.8</v>
      </c>
      <c r="M69" s="162">
        <v>89.2</v>
      </c>
      <c r="N69" s="162">
        <v>47.5</v>
      </c>
      <c r="O69" s="162">
        <v>78.099999999999994</v>
      </c>
      <c r="P69" s="293">
        <v>89.9</v>
      </c>
      <c r="Q69" s="162">
        <v>90.5</v>
      </c>
    </row>
    <row r="70" spans="1:17" ht="12.75" customHeight="1" x14ac:dyDescent="0.2">
      <c r="A70" s="124"/>
      <c r="B70" s="90" t="s">
        <v>2</v>
      </c>
      <c r="C70" s="162">
        <v>82.9</v>
      </c>
      <c r="D70" s="162">
        <v>0</v>
      </c>
      <c r="E70" s="162">
        <v>56</v>
      </c>
      <c r="F70" s="162">
        <v>98.1</v>
      </c>
      <c r="G70" s="162">
        <v>257</v>
      </c>
      <c r="H70" s="162">
        <v>87.2</v>
      </c>
      <c r="I70" s="162">
        <v>72.5</v>
      </c>
      <c r="J70" s="162">
        <v>113.3</v>
      </c>
      <c r="K70" s="162">
        <v>95.9</v>
      </c>
      <c r="L70" s="162">
        <v>79.099999999999994</v>
      </c>
      <c r="M70" s="162">
        <v>91.2</v>
      </c>
      <c r="N70" s="162">
        <v>49.1</v>
      </c>
      <c r="O70" s="162">
        <v>79.7</v>
      </c>
      <c r="P70" s="293">
        <v>90.5</v>
      </c>
      <c r="Q70" s="162">
        <v>91.4</v>
      </c>
    </row>
    <row r="71" spans="1:17" ht="20.25" customHeight="1" x14ac:dyDescent="0.2">
      <c r="A71" s="124">
        <v>2006</v>
      </c>
      <c r="B71" s="90" t="s">
        <v>3</v>
      </c>
      <c r="C71" s="162">
        <v>83.3</v>
      </c>
      <c r="D71" s="162">
        <v>81.3</v>
      </c>
      <c r="E71" s="162">
        <v>87.4</v>
      </c>
      <c r="F71" s="162">
        <v>98.5</v>
      </c>
      <c r="G71" s="162">
        <v>219.5</v>
      </c>
      <c r="H71" s="162">
        <v>89.4</v>
      </c>
      <c r="I71" s="162">
        <v>80.2</v>
      </c>
      <c r="J71" s="162">
        <v>107.4</v>
      </c>
      <c r="K71" s="162">
        <v>96.4</v>
      </c>
      <c r="L71" s="162">
        <v>79.400000000000006</v>
      </c>
      <c r="M71" s="162">
        <v>92.9</v>
      </c>
      <c r="N71" s="162">
        <v>48.6</v>
      </c>
      <c r="O71" s="162">
        <v>80</v>
      </c>
      <c r="P71" s="293">
        <v>90.1</v>
      </c>
      <c r="Q71" s="162">
        <v>91.7</v>
      </c>
    </row>
    <row r="72" spans="1:17" ht="12.75" customHeight="1" x14ac:dyDescent="0.2">
      <c r="A72" s="124"/>
      <c r="B72" s="90" t="s">
        <v>4</v>
      </c>
      <c r="C72" s="162">
        <v>83.6</v>
      </c>
      <c r="D72" s="162">
        <v>82</v>
      </c>
      <c r="E72" s="162">
        <v>105.6</v>
      </c>
      <c r="F72" s="162">
        <v>98.5</v>
      </c>
      <c r="G72" s="162">
        <v>189.6</v>
      </c>
      <c r="H72" s="162">
        <v>90.9</v>
      </c>
      <c r="I72" s="162">
        <v>82.3</v>
      </c>
      <c r="J72" s="162">
        <v>106.8</v>
      </c>
      <c r="K72" s="162">
        <v>96.6</v>
      </c>
      <c r="L72" s="162">
        <v>79.3</v>
      </c>
      <c r="M72" s="162">
        <v>92.8</v>
      </c>
      <c r="N72" s="162">
        <v>48.8</v>
      </c>
      <c r="O72" s="162">
        <v>80.099999999999994</v>
      </c>
      <c r="P72" s="293">
        <v>89.6</v>
      </c>
      <c r="Q72" s="162">
        <v>91.8</v>
      </c>
    </row>
    <row r="73" spans="1:17" ht="12.75" customHeight="1" x14ac:dyDescent="0.2">
      <c r="A73" s="124"/>
      <c r="B73" s="90" t="s">
        <v>1</v>
      </c>
      <c r="C73" s="162">
        <v>83.8</v>
      </c>
      <c r="D73" s="162">
        <v>82.1</v>
      </c>
      <c r="E73" s="162">
        <v>103.9</v>
      </c>
      <c r="F73" s="162">
        <v>100.1</v>
      </c>
      <c r="G73" s="162">
        <v>208.6</v>
      </c>
      <c r="H73" s="162">
        <v>91.6</v>
      </c>
      <c r="I73" s="162">
        <v>84.1</v>
      </c>
      <c r="J73" s="162">
        <v>104.5</v>
      </c>
      <c r="K73" s="162">
        <v>96.5</v>
      </c>
      <c r="L73" s="162">
        <v>79.3</v>
      </c>
      <c r="M73" s="162">
        <v>92</v>
      </c>
      <c r="N73" s="162">
        <v>49.6</v>
      </c>
      <c r="O73" s="162">
        <v>80.099999999999994</v>
      </c>
      <c r="P73" s="293">
        <v>89.5</v>
      </c>
      <c r="Q73" s="162">
        <v>91.9</v>
      </c>
    </row>
    <row r="74" spans="1:17" ht="12.75" customHeight="1" x14ac:dyDescent="0.2">
      <c r="A74" s="124"/>
      <c r="B74" s="90" t="s">
        <v>2</v>
      </c>
      <c r="C74" s="162">
        <v>84.3</v>
      </c>
      <c r="D74" s="162">
        <v>82.3</v>
      </c>
      <c r="E74" s="162">
        <v>79.400000000000006</v>
      </c>
      <c r="F74" s="162">
        <v>101.1</v>
      </c>
      <c r="G74" s="162">
        <v>224.3</v>
      </c>
      <c r="H74" s="162">
        <v>92</v>
      </c>
      <c r="I74" s="162">
        <v>84.5</v>
      </c>
      <c r="J74" s="162">
        <v>104</v>
      </c>
      <c r="K74" s="162">
        <v>98</v>
      </c>
      <c r="L74" s="162">
        <v>79.599999999999994</v>
      </c>
      <c r="M74" s="162">
        <v>91.5</v>
      </c>
      <c r="N74" s="162">
        <v>50.3</v>
      </c>
      <c r="O74" s="162">
        <v>80.599999999999994</v>
      </c>
      <c r="P74" s="293">
        <v>89.3</v>
      </c>
      <c r="Q74" s="162">
        <v>92.3</v>
      </c>
    </row>
    <row r="75" spans="1:17" ht="20.25" customHeight="1" x14ac:dyDescent="0.2">
      <c r="A75" s="124">
        <v>2007</v>
      </c>
      <c r="B75" s="90" t="s">
        <v>3</v>
      </c>
      <c r="C75" s="162">
        <v>85</v>
      </c>
      <c r="D75" s="162">
        <v>82.8</v>
      </c>
      <c r="E75" s="162">
        <v>50.3</v>
      </c>
      <c r="F75" s="162">
        <v>101</v>
      </c>
      <c r="G75" s="162">
        <v>225.5</v>
      </c>
      <c r="H75" s="162">
        <v>91.4</v>
      </c>
      <c r="I75" s="162">
        <v>84.1</v>
      </c>
      <c r="J75" s="162">
        <v>107.1</v>
      </c>
      <c r="K75" s="162">
        <v>98.8</v>
      </c>
      <c r="L75" s="162">
        <v>80.599999999999994</v>
      </c>
      <c r="M75" s="162">
        <v>92.3</v>
      </c>
      <c r="N75" s="162">
        <v>51.1</v>
      </c>
      <c r="O75" s="162">
        <v>82.5</v>
      </c>
      <c r="P75" s="293">
        <v>89.1</v>
      </c>
      <c r="Q75" s="162">
        <v>92.8</v>
      </c>
    </row>
    <row r="76" spans="1:17" ht="12.75" customHeight="1" x14ac:dyDescent="0.2">
      <c r="A76" s="124"/>
      <c r="B76" s="90" t="s">
        <v>4</v>
      </c>
      <c r="C76" s="162">
        <v>85.4</v>
      </c>
      <c r="D76" s="162">
        <v>83.6</v>
      </c>
      <c r="E76" s="162">
        <v>78.8</v>
      </c>
      <c r="F76" s="162">
        <v>99.5</v>
      </c>
      <c r="G76" s="162">
        <v>204</v>
      </c>
      <c r="H76" s="162">
        <v>91.3</v>
      </c>
      <c r="I76" s="162">
        <v>83.4</v>
      </c>
      <c r="J76" s="162">
        <v>105.4</v>
      </c>
      <c r="K76" s="162">
        <v>97.9</v>
      </c>
      <c r="L76" s="162">
        <v>81.400000000000006</v>
      </c>
      <c r="M76" s="162">
        <v>92.1</v>
      </c>
      <c r="N76" s="162">
        <v>52.9</v>
      </c>
      <c r="O76" s="162">
        <v>84</v>
      </c>
      <c r="P76" s="293">
        <v>88.6</v>
      </c>
      <c r="Q76" s="162">
        <v>93</v>
      </c>
    </row>
    <row r="77" spans="1:17" ht="12.75" customHeight="1" x14ac:dyDescent="0.2">
      <c r="A77" s="124"/>
      <c r="B77" s="90" t="s">
        <v>1</v>
      </c>
      <c r="C77" s="162">
        <v>86</v>
      </c>
      <c r="D77" s="162">
        <v>84.5</v>
      </c>
      <c r="E77" s="162">
        <v>94.4</v>
      </c>
      <c r="F77" s="162">
        <v>97.2</v>
      </c>
      <c r="G77" s="162">
        <v>172</v>
      </c>
      <c r="H77" s="162">
        <v>91</v>
      </c>
      <c r="I77" s="162">
        <v>83.3</v>
      </c>
      <c r="J77" s="162">
        <v>102.5</v>
      </c>
      <c r="K77" s="162">
        <v>95.6</v>
      </c>
      <c r="L77" s="162">
        <v>82.5</v>
      </c>
      <c r="M77" s="162">
        <v>92.8</v>
      </c>
      <c r="N77" s="162">
        <v>54.6</v>
      </c>
      <c r="O77" s="162">
        <v>85.5</v>
      </c>
      <c r="P77" s="293">
        <v>88.9</v>
      </c>
      <c r="Q77" s="162">
        <v>93.5</v>
      </c>
    </row>
    <row r="78" spans="1:17" ht="12.75" customHeight="1" x14ac:dyDescent="0.2">
      <c r="A78" s="124"/>
      <c r="B78" s="90" t="s">
        <v>2</v>
      </c>
      <c r="C78" s="162">
        <v>86.3</v>
      </c>
      <c r="D78" s="162">
        <v>84.9</v>
      </c>
      <c r="E78" s="162">
        <v>101.5</v>
      </c>
      <c r="F78" s="162">
        <v>97.1</v>
      </c>
      <c r="G78" s="162">
        <v>169.4</v>
      </c>
      <c r="H78" s="162">
        <v>91.5</v>
      </c>
      <c r="I78" s="162">
        <v>81.599999999999994</v>
      </c>
      <c r="J78" s="162">
        <v>102</v>
      </c>
      <c r="K78" s="162">
        <v>95.8</v>
      </c>
      <c r="L78" s="162">
        <v>83.3</v>
      </c>
      <c r="M78" s="162">
        <v>93.1</v>
      </c>
      <c r="N78" s="162">
        <v>55.1</v>
      </c>
      <c r="O78" s="162">
        <v>86.6</v>
      </c>
      <c r="P78" s="293">
        <v>89.6</v>
      </c>
      <c r="Q78" s="162">
        <v>93.7</v>
      </c>
    </row>
    <row r="79" spans="1:17" ht="20.25" customHeight="1" x14ac:dyDescent="0.2">
      <c r="A79" s="124">
        <v>2008</v>
      </c>
      <c r="B79" s="90" t="s">
        <v>3</v>
      </c>
      <c r="C79" s="162">
        <v>86.8</v>
      </c>
      <c r="D79" s="162">
        <v>85.4</v>
      </c>
      <c r="E79" s="162">
        <v>118.4</v>
      </c>
      <c r="F79" s="162">
        <v>97.5</v>
      </c>
      <c r="G79" s="162">
        <v>159.69999999999999</v>
      </c>
      <c r="H79" s="162">
        <v>92.9</v>
      </c>
      <c r="I79" s="162">
        <v>81.3</v>
      </c>
      <c r="J79" s="162">
        <v>101.8</v>
      </c>
      <c r="K79" s="162">
        <v>95.7</v>
      </c>
      <c r="L79" s="162">
        <v>83.6</v>
      </c>
      <c r="M79" s="162">
        <v>94.3</v>
      </c>
      <c r="N79" s="162">
        <v>56.1</v>
      </c>
      <c r="O79" s="162">
        <v>85.9</v>
      </c>
      <c r="P79" s="293">
        <v>90.1</v>
      </c>
      <c r="Q79" s="162">
        <v>94</v>
      </c>
    </row>
    <row r="80" spans="1:17" ht="12.75" customHeight="1" x14ac:dyDescent="0.2">
      <c r="A80" s="124"/>
      <c r="B80" s="90" t="s">
        <v>4</v>
      </c>
      <c r="C80" s="162">
        <v>86.4</v>
      </c>
      <c r="D80" s="162">
        <v>85.2</v>
      </c>
      <c r="E80" s="162">
        <v>105.4</v>
      </c>
      <c r="F80" s="162">
        <v>97</v>
      </c>
      <c r="G80" s="162">
        <v>153.80000000000001</v>
      </c>
      <c r="H80" s="162">
        <v>92.4</v>
      </c>
      <c r="I80" s="162">
        <v>82.5</v>
      </c>
      <c r="J80" s="162">
        <v>102.9</v>
      </c>
      <c r="K80" s="162">
        <v>93.7</v>
      </c>
      <c r="L80" s="162">
        <v>83.3</v>
      </c>
      <c r="M80" s="162">
        <v>93.5</v>
      </c>
      <c r="N80" s="162">
        <v>58.2</v>
      </c>
      <c r="O80" s="162">
        <v>85.1</v>
      </c>
      <c r="P80" s="293">
        <v>89.2</v>
      </c>
      <c r="Q80" s="162">
        <v>93.4</v>
      </c>
    </row>
    <row r="81" spans="1:17" ht="12.75" customHeight="1" x14ac:dyDescent="0.2">
      <c r="A81" s="124"/>
      <c r="B81" s="90" t="s">
        <v>1</v>
      </c>
      <c r="C81" s="162">
        <v>85.1</v>
      </c>
      <c r="D81" s="162">
        <v>83.8</v>
      </c>
      <c r="E81" s="162">
        <v>99.9</v>
      </c>
      <c r="F81" s="162">
        <v>97.5</v>
      </c>
      <c r="G81" s="162">
        <v>172.7</v>
      </c>
      <c r="H81" s="162">
        <v>91.3</v>
      </c>
      <c r="I81" s="162">
        <v>80.400000000000006</v>
      </c>
      <c r="J81" s="162">
        <v>107</v>
      </c>
      <c r="K81" s="162">
        <v>90.4</v>
      </c>
      <c r="L81" s="162">
        <v>81.900000000000006</v>
      </c>
      <c r="M81" s="162">
        <v>89.4</v>
      </c>
      <c r="N81" s="162">
        <v>57.3</v>
      </c>
      <c r="O81" s="162">
        <v>84.2</v>
      </c>
      <c r="P81" s="293">
        <v>87.9</v>
      </c>
      <c r="Q81" s="162">
        <v>91.9</v>
      </c>
    </row>
    <row r="82" spans="1:17" ht="12.75" customHeight="1" x14ac:dyDescent="0.2">
      <c r="A82" s="124"/>
      <c r="B82" s="90" t="s">
        <v>2</v>
      </c>
      <c r="C82" s="162">
        <v>83.4</v>
      </c>
      <c r="D82" s="162">
        <v>81.8</v>
      </c>
      <c r="E82" s="162">
        <v>83.1</v>
      </c>
      <c r="F82" s="162">
        <v>96.5</v>
      </c>
      <c r="G82" s="162">
        <v>206.1</v>
      </c>
      <c r="H82" s="162">
        <v>87.4</v>
      </c>
      <c r="I82" s="162">
        <v>81.7</v>
      </c>
      <c r="J82" s="162">
        <v>102.2</v>
      </c>
      <c r="K82" s="162">
        <v>84.8</v>
      </c>
      <c r="L82" s="162">
        <v>80.599999999999994</v>
      </c>
      <c r="M82" s="162">
        <v>84.5</v>
      </c>
      <c r="N82" s="162">
        <v>57.4</v>
      </c>
      <c r="O82" s="162">
        <v>84.4</v>
      </c>
      <c r="P82" s="293">
        <v>86.2</v>
      </c>
      <c r="Q82" s="162">
        <v>89.9</v>
      </c>
    </row>
    <row r="83" spans="1:17" ht="20.25" customHeight="1" x14ac:dyDescent="0.2">
      <c r="A83" s="124">
        <v>2009</v>
      </c>
      <c r="B83" s="90" t="s">
        <v>3</v>
      </c>
      <c r="C83" s="162">
        <v>81.900000000000006</v>
      </c>
      <c r="D83" s="162">
        <v>80.400000000000006</v>
      </c>
      <c r="E83" s="162">
        <v>91.3</v>
      </c>
      <c r="F83" s="162">
        <v>92.9</v>
      </c>
      <c r="G83" s="162">
        <v>194.7</v>
      </c>
      <c r="H83" s="162">
        <v>83.5</v>
      </c>
      <c r="I83" s="162">
        <v>80.7</v>
      </c>
      <c r="J83" s="162">
        <v>101.7</v>
      </c>
      <c r="K83" s="162">
        <v>78.5</v>
      </c>
      <c r="L83" s="162">
        <v>80</v>
      </c>
      <c r="M83" s="162">
        <v>82</v>
      </c>
      <c r="N83" s="162">
        <v>56.5</v>
      </c>
      <c r="O83" s="162">
        <v>83.9</v>
      </c>
      <c r="P83" s="293">
        <v>86.5</v>
      </c>
      <c r="Q83" s="162">
        <v>88.1</v>
      </c>
    </row>
    <row r="84" spans="1:17" ht="12.75" customHeight="1" x14ac:dyDescent="0.2">
      <c r="A84" s="124"/>
      <c r="B84" s="90" t="s">
        <v>4</v>
      </c>
      <c r="C84" s="162">
        <v>81.7</v>
      </c>
      <c r="D84" s="162">
        <v>80.3</v>
      </c>
      <c r="E84" s="162">
        <v>98.5</v>
      </c>
      <c r="F84" s="162">
        <v>92</v>
      </c>
      <c r="G84" s="162">
        <v>167.8</v>
      </c>
      <c r="H84" s="162">
        <v>84.2</v>
      </c>
      <c r="I84" s="162">
        <v>81.3</v>
      </c>
      <c r="J84" s="162">
        <v>107.1</v>
      </c>
      <c r="K84" s="162">
        <v>77.5</v>
      </c>
      <c r="L84" s="162">
        <v>79.599999999999994</v>
      </c>
      <c r="M84" s="162">
        <v>80.900000000000006</v>
      </c>
      <c r="N84" s="162">
        <v>55.2</v>
      </c>
      <c r="O84" s="162">
        <v>83.6</v>
      </c>
      <c r="P84" s="293">
        <v>87.1</v>
      </c>
      <c r="Q84" s="162">
        <v>87.7</v>
      </c>
    </row>
    <row r="85" spans="1:17" ht="12.75" customHeight="1" x14ac:dyDescent="0.2">
      <c r="A85" s="124"/>
      <c r="B85" s="90" t="s">
        <v>1</v>
      </c>
      <c r="C85" s="162">
        <v>81.7</v>
      </c>
      <c r="D85" s="162">
        <v>80.7</v>
      </c>
      <c r="E85" s="162">
        <v>97.8</v>
      </c>
      <c r="F85" s="162">
        <v>90.8</v>
      </c>
      <c r="G85" s="162">
        <v>144.80000000000001</v>
      </c>
      <c r="H85" s="162">
        <v>83.8</v>
      </c>
      <c r="I85" s="162">
        <v>86</v>
      </c>
      <c r="J85" s="162">
        <v>108.3</v>
      </c>
      <c r="K85" s="162">
        <v>78.8</v>
      </c>
      <c r="L85" s="162">
        <v>79.8</v>
      </c>
      <c r="M85" s="162">
        <v>81.099999999999994</v>
      </c>
      <c r="N85" s="162">
        <v>56.3</v>
      </c>
      <c r="O85" s="162">
        <v>83</v>
      </c>
      <c r="P85" s="293">
        <v>88.1</v>
      </c>
      <c r="Q85" s="162">
        <v>87.5</v>
      </c>
    </row>
    <row r="86" spans="1:17" ht="12.75" customHeight="1" x14ac:dyDescent="0.2">
      <c r="A86" s="124"/>
      <c r="B86" s="90" t="s">
        <v>2</v>
      </c>
      <c r="C86" s="162">
        <v>82</v>
      </c>
      <c r="D86" s="162">
        <v>81.099999999999994</v>
      </c>
      <c r="E86" s="162">
        <v>91.7</v>
      </c>
      <c r="F86" s="162">
        <v>90.2</v>
      </c>
      <c r="G86" s="162">
        <v>129.80000000000001</v>
      </c>
      <c r="H86" s="162">
        <v>84.5</v>
      </c>
      <c r="I86" s="162">
        <v>84.9</v>
      </c>
      <c r="J86" s="162">
        <v>107.8</v>
      </c>
      <c r="K86" s="162">
        <v>77.900000000000006</v>
      </c>
      <c r="L86" s="162">
        <v>80.3</v>
      </c>
      <c r="M86" s="162">
        <v>84</v>
      </c>
      <c r="N86" s="162">
        <v>58.2</v>
      </c>
      <c r="O86" s="162">
        <v>82.6</v>
      </c>
      <c r="P86" s="293">
        <v>87.4</v>
      </c>
      <c r="Q86" s="162">
        <v>87.6</v>
      </c>
    </row>
    <row r="87" spans="1:17" ht="20.25" customHeight="1" x14ac:dyDescent="0.2">
      <c r="A87" s="124">
        <v>2010</v>
      </c>
      <c r="B87" s="90" t="s">
        <v>3</v>
      </c>
      <c r="C87" s="162">
        <v>82.5</v>
      </c>
      <c r="D87" s="162">
        <v>81.7</v>
      </c>
      <c r="E87" s="162">
        <v>85.2</v>
      </c>
      <c r="F87" s="162">
        <v>90.7</v>
      </c>
      <c r="G87" s="162">
        <v>125.8</v>
      </c>
      <c r="H87" s="162">
        <v>84.6</v>
      </c>
      <c r="I87" s="162">
        <v>89.8</v>
      </c>
      <c r="J87" s="162">
        <v>104</v>
      </c>
      <c r="K87" s="162">
        <v>81.900000000000006</v>
      </c>
      <c r="L87" s="162">
        <v>80.7</v>
      </c>
      <c r="M87" s="162">
        <v>85.9</v>
      </c>
      <c r="N87" s="162">
        <v>58.6</v>
      </c>
      <c r="O87" s="162">
        <v>82.9</v>
      </c>
      <c r="P87" s="293">
        <v>86.8</v>
      </c>
      <c r="Q87" s="162">
        <v>88.1</v>
      </c>
    </row>
    <row r="88" spans="1:17" ht="12.75" customHeight="1" x14ac:dyDescent="0.2">
      <c r="A88" s="124"/>
      <c r="B88" s="90" t="s">
        <v>4</v>
      </c>
      <c r="C88" s="162">
        <v>83.5</v>
      </c>
      <c r="D88" s="162">
        <v>82.6</v>
      </c>
      <c r="E88" s="162">
        <v>72.900000000000006</v>
      </c>
      <c r="F88" s="162">
        <v>91.5</v>
      </c>
      <c r="G88" s="162">
        <v>143</v>
      </c>
      <c r="H88" s="162">
        <v>85.2</v>
      </c>
      <c r="I88" s="162">
        <v>85.8</v>
      </c>
      <c r="J88" s="162">
        <v>102.5</v>
      </c>
      <c r="K88" s="162">
        <v>86.1</v>
      </c>
      <c r="L88" s="162">
        <v>81.599999999999994</v>
      </c>
      <c r="M88" s="162">
        <v>88.2</v>
      </c>
      <c r="N88" s="162">
        <v>59.1</v>
      </c>
      <c r="O88" s="162">
        <v>83.7</v>
      </c>
      <c r="P88" s="293">
        <v>87.4</v>
      </c>
      <c r="Q88" s="162">
        <v>88.9</v>
      </c>
    </row>
    <row r="89" spans="1:17" ht="12.75" customHeight="1" x14ac:dyDescent="0.2">
      <c r="A89" s="124"/>
      <c r="B89" s="90" t="s">
        <v>1</v>
      </c>
      <c r="C89" s="162">
        <v>84.1</v>
      </c>
      <c r="D89" s="162">
        <v>83.2</v>
      </c>
      <c r="E89" s="162">
        <v>74.5</v>
      </c>
      <c r="F89" s="162">
        <v>90.4</v>
      </c>
      <c r="G89" s="162">
        <v>145.30000000000001</v>
      </c>
      <c r="H89" s="162">
        <v>84.7</v>
      </c>
      <c r="I89" s="162">
        <v>80</v>
      </c>
      <c r="J89" s="162">
        <v>100.7</v>
      </c>
      <c r="K89" s="162">
        <v>88</v>
      </c>
      <c r="L89" s="162">
        <v>82.5</v>
      </c>
      <c r="M89" s="162">
        <v>90.1</v>
      </c>
      <c r="N89" s="162">
        <v>60.9</v>
      </c>
      <c r="O89" s="162">
        <v>84.5</v>
      </c>
      <c r="P89" s="293">
        <v>87.3</v>
      </c>
      <c r="Q89" s="162">
        <v>89.3</v>
      </c>
    </row>
    <row r="90" spans="1:17" ht="12.75" customHeight="1" x14ac:dyDescent="0.2">
      <c r="A90" s="124"/>
      <c r="B90" s="90" t="s">
        <v>2</v>
      </c>
      <c r="C90" s="162">
        <v>84.2</v>
      </c>
      <c r="D90" s="162">
        <v>83.2</v>
      </c>
      <c r="E90" s="162">
        <v>88.5</v>
      </c>
      <c r="F90" s="162">
        <v>90.2</v>
      </c>
      <c r="G90" s="162">
        <v>147.69999999999999</v>
      </c>
      <c r="H90" s="162">
        <v>83.9</v>
      </c>
      <c r="I90" s="162">
        <v>83.1</v>
      </c>
      <c r="J90" s="162">
        <v>97.7</v>
      </c>
      <c r="K90" s="162">
        <v>86</v>
      </c>
      <c r="L90" s="162">
        <v>82.6</v>
      </c>
      <c r="M90" s="162">
        <v>89.7</v>
      </c>
      <c r="N90" s="162">
        <v>61.5</v>
      </c>
      <c r="O90" s="162">
        <v>83.9</v>
      </c>
      <c r="P90" s="293">
        <v>88.2</v>
      </c>
      <c r="Q90" s="162">
        <v>89.3</v>
      </c>
    </row>
    <row r="91" spans="1:17" ht="20.25" customHeight="1" x14ac:dyDescent="0.2">
      <c r="A91" s="124">
        <v>2011</v>
      </c>
      <c r="B91" s="90" t="s">
        <v>3</v>
      </c>
      <c r="C91" s="162">
        <v>84.6</v>
      </c>
      <c r="D91" s="162">
        <v>84.1</v>
      </c>
      <c r="E91" s="162">
        <v>139.19999999999999</v>
      </c>
      <c r="F91" s="162">
        <v>85.2</v>
      </c>
      <c r="G91" s="162">
        <v>92.9</v>
      </c>
      <c r="H91" s="162">
        <v>83.7</v>
      </c>
      <c r="I91" s="162">
        <v>75.900000000000006</v>
      </c>
      <c r="J91" s="162">
        <v>98.5</v>
      </c>
      <c r="K91" s="162">
        <v>87.9</v>
      </c>
      <c r="L91" s="162">
        <v>83.3</v>
      </c>
      <c r="M91" s="162">
        <v>89.9</v>
      </c>
      <c r="N91" s="162">
        <v>62.9</v>
      </c>
      <c r="O91" s="162">
        <v>83.9</v>
      </c>
      <c r="P91" s="293">
        <v>89.7</v>
      </c>
      <c r="Q91" s="162">
        <v>89.5</v>
      </c>
    </row>
    <row r="92" spans="1:17" ht="12.75" customHeight="1" x14ac:dyDescent="0.2">
      <c r="A92" s="124"/>
      <c r="B92" s="90" t="s">
        <v>4</v>
      </c>
      <c r="C92" s="162">
        <v>84.6</v>
      </c>
      <c r="D92" s="162">
        <v>84.2</v>
      </c>
      <c r="E92" s="162">
        <v>118.3</v>
      </c>
      <c r="F92" s="162">
        <v>85</v>
      </c>
      <c r="G92" s="162">
        <v>100</v>
      </c>
      <c r="H92" s="162">
        <v>83.7</v>
      </c>
      <c r="I92" s="162">
        <v>72.2</v>
      </c>
      <c r="J92" s="162">
        <v>94.7</v>
      </c>
      <c r="K92" s="162">
        <v>89.1</v>
      </c>
      <c r="L92" s="162">
        <v>83.7</v>
      </c>
      <c r="M92" s="162">
        <v>89.9</v>
      </c>
      <c r="N92" s="162">
        <v>64.099999999999994</v>
      </c>
      <c r="O92" s="162">
        <v>84.2</v>
      </c>
      <c r="P92" s="293">
        <v>89.9</v>
      </c>
      <c r="Q92" s="162">
        <v>89.4</v>
      </c>
    </row>
    <row r="93" spans="1:17" ht="12.75" customHeight="1" x14ac:dyDescent="0.2">
      <c r="A93" s="124"/>
      <c r="B93" s="90" t="s">
        <v>1</v>
      </c>
      <c r="C93" s="162">
        <v>84.9</v>
      </c>
      <c r="D93" s="162">
        <v>84.5</v>
      </c>
      <c r="E93" s="162">
        <v>87.7</v>
      </c>
      <c r="F93" s="162">
        <v>85.5</v>
      </c>
      <c r="G93" s="162">
        <v>108.2</v>
      </c>
      <c r="H93" s="162">
        <v>83.4</v>
      </c>
      <c r="I93" s="162">
        <v>74.400000000000006</v>
      </c>
      <c r="J93" s="162">
        <v>91.9</v>
      </c>
      <c r="K93" s="162">
        <v>89.4</v>
      </c>
      <c r="L93" s="162">
        <v>84.3</v>
      </c>
      <c r="M93" s="162">
        <v>90.1</v>
      </c>
      <c r="N93" s="162">
        <v>65.599999999999994</v>
      </c>
      <c r="O93" s="162">
        <v>85</v>
      </c>
      <c r="P93" s="293">
        <v>89.9</v>
      </c>
      <c r="Q93" s="162">
        <v>89.5</v>
      </c>
    </row>
    <row r="94" spans="1:17" ht="12.75" customHeight="1" x14ac:dyDescent="0.2">
      <c r="A94" s="124"/>
      <c r="B94" s="90" t="s">
        <v>2</v>
      </c>
      <c r="C94" s="162">
        <v>85</v>
      </c>
      <c r="D94" s="162">
        <v>84.8</v>
      </c>
      <c r="E94" s="162">
        <v>59.6</v>
      </c>
      <c r="F94" s="162">
        <v>85.5</v>
      </c>
      <c r="G94" s="162">
        <v>112.4</v>
      </c>
      <c r="H94" s="162">
        <v>83.1</v>
      </c>
      <c r="I94" s="162">
        <v>71.7</v>
      </c>
      <c r="J94" s="162">
        <v>92.9</v>
      </c>
      <c r="K94" s="162">
        <v>91.3</v>
      </c>
      <c r="L94" s="162">
        <v>84.7</v>
      </c>
      <c r="M94" s="162">
        <v>89.8</v>
      </c>
      <c r="N94" s="162">
        <v>66</v>
      </c>
      <c r="O94" s="162">
        <v>85.6</v>
      </c>
      <c r="P94" s="293">
        <v>90.5</v>
      </c>
      <c r="Q94" s="162">
        <v>89.5</v>
      </c>
    </row>
    <row r="95" spans="1:17" ht="26.25" customHeight="1" x14ac:dyDescent="0.2">
      <c r="A95" s="124">
        <v>2012</v>
      </c>
      <c r="B95" s="90" t="s">
        <v>3</v>
      </c>
      <c r="C95" s="162">
        <v>85.6</v>
      </c>
      <c r="D95" s="162">
        <v>85.5</v>
      </c>
      <c r="E95" s="162">
        <v>52.6</v>
      </c>
      <c r="F95" s="162">
        <v>84.6</v>
      </c>
      <c r="G95" s="162">
        <v>93.8</v>
      </c>
      <c r="H95" s="162">
        <v>84.5</v>
      </c>
      <c r="I95" s="162">
        <v>72.599999999999994</v>
      </c>
      <c r="J95" s="162">
        <v>91.1</v>
      </c>
      <c r="K95" s="162">
        <v>89.6</v>
      </c>
      <c r="L95" s="162">
        <v>85.8</v>
      </c>
      <c r="M95" s="162">
        <v>90.5</v>
      </c>
      <c r="N95" s="162">
        <v>68</v>
      </c>
      <c r="O95" s="162">
        <v>87</v>
      </c>
      <c r="P95" s="293">
        <v>90.6</v>
      </c>
      <c r="Q95" s="162">
        <v>89.9</v>
      </c>
    </row>
    <row r="96" spans="1:17" ht="12.75" customHeight="1" x14ac:dyDescent="0.2">
      <c r="A96" s="124"/>
      <c r="B96" s="90" t="s">
        <v>4</v>
      </c>
      <c r="C96" s="162">
        <v>85.5</v>
      </c>
      <c r="D96" s="162">
        <v>85.6</v>
      </c>
      <c r="E96" s="162">
        <v>81.400000000000006</v>
      </c>
      <c r="F96" s="162">
        <v>85.6</v>
      </c>
      <c r="G96" s="162">
        <v>95</v>
      </c>
      <c r="H96" s="162">
        <v>84.6</v>
      </c>
      <c r="I96" s="162">
        <v>79.900000000000006</v>
      </c>
      <c r="J96" s="162">
        <v>90.7</v>
      </c>
      <c r="K96" s="162">
        <v>88.8</v>
      </c>
      <c r="L96" s="162">
        <v>85.5</v>
      </c>
      <c r="M96" s="162">
        <v>89.9</v>
      </c>
      <c r="N96" s="162">
        <v>66.3</v>
      </c>
      <c r="O96" s="162">
        <v>87.6</v>
      </c>
      <c r="P96" s="293">
        <v>90.2</v>
      </c>
      <c r="Q96" s="162">
        <v>89.7</v>
      </c>
    </row>
    <row r="97" spans="1:17" ht="12.75" customHeight="1" x14ac:dyDescent="0.2">
      <c r="A97" s="124"/>
      <c r="B97" s="90" t="s">
        <v>1</v>
      </c>
      <c r="C97" s="162">
        <v>86.6</v>
      </c>
      <c r="D97" s="162">
        <v>86.6</v>
      </c>
      <c r="E97" s="162">
        <v>102.3</v>
      </c>
      <c r="F97" s="162">
        <v>86.7</v>
      </c>
      <c r="G97" s="162">
        <v>95.4</v>
      </c>
      <c r="H97" s="162">
        <v>86.2</v>
      </c>
      <c r="I97" s="162">
        <v>79.5</v>
      </c>
      <c r="J97" s="162">
        <v>90.5</v>
      </c>
      <c r="K97" s="162">
        <v>88.9</v>
      </c>
      <c r="L97" s="162">
        <v>86.4</v>
      </c>
      <c r="M97" s="162">
        <v>91</v>
      </c>
      <c r="N97" s="162">
        <v>66.400000000000006</v>
      </c>
      <c r="O97" s="162">
        <v>88.6</v>
      </c>
      <c r="P97" s="293">
        <v>91.2</v>
      </c>
      <c r="Q97" s="162">
        <v>90.7</v>
      </c>
    </row>
    <row r="98" spans="1:17" ht="12.75" customHeight="1" x14ac:dyDescent="0.2">
      <c r="A98" s="124"/>
      <c r="B98" s="90" t="s">
        <v>2</v>
      </c>
      <c r="C98" s="162">
        <v>86.4</v>
      </c>
      <c r="D98" s="162">
        <v>86.5</v>
      </c>
      <c r="E98" s="162">
        <v>107.9</v>
      </c>
      <c r="F98" s="162">
        <v>84.8</v>
      </c>
      <c r="G98" s="162">
        <v>74.3</v>
      </c>
      <c r="H98" s="162">
        <v>86</v>
      </c>
      <c r="I98" s="162">
        <v>84.1</v>
      </c>
      <c r="J98" s="162">
        <v>89.2</v>
      </c>
      <c r="K98" s="162">
        <v>90.8</v>
      </c>
      <c r="L98" s="162">
        <v>86.2</v>
      </c>
      <c r="M98" s="162">
        <v>89.9</v>
      </c>
      <c r="N98" s="162">
        <v>67.2</v>
      </c>
      <c r="O98" s="162">
        <v>88.5</v>
      </c>
      <c r="P98" s="293">
        <v>90.3</v>
      </c>
      <c r="Q98" s="162">
        <v>90.3</v>
      </c>
    </row>
    <row r="99" spans="1:17" ht="20.25" customHeight="1" x14ac:dyDescent="0.2">
      <c r="A99" s="124">
        <v>2013</v>
      </c>
      <c r="B99" s="90" t="s">
        <v>3</v>
      </c>
      <c r="C99" s="162">
        <v>86.8</v>
      </c>
      <c r="D99" s="162">
        <v>87</v>
      </c>
      <c r="E99" s="162">
        <v>87.2</v>
      </c>
      <c r="F99" s="162">
        <v>83.3</v>
      </c>
      <c r="G99" s="162">
        <v>50.4</v>
      </c>
      <c r="H99" s="162">
        <v>86.9</v>
      </c>
      <c r="I99" s="162">
        <v>90.5</v>
      </c>
      <c r="J99" s="162">
        <v>87</v>
      </c>
      <c r="K99" s="162">
        <v>90.9</v>
      </c>
      <c r="L99" s="162">
        <v>86.9</v>
      </c>
      <c r="M99" s="162">
        <v>90.5</v>
      </c>
      <c r="N99" s="162">
        <v>69.3</v>
      </c>
      <c r="O99" s="162">
        <v>89.4</v>
      </c>
      <c r="P99" s="293">
        <v>90.5</v>
      </c>
      <c r="Q99" s="162">
        <v>90.6</v>
      </c>
    </row>
    <row r="100" spans="1:17" ht="12.75" customHeight="1" x14ac:dyDescent="0.2">
      <c r="A100" s="124"/>
      <c r="B100" s="90" t="s">
        <v>4</v>
      </c>
      <c r="C100" s="162">
        <v>87.3</v>
      </c>
      <c r="D100" s="162">
        <v>87.5</v>
      </c>
      <c r="E100" s="162">
        <v>83.8</v>
      </c>
      <c r="F100" s="162">
        <v>87.3</v>
      </c>
      <c r="G100" s="162">
        <v>79</v>
      </c>
      <c r="H100" s="162">
        <v>88</v>
      </c>
      <c r="I100" s="162">
        <v>91.1</v>
      </c>
      <c r="J100" s="162">
        <v>87.6</v>
      </c>
      <c r="K100" s="162">
        <v>92.5</v>
      </c>
      <c r="L100" s="162">
        <v>87.1</v>
      </c>
      <c r="M100" s="162">
        <v>90.4</v>
      </c>
      <c r="N100" s="162">
        <v>69</v>
      </c>
      <c r="O100" s="162">
        <v>89.9</v>
      </c>
      <c r="P100" s="293">
        <v>90.4</v>
      </c>
      <c r="Q100" s="162">
        <v>91.1</v>
      </c>
    </row>
    <row r="101" spans="1:17" ht="12.75" customHeight="1" x14ac:dyDescent="0.2">
      <c r="A101" s="124"/>
      <c r="B101" s="90" t="s">
        <v>1</v>
      </c>
      <c r="C101" s="162">
        <v>88</v>
      </c>
      <c r="D101" s="162">
        <v>88</v>
      </c>
      <c r="E101" s="162">
        <v>78.7</v>
      </c>
      <c r="F101" s="162">
        <v>88.4</v>
      </c>
      <c r="G101" s="162">
        <v>83.8</v>
      </c>
      <c r="H101" s="162">
        <v>89.5</v>
      </c>
      <c r="I101" s="162">
        <v>84.4</v>
      </c>
      <c r="J101" s="162">
        <v>91.6</v>
      </c>
      <c r="K101" s="162">
        <v>95.1</v>
      </c>
      <c r="L101" s="162">
        <v>87.5</v>
      </c>
      <c r="M101" s="162">
        <v>91.2</v>
      </c>
      <c r="N101" s="162">
        <v>69.8</v>
      </c>
      <c r="O101" s="162">
        <v>90.7</v>
      </c>
      <c r="P101" s="293">
        <v>89.8</v>
      </c>
      <c r="Q101" s="162">
        <v>91.6</v>
      </c>
    </row>
    <row r="102" spans="1:17" ht="12.75" customHeight="1" x14ac:dyDescent="0.2">
      <c r="A102" s="124"/>
      <c r="B102" s="90" t="s">
        <v>2</v>
      </c>
      <c r="C102" s="162">
        <v>88.5</v>
      </c>
      <c r="D102" s="162">
        <v>88.4</v>
      </c>
      <c r="E102" s="162">
        <v>89.5</v>
      </c>
      <c r="F102" s="162">
        <v>90.8</v>
      </c>
      <c r="G102" s="162">
        <v>102.8</v>
      </c>
      <c r="H102" s="162">
        <v>89.9</v>
      </c>
      <c r="I102" s="162">
        <v>84.8</v>
      </c>
      <c r="J102" s="162">
        <v>91.9</v>
      </c>
      <c r="K102" s="162">
        <v>94.6</v>
      </c>
      <c r="L102" s="162">
        <v>87.7</v>
      </c>
      <c r="M102" s="162">
        <v>91.6</v>
      </c>
      <c r="N102" s="162">
        <v>70.7</v>
      </c>
      <c r="O102" s="162">
        <v>90.5</v>
      </c>
      <c r="P102" s="293">
        <v>90.3</v>
      </c>
      <c r="Q102" s="162">
        <v>91.9</v>
      </c>
    </row>
    <row r="103" spans="1:17" ht="20.25" customHeight="1" x14ac:dyDescent="0.2">
      <c r="A103" s="124">
        <v>2014</v>
      </c>
      <c r="B103" s="90" t="s">
        <v>3</v>
      </c>
      <c r="C103" s="162">
        <v>89.3</v>
      </c>
      <c r="D103" s="162">
        <v>89.3</v>
      </c>
      <c r="E103" s="162">
        <v>124.1</v>
      </c>
      <c r="F103" s="162">
        <v>91.4</v>
      </c>
      <c r="G103" s="162">
        <v>108</v>
      </c>
      <c r="H103" s="162">
        <v>91</v>
      </c>
      <c r="I103" s="162">
        <v>75.7</v>
      </c>
      <c r="J103" s="162">
        <v>93.6</v>
      </c>
      <c r="K103" s="162">
        <v>95.2</v>
      </c>
      <c r="L103" s="162">
        <v>88.4</v>
      </c>
      <c r="M103" s="162">
        <v>94.1</v>
      </c>
      <c r="N103" s="162">
        <v>72</v>
      </c>
      <c r="O103" s="162">
        <v>90.6</v>
      </c>
      <c r="P103" s="293">
        <v>90.3</v>
      </c>
      <c r="Q103" s="162">
        <v>92.6</v>
      </c>
    </row>
    <row r="104" spans="1:17" x14ac:dyDescent="0.2">
      <c r="A104" s="124"/>
      <c r="B104" s="90" t="s">
        <v>4</v>
      </c>
      <c r="C104" s="162">
        <v>90</v>
      </c>
      <c r="D104" s="162">
        <v>90.2</v>
      </c>
      <c r="E104" s="162">
        <v>132.6</v>
      </c>
      <c r="F104" s="162">
        <v>88.7</v>
      </c>
      <c r="G104" s="162">
        <v>82.5</v>
      </c>
      <c r="H104" s="162">
        <v>91.6</v>
      </c>
      <c r="I104" s="162">
        <v>74.7</v>
      </c>
      <c r="J104" s="162">
        <v>91.5</v>
      </c>
      <c r="K104" s="162">
        <v>95.9</v>
      </c>
      <c r="L104" s="162">
        <v>89.5</v>
      </c>
      <c r="M104" s="162">
        <v>95.5</v>
      </c>
      <c r="N104" s="162">
        <v>74.900000000000006</v>
      </c>
      <c r="O104" s="162">
        <v>91.6</v>
      </c>
      <c r="P104" s="293">
        <v>90.5</v>
      </c>
      <c r="Q104" s="162">
        <v>93.1</v>
      </c>
    </row>
    <row r="105" spans="1:17" ht="12" customHeight="1" x14ac:dyDescent="0.2">
      <c r="A105" s="124"/>
      <c r="B105" s="90" t="s">
        <v>1</v>
      </c>
      <c r="C105" s="162">
        <v>90.6</v>
      </c>
      <c r="D105" s="162">
        <v>90.8</v>
      </c>
      <c r="E105" s="162">
        <v>126</v>
      </c>
      <c r="F105" s="162">
        <v>87.6</v>
      </c>
      <c r="G105" s="162">
        <v>65.2</v>
      </c>
      <c r="H105" s="162">
        <v>92</v>
      </c>
      <c r="I105" s="162">
        <v>79.400000000000006</v>
      </c>
      <c r="J105" s="162">
        <v>91.6</v>
      </c>
      <c r="K105" s="162">
        <v>97</v>
      </c>
      <c r="L105" s="162">
        <v>90.3</v>
      </c>
      <c r="M105" s="162">
        <v>96</v>
      </c>
      <c r="N105" s="162">
        <v>76.599999999999994</v>
      </c>
      <c r="O105" s="162">
        <v>92.3</v>
      </c>
      <c r="P105" s="293">
        <v>91</v>
      </c>
      <c r="Q105" s="162">
        <v>93.6</v>
      </c>
    </row>
    <row r="106" spans="1:17" ht="12" customHeight="1" x14ac:dyDescent="0.2">
      <c r="A106" s="124"/>
      <c r="B106" s="90" t="s">
        <v>2</v>
      </c>
      <c r="C106" s="162">
        <v>91.1</v>
      </c>
      <c r="D106" s="162">
        <v>91.2</v>
      </c>
      <c r="E106" s="162">
        <v>96.2</v>
      </c>
      <c r="F106" s="162">
        <v>88.1</v>
      </c>
      <c r="G106" s="162">
        <v>65.099999999999994</v>
      </c>
      <c r="H106" s="162">
        <v>92.3</v>
      </c>
      <c r="I106" s="162">
        <v>80.5</v>
      </c>
      <c r="J106" s="162">
        <v>93.3</v>
      </c>
      <c r="K106" s="162">
        <v>97.8</v>
      </c>
      <c r="L106" s="162">
        <v>90.9</v>
      </c>
      <c r="M106" s="162">
        <v>96.3</v>
      </c>
      <c r="N106" s="162">
        <v>77</v>
      </c>
      <c r="O106" s="162">
        <v>93.3</v>
      </c>
      <c r="P106" s="293">
        <v>91.2</v>
      </c>
      <c r="Q106" s="162">
        <v>93.9</v>
      </c>
    </row>
    <row r="107" spans="1:17" ht="20.25" customHeight="1" x14ac:dyDescent="0.2">
      <c r="A107" s="124">
        <v>2015</v>
      </c>
      <c r="B107" s="90" t="s">
        <v>3</v>
      </c>
      <c r="C107" s="162">
        <v>91.7</v>
      </c>
      <c r="D107" s="162">
        <v>91.6</v>
      </c>
      <c r="E107" s="162">
        <v>83.6</v>
      </c>
      <c r="F107" s="162">
        <v>93.4</v>
      </c>
      <c r="G107" s="162">
        <v>104.6</v>
      </c>
      <c r="H107" s="162">
        <v>92.9</v>
      </c>
      <c r="I107" s="162">
        <v>89.3</v>
      </c>
      <c r="J107" s="162">
        <v>94</v>
      </c>
      <c r="K107" s="162">
        <v>99.9</v>
      </c>
      <c r="L107" s="162">
        <v>90.7</v>
      </c>
      <c r="M107" s="162">
        <v>95.5</v>
      </c>
      <c r="N107" s="162">
        <v>76.8</v>
      </c>
      <c r="O107" s="162">
        <v>93.7</v>
      </c>
      <c r="P107" s="293">
        <v>90.5</v>
      </c>
      <c r="Q107" s="162">
        <v>94.3</v>
      </c>
    </row>
    <row r="108" spans="1:17" ht="12.75" customHeight="1" x14ac:dyDescent="0.2">
      <c r="A108" s="124"/>
      <c r="B108" s="90" t="s">
        <v>4</v>
      </c>
      <c r="C108" s="162">
        <v>92.4</v>
      </c>
      <c r="D108" s="162">
        <v>92.3</v>
      </c>
      <c r="E108" s="162">
        <v>107.6</v>
      </c>
      <c r="F108" s="162">
        <v>93.4</v>
      </c>
      <c r="G108" s="162">
        <v>94.4</v>
      </c>
      <c r="H108" s="162">
        <v>93.2</v>
      </c>
      <c r="I108" s="162">
        <v>92</v>
      </c>
      <c r="J108" s="162">
        <v>97</v>
      </c>
      <c r="K108" s="162">
        <v>101.1</v>
      </c>
      <c r="L108" s="162">
        <v>91.2</v>
      </c>
      <c r="M108" s="162">
        <v>95.6</v>
      </c>
      <c r="N108" s="162">
        <v>77.5</v>
      </c>
      <c r="O108" s="162">
        <v>93.9</v>
      </c>
      <c r="P108" s="293">
        <v>91.6</v>
      </c>
      <c r="Q108" s="162">
        <v>94.8</v>
      </c>
    </row>
    <row r="109" spans="1:17" ht="12.75" customHeight="1" x14ac:dyDescent="0.2">
      <c r="A109" s="124"/>
      <c r="B109" s="90" t="s">
        <v>1</v>
      </c>
      <c r="C109" s="162">
        <v>92.9</v>
      </c>
      <c r="D109" s="162">
        <v>92.8</v>
      </c>
      <c r="E109" s="162">
        <v>118.8</v>
      </c>
      <c r="F109" s="162">
        <v>92.9</v>
      </c>
      <c r="G109" s="162">
        <v>87.3</v>
      </c>
      <c r="H109" s="162">
        <v>92.7</v>
      </c>
      <c r="I109" s="162">
        <v>95.5</v>
      </c>
      <c r="J109" s="162">
        <v>97.1</v>
      </c>
      <c r="K109" s="162">
        <v>99.6</v>
      </c>
      <c r="L109" s="162">
        <v>91.9</v>
      </c>
      <c r="M109" s="162">
        <v>95.6</v>
      </c>
      <c r="N109" s="162">
        <v>78</v>
      </c>
      <c r="O109" s="162">
        <v>94.7</v>
      </c>
      <c r="P109" s="293">
        <v>92.6</v>
      </c>
      <c r="Q109" s="162">
        <v>95.2</v>
      </c>
    </row>
    <row r="110" spans="1:17" ht="12" customHeight="1" x14ac:dyDescent="0.2">
      <c r="A110" s="124"/>
      <c r="B110" s="90" t="s">
        <v>2</v>
      </c>
      <c r="C110" s="162">
        <v>93.5</v>
      </c>
      <c r="D110" s="162">
        <v>93.4</v>
      </c>
      <c r="E110" s="162">
        <v>105</v>
      </c>
      <c r="F110" s="162">
        <v>92.2</v>
      </c>
      <c r="G110" s="162">
        <v>88.2</v>
      </c>
      <c r="H110" s="162">
        <v>91.9</v>
      </c>
      <c r="I110" s="162">
        <v>93.4</v>
      </c>
      <c r="J110" s="162">
        <v>96.6</v>
      </c>
      <c r="K110" s="162">
        <v>99.7</v>
      </c>
      <c r="L110" s="162">
        <v>92.9</v>
      </c>
      <c r="M110" s="162">
        <v>96</v>
      </c>
      <c r="N110" s="162">
        <v>79.599999999999994</v>
      </c>
      <c r="O110" s="162">
        <v>95.9</v>
      </c>
      <c r="P110" s="293">
        <v>93.5</v>
      </c>
      <c r="Q110" s="162">
        <v>95.6</v>
      </c>
    </row>
    <row r="111" spans="1:17" ht="20.25" customHeight="1" x14ac:dyDescent="0.2">
      <c r="A111" s="124">
        <v>2016</v>
      </c>
      <c r="B111" s="90" t="s">
        <v>3</v>
      </c>
      <c r="C111" s="162">
        <v>93.9</v>
      </c>
      <c r="D111" s="162">
        <v>93.4</v>
      </c>
      <c r="E111" s="162">
        <v>65.400000000000006</v>
      </c>
      <c r="F111" s="162">
        <v>94.6</v>
      </c>
      <c r="G111" s="162">
        <v>138.4</v>
      </c>
      <c r="H111" s="162">
        <v>91.4</v>
      </c>
      <c r="I111" s="162">
        <v>92</v>
      </c>
      <c r="J111" s="162">
        <v>98.6</v>
      </c>
      <c r="K111" s="162">
        <v>98.6</v>
      </c>
      <c r="L111" s="162">
        <v>93.6</v>
      </c>
      <c r="M111" s="162">
        <v>96.7</v>
      </c>
      <c r="N111" s="162">
        <v>81.599999999999994</v>
      </c>
      <c r="O111" s="162">
        <v>96.7</v>
      </c>
      <c r="P111" s="293">
        <v>93</v>
      </c>
      <c r="Q111" s="162">
        <v>95.8</v>
      </c>
    </row>
    <row r="112" spans="1:17" ht="12" customHeight="1" x14ac:dyDescent="0.2">
      <c r="A112" s="124"/>
      <c r="B112" s="90" t="s">
        <v>4</v>
      </c>
      <c r="C112" s="162">
        <v>94.5</v>
      </c>
      <c r="D112" s="162">
        <v>94.3</v>
      </c>
      <c r="E112" s="162">
        <v>86.9</v>
      </c>
      <c r="F112" s="162">
        <v>94.4</v>
      </c>
      <c r="G112" s="162">
        <v>103.9</v>
      </c>
      <c r="H112" s="162">
        <v>93</v>
      </c>
      <c r="I112" s="162">
        <v>95.3</v>
      </c>
      <c r="J112" s="162">
        <v>99.6</v>
      </c>
      <c r="K112" s="162">
        <v>98.4</v>
      </c>
      <c r="L112" s="162">
        <v>94.1</v>
      </c>
      <c r="M112" s="162">
        <v>97.3</v>
      </c>
      <c r="N112" s="162">
        <v>82.9</v>
      </c>
      <c r="O112" s="162">
        <v>97.2</v>
      </c>
      <c r="P112" s="293">
        <v>93.2</v>
      </c>
      <c r="Q112" s="162">
        <v>96.2</v>
      </c>
    </row>
    <row r="113" spans="1:17" ht="12" customHeight="1" x14ac:dyDescent="0.2">
      <c r="A113" s="124"/>
      <c r="B113" s="90" t="s">
        <v>1</v>
      </c>
      <c r="C113" s="162">
        <v>94.9</v>
      </c>
      <c r="D113" s="162">
        <v>94.9</v>
      </c>
      <c r="E113" s="162">
        <v>104.3</v>
      </c>
      <c r="F113" s="162">
        <v>92</v>
      </c>
      <c r="G113" s="162">
        <v>88</v>
      </c>
      <c r="H113" s="162">
        <v>91.8</v>
      </c>
      <c r="I113" s="162">
        <v>89.6</v>
      </c>
      <c r="J113" s="162">
        <v>98.9</v>
      </c>
      <c r="K113" s="162">
        <v>97.9</v>
      </c>
      <c r="L113" s="162">
        <v>95</v>
      </c>
      <c r="M113" s="162">
        <v>98.2</v>
      </c>
      <c r="N113" s="162">
        <v>84.8</v>
      </c>
      <c r="O113" s="162">
        <v>98.1</v>
      </c>
      <c r="P113" s="293">
        <v>93.5</v>
      </c>
      <c r="Q113" s="162">
        <v>96.5</v>
      </c>
    </row>
    <row r="114" spans="1:17" ht="12" customHeight="1" x14ac:dyDescent="0.2">
      <c r="A114" s="124"/>
      <c r="B114" s="90" t="s">
        <v>2</v>
      </c>
      <c r="C114" s="162">
        <v>95.6</v>
      </c>
      <c r="D114" s="162">
        <v>95.6</v>
      </c>
      <c r="E114" s="162">
        <v>109</v>
      </c>
      <c r="F114" s="162">
        <v>91.8</v>
      </c>
      <c r="G114" s="162">
        <v>82.1</v>
      </c>
      <c r="H114" s="162">
        <v>92</v>
      </c>
      <c r="I114" s="162">
        <v>89.4</v>
      </c>
      <c r="J114" s="162">
        <v>99.5</v>
      </c>
      <c r="K114" s="162">
        <v>98.5</v>
      </c>
      <c r="L114" s="162">
        <v>95.8</v>
      </c>
      <c r="M114" s="162">
        <v>100.2</v>
      </c>
      <c r="N114" s="162">
        <v>85.7</v>
      </c>
      <c r="O114" s="162">
        <v>98.4</v>
      </c>
      <c r="P114" s="293">
        <v>94.4</v>
      </c>
      <c r="Q114" s="162">
        <v>97</v>
      </c>
    </row>
    <row r="115" spans="1:17" ht="19.5" customHeight="1" x14ac:dyDescent="0.2">
      <c r="A115" s="124">
        <v>2017</v>
      </c>
      <c r="B115" s="118" t="s">
        <v>3</v>
      </c>
      <c r="C115" s="162">
        <v>96.2</v>
      </c>
      <c r="D115" s="162">
        <v>96.4</v>
      </c>
      <c r="E115" s="162">
        <v>118.2</v>
      </c>
      <c r="F115" s="162">
        <v>92</v>
      </c>
      <c r="G115" s="162">
        <v>80.3</v>
      </c>
      <c r="H115" s="162">
        <v>92.4</v>
      </c>
      <c r="I115" s="162">
        <v>85.9</v>
      </c>
      <c r="J115" s="162">
        <v>101.9</v>
      </c>
      <c r="K115" s="162">
        <v>102.2</v>
      </c>
      <c r="L115" s="162">
        <v>96.3</v>
      </c>
      <c r="M115" s="162">
        <v>100.6</v>
      </c>
      <c r="N115" s="162">
        <v>85.6</v>
      </c>
      <c r="O115" s="162">
        <v>99</v>
      </c>
      <c r="P115" s="293">
        <v>95</v>
      </c>
      <c r="Q115" s="162">
        <v>97.5</v>
      </c>
    </row>
    <row r="116" spans="1:17" x14ac:dyDescent="0.2">
      <c r="A116" s="124"/>
      <c r="B116" s="125" t="s">
        <v>4</v>
      </c>
      <c r="C116" s="162">
        <v>96.5</v>
      </c>
      <c r="D116" s="162">
        <v>96.6</v>
      </c>
      <c r="E116" s="162">
        <v>107.4</v>
      </c>
      <c r="F116" s="162">
        <v>92.2</v>
      </c>
      <c r="G116" s="162">
        <v>89.5</v>
      </c>
      <c r="H116" s="162">
        <v>92.5</v>
      </c>
      <c r="I116" s="162">
        <v>86.1</v>
      </c>
      <c r="J116" s="162">
        <v>97.8</v>
      </c>
      <c r="K116" s="162">
        <v>102.1</v>
      </c>
      <c r="L116" s="162">
        <v>96.8</v>
      </c>
      <c r="M116" s="162">
        <v>100.9</v>
      </c>
      <c r="N116" s="162">
        <v>86</v>
      </c>
      <c r="O116" s="162">
        <v>99.3</v>
      </c>
      <c r="P116" s="293">
        <v>95.9</v>
      </c>
      <c r="Q116" s="162">
        <v>97.7</v>
      </c>
    </row>
    <row r="117" spans="1:17" x14ac:dyDescent="0.2">
      <c r="A117" s="124"/>
      <c r="B117" s="132" t="s">
        <v>1</v>
      </c>
      <c r="C117" s="162">
        <v>96.9</v>
      </c>
      <c r="D117" s="162">
        <v>96.9</v>
      </c>
      <c r="E117" s="162">
        <v>89.7</v>
      </c>
      <c r="F117" s="162">
        <v>93.6</v>
      </c>
      <c r="G117" s="162">
        <v>99</v>
      </c>
      <c r="H117" s="162">
        <v>93.3</v>
      </c>
      <c r="I117" s="162">
        <v>87.8</v>
      </c>
      <c r="J117" s="162">
        <v>99.3</v>
      </c>
      <c r="K117" s="162">
        <v>102</v>
      </c>
      <c r="L117" s="162">
        <v>97.2</v>
      </c>
      <c r="M117" s="162">
        <v>101.3</v>
      </c>
      <c r="N117" s="162">
        <v>86.7</v>
      </c>
      <c r="O117" s="162">
        <v>99.5</v>
      </c>
      <c r="P117" s="293">
        <v>96.3</v>
      </c>
      <c r="Q117" s="162">
        <v>98</v>
      </c>
    </row>
    <row r="118" spans="1:17" x14ac:dyDescent="0.2">
      <c r="A118" s="124"/>
      <c r="B118" s="132" t="s">
        <v>2</v>
      </c>
      <c r="C118" s="162">
        <v>97.3</v>
      </c>
      <c r="D118" s="162">
        <v>97.1</v>
      </c>
      <c r="E118" s="162">
        <v>72</v>
      </c>
      <c r="F118" s="162">
        <v>95.4</v>
      </c>
      <c r="G118" s="162">
        <v>107.2</v>
      </c>
      <c r="H118" s="162">
        <v>95</v>
      </c>
      <c r="I118" s="162">
        <v>87.6</v>
      </c>
      <c r="J118" s="162">
        <v>101.1</v>
      </c>
      <c r="K118" s="162">
        <v>102.3</v>
      </c>
      <c r="L118" s="162">
        <v>97.4</v>
      </c>
      <c r="M118" s="162">
        <v>100.3</v>
      </c>
      <c r="N118" s="162">
        <v>88.4</v>
      </c>
      <c r="O118" s="162">
        <v>99.4</v>
      </c>
      <c r="P118" s="293">
        <v>96.9</v>
      </c>
      <c r="Q118" s="162">
        <v>98.2</v>
      </c>
    </row>
    <row r="119" spans="1:17" ht="19.5" customHeight="1" x14ac:dyDescent="0.2">
      <c r="A119" s="124">
        <v>2018</v>
      </c>
      <c r="B119" s="138" t="s">
        <v>3</v>
      </c>
      <c r="C119" s="162">
        <v>97.6</v>
      </c>
      <c r="D119" s="162">
        <v>97.7</v>
      </c>
      <c r="E119" s="162">
        <v>79.7</v>
      </c>
      <c r="F119" s="162">
        <v>92.7</v>
      </c>
      <c r="G119" s="162">
        <v>51.5</v>
      </c>
      <c r="H119" s="162">
        <v>96</v>
      </c>
      <c r="I119" s="162">
        <v>89.7</v>
      </c>
      <c r="J119" s="162">
        <v>99.9</v>
      </c>
      <c r="K119" s="162">
        <v>99.8</v>
      </c>
      <c r="L119" s="162">
        <v>98</v>
      </c>
      <c r="M119" s="162">
        <v>99.2</v>
      </c>
      <c r="N119" s="162">
        <v>91.4</v>
      </c>
      <c r="O119" s="162">
        <v>100.1</v>
      </c>
      <c r="P119" s="293">
        <v>97.3</v>
      </c>
      <c r="Q119" s="162">
        <v>98.3</v>
      </c>
    </row>
    <row r="120" spans="1:17" ht="12" customHeight="1" x14ac:dyDescent="0.2">
      <c r="A120" s="124"/>
      <c r="B120" s="178" t="s">
        <v>4</v>
      </c>
      <c r="C120" s="162">
        <v>98.1</v>
      </c>
      <c r="D120" s="297">
        <v>98</v>
      </c>
      <c r="E120" s="162">
        <v>90.6</v>
      </c>
      <c r="F120" s="297">
        <v>95.3</v>
      </c>
      <c r="G120" s="297">
        <v>88.5</v>
      </c>
      <c r="H120" s="297">
        <v>96.8</v>
      </c>
      <c r="I120" s="297">
        <v>85.6</v>
      </c>
      <c r="J120" s="297">
        <v>100.6</v>
      </c>
      <c r="K120" s="297">
        <v>100</v>
      </c>
      <c r="L120" s="297">
        <v>98.2</v>
      </c>
      <c r="M120" s="297">
        <v>99.4</v>
      </c>
      <c r="N120" s="297">
        <v>94.5</v>
      </c>
      <c r="O120" s="297">
        <v>99.7</v>
      </c>
      <c r="P120" s="297">
        <v>97.2</v>
      </c>
      <c r="Q120" s="298">
        <v>98.7</v>
      </c>
    </row>
    <row r="121" spans="1:17" x14ac:dyDescent="0.2">
      <c r="A121" s="124"/>
      <c r="B121" s="178" t="s">
        <v>1</v>
      </c>
      <c r="C121" s="162">
        <v>98.7</v>
      </c>
      <c r="D121" s="162">
        <v>98.4</v>
      </c>
      <c r="E121" s="162">
        <v>89.5</v>
      </c>
      <c r="F121" s="162">
        <v>98.2</v>
      </c>
      <c r="G121" s="162">
        <v>116.2</v>
      </c>
      <c r="H121" s="162">
        <v>97.6</v>
      </c>
      <c r="I121" s="162">
        <v>88.5</v>
      </c>
      <c r="J121" s="162">
        <v>101.4</v>
      </c>
      <c r="K121" s="162">
        <v>100.6</v>
      </c>
      <c r="L121" s="162">
        <v>98.6</v>
      </c>
      <c r="M121" s="162">
        <v>99.5</v>
      </c>
      <c r="N121" s="162">
        <v>96.2</v>
      </c>
      <c r="O121" s="162">
        <v>99.8</v>
      </c>
      <c r="P121" s="162">
        <v>97.5</v>
      </c>
      <c r="Q121" s="296">
        <v>99.2</v>
      </c>
    </row>
    <row r="122" spans="1:17" x14ac:dyDescent="0.2">
      <c r="A122" s="124"/>
      <c r="B122" s="178" t="s">
        <v>2</v>
      </c>
      <c r="C122" s="162">
        <v>99</v>
      </c>
      <c r="D122" s="162">
        <v>98.7</v>
      </c>
      <c r="E122" s="162">
        <v>85.4</v>
      </c>
      <c r="F122" s="162">
        <v>100</v>
      </c>
      <c r="G122" s="162">
        <v>138.6</v>
      </c>
      <c r="H122" s="162">
        <v>97.6</v>
      </c>
      <c r="I122" s="162">
        <v>90.5</v>
      </c>
      <c r="J122" s="162">
        <v>99.9</v>
      </c>
      <c r="K122" s="162">
        <v>100.2</v>
      </c>
      <c r="L122" s="162">
        <v>99</v>
      </c>
      <c r="M122" s="162">
        <v>99.4</v>
      </c>
      <c r="N122" s="162">
        <v>97.6</v>
      </c>
      <c r="O122" s="162">
        <v>99.9</v>
      </c>
      <c r="P122" s="162">
        <v>98</v>
      </c>
      <c r="Q122" s="296">
        <v>99.4</v>
      </c>
    </row>
    <row r="123" spans="1:17" ht="21.75" customHeight="1" x14ac:dyDescent="0.2">
      <c r="A123" s="124">
        <v>2019</v>
      </c>
      <c r="B123" s="178" t="s">
        <v>3</v>
      </c>
      <c r="C123" s="162">
        <v>99.7</v>
      </c>
      <c r="D123" s="297">
        <v>99.4</v>
      </c>
      <c r="E123" s="162">
        <v>90.9</v>
      </c>
      <c r="F123" s="297">
        <v>101.4</v>
      </c>
      <c r="G123" s="297">
        <v>121.2</v>
      </c>
      <c r="H123" s="297">
        <v>100.7</v>
      </c>
      <c r="I123" s="297">
        <v>94.2</v>
      </c>
      <c r="J123" s="297">
        <v>99.5</v>
      </c>
      <c r="K123" s="297">
        <v>100.4</v>
      </c>
      <c r="L123" s="297">
        <v>99.4</v>
      </c>
      <c r="M123" s="297">
        <v>100</v>
      </c>
      <c r="N123" s="297">
        <v>99.1</v>
      </c>
      <c r="O123" s="297">
        <v>99.7</v>
      </c>
      <c r="P123" s="297">
        <v>98.8</v>
      </c>
      <c r="Q123" s="298">
        <v>99.9</v>
      </c>
    </row>
    <row r="124" spans="1:17" x14ac:dyDescent="0.2">
      <c r="A124" s="124"/>
      <c r="B124" s="178" t="s">
        <v>4</v>
      </c>
      <c r="C124" s="162">
        <v>99.8</v>
      </c>
      <c r="D124" s="297">
        <v>99.9</v>
      </c>
      <c r="E124" s="162">
        <v>95</v>
      </c>
      <c r="F124" s="297">
        <v>99.6</v>
      </c>
      <c r="G124" s="297">
        <v>97.2</v>
      </c>
      <c r="H124" s="297">
        <v>99.6</v>
      </c>
      <c r="I124" s="297">
        <v>100.9</v>
      </c>
      <c r="J124" s="297">
        <v>101</v>
      </c>
      <c r="K124" s="297">
        <v>103</v>
      </c>
      <c r="L124" s="297">
        <v>99.7</v>
      </c>
      <c r="M124" s="297">
        <v>100.1</v>
      </c>
      <c r="N124" s="297">
        <v>100.2</v>
      </c>
      <c r="O124" s="297">
        <v>99.6</v>
      </c>
      <c r="P124" s="297">
        <v>99.6</v>
      </c>
      <c r="Q124" s="298">
        <v>99.9</v>
      </c>
    </row>
    <row r="125" spans="1:17" x14ac:dyDescent="0.2">
      <c r="A125" s="124"/>
      <c r="B125" s="178" t="s">
        <v>1</v>
      </c>
      <c r="C125" s="162">
        <v>100.3</v>
      </c>
      <c r="D125" s="297">
        <v>100.3</v>
      </c>
      <c r="E125" s="162">
        <v>105.9</v>
      </c>
      <c r="F125" s="297">
        <v>99.5</v>
      </c>
      <c r="G125" s="297">
        <v>94.4</v>
      </c>
      <c r="H125" s="297">
        <v>99.8</v>
      </c>
      <c r="I125" s="297">
        <v>100</v>
      </c>
      <c r="J125" s="297">
        <v>100.3</v>
      </c>
      <c r="K125" s="297">
        <v>99.3</v>
      </c>
      <c r="L125" s="297">
        <v>100.4</v>
      </c>
      <c r="M125" s="297">
        <v>100.2</v>
      </c>
      <c r="N125" s="297">
        <v>100.6</v>
      </c>
      <c r="O125" s="297">
        <v>100.5</v>
      </c>
      <c r="P125" s="297">
        <v>100.4</v>
      </c>
      <c r="Q125" s="298">
        <v>100.2</v>
      </c>
    </row>
    <row r="126" spans="1:17" x14ac:dyDescent="0.2">
      <c r="A126" s="124"/>
      <c r="B126" s="178" t="s">
        <v>2</v>
      </c>
      <c r="C126" s="162">
        <v>100.2</v>
      </c>
      <c r="D126" s="297">
        <v>100.3</v>
      </c>
      <c r="E126" s="162">
        <v>108.2</v>
      </c>
      <c r="F126" s="297">
        <v>99.4</v>
      </c>
      <c r="G126" s="297">
        <v>87.3</v>
      </c>
      <c r="H126" s="297">
        <v>99.9</v>
      </c>
      <c r="I126" s="297">
        <v>104.9</v>
      </c>
      <c r="J126" s="297">
        <v>99.2</v>
      </c>
      <c r="K126" s="297">
        <v>97.4</v>
      </c>
      <c r="L126" s="297">
        <v>100.5</v>
      </c>
      <c r="M126" s="297">
        <v>99.8</v>
      </c>
      <c r="N126" s="297">
        <v>100.1</v>
      </c>
      <c r="O126" s="297">
        <v>100.3</v>
      </c>
      <c r="P126" s="297">
        <v>101.3</v>
      </c>
      <c r="Q126" s="298">
        <v>100.1</v>
      </c>
    </row>
    <row r="127" spans="1:17" ht="21.75" customHeight="1" x14ac:dyDescent="0.2">
      <c r="A127" s="124">
        <v>2020</v>
      </c>
      <c r="B127" s="178" t="s">
        <v>3</v>
      </c>
      <c r="C127" s="162">
        <v>97.5</v>
      </c>
      <c r="D127" s="297">
        <v>97.6</v>
      </c>
      <c r="E127" s="162">
        <v>99.9</v>
      </c>
      <c r="F127" s="297">
        <v>97</v>
      </c>
      <c r="G127" s="297">
        <v>83.2</v>
      </c>
      <c r="H127" s="297">
        <v>97.6</v>
      </c>
      <c r="I127" s="297">
        <v>100.3</v>
      </c>
      <c r="J127" s="297">
        <v>99.8</v>
      </c>
      <c r="K127" s="297">
        <v>95.6</v>
      </c>
      <c r="L127" s="297">
        <v>97.9</v>
      </c>
      <c r="M127" s="297">
        <v>95.6</v>
      </c>
      <c r="N127" s="297">
        <v>97</v>
      </c>
      <c r="O127" s="297">
        <v>99.5</v>
      </c>
      <c r="P127" s="297">
        <v>97.6</v>
      </c>
      <c r="Q127" s="298">
        <v>97.3</v>
      </c>
    </row>
    <row r="128" spans="1:17" x14ac:dyDescent="0.2">
      <c r="A128" s="124"/>
      <c r="B128" s="178" t="s">
        <v>4</v>
      </c>
      <c r="C128" s="162">
        <v>78.400000000000006</v>
      </c>
      <c r="D128" s="297">
        <v>78.3</v>
      </c>
      <c r="E128" s="162">
        <v>83.9</v>
      </c>
      <c r="F128" s="297">
        <v>80.099999999999994</v>
      </c>
      <c r="G128" s="297">
        <v>80.599999999999994</v>
      </c>
      <c r="H128" s="297">
        <v>76.599999999999994</v>
      </c>
      <c r="I128" s="297">
        <v>91.5</v>
      </c>
      <c r="J128" s="297">
        <v>94.4</v>
      </c>
      <c r="K128" s="297">
        <v>61.6</v>
      </c>
      <c r="L128" s="297">
        <v>79.900000000000006</v>
      </c>
      <c r="M128" s="297">
        <v>63.6</v>
      </c>
      <c r="N128" s="297">
        <v>81.599999999999994</v>
      </c>
      <c r="O128" s="297">
        <v>89.7</v>
      </c>
      <c r="P128" s="297">
        <v>74.400000000000006</v>
      </c>
      <c r="Q128" s="298">
        <v>78.099999999999994</v>
      </c>
    </row>
    <row r="129" spans="1:17" x14ac:dyDescent="0.2">
      <c r="A129" s="124"/>
      <c r="B129" s="178" t="s">
        <v>1</v>
      </c>
      <c r="C129" s="162">
        <v>92.1</v>
      </c>
      <c r="D129" s="297">
        <v>92.2</v>
      </c>
      <c r="E129" s="162">
        <v>89.2</v>
      </c>
      <c r="F129" s="297">
        <v>93.8</v>
      </c>
      <c r="G129" s="297">
        <v>80.8</v>
      </c>
      <c r="H129" s="297">
        <v>93.5</v>
      </c>
      <c r="I129" s="297">
        <v>100.5</v>
      </c>
      <c r="J129" s="297">
        <v>98.9</v>
      </c>
      <c r="K129" s="297">
        <v>86.9</v>
      </c>
      <c r="L129" s="297">
        <v>93.1</v>
      </c>
      <c r="M129" s="297">
        <v>95.3</v>
      </c>
      <c r="N129" s="297">
        <v>90.2</v>
      </c>
      <c r="O129" s="297">
        <v>94.1</v>
      </c>
      <c r="P129" s="297">
        <v>91.8</v>
      </c>
      <c r="Q129" s="298">
        <v>91.6</v>
      </c>
    </row>
    <row r="130" spans="1:17" x14ac:dyDescent="0.2">
      <c r="A130" s="124"/>
      <c r="B130" s="178" t="s">
        <v>2</v>
      </c>
      <c r="C130" s="162">
        <v>93.1</v>
      </c>
      <c r="D130" s="297">
        <v>93.2</v>
      </c>
      <c r="E130" s="162">
        <v>90.8</v>
      </c>
      <c r="F130" s="297">
        <v>96.1</v>
      </c>
      <c r="G130" s="297">
        <v>77.5</v>
      </c>
      <c r="H130" s="297">
        <v>97.2</v>
      </c>
      <c r="I130" s="297">
        <v>99.1</v>
      </c>
      <c r="J130" s="297">
        <v>99.8</v>
      </c>
      <c r="K130" s="297">
        <v>91.3</v>
      </c>
      <c r="L130" s="297">
        <v>93.9</v>
      </c>
      <c r="M130" s="297">
        <v>88.5</v>
      </c>
      <c r="N130" s="297">
        <v>92.5</v>
      </c>
      <c r="O130" s="297">
        <v>96</v>
      </c>
      <c r="P130" s="297">
        <v>95</v>
      </c>
      <c r="Q130" s="298">
        <v>92.5</v>
      </c>
    </row>
    <row r="131" spans="1:17" ht="21.75" customHeight="1" x14ac:dyDescent="0.2">
      <c r="A131" s="124">
        <v>2021</v>
      </c>
      <c r="B131" s="178" t="s">
        <v>3</v>
      </c>
      <c r="C131" s="162">
        <v>91.9</v>
      </c>
      <c r="D131" s="297">
        <v>92</v>
      </c>
      <c r="E131" s="162">
        <v>88.4</v>
      </c>
      <c r="F131" s="297">
        <v>95.7</v>
      </c>
      <c r="G131" s="297">
        <v>73.5</v>
      </c>
      <c r="H131" s="297">
        <v>96.2</v>
      </c>
      <c r="I131" s="297">
        <v>102.4</v>
      </c>
      <c r="J131" s="297">
        <v>102.7</v>
      </c>
      <c r="K131" s="297">
        <v>93.3</v>
      </c>
      <c r="L131" s="297">
        <v>92.3</v>
      </c>
      <c r="M131" s="297">
        <v>82</v>
      </c>
      <c r="N131" s="297">
        <v>92.1</v>
      </c>
      <c r="O131" s="297">
        <v>97.1</v>
      </c>
      <c r="P131" s="297">
        <v>91.5</v>
      </c>
      <c r="Q131" s="298">
        <v>91.1</v>
      </c>
    </row>
    <row r="132" spans="1:17" x14ac:dyDescent="0.2">
      <c r="A132" s="124"/>
      <c r="B132" s="178" t="s">
        <v>4</v>
      </c>
      <c r="C132" s="162">
        <v>96.9</v>
      </c>
      <c r="D132" s="297">
        <v>97.2</v>
      </c>
      <c r="E132" s="162">
        <v>91.2</v>
      </c>
      <c r="F132" s="297">
        <v>96.6</v>
      </c>
      <c r="G132" s="297">
        <v>61.8</v>
      </c>
      <c r="H132" s="297">
        <v>97.9</v>
      </c>
      <c r="I132" s="297">
        <v>106.9</v>
      </c>
      <c r="J132" s="297">
        <v>103.6</v>
      </c>
      <c r="K132" s="297">
        <v>96.9</v>
      </c>
      <c r="L132" s="297">
        <v>98.2</v>
      </c>
      <c r="M132" s="297">
        <v>99.7</v>
      </c>
      <c r="N132" s="297">
        <v>93.5</v>
      </c>
      <c r="O132" s="297">
        <v>97.3</v>
      </c>
      <c r="P132" s="297">
        <v>101.5</v>
      </c>
      <c r="Q132" s="298">
        <v>95.9</v>
      </c>
    </row>
    <row r="133" spans="1:17" ht="13.5" thickBot="1" x14ac:dyDescent="0.25">
      <c r="A133" s="124"/>
      <c r="B133" s="178"/>
      <c r="C133" s="162"/>
      <c r="D133" s="297"/>
      <c r="E133" s="162"/>
      <c r="F133" s="297"/>
      <c r="G133" s="297"/>
      <c r="H133" s="297"/>
      <c r="I133" s="297"/>
      <c r="J133" s="297"/>
      <c r="K133" s="297"/>
      <c r="L133" s="297"/>
      <c r="M133" s="297"/>
      <c r="N133" s="297"/>
      <c r="O133" s="297"/>
      <c r="P133" s="297"/>
      <c r="Q133" s="298"/>
    </row>
    <row r="134" spans="1:17" ht="12.75" customHeight="1" x14ac:dyDescent="0.2">
      <c r="A134" s="89" t="s">
        <v>208</v>
      </c>
      <c r="B134" s="88"/>
      <c r="C134" s="163"/>
      <c r="D134" s="299"/>
      <c r="E134" s="299"/>
      <c r="F134" s="299"/>
      <c r="G134" s="299"/>
      <c r="H134" s="299"/>
      <c r="I134" s="299"/>
      <c r="J134" s="299"/>
      <c r="K134" s="299"/>
      <c r="L134" s="299"/>
      <c r="M134" s="299"/>
      <c r="N134" s="299"/>
      <c r="O134" s="299"/>
      <c r="P134" s="299"/>
      <c r="Q134" s="300"/>
    </row>
    <row r="135" spans="1:17" s="99" customFormat="1" ht="18.75" customHeight="1" x14ac:dyDescent="0.2">
      <c r="A135" s="199" t="s">
        <v>255</v>
      </c>
      <c r="C135" s="301" t="s">
        <v>177</v>
      </c>
      <c r="D135" s="301" t="s">
        <v>186</v>
      </c>
      <c r="E135" s="301" t="s">
        <v>188</v>
      </c>
      <c r="F135" s="301" t="s">
        <v>189</v>
      </c>
      <c r="G135" s="301" t="s">
        <v>190</v>
      </c>
      <c r="H135" s="301" t="s">
        <v>191</v>
      </c>
      <c r="I135" s="301" t="s">
        <v>192</v>
      </c>
      <c r="J135" s="301" t="s">
        <v>193</v>
      </c>
      <c r="K135" s="301" t="s">
        <v>194</v>
      </c>
      <c r="L135" s="301" t="s">
        <v>195</v>
      </c>
      <c r="M135" s="301" t="s">
        <v>196</v>
      </c>
      <c r="N135" s="301" t="s">
        <v>180</v>
      </c>
      <c r="O135" s="301" t="s">
        <v>181</v>
      </c>
      <c r="P135" s="301" t="s">
        <v>182</v>
      </c>
      <c r="Q135" s="302" t="s">
        <v>211</v>
      </c>
    </row>
    <row r="136" spans="1:17" ht="12.75" customHeight="1" x14ac:dyDescent="0.2">
      <c r="A136" s="90">
        <v>2018</v>
      </c>
      <c r="C136" s="162">
        <v>1.7</v>
      </c>
      <c r="D136" s="162">
        <v>1.5</v>
      </c>
      <c r="E136" s="162">
        <v>-10.9</v>
      </c>
      <c r="F136" s="162">
        <v>3.5</v>
      </c>
      <c r="G136" s="162">
        <v>5</v>
      </c>
      <c r="H136" s="162">
        <v>3.9</v>
      </c>
      <c r="I136" s="162">
        <v>2</v>
      </c>
      <c r="J136" s="162">
        <v>0.5</v>
      </c>
      <c r="K136" s="162">
        <v>-2</v>
      </c>
      <c r="L136" s="162">
        <v>1.6</v>
      </c>
      <c r="M136" s="162">
        <v>-1.4</v>
      </c>
      <c r="N136" s="162">
        <v>9.5</v>
      </c>
      <c r="O136" s="162">
        <v>0.5</v>
      </c>
      <c r="P136" s="293">
        <v>1.5</v>
      </c>
      <c r="Q136" s="162">
        <v>1</v>
      </c>
    </row>
    <row r="137" spans="1:17" ht="12.75" customHeight="1" x14ac:dyDescent="0.2">
      <c r="A137" s="90">
        <v>2019</v>
      </c>
      <c r="C137" s="162">
        <v>1.7</v>
      </c>
      <c r="D137" s="162">
        <v>1.8</v>
      </c>
      <c r="E137" s="162">
        <v>15.9</v>
      </c>
      <c r="F137" s="162">
        <v>3.6</v>
      </c>
      <c r="G137" s="162">
        <v>1.3</v>
      </c>
      <c r="H137" s="162">
        <v>3.1</v>
      </c>
      <c r="I137" s="162">
        <v>12.9</v>
      </c>
      <c r="J137" s="162">
        <v>-0.5</v>
      </c>
      <c r="K137" s="162">
        <v>-0.1</v>
      </c>
      <c r="L137" s="162">
        <v>1.6</v>
      </c>
      <c r="M137" s="162">
        <v>0.6</v>
      </c>
      <c r="N137" s="162">
        <v>5.4</v>
      </c>
      <c r="O137" s="162">
        <v>0.2</v>
      </c>
      <c r="P137" s="293">
        <v>2.6</v>
      </c>
      <c r="Q137" s="162">
        <v>1.1000000000000001</v>
      </c>
    </row>
    <row r="138" spans="1:17" ht="12.75" customHeight="1" x14ac:dyDescent="0.2">
      <c r="A138" s="90">
        <v>2020</v>
      </c>
      <c r="C138" s="162">
        <v>-9.6999999999999993</v>
      </c>
      <c r="D138" s="162">
        <v>-9.6999999999999993</v>
      </c>
      <c r="E138" s="162">
        <v>-9.1</v>
      </c>
      <c r="F138" s="162">
        <v>-8.3000000000000007</v>
      </c>
      <c r="G138" s="162">
        <v>-19.5</v>
      </c>
      <c r="H138" s="162">
        <v>-8.8000000000000007</v>
      </c>
      <c r="I138" s="162">
        <v>-2.1</v>
      </c>
      <c r="J138" s="162">
        <v>-1.8</v>
      </c>
      <c r="K138" s="162">
        <v>-16.100000000000001</v>
      </c>
      <c r="L138" s="162">
        <v>-8.8000000000000007</v>
      </c>
      <c r="M138" s="162">
        <v>-14.2</v>
      </c>
      <c r="N138" s="162">
        <v>-9.6999999999999993</v>
      </c>
      <c r="O138" s="162">
        <v>-5.2</v>
      </c>
      <c r="P138" s="162">
        <v>-10.3</v>
      </c>
      <c r="Q138" s="162">
        <v>-10.1</v>
      </c>
    </row>
    <row r="139" spans="1:17" ht="12.75" customHeight="1" x14ac:dyDescent="0.2">
      <c r="A139" s="113"/>
      <c r="C139" s="162"/>
      <c r="D139" s="162"/>
      <c r="E139" s="162"/>
      <c r="F139" s="162"/>
      <c r="G139" s="162"/>
      <c r="H139" s="162"/>
      <c r="I139" s="162"/>
      <c r="J139" s="162"/>
      <c r="K139" s="162"/>
      <c r="L139" s="162"/>
      <c r="M139" s="162"/>
      <c r="N139" s="162"/>
      <c r="O139" s="162"/>
      <c r="P139" s="162"/>
      <c r="Q139" s="296"/>
    </row>
    <row r="140" spans="1:17" ht="12.75" customHeight="1" x14ac:dyDescent="0.2">
      <c r="A140" s="113" t="s">
        <v>207</v>
      </c>
      <c r="C140" s="162"/>
      <c r="D140" s="162"/>
      <c r="E140" s="162"/>
      <c r="F140" s="162"/>
      <c r="G140" s="162"/>
      <c r="H140" s="162"/>
      <c r="I140" s="162"/>
      <c r="J140" s="162"/>
      <c r="K140" s="162"/>
      <c r="L140" s="162"/>
      <c r="M140" s="162"/>
      <c r="N140" s="162"/>
      <c r="O140" s="162"/>
      <c r="P140" s="162"/>
      <c r="Q140" s="303"/>
    </row>
    <row r="141" spans="1:17" s="99" customFormat="1" ht="18.75" customHeight="1" x14ac:dyDescent="0.2">
      <c r="A141" s="199" t="s">
        <v>255</v>
      </c>
      <c r="C141" s="301" t="s">
        <v>178</v>
      </c>
      <c r="D141" s="301" t="s">
        <v>186</v>
      </c>
      <c r="E141" s="301" t="s">
        <v>188</v>
      </c>
      <c r="F141" s="301" t="s">
        <v>189</v>
      </c>
      <c r="G141" s="301" t="s">
        <v>190</v>
      </c>
      <c r="H141" s="301" t="s">
        <v>191</v>
      </c>
      <c r="I141" s="301" t="s">
        <v>192</v>
      </c>
      <c r="J141" s="301" t="s">
        <v>193</v>
      </c>
      <c r="K141" s="301" t="s">
        <v>194</v>
      </c>
      <c r="L141" s="301" t="s">
        <v>195</v>
      </c>
      <c r="M141" s="301" t="s">
        <v>196</v>
      </c>
      <c r="N141" s="301" t="s">
        <v>180</v>
      </c>
      <c r="O141" s="301" t="s">
        <v>181</v>
      </c>
      <c r="P141" s="301" t="s">
        <v>182</v>
      </c>
      <c r="Q141" s="302" t="s">
        <v>212</v>
      </c>
    </row>
    <row r="142" spans="1:17" ht="20.25" customHeight="1" x14ac:dyDescent="0.2">
      <c r="A142" s="124">
        <v>2018</v>
      </c>
      <c r="B142" s="90" t="s">
        <v>3</v>
      </c>
      <c r="C142" s="162">
        <v>0.2</v>
      </c>
      <c r="D142" s="162">
        <v>0.7</v>
      </c>
      <c r="E142" s="162">
        <v>10.8</v>
      </c>
      <c r="F142" s="162">
        <v>-2.9</v>
      </c>
      <c r="G142" s="162">
        <v>-52</v>
      </c>
      <c r="H142" s="162">
        <v>1</v>
      </c>
      <c r="I142" s="162">
        <v>2.4</v>
      </c>
      <c r="J142" s="162">
        <v>-1.1000000000000001</v>
      </c>
      <c r="K142" s="162">
        <v>-2.4</v>
      </c>
      <c r="L142" s="162">
        <v>0.7</v>
      </c>
      <c r="M142" s="162">
        <v>-1.1000000000000001</v>
      </c>
      <c r="N142" s="162">
        <v>3.4</v>
      </c>
      <c r="O142" s="162">
        <v>0.6</v>
      </c>
      <c r="P142" s="162">
        <v>0.3</v>
      </c>
      <c r="Q142" s="296">
        <v>0.1</v>
      </c>
    </row>
    <row r="143" spans="1:17" ht="12.75" customHeight="1" x14ac:dyDescent="0.2">
      <c r="A143" s="124"/>
      <c r="B143" s="178" t="s">
        <v>4</v>
      </c>
      <c r="C143" s="162">
        <v>0.5</v>
      </c>
      <c r="D143" s="162">
        <v>0.3</v>
      </c>
      <c r="E143" s="162">
        <v>13.7</v>
      </c>
      <c r="F143" s="162">
        <v>2.9</v>
      </c>
      <c r="G143" s="162">
        <v>71.8</v>
      </c>
      <c r="H143" s="162">
        <v>0.9</v>
      </c>
      <c r="I143" s="162">
        <v>-4.5</v>
      </c>
      <c r="J143" s="162">
        <v>0.7</v>
      </c>
      <c r="K143" s="162">
        <v>0.2</v>
      </c>
      <c r="L143" s="162">
        <v>0.3</v>
      </c>
      <c r="M143" s="162">
        <v>0.2</v>
      </c>
      <c r="N143" s="162">
        <v>3.4</v>
      </c>
      <c r="O143" s="162">
        <v>-0.4</v>
      </c>
      <c r="P143" s="162">
        <v>-0.1</v>
      </c>
      <c r="Q143" s="296">
        <v>0.4</v>
      </c>
    </row>
    <row r="144" spans="1:17" ht="12.75" customHeight="1" x14ac:dyDescent="0.2">
      <c r="A144" s="124"/>
      <c r="B144" s="178" t="s">
        <v>1</v>
      </c>
      <c r="C144" s="162">
        <v>0.6</v>
      </c>
      <c r="D144" s="162">
        <v>0.5</v>
      </c>
      <c r="E144" s="162">
        <v>-1.2</v>
      </c>
      <c r="F144" s="162">
        <v>3</v>
      </c>
      <c r="G144" s="162">
        <v>31.4</v>
      </c>
      <c r="H144" s="162">
        <v>0.8</v>
      </c>
      <c r="I144" s="162">
        <v>3.4</v>
      </c>
      <c r="J144" s="162">
        <v>0.7</v>
      </c>
      <c r="K144" s="162">
        <v>0.6</v>
      </c>
      <c r="L144" s="162">
        <v>0.4</v>
      </c>
      <c r="M144" s="162">
        <v>0.1</v>
      </c>
      <c r="N144" s="162">
        <v>1.8</v>
      </c>
      <c r="O144" s="162">
        <v>0.1</v>
      </c>
      <c r="P144" s="162">
        <v>0.4</v>
      </c>
      <c r="Q144" s="296">
        <v>0.5</v>
      </c>
    </row>
    <row r="145" spans="1:17" ht="12.75" customHeight="1" x14ac:dyDescent="0.2">
      <c r="A145" s="124"/>
      <c r="B145" s="178" t="s">
        <v>2</v>
      </c>
      <c r="C145" s="162">
        <v>0.3</v>
      </c>
      <c r="D145" s="162">
        <v>0.2</v>
      </c>
      <c r="E145" s="162">
        <v>-4.5</v>
      </c>
      <c r="F145" s="162">
        <v>1.8</v>
      </c>
      <c r="G145" s="162">
        <v>19.2</v>
      </c>
      <c r="H145" s="162">
        <v>-0.1</v>
      </c>
      <c r="I145" s="162">
        <v>2.2000000000000002</v>
      </c>
      <c r="J145" s="162">
        <v>-1.4</v>
      </c>
      <c r="K145" s="162">
        <v>-0.4</v>
      </c>
      <c r="L145" s="162">
        <v>0.4</v>
      </c>
      <c r="M145" s="162">
        <v>-0.1</v>
      </c>
      <c r="N145" s="162">
        <v>1.5</v>
      </c>
      <c r="O145" s="162">
        <v>0.1</v>
      </c>
      <c r="P145" s="162">
        <v>0.5</v>
      </c>
      <c r="Q145" s="296">
        <v>0.2</v>
      </c>
    </row>
    <row r="146" spans="1:17" ht="20.25" customHeight="1" x14ac:dyDescent="0.2">
      <c r="A146" s="124">
        <v>2019</v>
      </c>
      <c r="B146" s="90" t="s">
        <v>3</v>
      </c>
      <c r="C146" s="162">
        <v>0.6</v>
      </c>
      <c r="D146" s="162">
        <v>0.8</v>
      </c>
      <c r="E146" s="162">
        <v>6.4</v>
      </c>
      <c r="F146" s="162">
        <v>1.5</v>
      </c>
      <c r="G146" s="162">
        <v>-12.5</v>
      </c>
      <c r="H146" s="162">
        <v>3.2</v>
      </c>
      <c r="I146" s="162">
        <v>4.0999999999999996</v>
      </c>
      <c r="J146" s="162">
        <v>-0.4</v>
      </c>
      <c r="K146" s="162">
        <v>0.1</v>
      </c>
      <c r="L146" s="162">
        <v>0.4</v>
      </c>
      <c r="M146" s="162">
        <v>0.6</v>
      </c>
      <c r="N146" s="162">
        <v>1.6</v>
      </c>
      <c r="O146" s="162">
        <v>-0.2</v>
      </c>
      <c r="P146" s="162">
        <v>0.7</v>
      </c>
      <c r="Q146" s="296">
        <v>0.5</v>
      </c>
    </row>
    <row r="147" spans="1:17" ht="12.75" customHeight="1" x14ac:dyDescent="0.2">
      <c r="A147" s="124"/>
      <c r="B147" s="178" t="s">
        <v>4</v>
      </c>
      <c r="C147" s="162">
        <v>0.1</v>
      </c>
      <c r="D147" s="162">
        <v>0.5</v>
      </c>
      <c r="E147" s="162">
        <v>4.5</v>
      </c>
      <c r="F147" s="162">
        <v>-1.8</v>
      </c>
      <c r="G147" s="162">
        <v>-19.8</v>
      </c>
      <c r="H147" s="162">
        <v>-1.1000000000000001</v>
      </c>
      <c r="I147" s="162">
        <v>7.1</v>
      </c>
      <c r="J147" s="162">
        <v>1.5</v>
      </c>
      <c r="K147" s="162">
        <v>2.6</v>
      </c>
      <c r="L147" s="162">
        <v>0.3</v>
      </c>
      <c r="M147" s="162">
        <v>0.2</v>
      </c>
      <c r="N147" s="162">
        <v>1.1000000000000001</v>
      </c>
      <c r="O147" s="162">
        <v>-0.1</v>
      </c>
      <c r="P147" s="162">
        <v>0.9</v>
      </c>
      <c r="Q147" s="296">
        <v>0</v>
      </c>
    </row>
    <row r="148" spans="1:17" ht="12.75" customHeight="1" x14ac:dyDescent="0.2">
      <c r="A148" s="124"/>
      <c r="B148" s="178" t="s">
        <v>1</v>
      </c>
      <c r="C148" s="162">
        <v>0.5</v>
      </c>
      <c r="D148" s="162">
        <v>0.4</v>
      </c>
      <c r="E148" s="162">
        <v>11.5</v>
      </c>
      <c r="F148" s="162">
        <v>-0.1</v>
      </c>
      <c r="G148" s="162">
        <v>-2.9</v>
      </c>
      <c r="H148" s="162">
        <v>0.2</v>
      </c>
      <c r="I148" s="162">
        <v>-0.9</v>
      </c>
      <c r="J148" s="162">
        <v>-0.7</v>
      </c>
      <c r="K148" s="162">
        <v>-3.6</v>
      </c>
      <c r="L148" s="162">
        <v>0.7</v>
      </c>
      <c r="M148" s="162">
        <v>0</v>
      </c>
      <c r="N148" s="162">
        <v>0.4</v>
      </c>
      <c r="O148" s="162">
        <v>0.9</v>
      </c>
      <c r="P148" s="162">
        <v>0.8</v>
      </c>
      <c r="Q148" s="296">
        <v>0.4</v>
      </c>
    </row>
    <row r="149" spans="1:17" ht="12.75" customHeight="1" x14ac:dyDescent="0.2">
      <c r="A149" s="124"/>
      <c r="B149" s="178" t="s">
        <v>2</v>
      </c>
      <c r="C149" s="162">
        <v>0</v>
      </c>
      <c r="D149" s="162">
        <v>0</v>
      </c>
      <c r="E149" s="162">
        <v>2.2000000000000002</v>
      </c>
      <c r="F149" s="162">
        <v>-0.1</v>
      </c>
      <c r="G149" s="162">
        <v>-7.5</v>
      </c>
      <c r="H149" s="162">
        <v>0.1</v>
      </c>
      <c r="I149" s="162">
        <v>4.9000000000000004</v>
      </c>
      <c r="J149" s="162">
        <v>-1.2</v>
      </c>
      <c r="K149" s="162">
        <v>-1.9</v>
      </c>
      <c r="L149" s="162">
        <v>0.1</v>
      </c>
      <c r="M149" s="162">
        <v>-0.4</v>
      </c>
      <c r="N149" s="162">
        <v>-0.5</v>
      </c>
      <c r="O149" s="162">
        <v>-0.2</v>
      </c>
      <c r="P149" s="162">
        <v>0.9</v>
      </c>
      <c r="Q149" s="296">
        <v>-0.2</v>
      </c>
    </row>
    <row r="150" spans="1:17" ht="20.25" customHeight="1" x14ac:dyDescent="0.2">
      <c r="A150" s="124">
        <v>2020</v>
      </c>
      <c r="B150" s="90" t="s">
        <v>3</v>
      </c>
      <c r="C150" s="162">
        <v>-2.7</v>
      </c>
      <c r="D150" s="162">
        <v>-2.7</v>
      </c>
      <c r="E150" s="162">
        <v>-7.7</v>
      </c>
      <c r="F150" s="162">
        <v>-2.4</v>
      </c>
      <c r="G150" s="162">
        <v>-4.5999999999999996</v>
      </c>
      <c r="H150" s="162">
        <v>-2.2000000000000002</v>
      </c>
      <c r="I150" s="162">
        <v>-4.4000000000000004</v>
      </c>
      <c r="J150" s="162">
        <v>0.6</v>
      </c>
      <c r="K150" s="162">
        <v>-1.8</v>
      </c>
      <c r="L150" s="162">
        <v>-2.6</v>
      </c>
      <c r="M150" s="162">
        <v>-4.0999999999999996</v>
      </c>
      <c r="N150" s="162">
        <v>-3.1</v>
      </c>
      <c r="O150" s="162">
        <v>-0.8</v>
      </c>
      <c r="P150" s="162">
        <v>-3.6</v>
      </c>
      <c r="Q150" s="296">
        <v>-2.8</v>
      </c>
    </row>
    <row r="151" spans="1:17" ht="12.75" customHeight="1" x14ac:dyDescent="0.2">
      <c r="A151" s="124"/>
      <c r="B151" s="178" t="s">
        <v>4</v>
      </c>
      <c r="C151" s="162">
        <v>-19.600000000000001</v>
      </c>
      <c r="D151" s="162">
        <v>-19.8</v>
      </c>
      <c r="E151" s="162">
        <v>-16</v>
      </c>
      <c r="F151" s="162">
        <v>-17.399999999999999</v>
      </c>
      <c r="G151" s="162">
        <v>-3.2</v>
      </c>
      <c r="H151" s="162">
        <v>-21.6</v>
      </c>
      <c r="I151" s="162">
        <v>-8.8000000000000007</v>
      </c>
      <c r="J151" s="162">
        <v>-5.4</v>
      </c>
      <c r="K151" s="162">
        <v>-35.6</v>
      </c>
      <c r="L151" s="162">
        <v>-18.3</v>
      </c>
      <c r="M151" s="162">
        <v>-33.5</v>
      </c>
      <c r="N151" s="162">
        <v>-15.9</v>
      </c>
      <c r="O151" s="162">
        <v>-9.9</v>
      </c>
      <c r="P151" s="162">
        <v>-23.8</v>
      </c>
      <c r="Q151" s="296">
        <v>-19.7</v>
      </c>
    </row>
    <row r="152" spans="1:17" ht="12.75" customHeight="1" x14ac:dyDescent="0.2">
      <c r="A152" s="124"/>
      <c r="B152" s="178" t="s">
        <v>1</v>
      </c>
      <c r="C152" s="162">
        <v>17.399999999999999</v>
      </c>
      <c r="D152" s="162">
        <v>17.600000000000001</v>
      </c>
      <c r="E152" s="162">
        <v>6.3</v>
      </c>
      <c r="F152" s="162">
        <v>17.100000000000001</v>
      </c>
      <c r="G152" s="162">
        <v>0.3</v>
      </c>
      <c r="H152" s="162">
        <v>22.1</v>
      </c>
      <c r="I152" s="162">
        <v>9.9</v>
      </c>
      <c r="J152" s="162">
        <v>4.7</v>
      </c>
      <c r="K152" s="162">
        <v>41.2</v>
      </c>
      <c r="L152" s="162">
        <v>16.5</v>
      </c>
      <c r="M152" s="162">
        <v>50</v>
      </c>
      <c r="N152" s="162">
        <v>10.5</v>
      </c>
      <c r="O152" s="162">
        <v>4.9000000000000004</v>
      </c>
      <c r="P152" s="162">
        <v>23.4</v>
      </c>
      <c r="Q152" s="296">
        <v>17.2</v>
      </c>
    </row>
    <row r="153" spans="1:17" ht="12.75" customHeight="1" x14ac:dyDescent="0.2">
      <c r="A153" s="124"/>
      <c r="B153" s="178" t="s">
        <v>2</v>
      </c>
      <c r="C153" s="162">
        <v>1.1000000000000001</v>
      </c>
      <c r="D153" s="162">
        <v>1.1000000000000001</v>
      </c>
      <c r="E153" s="162">
        <v>1.8</v>
      </c>
      <c r="F153" s="162">
        <v>2.5</v>
      </c>
      <c r="G153" s="162">
        <v>-4</v>
      </c>
      <c r="H153" s="162">
        <v>3.9</v>
      </c>
      <c r="I153" s="162">
        <v>-1.4</v>
      </c>
      <c r="J153" s="162">
        <v>0.9</v>
      </c>
      <c r="K153" s="162">
        <v>5</v>
      </c>
      <c r="L153" s="162">
        <v>0.9</v>
      </c>
      <c r="M153" s="162">
        <v>-7.2</v>
      </c>
      <c r="N153" s="162">
        <v>2.5</v>
      </c>
      <c r="O153" s="162">
        <v>2</v>
      </c>
      <c r="P153" s="162">
        <v>3.5</v>
      </c>
      <c r="Q153" s="296">
        <v>0.9</v>
      </c>
    </row>
    <row r="154" spans="1:17" ht="20.25" customHeight="1" x14ac:dyDescent="0.2">
      <c r="A154" s="124">
        <v>2021</v>
      </c>
      <c r="B154" s="90" t="s">
        <v>3</v>
      </c>
      <c r="C154" s="162">
        <v>-1.4</v>
      </c>
      <c r="D154" s="162">
        <v>-1.3</v>
      </c>
      <c r="E154" s="162">
        <v>-2.6</v>
      </c>
      <c r="F154" s="162">
        <v>-0.4</v>
      </c>
      <c r="G154" s="162">
        <v>-5.2</v>
      </c>
      <c r="H154" s="162">
        <v>-1</v>
      </c>
      <c r="I154" s="162">
        <v>3.4</v>
      </c>
      <c r="J154" s="162">
        <v>2.9</v>
      </c>
      <c r="K154" s="162">
        <v>2.2000000000000002</v>
      </c>
      <c r="L154" s="162">
        <v>-1.8</v>
      </c>
      <c r="M154" s="162">
        <v>-7.3</v>
      </c>
      <c r="N154" s="162">
        <v>-0.5</v>
      </c>
      <c r="O154" s="162">
        <v>1.1000000000000001</v>
      </c>
      <c r="P154" s="162">
        <v>-3.7</v>
      </c>
      <c r="Q154" s="296">
        <v>-1.5</v>
      </c>
    </row>
    <row r="155" spans="1:17" ht="12.75" customHeight="1" x14ac:dyDescent="0.2">
      <c r="A155" s="124"/>
      <c r="B155" s="178" t="s">
        <v>4</v>
      </c>
      <c r="C155" s="162">
        <v>5.5</v>
      </c>
      <c r="D155" s="162">
        <v>5.7</v>
      </c>
      <c r="E155" s="162">
        <v>3.1</v>
      </c>
      <c r="F155" s="162">
        <v>1</v>
      </c>
      <c r="G155" s="162">
        <v>-15.9</v>
      </c>
      <c r="H155" s="162">
        <v>1.8</v>
      </c>
      <c r="I155" s="162">
        <v>4.4000000000000004</v>
      </c>
      <c r="J155" s="162">
        <v>0.8</v>
      </c>
      <c r="K155" s="162">
        <v>3.8</v>
      </c>
      <c r="L155" s="162">
        <v>6.5</v>
      </c>
      <c r="M155" s="162">
        <v>21.6</v>
      </c>
      <c r="N155" s="162">
        <v>1.6</v>
      </c>
      <c r="O155" s="162">
        <v>0.2</v>
      </c>
      <c r="P155" s="162">
        <v>10.9</v>
      </c>
      <c r="Q155" s="296">
        <v>5.3</v>
      </c>
    </row>
    <row r="156" spans="1:17" ht="12.75" customHeight="1" x14ac:dyDescent="0.2">
      <c r="A156" s="124"/>
      <c r="B156" s="178"/>
      <c r="C156" s="162"/>
      <c r="D156" s="162"/>
      <c r="E156" s="162"/>
      <c r="F156" s="162"/>
      <c r="G156" s="162"/>
      <c r="H156" s="162"/>
      <c r="I156" s="162"/>
      <c r="J156" s="162"/>
      <c r="K156" s="162"/>
      <c r="L156" s="162"/>
      <c r="M156" s="162"/>
      <c r="N156" s="162"/>
      <c r="O156" s="162"/>
      <c r="P156" s="162"/>
      <c r="Q156" s="296"/>
    </row>
    <row r="157" spans="1:17" x14ac:dyDescent="0.2">
      <c r="A157" s="85" t="s">
        <v>73</v>
      </c>
      <c r="C157" s="162"/>
      <c r="D157" s="304"/>
      <c r="E157" s="304"/>
      <c r="F157" s="304"/>
      <c r="G157" s="304"/>
      <c r="H157" s="304"/>
      <c r="I157" s="304"/>
      <c r="J157" s="304"/>
      <c r="K157" s="304"/>
      <c r="L157" s="304"/>
      <c r="M157" s="304"/>
      <c r="N157" s="304"/>
      <c r="O157" s="304"/>
      <c r="P157" s="304"/>
      <c r="Q157" s="303"/>
    </row>
    <row r="158" spans="1:17" s="99" customFormat="1" ht="18.75" customHeight="1" x14ac:dyDescent="0.2">
      <c r="A158" s="199" t="s">
        <v>255</v>
      </c>
      <c r="C158" s="301" t="s">
        <v>179</v>
      </c>
      <c r="D158" s="301" t="s">
        <v>187</v>
      </c>
      <c r="E158" s="301" t="s">
        <v>197</v>
      </c>
      <c r="F158" s="301" t="s">
        <v>198</v>
      </c>
      <c r="G158" s="301" t="s">
        <v>199</v>
      </c>
      <c r="H158" s="301" t="s">
        <v>200</v>
      </c>
      <c r="I158" s="301" t="s">
        <v>201</v>
      </c>
      <c r="J158" s="301" t="s">
        <v>202</v>
      </c>
      <c r="K158" s="301" t="s">
        <v>203</v>
      </c>
      <c r="L158" s="301" t="s">
        <v>204</v>
      </c>
      <c r="M158" s="301" t="s">
        <v>205</v>
      </c>
      <c r="N158" s="301" t="s">
        <v>185</v>
      </c>
      <c r="O158" s="301" t="s">
        <v>184</v>
      </c>
      <c r="P158" s="301" t="s">
        <v>183</v>
      </c>
      <c r="Q158" s="302" t="s">
        <v>213</v>
      </c>
    </row>
    <row r="159" spans="1:17" ht="20.25" customHeight="1" x14ac:dyDescent="0.2">
      <c r="A159" s="124">
        <v>2018</v>
      </c>
      <c r="B159" s="90" t="s">
        <v>3</v>
      </c>
      <c r="C159" s="162">
        <v>1.4</v>
      </c>
      <c r="D159" s="162">
        <v>1.4</v>
      </c>
      <c r="E159" s="162">
        <v>-32.6</v>
      </c>
      <c r="F159" s="162">
        <v>0.7</v>
      </c>
      <c r="G159" s="162">
        <v>-35.9</v>
      </c>
      <c r="H159" s="162">
        <v>3.9</v>
      </c>
      <c r="I159" s="162">
        <v>4.4000000000000004</v>
      </c>
      <c r="J159" s="162">
        <v>-1.9</v>
      </c>
      <c r="K159" s="162">
        <v>-2.2999999999999998</v>
      </c>
      <c r="L159" s="162">
        <v>1.8</v>
      </c>
      <c r="M159" s="162">
        <v>-1.4</v>
      </c>
      <c r="N159" s="162">
        <v>6.7</v>
      </c>
      <c r="O159" s="162">
        <v>1.1000000000000001</v>
      </c>
      <c r="P159" s="162">
        <v>2.4</v>
      </c>
      <c r="Q159" s="296">
        <v>0.8</v>
      </c>
    </row>
    <row r="160" spans="1:17" x14ac:dyDescent="0.2">
      <c r="B160" s="178" t="s">
        <v>4</v>
      </c>
      <c r="C160" s="162">
        <v>1.6</v>
      </c>
      <c r="D160" s="162">
        <v>1.4</v>
      </c>
      <c r="E160" s="162">
        <v>-15.6</v>
      </c>
      <c r="F160" s="162">
        <v>3.4</v>
      </c>
      <c r="G160" s="162">
        <v>-1.2</v>
      </c>
      <c r="H160" s="162">
        <v>4.7</v>
      </c>
      <c r="I160" s="162">
        <v>-0.5</v>
      </c>
      <c r="J160" s="162">
        <v>3</v>
      </c>
      <c r="K160" s="162">
        <v>-2.1</v>
      </c>
      <c r="L160" s="162">
        <v>1.5</v>
      </c>
      <c r="M160" s="162">
        <v>-1.5</v>
      </c>
      <c r="N160" s="162">
        <v>9.8000000000000007</v>
      </c>
      <c r="O160" s="162">
        <v>0.4</v>
      </c>
      <c r="P160" s="162">
        <v>1.3</v>
      </c>
      <c r="Q160" s="296">
        <v>1</v>
      </c>
    </row>
    <row r="161" spans="1:17" x14ac:dyDescent="0.2">
      <c r="B161" s="178" t="s">
        <v>1</v>
      </c>
      <c r="C161" s="162">
        <v>1.8</v>
      </c>
      <c r="D161" s="162">
        <v>1.6</v>
      </c>
      <c r="E161" s="162">
        <v>-0.3</v>
      </c>
      <c r="F161" s="162">
        <v>5</v>
      </c>
      <c r="G161" s="162">
        <v>17.399999999999999</v>
      </c>
      <c r="H161" s="162">
        <v>4.5999999999999996</v>
      </c>
      <c r="I161" s="162">
        <v>0.9</v>
      </c>
      <c r="J161" s="162">
        <v>2.1</v>
      </c>
      <c r="K161" s="162">
        <v>-1.4</v>
      </c>
      <c r="L161" s="162">
        <v>1.5</v>
      </c>
      <c r="M161" s="162">
        <v>-1.7</v>
      </c>
      <c r="N161" s="162">
        <v>10.9</v>
      </c>
      <c r="O161" s="162">
        <v>0.3</v>
      </c>
      <c r="P161" s="162">
        <v>1.3</v>
      </c>
      <c r="Q161" s="296">
        <v>1.2</v>
      </c>
    </row>
    <row r="162" spans="1:17" x14ac:dyDescent="0.2">
      <c r="B162" s="178" t="s">
        <v>2</v>
      </c>
      <c r="C162" s="162">
        <v>1.8</v>
      </c>
      <c r="D162" s="162">
        <v>1.6</v>
      </c>
      <c r="E162" s="162">
        <v>18.7</v>
      </c>
      <c r="F162" s="162">
        <v>4.8</v>
      </c>
      <c r="G162" s="162">
        <v>29.2</v>
      </c>
      <c r="H162" s="162">
        <v>2.7</v>
      </c>
      <c r="I162" s="162">
        <v>3.3</v>
      </c>
      <c r="J162" s="162">
        <v>-1.1000000000000001</v>
      </c>
      <c r="K162" s="162">
        <v>-2</v>
      </c>
      <c r="L162" s="162">
        <v>1.7</v>
      </c>
      <c r="M162" s="162">
        <v>-0.9</v>
      </c>
      <c r="N162" s="162">
        <v>10.4</v>
      </c>
      <c r="O162" s="162">
        <v>0.4</v>
      </c>
      <c r="P162" s="293">
        <v>1.1000000000000001</v>
      </c>
      <c r="Q162" s="162">
        <v>1.2</v>
      </c>
    </row>
    <row r="163" spans="1:17" ht="20.25" customHeight="1" x14ac:dyDescent="0.2">
      <c r="A163" s="124">
        <v>2019</v>
      </c>
      <c r="B163" s="90" t="s">
        <v>3</v>
      </c>
      <c r="C163" s="162">
        <v>2.2000000000000002</v>
      </c>
      <c r="D163" s="162">
        <v>1.8</v>
      </c>
      <c r="E163" s="162">
        <v>14</v>
      </c>
      <c r="F163" s="162">
        <v>9.5</v>
      </c>
      <c r="G163" s="162">
        <v>135.5</v>
      </c>
      <c r="H163" s="162">
        <v>4.9000000000000004</v>
      </c>
      <c r="I163" s="162">
        <v>5.0999999999999996</v>
      </c>
      <c r="J163" s="162">
        <v>-0.4</v>
      </c>
      <c r="K163" s="162">
        <v>0.5</v>
      </c>
      <c r="L163" s="162">
        <v>1.5</v>
      </c>
      <c r="M163" s="162">
        <v>0.8</v>
      </c>
      <c r="N163" s="162">
        <v>8.5</v>
      </c>
      <c r="O163" s="162">
        <v>-0.4</v>
      </c>
      <c r="P163" s="162">
        <v>1.5</v>
      </c>
      <c r="Q163" s="296">
        <v>1.6</v>
      </c>
    </row>
    <row r="164" spans="1:17" x14ac:dyDescent="0.2">
      <c r="A164" s="124"/>
      <c r="B164" s="178" t="s">
        <v>4</v>
      </c>
      <c r="C164" s="162">
        <v>1.8</v>
      </c>
      <c r="D164" s="162">
        <v>2</v>
      </c>
      <c r="E164" s="162">
        <v>4.9000000000000004</v>
      </c>
      <c r="F164" s="162">
        <v>4.5</v>
      </c>
      <c r="G164" s="162">
        <v>9.9</v>
      </c>
      <c r="H164" s="162">
        <v>2.8</v>
      </c>
      <c r="I164" s="162">
        <v>17.899999999999999</v>
      </c>
      <c r="J164" s="162">
        <v>0.3</v>
      </c>
      <c r="K164" s="162">
        <v>3</v>
      </c>
      <c r="L164" s="162">
        <v>1.5</v>
      </c>
      <c r="M164" s="162">
        <v>0.7</v>
      </c>
      <c r="N164" s="162">
        <v>6</v>
      </c>
      <c r="O164" s="162">
        <v>-0.1</v>
      </c>
      <c r="P164" s="293">
        <v>2.5</v>
      </c>
      <c r="Q164" s="162">
        <v>1.2</v>
      </c>
    </row>
    <row r="165" spans="1:17" x14ac:dyDescent="0.2">
      <c r="A165" s="124"/>
      <c r="B165" s="178" t="s">
        <v>1</v>
      </c>
      <c r="C165" s="162">
        <v>1.6</v>
      </c>
      <c r="D165" s="162">
        <v>1.9</v>
      </c>
      <c r="E165" s="162">
        <v>18.399999999999999</v>
      </c>
      <c r="F165" s="162">
        <v>1.3</v>
      </c>
      <c r="G165" s="162">
        <v>-18.8</v>
      </c>
      <c r="H165" s="162">
        <v>2.2000000000000002</v>
      </c>
      <c r="I165" s="162">
        <v>12.9</v>
      </c>
      <c r="J165" s="162">
        <v>-1</v>
      </c>
      <c r="K165" s="162">
        <v>-1.3</v>
      </c>
      <c r="L165" s="162">
        <v>1.8</v>
      </c>
      <c r="M165" s="162">
        <v>0.6</v>
      </c>
      <c r="N165" s="162">
        <v>4.5999999999999996</v>
      </c>
      <c r="O165" s="162">
        <v>0.7</v>
      </c>
      <c r="P165" s="293">
        <v>2.9</v>
      </c>
      <c r="Q165" s="162">
        <v>1.1000000000000001</v>
      </c>
    </row>
    <row r="166" spans="1:17" x14ac:dyDescent="0.2">
      <c r="A166" s="124"/>
      <c r="B166" s="178" t="s">
        <v>2</v>
      </c>
      <c r="C166" s="162">
        <v>1.2</v>
      </c>
      <c r="D166" s="162">
        <v>1.7</v>
      </c>
      <c r="E166" s="162">
        <v>26.6</v>
      </c>
      <c r="F166" s="162">
        <v>-0.5</v>
      </c>
      <c r="G166" s="162">
        <v>-37</v>
      </c>
      <c r="H166" s="162">
        <v>2.4</v>
      </c>
      <c r="I166" s="162">
        <v>15.9</v>
      </c>
      <c r="J166" s="162">
        <v>-0.8</v>
      </c>
      <c r="K166" s="162">
        <v>-2.8</v>
      </c>
      <c r="L166" s="162">
        <v>1.5</v>
      </c>
      <c r="M166" s="162">
        <v>0.4</v>
      </c>
      <c r="N166" s="162">
        <v>2.5</v>
      </c>
      <c r="O166" s="162">
        <v>0.4</v>
      </c>
      <c r="P166" s="293">
        <v>3.3</v>
      </c>
      <c r="Q166" s="162">
        <v>0.7</v>
      </c>
    </row>
    <row r="167" spans="1:17" ht="20.25" customHeight="1" x14ac:dyDescent="0.2">
      <c r="A167" s="124">
        <v>2020</v>
      </c>
      <c r="B167" s="90" t="s">
        <v>3</v>
      </c>
      <c r="C167" s="162">
        <v>-2.2000000000000002</v>
      </c>
      <c r="D167" s="162">
        <v>-1.8</v>
      </c>
      <c r="E167" s="162">
        <v>9.9</v>
      </c>
      <c r="F167" s="162">
        <v>-4.4000000000000004</v>
      </c>
      <c r="G167" s="162">
        <v>-31.3</v>
      </c>
      <c r="H167" s="162">
        <v>-3</v>
      </c>
      <c r="I167" s="162">
        <v>6.5</v>
      </c>
      <c r="J167" s="162">
        <v>0.3</v>
      </c>
      <c r="K167" s="162">
        <v>-4.7</v>
      </c>
      <c r="L167" s="162">
        <v>-1.5</v>
      </c>
      <c r="M167" s="162">
        <v>-4.3</v>
      </c>
      <c r="N167" s="162">
        <v>-2.1</v>
      </c>
      <c r="O167" s="162">
        <v>-0.1</v>
      </c>
      <c r="P167" s="293">
        <v>-1.2</v>
      </c>
      <c r="Q167" s="162">
        <v>-2.6</v>
      </c>
    </row>
    <row r="168" spans="1:17" x14ac:dyDescent="0.2">
      <c r="A168" s="124"/>
      <c r="B168" s="178" t="s">
        <v>4</v>
      </c>
      <c r="C168" s="162">
        <v>-21.4</v>
      </c>
      <c r="D168" s="162">
        <v>-21.6</v>
      </c>
      <c r="E168" s="162">
        <v>-11.7</v>
      </c>
      <c r="F168" s="162">
        <v>-19.600000000000001</v>
      </c>
      <c r="G168" s="162">
        <v>-17.100000000000001</v>
      </c>
      <c r="H168" s="162">
        <v>-23.1</v>
      </c>
      <c r="I168" s="162">
        <v>-9.3000000000000007</v>
      </c>
      <c r="J168" s="162">
        <v>-6.5</v>
      </c>
      <c r="K168" s="162">
        <v>-40.200000000000003</v>
      </c>
      <c r="L168" s="162">
        <v>-19.899999999999999</v>
      </c>
      <c r="M168" s="162">
        <v>-36.5</v>
      </c>
      <c r="N168" s="162">
        <v>-18.5</v>
      </c>
      <c r="O168" s="162">
        <v>-9.9</v>
      </c>
      <c r="P168" s="162">
        <v>-25.3</v>
      </c>
      <c r="Q168" s="296">
        <v>-21.7</v>
      </c>
    </row>
    <row r="169" spans="1:17" x14ac:dyDescent="0.2">
      <c r="A169" s="124"/>
      <c r="B169" s="178" t="s">
        <v>1</v>
      </c>
      <c r="C169" s="162">
        <v>-8.1</v>
      </c>
      <c r="D169" s="162">
        <v>-8.1</v>
      </c>
      <c r="E169" s="162">
        <v>-15.8</v>
      </c>
      <c r="F169" s="162">
        <v>-5.7</v>
      </c>
      <c r="G169" s="162">
        <v>-14.4</v>
      </c>
      <c r="H169" s="162">
        <v>-6.3</v>
      </c>
      <c r="I169" s="162">
        <v>0.6</v>
      </c>
      <c r="J169" s="162">
        <v>-1.4</v>
      </c>
      <c r="K169" s="162">
        <v>-12.4</v>
      </c>
      <c r="L169" s="162">
        <v>-7.3</v>
      </c>
      <c r="M169" s="162">
        <v>-4.8</v>
      </c>
      <c r="N169" s="162">
        <v>-10.3</v>
      </c>
      <c r="O169" s="162">
        <v>-6.3</v>
      </c>
      <c r="P169" s="293">
        <v>-8.5</v>
      </c>
      <c r="Q169" s="162">
        <v>-8.6</v>
      </c>
    </row>
    <row r="170" spans="1:17" x14ac:dyDescent="0.2">
      <c r="A170" s="124"/>
      <c r="B170" s="178" t="s">
        <v>2</v>
      </c>
      <c r="C170" s="162">
        <v>-7.1</v>
      </c>
      <c r="D170" s="162">
        <v>-7.1</v>
      </c>
      <c r="E170" s="162">
        <v>-16.100000000000001</v>
      </c>
      <c r="F170" s="162">
        <v>-3.4</v>
      </c>
      <c r="G170" s="162">
        <v>-11.2</v>
      </c>
      <c r="H170" s="162">
        <v>-2.7</v>
      </c>
      <c r="I170" s="162">
        <v>-5.5</v>
      </c>
      <c r="J170" s="162">
        <v>0.7</v>
      </c>
      <c r="K170" s="162">
        <v>-6.3</v>
      </c>
      <c r="L170" s="162">
        <v>-6.5</v>
      </c>
      <c r="M170" s="162">
        <v>-11.3</v>
      </c>
      <c r="N170" s="162">
        <v>-7.5</v>
      </c>
      <c r="O170" s="162">
        <v>-4.3</v>
      </c>
      <c r="P170" s="293">
        <v>-6.2</v>
      </c>
      <c r="Q170" s="162">
        <v>-7.6</v>
      </c>
    </row>
    <row r="171" spans="1:17" ht="20.25" customHeight="1" x14ac:dyDescent="0.2">
      <c r="A171" s="124">
        <v>2021</v>
      </c>
      <c r="B171" s="90" t="s">
        <v>3</v>
      </c>
      <c r="C171" s="162">
        <v>-5.8</v>
      </c>
      <c r="D171" s="162">
        <v>-5.8</v>
      </c>
      <c r="E171" s="162">
        <v>-11.5</v>
      </c>
      <c r="F171" s="162">
        <v>-1.4</v>
      </c>
      <c r="G171" s="162">
        <v>-11.7</v>
      </c>
      <c r="H171" s="162">
        <v>-1.5</v>
      </c>
      <c r="I171" s="162">
        <v>2.1</v>
      </c>
      <c r="J171" s="162">
        <v>3</v>
      </c>
      <c r="K171" s="162">
        <v>-2.4</v>
      </c>
      <c r="L171" s="162">
        <v>-5.7</v>
      </c>
      <c r="M171" s="162">
        <v>-14.3</v>
      </c>
      <c r="N171" s="162">
        <v>-5.0999999999999996</v>
      </c>
      <c r="O171" s="162">
        <v>-2.5</v>
      </c>
      <c r="P171" s="293">
        <v>-6.2</v>
      </c>
      <c r="Q171" s="162">
        <v>-6.4</v>
      </c>
    </row>
    <row r="172" spans="1:17" ht="13.5" thickBot="1" x14ac:dyDescent="0.25">
      <c r="A172" s="316"/>
      <c r="B172" s="212" t="s">
        <v>4</v>
      </c>
      <c r="C172" s="305">
        <v>23.6</v>
      </c>
      <c r="D172" s="305">
        <v>24.1</v>
      </c>
      <c r="E172" s="305">
        <v>8.6999999999999993</v>
      </c>
      <c r="F172" s="305">
        <v>20.6</v>
      </c>
      <c r="G172" s="305">
        <v>-23.3</v>
      </c>
      <c r="H172" s="305">
        <v>27.9</v>
      </c>
      <c r="I172" s="305">
        <v>16.899999999999999</v>
      </c>
      <c r="J172" s="305">
        <v>9.6999999999999993</v>
      </c>
      <c r="K172" s="305">
        <v>57.3</v>
      </c>
      <c r="L172" s="305">
        <v>22.9</v>
      </c>
      <c r="M172" s="305">
        <v>56.8</v>
      </c>
      <c r="N172" s="305">
        <v>14.6</v>
      </c>
      <c r="O172" s="305">
        <v>8.5</v>
      </c>
      <c r="P172" s="325">
        <v>36.4</v>
      </c>
      <c r="Q172" s="305">
        <v>22.8</v>
      </c>
    </row>
    <row r="173" spans="1:17" x14ac:dyDescent="0.2">
      <c r="A173" s="83" t="s">
        <v>272</v>
      </c>
      <c r="B173" s="98"/>
      <c r="C173" s="116"/>
      <c r="D173" s="116"/>
      <c r="E173" s="116"/>
      <c r="F173" s="116"/>
      <c r="G173" s="116"/>
      <c r="H173" s="116"/>
      <c r="I173" s="116"/>
      <c r="J173" s="116"/>
      <c r="K173" s="116"/>
      <c r="L173" s="116"/>
      <c r="M173" s="116"/>
      <c r="N173" s="116"/>
      <c r="O173" s="116"/>
      <c r="P173" s="116"/>
      <c r="Q173" s="116"/>
    </row>
    <row r="174" spans="1:17" ht="12.75" customHeight="1" x14ac:dyDescent="0.2">
      <c r="A174" s="83" t="s">
        <v>210</v>
      </c>
      <c r="B174" s="98"/>
      <c r="C174" s="116"/>
      <c r="D174" s="116"/>
      <c r="E174" s="116"/>
      <c r="F174" s="116"/>
      <c r="G174" s="116"/>
      <c r="H174" s="116"/>
      <c r="I174" s="116"/>
      <c r="J174" s="116"/>
      <c r="K174" s="116"/>
      <c r="L174" s="116"/>
      <c r="M174" s="116"/>
      <c r="N174" s="116"/>
      <c r="O174" s="116"/>
      <c r="P174" s="116"/>
      <c r="Q174" s="116"/>
    </row>
    <row r="175" spans="1:17" ht="12.75" customHeight="1" x14ac:dyDescent="0.2">
      <c r="A175" s="83" t="s">
        <v>273</v>
      </c>
      <c r="B175" s="98"/>
      <c r="C175" s="116"/>
      <c r="D175" s="116"/>
      <c r="E175" s="116"/>
      <c r="F175" s="116"/>
      <c r="G175" s="116"/>
      <c r="H175" s="116"/>
      <c r="I175" s="116"/>
      <c r="J175" s="116"/>
      <c r="K175" s="116"/>
      <c r="L175" s="116"/>
      <c r="M175" s="116"/>
      <c r="N175" s="116"/>
      <c r="O175" s="116"/>
      <c r="P175" s="116"/>
      <c r="Q175" s="116"/>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rowBreaks count="1" manualBreakCount="1">
    <brk id="11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K2LS and ABMI</vt:lpstr>
      <vt:lpstr>Recession checker</vt:lpstr>
      <vt:lpstr>Ready Reckoner</vt:lpstr>
      <vt:lpstr>Contents</vt:lpstr>
      <vt:lpstr>Table 1.1</vt:lpstr>
      <vt:lpstr>Table 1.2</vt:lpstr>
      <vt:lpstr>Table 1.3</vt:lpstr>
      <vt:lpstr>Table 1.4</vt:lpstr>
      <vt:lpstr>Table 1.5</vt:lpstr>
      <vt:lpstr>Table R1.1</vt:lpstr>
      <vt:lpstr>Inkscape chart 1 original</vt:lpstr>
      <vt:lpstr>Inkscape chart 2 original</vt:lpstr>
      <vt:lpstr>Inkscape chart 3 (2)</vt:lpstr>
      <vt:lpstr>Inkscape chart 5 (2)</vt:lpstr>
      <vt:lpstr>Contents!Print_Area</vt:lpstr>
      <vt:lpstr>'Ready Reckoner'!Print_Area</vt:lpstr>
      <vt:lpstr>'Table 1.1'!Print_Area</vt:lpstr>
      <vt:lpstr>'Table 1.2'!Print_Area</vt:lpstr>
      <vt:lpstr>'Table 1.3'!Print_Area</vt:lpstr>
      <vt:lpstr>'Table 1.4'!Print_Area</vt:lpstr>
      <vt:lpstr>'Table 1.5'!Print_Area</vt:lpstr>
      <vt:lpstr>'Table R1.1'!Print_Area</vt:lpstr>
      <vt:lpstr>'Table 1.1'!Print_Titles</vt:lpstr>
      <vt:lpstr>'Table 1.2'!Print_Titles</vt:lpstr>
      <vt:lpstr>'Table 1.3'!Print_Titles</vt:lpstr>
      <vt:lpstr>'Table 1.4'!Print_Titles</vt:lpstr>
      <vt:lpstr>'Table 1.5'!Print_Titles</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Ramsay</dc:creator>
  <cp:lastModifiedBy>u414979</cp:lastModifiedBy>
  <cp:lastPrinted>2020-03-05T10:46:46Z</cp:lastPrinted>
  <dcterms:created xsi:type="dcterms:W3CDTF">2000-04-17T10:56:53Z</dcterms:created>
  <dcterms:modified xsi:type="dcterms:W3CDTF">2021-11-02T22:17:38Z</dcterms:modified>
</cp:coreProperties>
</file>