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020" tabRatio="702"/>
  </bookViews>
  <sheets>
    <sheet name="Contents" sheetId="59" r:id="rId1"/>
    <sheet name="Notes" sheetId="63" r:id="rId2"/>
    <sheet name="HL2-HL3 Data Quality" sheetId="51" r:id="rId3"/>
    <sheet name="Data over time" sheetId="60" r:id="rId4"/>
    <sheet name="Tables 1a &amp; b" sheetId="1" r:id="rId5"/>
    <sheet name="Tables 2a &amp; b" sheetId="49" r:id="rId6"/>
    <sheet name="Tables 3a &amp; b" sheetId="2" r:id="rId7"/>
    <sheet name="Table 4" sheetId="57" r:id="rId8"/>
    <sheet name="Tables 5a &amp; b" sheetId="4" r:id="rId9"/>
    <sheet name="Tables 6a-c" sheetId="5" r:id="rId10"/>
    <sheet name="Table 7a &amp; b" sheetId="64" r:id="rId11"/>
    <sheet name="Tables 8a &amp; b" sheetId="6" r:id="rId12"/>
    <sheet name="Tables 9a &amp; b" sheetId="7" r:id="rId13"/>
    <sheet name="Tables 10a &amp; b" sheetId="58" r:id="rId14"/>
    <sheet name="Tables 11a &amp; b" sheetId="8" r:id="rId15"/>
    <sheet name="Table 12" sheetId="10" r:id="rId16"/>
    <sheet name="Table 13" sheetId="9" r:id="rId17"/>
    <sheet name="Table 14" sheetId="11" r:id="rId18"/>
    <sheet name="Table 15" sheetId="12" r:id="rId19"/>
    <sheet name="Tables 16a &amp; b" sheetId="14" r:id="rId20"/>
    <sheet name="Tables 17a &amp; b" sheetId="52" r:id="rId21"/>
    <sheet name=" Tables 18a &amp; b" sheetId="3" r:id="rId22"/>
    <sheet name="Tables 19a &amp; b" sheetId="15" r:id="rId23"/>
    <sheet name="Tables 20a &amp; b" sheetId="17" r:id="rId24"/>
    <sheet name="Tables 21a &amp; b" sheetId="16" r:id="rId25"/>
    <sheet name="Tables 22a &amp; b" sheetId="74" r:id="rId26"/>
    <sheet name="Tables 23a &amp; b" sheetId="75" r:id="rId27"/>
    <sheet name="Tables 24a &amp; b" sheetId="19" r:id="rId28"/>
    <sheet name="Table 25" sheetId="18" r:id="rId29"/>
    <sheet name="Table 26" sheetId="27" r:id="rId30"/>
    <sheet name="Table 27" sheetId="28" r:id="rId31"/>
    <sheet name="Table 28" sheetId="29" r:id="rId32"/>
    <sheet name="Tables 29a &amp; b" sheetId="30" r:id="rId33"/>
    <sheet name="Tables 30a &amp; b" sheetId="31" r:id="rId34"/>
    <sheet name="Tables 31a &amp; b" sheetId="32" r:id="rId35"/>
    <sheet name="Table 32" sheetId="62" r:id="rId36"/>
    <sheet name="Table 33" sheetId="33" r:id="rId37"/>
    <sheet name="Tables 34a - d" sheetId="34" r:id="rId38"/>
    <sheet name="Tables 35a - d" sheetId="35" r:id="rId39"/>
    <sheet name="Table 36" sheetId="36" r:id="rId40"/>
    <sheet name="Table 37" sheetId="37" r:id="rId41"/>
    <sheet name="Table 38" sheetId="53" r:id="rId42"/>
    <sheet name="Table 40" sheetId="39" r:id="rId43"/>
    <sheet name="Tables 39 a &amp; b" sheetId="38" r:id="rId44"/>
    <sheet name="Table 41" sheetId="40" r:id="rId45"/>
    <sheet name="Table 42" sheetId="41" r:id="rId46"/>
    <sheet name="Table 43" sheetId="42" r:id="rId47"/>
    <sheet name="Tables 44a &amp; b" sheetId="43" r:id="rId48"/>
    <sheet name="Table 45a &amp; b" sheetId="65" r:id="rId49"/>
    <sheet name="Table 46a - c" sheetId="44" r:id="rId50"/>
    <sheet name="Table 47a - c" sheetId="54" r:id="rId51"/>
    <sheet name="Table 48a &amp; b" sheetId="45" r:id="rId52"/>
    <sheet name="Table 49a &amp; b" sheetId="46" r:id="rId53"/>
    <sheet name="Table 50" sheetId="47" r:id="rId54"/>
    <sheet name="Table 51" sheetId="55" r:id="rId55"/>
    <sheet name="Table 52" sheetId="48" r:id="rId56"/>
    <sheet name="Table 53" sheetId="56" r:id="rId57"/>
    <sheet name="Table 54" sheetId="66" r:id="rId58"/>
    <sheet name="Table 55" sheetId="67" r:id="rId59"/>
    <sheet name="Table 56" sheetId="68" r:id="rId60"/>
    <sheet name="Table 57" sheetId="69" r:id="rId61"/>
    <sheet name="Table 58a &amp; b" sheetId="70" r:id="rId62"/>
    <sheet name="Table 59" sheetId="71" r:id="rId63"/>
    <sheet name="Table 60" sheetId="72" r:id="rId64"/>
    <sheet name="Table 61" sheetId="73" r:id="rId65"/>
  </sheets>
  <definedNames>
    <definedName name="_xlnm._FilterDatabase" localSheetId="14" hidden="1">'Tables 11a &amp; b'!$A$4:$W$37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4" i="72" l="1"/>
  <c r="M44" i="72"/>
  <c r="L44" i="72"/>
  <c r="K44" i="72"/>
  <c r="J44" i="72"/>
  <c r="I44" i="72"/>
  <c r="H44" i="72"/>
  <c r="G44" i="72"/>
  <c r="F44" i="72"/>
  <c r="E44" i="72"/>
  <c r="D44" i="72"/>
  <c r="C44" i="72"/>
  <c r="B44" i="72"/>
  <c r="N43" i="72"/>
  <c r="M43" i="72"/>
  <c r="L43" i="72"/>
  <c r="K43" i="72"/>
  <c r="J43" i="72"/>
  <c r="I43" i="72"/>
  <c r="H43" i="72"/>
  <c r="G43" i="72"/>
  <c r="F43" i="72"/>
  <c r="E43" i="72"/>
  <c r="D43" i="72"/>
  <c r="C43" i="72"/>
  <c r="B43" i="72"/>
  <c r="N42" i="72"/>
  <c r="M42" i="72"/>
  <c r="L42" i="72"/>
  <c r="K42" i="72"/>
  <c r="J42" i="72"/>
  <c r="I42" i="72"/>
  <c r="H42" i="72"/>
  <c r="G42" i="72"/>
  <c r="F42" i="72"/>
  <c r="E42" i="72"/>
  <c r="D42" i="72"/>
  <c r="C42" i="72"/>
  <c r="B42" i="72"/>
  <c r="N41" i="72"/>
  <c r="M41" i="72"/>
  <c r="L41" i="72"/>
  <c r="K41" i="72"/>
  <c r="J41" i="72"/>
  <c r="I41" i="72"/>
  <c r="H41" i="72"/>
  <c r="G41" i="72"/>
  <c r="F41" i="72"/>
  <c r="E41" i="72"/>
  <c r="D41" i="72"/>
  <c r="C41" i="72"/>
  <c r="B41" i="72"/>
  <c r="N40" i="72"/>
  <c r="M40" i="72"/>
  <c r="L40" i="72"/>
  <c r="K40" i="72"/>
  <c r="J40" i="72"/>
  <c r="I40" i="72"/>
  <c r="H40" i="72"/>
  <c r="G40" i="72"/>
  <c r="F40" i="72"/>
  <c r="E40" i="72"/>
  <c r="D40" i="72"/>
  <c r="C40" i="72"/>
  <c r="B40" i="72"/>
  <c r="N39" i="72"/>
  <c r="M39" i="72"/>
  <c r="L39" i="72"/>
  <c r="K39" i="72"/>
  <c r="J39" i="72"/>
  <c r="I39" i="72"/>
  <c r="H39" i="72"/>
  <c r="G39" i="72"/>
  <c r="F39" i="72"/>
  <c r="E39" i="72"/>
  <c r="D39" i="72"/>
  <c r="C39" i="72"/>
  <c r="B39" i="72"/>
  <c r="N38" i="72"/>
  <c r="M38" i="72"/>
  <c r="L38" i="72"/>
  <c r="K38" i="72"/>
  <c r="J38" i="72"/>
  <c r="I38" i="72"/>
  <c r="H38" i="72"/>
  <c r="G38" i="72"/>
  <c r="F38" i="72"/>
  <c r="E38" i="72"/>
  <c r="D38" i="72"/>
  <c r="C38" i="72"/>
  <c r="B38" i="72"/>
  <c r="N37" i="72"/>
  <c r="M37" i="72"/>
  <c r="L37" i="72"/>
  <c r="K37" i="72"/>
  <c r="J37" i="72"/>
  <c r="I37" i="72"/>
  <c r="H37" i="72"/>
  <c r="G37" i="72"/>
  <c r="F37" i="72"/>
  <c r="E37" i="72"/>
  <c r="D37" i="72"/>
  <c r="C37" i="72"/>
  <c r="B37" i="72"/>
  <c r="N36" i="72"/>
  <c r="M36" i="72"/>
  <c r="L36" i="72"/>
  <c r="K36" i="72"/>
  <c r="J36" i="72"/>
  <c r="I36" i="72"/>
  <c r="H36" i="72"/>
  <c r="G36" i="72"/>
  <c r="F36" i="72"/>
  <c r="E36" i="72"/>
  <c r="D36" i="72"/>
  <c r="C36" i="72"/>
  <c r="B36" i="72"/>
  <c r="N35" i="72"/>
  <c r="M35" i="72"/>
  <c r="L35" i="72"/>
  <c r="K35" i="72"/>
  <c r="J35" i="72"/>
  <c r="I35" i="72"/>
  <c r="H35" i="72"/>
  <c r="G35" i="72"/>
  <c r="F35" i="72"/>
  <c r="E35" i="72"/>
  <c r="D35" i="72"/>
  <c r="C35" i="72"/>
  <c r="B35" i="72"/>
  <c r="N29" i="72"/>
  <c r="M29" i="72"/>
  <c r="L29" i="72"/>
  <c r="K29" i="72"/>
  <c r="J29" i="72"/>
  <c r="I29" i="72"/>
  <c r="H29" i="72"/>
  <c r="G29" i="72"/>
  <c r="F29" i="72"/>
  <c r="E29" i="72"/>
  <c r="D29" i="72"/>
  <c r="C29" i="72"/>
  <c r="B29" i="72"/>
  <c r="N28" i="72"/>
  <c r="M28" i="72"/>
  <c r="L28" i="72"/>
  <c r="K28" i="72"/>
  <c r="J28" i="72"/>
  <c r="I28" i="72"/>
  <c r="H28" i="72"/>
  <c r="G28" i="72"/>
  <c r="F28" i="72"/>
  <c r="E28" i="72"/>
  <c r="D28" i="72"/>
  <c r="C28" i="72"/>
  <c r="B28" i="72"/>
  <c r="N27" i="72"/>
  <c r="M27" i="72"/>
  <c r="L27" i="72"/>
  <c r="K27" i="72"/>
  <c r="J27" i="72"/>
  <c r="I27" i="72"/>
  <c r="H27" i="72"/>
  <c r="G27" i="72"/>
  <c r="F27" i="72"/>
  <c r="E27" i="72"/>
  <c r="D27" i="72"/>
  <c r="C27" i="72"/>
  <c r="B27" i="72"/>
  <c r="N26" i="72"/>
  <c r="M26" i="72"/>
  <c r="L26" i="72"/>
  <c r="K26" i="72"/>
  <c r="J26" i="72"/>
  <c r="I26" i="72"/>
  <c r="H26" i="72"/>
  <c r="G26" i="72"/>
  <c r="F26" i="72"/>
  <c r="E26" i="72"/>
  <c r="D26" i="72"/>
  <c r="C26" i="72"/>
  <c r="B26" i="72"/>
  <c r="N25" i="72"/>
  <c r="M25" i="72"/>
  <c r="L25" i="72"/>
  <c r="K25" i="72"/>
  <c r="J25" i="72"/>
  <c r="I25" i="72"/>
  <c r="H25" i="72"/>
  <c r="G25" i="72"/>
  <c r="F25" i="72"/>
  <c r="E25" i="72"/>
  <c r="D25" i="72"/>
  <c r="C25" i="72"/>
  <c r="B25" i="72"/>
  <c r="N24" i="72"/>
  <c r="M24" i="72"/>
  <c r="L24" i="72"/>
  <c r="K24" i="72"/>
  <c r="J24" i="72"/>
  <c r="I24" i="72"/>
  <c r="H24" i="72"/>
  <c r="G24" i="72"/>
  <c r="F24" i="72"/>
  <c r="E24" i="72"/>
  <c r="D24" i="72"/>
  <c r="C24" i="72"/>
  <c r="B24" i="72"/>
  <c r="N23" i="72"/>
  <c r="M23" i="72"/>
  <c r="L23" i="72"/>
  <c r="K23" i="72"/>
  <c r="J23" i="72"/>
  <c r="I23" i="72"/>
  <c r="H23" i="72"/>
  <c r="G23" i="72"/>
  <c r="F23" i="72"/>
  <c r="E23" i="72"/>
  <c r="D23" i="72"/>
  <c r="C23" i="72"/>
  <c r="B23" i="72"/>
  <c r="N22" i="72"/>
  <c r="M22" i="72"/>
  <c r="L22" i="72"/>
  <c r="K22" i="72"/>
  <c r="J22" i="72"/>
  <c r="I22" i="72"/>
  <c r="H22" i="72"/>
  <c r="G22" i="72"/>
  <c r="F22" i="72"/>
  <c r="E22" i="72"/>
  <c r="D22" i="72"/>
  <c r="C22" i="72"/>
  <c r="B22" i="72"/>
  <c r="N21" i="72"/>
  <c r="M21" i="72"/>
  <c r="L21" i="72"/>
  <c r="K21" i="72"/>
  <c r="J21" i="72"/>
  <c r="I21" i="72"/>
  <c r="H21" i="72"/>
  <c r="G21" i="72"/>
  <c r="F21" i="72"/>
  <c r="E21" i="72"/>
  <c r="D21" i="72"/>
  <c r="C21" i="72"/>
  <c r="B21" i="72"/>
  <c r="C35" i="71"/>
  <c r="D35" i="71"/>
  <c r="E35" i="71"/>
  <c r="F35" i="71"/>
  <c r="G35" i="71"/>
  <c r="H35" i="71"/>
  <c r="I35" i="71"/>
  <c r="J35" i="71"/>
  <c r="K35" i="71"/>
  <c r="L35" i="71"/>
  <c r="M35" i="71"/>
  <c r="N35" i="71"/>
  <c r="C36" i="71"/>
  <c r="D36" i="71"/>
  <c r="E36" i="71"/>
  <c r="F36" i="71"/>
  <c r="G36" i="71"/>
  <c r="H36" i="71"/>
  <c r="I36" i="71"/>
  <c r="J36" i="71"/>
  <c r="K36" i="71"/>
  <c r="L36" i="71"/>
  <c r="M36" i="71"/>
  <c r="N36" i="71"/>
  <c r="C37" i="71"/>
  <c r="D37" i="71"/>
  <c r="E37" i="71"/>
  <c r="F37" i="71"/>
  <c r="G37" i="71"/>
  <c r="H37" i="71"/>
  <c r="I37" i="71"/>
  <c r="J37" i="71"/>
  <c r="K37" i="71"/>
  <c r="L37" i="71"/>
  <c r="M37" i="71"/>
  <c r="N37" i="71"/>
  <c r="C38" i="71"/>
  <c r="D38" i="71"/>
  <c r="E38" i="71"/>
  <c r="F38" i="71"/>
  <c r="G38" i="71"/>
  <c r="H38" i="71"/>
  <c r="I38" i="71"/>
  <c r="J38" i="71"/>
  <c r="K38" i="71"/>
  <c r="L38" i="71"/>
  <c r="M38" i="71"/>
  <c r="N38" i="71"/>
  <c r="C39" i="71"/>
  <c r="D39" i="71"/>
  <c r="E39" i="71"/>
  <c r="F39" i="71"/>
  <c r="G39" i="71"/>
  <c r="H39" i="71"/>
  <c r="I39" i="71"/>
  <c r="J39" i="71"/>
  <c r="K39" i="71"/>
  <c r="L39" i="71"/>
  <c r="M39" i="71"/>
  <c r="N39" i="71"/>
  <c r="C40" i="71"/>
  <c r="D40" i="71"/>
  <c r="E40" i="71"/>
  <c r="F40" i="71"/>
  <c r="G40" i="71"/>
  <c r="H40" i="71"/>
  <c r="I40" i="71"/>
  <c r="J40" i="71"/>
  <c r="K40" i="71"/>
  <c r="L40" i="71"/>
  <c r="M40" i="71"/>
  <c r="N40" i="71"/>
  <c r="C41" i="71"/>
  <c r="D41" i="71"/>
  <c r="E41" i="71"/>
  <c r="F41" i="71"/>
  <c r="G41" i="71"/>
  <c r="H41" i="71"/>
  <c r="I41" i="71"/>
  <c r="J41" i="71"/>
  <c r="K41" i="71"/>
  <c r="L41" i="71"/>
  <c r="M41" i="71"/>
  <c r="N41" i="71"/>
  <c r="C42" i="71"/>
  <c r="D42" i="71"/>
  <c r="E42" i="71"/>
  <c r="F42" i="71"/>
  <c r="G42" i="71"/>
  <c r="H42" i="71"/>
  <c r="I42" i="71"/>
  <c r="J42" i="71"/>
  <c r="K42" i="71"/>
  <c r="L42" i="71"/>
  <c r="M42" i="71"/>
  <c r="N42" i="71"/>
  <c r="C43" i="71"/>
  <c r="D43" i="71"/>
  <c r="E43" i="71"/>
  <c r="F43" i="71"/>
  <c r="G43" i="71"/>
  <c r="H43" i="71"/>
  <c r="I43" i="71"/>
  <c r="J43" i="71"/>
  <c r="K43" i="71"/>
  <c r="L43" i="71"/>
  <c r="M43" i="71"/>
  <c r="N43" i="71"/>
  <c r="C44" i="71"/>
  <c r="D44" i="71"/>
  <c r="E44" i="71"/>
  <c r="F44" i="71"/>
  <c r="G44" i="71"/>
  <c r="H44" i="71"/>
  <c r="I44" i="71"/>
  <c r="J44" i="71"/>
  <c r="K44" i="71"/>
  <c r="L44" i="71"/>
  <c r="M44" i="71"/>
  <c r="N44" i="71"/>
  <c r="B44" i="71"/>
  <c r="B43" i="71"/>
  <c r="B42" i="71"/>
  <c r="B41" i="71"/>
  <c r="B40" i="71"/>
  <c r="B39" i="71"/>
  <c r="B38" i="71"/>
  <c r="B37" i="71"/>
  <c r="B36" i="71"/>
  <c r="B35" i="71"/>
  <c r="C22" i="71"/>
  <c r="D22" i="71"/>
  <c r="E22" i="71"/>
  <c r="F22" i="71"/>
  <c r="G22" i="71"/>
  <c r="H22" i="71"/>
  <c r="I22" i="71"/>
  <c r="J22" i="71"/>
  <c r="K22" i="71"/>
  <c r="L22" i="71"/>
  <c r="M22" i="71"/>
  <c r="N22" i="71"/>
  <c r="C23" i="71"/>
  <c r="D23" i="71"/>
  <c r="E23" i="71"/>
  <c r="F23" i="71"/>
  <c r="G23" i="71"/>
  <c r="H23" i="71"/>
  <c r="I23" i="71"/>
  <c r="J23" i="71"/>
  <c r="K23" i="71"/>
  <c r="L23" i="71"/>
  <c r="M23" i="71"/>
  <c r="N23" i="71"/>
  <c r="C24" i="71"/>
  <c r="D24" i="71"/>
  <c r="E24" i="71"/>
  <c r="F24" i="71"/>
  <c r="G24" i="71"/>
  <c r="H24" i="71"/>
  <c r="I24" i="71"/>
  <c r="J24" i="71"/>
  <c r="K24" i="71"/>
  <c r="L24" i="71"/>
  <c r="M24" i="71"/>
  <c r="N24" i="71"/>
  <c r="C25" i="71"/>
  <c r="D25" i="71"/>
  <c r="E25" i="71"/>
  <c r="F25" i="71"/>
  <c r="G25" i="71"/>
  <c r="H25" i="71"/>
  <c r="I25" i="71"/>
  <c r="J25" i="71"/>
  <c r="K25" i="71"/>
  <c r="L25" i="71"/>
  <c r="M25" i="71"/>
  <c r="N25" i="71"/>
  <c r="C26" i="71"/>
  <c r="D26" i="71"/>
  <c r="E26" i="71"/>
  <c r="F26" i="71"/>
  <c r="G26" i="71"/>
  <c r="H26" i="71"/>
  <c r="I26" i="71"/>
  <c r="J26" i="71"/>
  <c r="K26" i="71"/>
  <c r="L26" i="71"/>
  <c r="M26" i="71"/>
  <c r="N26" i="71"/>
  <c r="C27" i="71"/>
  <c r="D27" i="71"/>
  <c r="E27" i="71"/>
  <c r="F27" i="71"/>
  <c r="G27" i="71"/>
  <c r="H27" i="71"/>
  <c r="I27" i="71"/>
  <c r="J27" i="71"/>
  <c r="K27" i="71"/>
  <c r="L27" i="71"/>
  <c r="M27" i="71"/>
  <c r="N27" i="71"/>
  <c r="C28" i="71"/>
  <c r="D28" i="71"/>
  <c r="E28" i="71"/>
  <c r="F28" i="71"/>
  <c r="G28" i="71"/>
  <c r="H28" i="71"/>
  <c r="I28" i="71"/>
  <c r="J28" i="71"/>
  <c r="K28" i="71"/>
  <c r="L28" i="71"/>
  <c r="M28" i="71"/>
  <c r="N28" i="71"/>
  <c r="C29" i="71"/>
  <c r="D29" i="71"/>
  <c r="E29" i="71"/>
  <c r="F29" i="71"/>
  <c r="G29" i="71"/>
  <c r="H29" i="71"/>
  <c r="I29" i="71"/>
  <c r="J29" i="71"/>
  <c r="K29" i="71"/>
  <c r="L29" i="71"/>
  <c r="M29" i="71"/>
  <c r="N29" i="71"/>
  <c r="B29" i="71"/>
  <c r="B23" i="71"/>
  <c r="B24" i="71"/>
  <c r="B25" i="71"/>
  <c r="B26" i="71"/>
  <c r="B27" i="71"/>
  <c r="B28" i="71"/>
  <c r="B22" i="71"/>
  <c r="C21" i="71"/>
  <c r="D21" i="71"/>
  <c r="E21" i="71"/>
  <c r="F21" i="71"/>
  <c r="G21" i="71"/>
  <c r="H21" i="71"/>
  <c r="I21" i="71"/>
  <c r="J21" i="71"/>
  <c r="K21" i="71"/>
  <c r="L21" i="71"/>
  <c r="M21" i="71"/>
  <c r="N21" i="71"/>
  <c r="B21" i="71"/>
  <c r="V30" i="65"/>
  <c r="V29" i="65"/>
  <c r="W29" i="65" s="1"/>
  <c r="V28" i="65"/>
  <c r="W28" i="65" s="1"/>
  <c r="V27" i="65"/>
  <c r="W27" i="65" s="1"/>
  <c r="V26" i="65"/>
  <c r="W26" i="65" s="1"/>
  <c r="V25" i="65"/>
  <c r="V24" i="65"/>
  <c r="V23" i="65"/>
  <c r="V22" i="65"/>
  <c r="V21" i="65"/>
  <c r="V20" i="65"/>
  <c r="W20" i="65" s="1"/>
  <c r="V12" i="65"/>
  <c r="W12" i="65"/>
  <c r="V13" i="65"/>
  <c r="W13" i="65"/>
  <c r="V14" i="65"/>
  <c r="W14" i="65"/>
  <c r="V15" i="65"/>
  <c r="W15" i="65"/>
  <c r="V11" i="65"/>
  <c r="W11" i="65" s="1"/>
  <c r="V10" i="65"/>
  <c r="W10" i="65" s="1"/>
  <c r="V9" i="65"/>
  <c r="W9" i="65" s="1"/>
  <c r="V8" i="65"/>
  <c r="W8" i="65" s="1"/>
  <c r="V7" i="65"/>
  <c r="W7" i="65" s="1"/>
  <c r="V6" i="65"/>
  <c r="W6" i="65" s="1"/>
  <c r="V5" i="65"/>
  <c r="W5" i="65" s="1"/>
  <c r="C30" i="65"/>
  <c r="D30" i="65"/>
  <c r="E30" i="65"/>
  <c r="F30" i="65"/>
  <c r="G30" i="65"/>
  <c r="H30" i="65"/>
  <c r="I30" i="65"/>
  <c r="J30" i="65"/>
  <c r="K30" i="65"/>
  <c r="L30" i="65"/>
  <c r="M30" i="65"/>
  <c r="N30" i="65"/>
  <c r="O30" i="65"/>
  <c r="P30" i="65"/>
  <c r="Q30" i="65"/>
  <c r="R30" i="65"/>
  <c r="S30" i="65"/>
  <c r="T30" i="65"/>
  <c r="B30" i="65"/>
  <c r="B15" i="65"/>
  <c r="C15" i="65"/>
  <c r="D15" i="65"/>
  <c r="E15" i="65"/>
  <c r="F15" i="65"/>
  <c r="G15" i="65"/>
  <c r="H15" i="65"/>
  <c r="I15" i="65"/>
  <c r="J15" i="65"/>
  <c r="K15" i="65"/>
  <c r="L15" i="65"/>
  <c r="M15" i="65"/>
  <c r="N15" i="65"/>
  <c r="O15" i="65"/>
  <c r="P15" i="65"/>
  <c r="Q15" i="65"/>
  <c r="R15" i="65"/>
  <c r="S15" i="65"/>
  <c r="T15" i="65"/>
  <c r="O47" i="5"/>
  <c r="N47" i="5"/>
  <c r="M47" i="5"/>
  <c r="L47" i="5"/>
  <c r="K47" i="5"/>
  <c r="J47" i="5"/>
  <c r="I47" i="5"/>
  <c r="H47" i="5"/>
  <c r="G47" i="5"/>
  <c r="F47" i="5"/>
  <c r="E47" i="5"/>
  <c r="D47" i="5"/>
  <c r="C47" i="5"/>
  <c r="B47" i="5"/>
  <c r="O46" i="5"/>
  <c r="N46" i="5"/>
  <c r="M46" i="5"/>
  <c r="L46" i="5"/>
  <c r="K46" i="5"/>
  <c r="J46" i="5"/>
  <c r="I46" i="5"/>
  <c r="H46" i="5"/>
  <c r="G46" i="5"/>
  <c r="F46" i="5"/>
  <c r="E46" i="5"/>
  <c r="D46" i="5"/>
  <c r="C46" i="5"/>
  <c r="B46" i="5"/>
  <c r="O45" i="5"/>
  <c r="N45" i="5"/>
  <c r="M45" i="5"/>
  <c r="L45" i="5"/>
  <c r="K45" i="5"/>
  <c r="J45" i="5"/>
  <c r="I45" i="5"/>
  <c r="H45" i="5"/>
  <c r="G45" i="5"/>
  <c r="F45" i="5"/>
  <c r="E45" i="5"/>
  <c r="D45" i="5"/>
  <c r="C45" i="5"/>
  <c r="B45" i="5"/>
  <c r="O44" i="5"/>
  <c r="N44" i="5"/>
  <c r="M44" i="5"/>
  <c r="L44" i="5"/>
  <c r="K44" i="5"/>
  <c r="J44" i="5"/>
  <c r="I44" i="5"/>
  <c r="H44" i="5"/>
  <c r="G44" i="5"/>
  <c r="F44" i="5"/>
  <c r="E44" i="5"/>
  <c r="D44" i="5"/>
  <c r="C44" i="5"/>
  <c r="B44" i="5"/>
  <c r="O43" i="5"/>
  <c r="N43" i="5"/>
  <c r="M43" i="5"/>
  <c r="L43" i="5"/>
  <c r="K43" i="5"/>
  <c r="J43" i="5"/>
  <c r="I43" i="5"/>
  <c r="H43" i="5"/>
  <c r="G43" i="5"/>
  <c r="F43" i="5"/>
  <c r="E43" i="5"/>
  <c r="D43" i="5"/>
  <c r="C43" i="5"/>
  <c r="B43" i="5"/>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0" i="74" l="1"/>
  <c r="N20" i="74"/>
  <c r="M20" i="74"/>
  <c r="L20" i="74"/>
  <c r="K20" i="74"/>
  <c r="J20" i="74"/>
  <c r="I20" i="74"/>
  <c r="H20" i="74"/>
  <c r="G20" i="74"/>
  <c r="F20" i="74"/>
  <c r="E20" i="74"/>
  <c r="D20" i="74"/>
  <c r="C20" i="74"/>
  <c r="B20" i="74"/>
  <c r="O19" i="74"/>
  <c r="N19" i="74"/>
  <c r="M19" i="74"/>
  <c r="L19" i="74"/>
  <c r="K19" i="74"/>
  <c r="J19" i="74"/>
  <c r="I19" i="74"/>
  <c r="H19" i="74"/>
  <c r="G19" i="74"/>
  <c r="F19" i="74"/>
  <c r="E19" i="74"/>
  <c r="D19" i="74"/>
  <c r="C19" i="74"/>
  <c r="B19" i="74"/>
  <c r="O18" i="74"/>
  <c r="N18" i="74"/>
  <c r="M18" i="74"/>
  <c r="L18" i="74"/>
  <c r="K18" i="74"/>
  <c r="J18" i="74"/>
  <c r="I18" i="74"/>
  <c r="H18" i="74"/>
  <c r="G18" i="74"/>
  <c r="F18" i="74"/>
  <c r="E18" i="74"/>
  <c r="D18" i="74"/>
  <c r="C18" i="74"/>
  <c r="B18" i="74"/>
  <c r="O17" i="74"/>
  <c r="N17" i="74"/>
  <c r="M17" i="74"/>
  <c r="L17" i="74"/>
  <c r="K17" i="74"/>
  <c r="J17" i="74"/>
  <c r="I17" i="74"/>
  <c r="H17" i="74"/>
  <c r="G17" i="74"/>
  <c r="F17" i="74"/>
  <c r="E17" i="74"/>
  <c r="D17" i="74"/>
  <c r="C17" i="74"/>
  <c r="B17" i="74"/>
  <c r="M16" i="74"/>
  <c r="L16" i="74"/>
  <c r="I16" i="74"/>
  <c r="H16" i="74"/>
  <c r="E16" i="74"/>
  <c r="D16" i="74"/>
  <c r="O15" i="74"/>
  <c r="N15" i="74"/>
  <c r="M15" i="74"/>
  <c r="L15" i="74"/>
  <c r="K15" i="74"/>
  <c r="J15" i="74"/>
  <c r="I15" i="74"/>
  <c r="H15" i="74"/>
  <c r="G15" i="74"/>
  <c r="F15" i="74"/>
  <c r="E15" i="74"/>
  <c r="D15" i="74"/>
  <c r="C15" i="74"/>
  <c r="B15" i="74"/>
  <c r="Q10" i="74"/>
  <c r="R10" i="74" s="1"/>
  <c r="Q9" i="74"/>
  <c r="R9" i="74" s="1"/>
  <c r="Q8" i="74"/>
  <c r="R8" i="74" s="1"/>
  <c r="Q7" i="74"/>
  <c r="R7" i="74" s="1"/>
  <c r="O6" i="74"/>
  <c r="O16" i="74" s="1"/>
  <c r="N6" i="74"/>
  <c r="N16" i="74" s="1"/>
  <c r="M6" i="74"/>
  <c r="L6" i="74"/>
  <c r="K6" i="74"/>
  <c r="K16" i="74" s="1"/>
  <c r="J6" i="74"/>
  <c r="J16" i="74" s="1"/>
  <c r="I6" i="74"/>
  <c r="H6" i="74"/>
  <c r="G6" i="74"/>
  <c r="G16" i="74" s="1"/>
  <c r="F6" i="74"/>
  <c r="F16" i="74" s="1"/>
  <c r="E6" i="74"/>
  <c r="D6" i="74"/>
  <c r="C6" i="74"/>
  <c r="C16" i="74" s="1"/>
  <c r="B6" i="74"/>
  <c r="B16" i="74" s="1"/>
  <c r="Q5" i="74"/>
  <c r="R5" i="74" s="1"/>
  <c r="O20" i="75"/>
  <c r="N20" i="75"/>
  <c r="M20" i="75"/>
  <c r="L20" i="75"/>
  <c r="K20" i="75"/>
  <c r="J20" i="75"/>
  <c r="I20" i="75"/>
  <c r="H20" i="75"/>
  <c r="G20" i="75"/>
  <c r="F20" i="75"/>
  <c r="E20" i="75"/>
  <c r="D20" i="75"/>
  <c r="C20" i="75"/>
  <c r="B20" i="75"/>
  <c r="O19" i="75"/>
  <c r="N19" i="75"/>
  <c r="M19" i="75"/>
  <c r="L19" i="75"/>
  <c r="K19" i="75"/>
  <c r="J19" i="75"/>
  <c r="I19" i="75"/>
  <c r="H19" i="75"/>
  <c r="G19" i="75"/>
  <c r="F19" i="75"/>
  <c r="E19" i="75"/>
  <c r="D19" i="75"/>
  <c r="C19" i="75"/>
  <c r="B19" i="75"/>
  <c r="O18" i="75"/>
  <c r="N18" i="75"/>
  <c r="M18" i="75"/>
  <c r="L18" i="75"/>
  <c r="K18" i="75"/>
  <c r="J18" i="75"/>
  <c r="I18" i="75"/>
  <c r="H18" i="75"/>
  <c r="G18" i="75"/>
  <c r="F18" i="75"/>
  <c r="E18" i="75"/>
  <c r="D18" i="75"/>
  <c r="C18" i="75"/>
  <c r="B18" i="75"/>
  <c r="O17" i="75"/>
  <c r="N17" i="75"/>
  <c r="M17" i="75"/>
  <c r="L17" i="75"/>
  <c r="K17" i="75"/>
  <c r="J17" i="75"/>
  <c r="I17" i="75"/>
  <c r="H17" i="75"/>
  <c r="G17" i="75"/>
  <c r="F17" i="75"/>
  <c r="E17" i="75"/>
  <c r="D17" i="75"/>
  <c r="C17" i="75"/>
  <c r="B17" i="75"/>
  <c r="M16" i="75"/>
  <c r="L16" i="75"/>
  <c r="I16" i="75"/>
  <c r="H16" i="75"/>
  <c r="E16" i="75"/>
  <c r="D16" i="75"/>
  <c r="O15" i="75"/>
  <c r="N15" i="75"/>
  <c r="M15" i="75"/>
  <c r="L15" i="75"/>
  <c r="K15" i="75"/>
  <c r="J15" i="75"/>
  <c r="I15" i="75"/>
  <c r="H15" i="75"/>
  <c r="G15" i="75"/>
  <c r="F15" i="75"/>
  <c r="E15" i="75"/>
  <c r="D15" i="75"/>
  <c r="C15" i="75"/>
  <c r="B15" i="75"/>
  <c r="Q10" i="75"/>
  <c r="R10" i="75" s="1"/>
  <c r="Q9" i="75"/>
  <c r="R9" i="75" s="1"/>
  <c r="Q8" i="75"/>
  <c r="R8" i="75" s="1"/>
  <c r="Q7" i="75"/>
  <c r="R7" i="75" s="1"/>
  <c r="O6" i="75"/>
  <c r="O16" i="75" s="1"/>
  <c r="N6" i="75"/>
  <c r="N16" i="75" s="1"/>
  <c r="M6" i="75"/>
  <c r="L6" i="75"/>
  <c r="K6" i="75"/>
  <c r="K16" i="75" s="1"/>
  <c r="J6" i="75"/>
  <c r="J16" i="75" s="1"/>
  <c r="I6" i="75"/>
  <c r="H6" i="75"/>
  <c r="G6" i="75"/>
  <c r="G16" i="75" s="1"/>
  <c r="F6" i="75"/>
  <c r="F16" i="75" s="1"/>
  <c r="E6" i="75"/>
  <c r="D6" i="75"/>
  <c r="C6" i="75"/>
  <c r="C16" i="75" s="1"/>
  <c r="B6" i="75"/>
  <c r="B16" i="75" s="1"/>
  <c r="Q5" i="75"/>
  <c r="R5" i="75" s="1"/>
  <c r="Q6" i="74" l="1"/>
  <c r="R6" i="74" s="1"/>
  <c r="Q6" i="75"/>
  <c r="R6" i="75" s="1"/>
  <c r="C15" i="72" l="1"/>
  <c r="D15" i="72"/>
  <c r="E15" i="72"/>
  <c r="F15" i="72"/>
  <c r="G15" i="72"/>
  <c r="H15" i="72"/>
  <c r="I15" i="72"/>
  <c r="J15" i="72"/>
  <c r="K15" i="72"/>
  <c r="L15" i="72"/>
  <c r="M15" i="72"/>
  <c r="N15" i="72"/>
  <c r="B15" i="72"/>
  <c r="C15" i="71"/>
  <c r="D15" i="71"/>
  <c r="E15" i="71"/>
  <c r="F15" i="71"/>
  <c r="G15" i="71"/>
  <c r="H15" i="71"/>
  <c r="I15" i="71"/>
  <c r="J15" i="71"/>
  <c r="K15" i="71"/>
  <c r="L15" i="71"/>
  <c r="M15" i="71"/>
  <c r="N15" i="71"/>
  <c r="B15" i="71"/>
  <c r="N18" i="70"/>
  <c r="M18" i="70"/>
  <c r="L18" i="70"/>
  <c r="K18" i="70"/>
  <c r="J18" i="70"/>
  <c r="I18" i="70"/>
  <c r="H18" i="70"/>
  <c r="G18" i="70"/>
  <c r="F18" i="70"/>
  <c r="E18" i="70"/>
  <c r="D18" i="70"/>
  <c r="C18" i="70"/>
  <c r="B18" i="70"/>
  <c r="C10" i="70"/>
  <c r="D10" i="70"/>
  <c r="E10" i="70"/>
  <c r="F10" i="70"/>
  <c r="G10" i="70"/>
  <c r="H10" i="70"/>
  <c r="I10" i="70"/>
  <c r="J10" i="70"/>
  <c r="K10" i="70"/>
  <c r="L10" i="70"/>
  <c r="M10" i="70"/>
  <c r="N10" i="70"/>
  <c r="B10" i="70"/>
  <c r="N5" i="56" l="1"/>
  <c r="M5" i="56"/>
  <c r="L5" i="56"/>
  <c r="K5" i="56"/>
  <c r="L5" i="45"/>
  <c r="T33" i="54"/>
  <c r="T27" i="54"/>
  <c r="T20" i="54"/>
  <c r="T19" i="54"/>
  <c r="W11" i="54"/>
  <c r="V11" i="54"/>
  <c r="R14" i="54"/>
  <c r="S36" i="44"/>
  <c r="T27" i="44"/>
  <c r="T32" i="44"/>
  <c r="T20" i="44"/>
  <c r="T14" i="44"/>
  <c r="T19" i="44"/>
  <c r="V14" i="44"/>
  <c r="W7" i="44"/>
  <c r="V6" i="44"/>
  <c r="Q15" i="43"/>
  <c r="Q6" i="43"/>
  <c r="O8" i="43"/>
  <c r="P6" i="42"/>
  <c r="O6" i="42"/>
  <c r="P6" i="41"/>
  <c r="Q6" i="41" s="1"/>
  <c r="R6" i="41" s="1"/>
  <c r="O6" i="41"/>
  <c r="H14" i="40"/>
  <c r="G13" i="40"/>
  <c r="H6" i="40"/>
  <c r="G5" i="40"/>
  <c r="G42" i="38"/>
  <c r="B42" i="38"/>
  <c r="J45" i="34" l="1"/>
  <c r="J5" i="34"/>
  <c r="W7" i="64"/>
  <c r="V6" i="64"/>
  <c r="N33" i="4"/>
  <c r="R9" i="4"/>
  <c r="Q9" i="4"/>
  <c r="V37" i="64" l="1"/>
  <c r="W37" i="64" s="1"/>
  <c r="V36" i="64"/>
  <c r="W36" i="64" s="1"/>
  <c r="V35" i="64"/>
  <c r="W35" i="64" s="1"/>
  <c r="V34" i="64"/>
  <c r="W34" i="64" s="1"/>
  <c r="V33" i="64"/>
  <c r="W33" i="64" s="1"/>
  <c r="V32" i="64"/>
  <c r="W32" i="64" s="1"/>
  <c r="V31" i="64"/>
  <c r="W31" i="64" s="1"/>
  <c r="V30" i="64"/>
  <c r="W30" i="64" s="1"/>
  <c r="V29" i="64"/>
  <c r="W29" i="64" s="1"/>
  <c r="V28" i="64"/>
  <c r="W28" i="64" s="1"/>
  <c r="V27" i="64"/>
  <c r="W27" i="64" s="1"/>
  <c r="V26" i="64"/>
  <c r="W26" i="64" s="1"/>
  <c r="V25" i="64"/>
  <c r="W25" i="64" s="1"/>
  <c r="V24" i="64"/>
  <c r="W24" i="64" s="1"/>
  <c r="V23" i="64"/>
  <c r="W23" i="64" s="1"/>
  <c r="V22" i="64"/>
  <c r="W22" i="64" s="1"/>
  <c r="V21" i="64"/>
  <c r="W21" i="64" s="1"/>
  <c r="V20" i="64"/>
  <c r="W20" i="64" s="1"/>
  <c r="V19" i="64"/>
  <c r="W19" i="64" s="1"/>
  <c r="V18" i="64"/>
  <c r="W18" i="64" s="1"/>
  <c r="V17" i="64"/>
  <c r="W17" i="64" s="1"/>
  <c r="V16" i="64"/>
  <c r="W16" i="64" s="1"/>
  <c r="V15" i="64"/>
  <c r="W15" i="64" s="1"/>
  <c r="V14" i="64"/>
  <c r="W14" i="64" s="1"/>
  <c r="V13" i="64"/>
  <c r="W13" i="64" s="1"/>
  <c r="V12" i="64"/>
  <c r="W12" i="64" s="1"/>
  <c r="V11" i="64"/>
  <c r="W11" i="64" s="1"/>
  <c r="V10" i="64"/>
  <c r="W10" i="64" s="1"/>
  <c r="V9" i="64"/>
  <c r="W9" i="64" s="1"/>
  <c r="V8" i="64"/>
  <c r="W8" i="64" s="1"/>
  <c r="V7" i="64"/>
  <c r="W6" i="64"/>
  <c r="V5" i="64"/>
  <c r="W5" i="64" s="1"/>
  <c r="B42" i="30" l="1"/>
  <c r="X8" i="29"/>
  <c r="W7" i="29"/>
  <c r="X9" i="28"/>
  <c r="W8" i="28"/>
  <c r="W9" i="27"/>
  <c r="X8" i="27"/>
  <c r="K22" i="19"/>
  <c r="H5" i="19"/>
  <c r="I5" i="19"/>
  <c r="K5" i="19"/>
  <c r="J5" i="19"/>
  <c r="O43" i="16"/>
  <c r="O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42" i="16"/>
  <c r="Q9" i="16"/>
  <c r="R7" i="16"/>
  <c r="Q10" i="17"/>
  <c r="O21" i="15"/>
  <c r="O17" i="15"/>
  <c r="O23" i="15"/>
  <c r="R10" i="15"/>
  <c r="Q8" i="15"/>
  <c r="N50" i="3"/>
  <c r="M57" i="3"/>
  <c r="R7" i="3"/>
  <c r="Q6" i="3"/>
  <c r="M42" i="52"/>
  <c r="M43" i="52"/>
  <c r="M44" i="52"/>
  <c r="M45" i="52"/>
  <c r="M46" i="52"/>
  <c r="M47" i="52"/>
  <c r="M48" i="52"/>
  <c r="M49" i="52"/>
  <c r="M50" i="52"/>
  <c r="M51" i="52"/>
  <c r="M52" i="52"/>
  <c r="M53" i="52"/>
  <c r="M54" i="52"/>
  <c r="M55" i="52"/>
  <c r="M56" i="52"/>
  <c r="M57" i="52"/>
  <c r="M58" i="52"/>
  <c r="M59" i="52"/>
  <c r="M60" i="52"/>
  <c r="M61" i="52"/>
  <c r="M62" i="52"/>
  <c r="M63" i="52"/>
  <c r="M64" i="52"/>
  <c r="M65" i="52"/>
  <c r="M66" i="52"/>
  <c r="M67" i="52"/>
  <c r="M68" i="52"/>
  <c r="M69" i="52"/>
  <c r="M70" i="52"/>
  <c r="M71" i="52"/>
  <c r="M72" i="52"/>
  <c r="M73" i="52"/>
  <c r="M41" i="52"/>
  <c r="Q4" i="52"/>
  <c r="N20" i="14"/>
  <c r="O18" i="14"/>
  <c r="O17" i="14"/>
  <c r="R8" i="14"/>
  <c r="Q7" i="14"/>
  <c r="V7" i="12"/>
  <c r="W6" i="12"/>
  <c r="W12" i="11"/>
  <c r="V11" i="11"/>
  <c r="W8" i="9"/>
  <c r="V7" i="9"/>
  <c r="F6" i="10"/>
  <c r="T43" i="8"/>
  <c r="I7" i="58"/>
  <c r="H6" i="58"/>
  <c r="H51" i="7"/>
  <c r="T41" i="6"/>
  <c r="S39" i="6"/>
  <c r="S28" i="6"/>
  <c r="T20" i="6"/>
  <c r="T19" i="6"/>
  <c r="T18" i="6"/>
  <c r="W6" i="6"/>
  <c r="W5" i="6"/>
  <c r="V5" i="6"/>
  <c r="O38" i="5"/>
  <c r="B38" i="5"/>
  <c r="B37" i="5"/>
  <c r="B23" i="5"/>
  <c r="C17" i="5"/>
  <c r="B17" i="5"/>
  <c r="Q10" i="5"/>
  <c r="Q6" i="5"/>
  <c r="W20" i="2"/>
  <c r="V13" i="2"/>
  <c r="S7" i="2"/>
  <c r="V6" i="2"/>
  <c r="W6" i="2"/>
  <c r="W22" i="49"/>
  <c r="W13" i="49"/>
  <c r="W6" i="49"/>
  <c r="V6" i="49"/>
  <c r="T43" i="1"/>
  <c r="T42" i="1"/>
  <c r="W6" i="1"/>
  <c r="V5" i="1"/>
  <c r="T7" i="49"/>
  <c r="N38" i="73" l="1"/>
  <c r="M38" i="73"/>
  <c r="L38" i="73"/>
  <c r="K38" i="73"/>
  <c r="N37" i="73"/>
  <c r="M37" i="73"/>
  <c r="L37" i="73"/>
  <c r="K37" i="73"/>
  <c r="N36" i="73"/>
  <c r="M36" i="73"/>
  <c r="L36" i="73"/>
  <c r="K36" i="73"/>
  <c r="N35" i="73"/>
  <c r="M35" i="73"/>
  <c r="L35" i="73"/>
  <c r="K35" i="73"/>
  <c r="N34" i="73"/>
  <c r="M34" i="73"/>
  <c r="L34" i="73"/>
  <c r="K34" i="73"/>
  <c r="N33" i="73"/>
  <c r="M33" i="73"/>
  <c r="L33" i="73"/>
  <c r="K33" i="73"/>
  <c r="N32" i="73"/>
  <c r="M32" i="73"/>
  <c r="L32" i="73"/>
  <c r="K32" i="73"/>
  <c r="N31" i="73"/>
  <c r="M31" i="73"/>
  <c r="L31" i="73"/>
  <c r="K31" i="73"/>
  <c r="N30" i="73"/>
  <c r="M30" i="73"/>
  <c r="L30" i="73"/>
  <c r="K30" i="73"/>
  <c r="N29" i="73"/>
  <c r="M29" i="73"/>
  <c r="L29" i="73"/>
  <c r="K29" i="73"/>
  <c r="N28" i="73"/>
  <c r="M28" i="73"/>
  <c r="L28" i="73"/>
  <c r="K28" i="73"/>
  <c r="N27" i="73"/>
  <c r="M27" i="73"/>
  <c r="L27" i="73"/>
  <c r="K27" i="73"/>
  <c r="N26" i="73"/>
  <c r="M26" i="73"/>
  <c r="L26" i="73"/>
  <c r="K26" i="73"/>
  <c r="N25" i="73"/>
  <c r="M25" i="73"/>
  <c r="L25" i="73"/>
  <c r="K25" i="73"/>
  <c r="N24" i="73"/>
  <c r="L24" i="73"/>
  <c r="K24" i="73"/>
  <c r="N23" i="73"/>
  <c r="M23" i="73"/>
  <c r="L23" i="73"/>
  <c r="K23" i="73"/>
  <c r="N22" i="73"/>
  <c r="M22" i="73"/>
  <c r="L22" i="73"/>
  <c r="K22" i="73"/>
  <c r="N21" i="73"/>
  <c r="M21" i="73"/>
  <c r="L21" i="73"/>
  <c r="K21" i="73"/>
  <c r="N20" i="73"/>
  <c r="M20" i="73"/>
  <c r="L20" i="73"/>
  <c r="K20" i="73"/>
  <c r="N19" i="73"/>
  <c r="M19" i="73"/>
  <c r="L19" i="73"/>
  <c r="K19" i="73"/>
  <c r="N18" i="73"/>
  <c r="M18" i="73"/>
  <c r="L18" i="73"/>
  <c r="K18" i="73"/>
  <c r="N17" i="73"/>
  <c r="M17" i="73"/>
  <c r="L17" i="73"/>
  <c r="K17" i="73"/>
  <c r="N16" i="73"/>
  <c r="M16" i="73"/>
  <c r="L16" i="73"/>
  <c r="K16" i="73"/>
  <c r="N15" i="73"/>
  <c r="M15" i="73"/>
  <c r="L15" i="73"/>
  <c r="K15" i="73"/>
  <c r="N14" i="73"/>
  <c r="M14" i="73"/>
  <c r="L14" i="73"/>
  <c r="K14" i="73"/>
  <c r="N13" i="73"/>
  <c r="M13" i="73"/>
  <c r="L13" i="73"/>
  <c r="K13" i="73"/>
  <c r="N12" i="73"/>
  <c r="M12" i="73"/>
  <c r="L12" i="73"/>
  <c r="K12" i="73"/>
  <c r="N11" i="73"/>
  <c r="M11" i="73"/>
  <c r="L11" i="73"/>
  <c r="K11" i="73"/>
  <c r="N10" i="73"/>
  <c r="M10" i="73"/>
  <c r="L10" i="73"/>
  <c r="K10" i="73"/>
  <c r="N9" i="73"/>
  <c r="M9" i="73"/>
  <c r="L9" i="73"/>
  <c r="K9" i="73"/>
  <c r="N8" i="73"/>
  <c r="M8" i="73"/>
  <c r="L8" i="73"/>
  <c r="K8" i="73"/>
  <c r="N7" i="73"/>
  <c r="M7" i="73"/>
  <c r="L7" i="73"/>
  <c r="K7" i="73"/>
  <c r="N6" i="73"/>
  <c r="M6" i="73"/>
  <c r="L6" i="73"/>
  <c r="K6" i="73"/>
  <c r="R32" i="54" l="1"/>
  <c r="S32" i="54"/>
  <c r="T32" i="54"/>
  <c r="R33" i="54"/>
  <c r="S33" i="54"/>
  <c r="R34" i="54"/>
  <c r="S34" i="54"/>
  <c r="T34" i="54"/>
  <c r="R35" i="54"/>
  <c r="S35" i="54"/>
  <c r="T35" i="54"/>
  <c r="R36" i="54"/>
  <c r="S36" i="54"/>
  <c r="T36" i="54"/>
  <c r="R37" i="54"/>
  <c r="S37" i="54"/>
  <c r="T37" i="54"/>
  <c r="R38" i="54"/>
  <c r="S38" i="54"/>
  <c r="T38" i="54"/>
  <c r="R39" i="54"/>
  <c r="S39" i="54"/>
  <c r="T39" i="54"/>
  <c r="R40" i="54"/>
  <c r="S40" i="54"/>
  <c r="T40" i="54"/>
  <c r="R19" i="54"/>
  <c r="R20" i="54"/>
  <c r="R21" i="54"/>
  <c r="R22" i="54"/>
  <c r="R23" i="54"/>
  <c r="R24" i="54"/>
  <c r="R25" i="54"/>
  <c r="R26" i="54"/>
  <c r="R27" i="54"/>
  <c r="R32" i="44"/>
  <c r="S32" i="44"/>
  <c r="R33" i="44"/>
  <c r="S33" i="44"/>
  <c r="T33" i="44"/>
  <c r="R34" i="44"/>
  <c r="S34" i="44"/>
  <c r="T34" i="44"/>
  <c r="R35" i="44"/>
  <c r="S35" i="44"/>
  <c r="T35" i="44"/>
  <c r="R36" i="44"/>
  <c r="T36" i="44"/>
  <c r="R37" i="44"/>
  <c r="S37" i="44"/>
  <c r="T37" i="44"/>
  <c r="R38" i="44"/>
  <c r="S38" i="44"/>
  <c r="T38" i="44"/>
  <c r="R39" i="44"/>
  <c r="S39" i="44"/>
  <c r="T39" i="44"/>
  <c r="R40" i="44"/>
  <c r="S40" i="44"/>
  <c r="T40" i="44"/>
  <c r="R19" i="44"/>
  <c r="S19" i="44"/>
  <c r="R20" i="44"/>
  <c r="S20" i="44"/>
  <c r="R21" i="44"/>
  <c r="S21" i="44"/>
  <c r="T21" i="44"/>
  <c r="R22" i="44"/>
  <c r="S22" i="44"/>
  <c r="T22" i="44"/>
  <c r="R23" i="44"/>
  <c r="S23" i="44"/>
  <c r="T23" i="44"/>
  <c r="R24" i="44"/>
  <c r="S24" i="44"/>
  <c r="T24" i="44"/>
  <c r="R25" i="44"/>
  <c r="S25" i="44"/>
  <c r="T25" i="44"/>
  <c r="R26" i="44"/>
  <c r="S26" i="44"/>
  <c r="T26" i="44"/>
  <c r="R27" i="44"/>
  <c r="S27" i="44"/>
  <c r="R14" i="44"/>
  <c r="S14" i="44"/>
  <c r="M16" i="43"/>
  <c r="M8" i="43"/>
  <c r="J74" i="32" l="1"/>
  <c r="I74" i="32"/>
  <c r="H74" i="32"/>
  <c r="G74" i="32"/>
  <c r="F74" i="32"/>
  <c r="E74" i="32"/>
  <c r="D74" i="32"/>
  <c r="C74" i="32"/>
  <c r="B74" i="32"/>
  <c r="J73" i="32"/>
  <c r="I73" i="32"/>
  <c r="H73" i="32"/>
  <c r="G73" i="32"/>
  <c r="F73" i="32"/>
  <c r="E73" i="32"/>
  <c r="D73" i="32"/>
  <c r="C73" i="32"/>
  <c r="B73" i="32"/>
  <c r="J72" i="32"/>
  <c r="I72" i="32"/>
  <c r="H72" i="32"/>
  <c r="G72" i="32"/>
  <c r="F72" i="32"/>
  <c r="E72" i="32"/>
  <c r="D72" i="32"/>
  <c r="C72" i="32"/>
  <c r="B72" i="32"/>
  <c r="J71" i="32"/>
  <c r="I71" i="32"/>
  <c r="H71" i="32"/>
  <c r="G71" i="32"/>
  <c r="F71" i="32"/>
  <c r="E71" i="32"/>
  <c r="D71" i="32"/>
  <c r="C71" i="32"/>
  <c r="B71" i="32"/>
  <c r="J70" i="32"/>
  <c r="I70" i="32"/>
  <c r="H70" i="32"/>
  <c r="G70" i="32"/>
  <c r="F70" i="32"/>
  <c r="E70" i="32"/>
  <c r="D70" i="32"/>
  <c r="C70" i="32"/>
  <c r="B70" i="32"/>
  <c r="J69" i="32"/>
  <c r="I69" i="32"/>
  <c r="H69" i="32"/>
  <c r="G69" i="32"/>
  <c r="F69" i="32"/>
  <c r="E69" i="32"/>
  <c r="D69" i="32"/>
  <c r="C69" i="32"/>
  <c r="B69" i="32"/>
  <c r="J68" i="32"/>
  <c r="I68" i="32"/>
  <c r="H68" i="32"/>
  <c r="G68" i="32"/>
  <c r="F68" i="32"/>
  <c r="E68" i="32"/>
  <c r="D68" i="32"/>
  <c r="C68" i="32"/>
  <c r="B68" i="32"/>
  <c r="J67" i="32"/>
  <c r="I67" i="32"/>
  <c r="H67" i="32"/>
  <c r="G67" i="32"/>
  <c r="F67" i="32"/>
  <c r="E67" i="32"/>
  <c r="D67" i="32"/>
  <c r="C67" i="32"/>
  <c r="B67" i="32"/>
  <c r="J66" i="32"/>
  <c r="I66" i="32"/>
  <c r="H66" i="32"/>
  <c r="G66" i="32"/>
  <c r="F66" i="32"/>
  <c r="E66" i="32"/>
  <c r="D66" i="32"/>
  <c r="C66" i="32"/>
  <c r="B66" i="32"/>
  <c r="J65" i="32"/>
  <c r="I65" i="32"/>
  <c r="H65" i="32"/>
  <c r="G65" i="32"/>
  <c r="F65" i="32"/>
  <c r="E65" i="32"/>
  <c r="D65" i="32"/>
  <c r="C65" i="32"/>
  <c r="B65" i="32"/>
  <c r="J64" i="32"/>
  <c r="I64" i="32"/>
  <c r="H64" i="32"/>
  <c r="G64" i="32"/>
  <c r="F64" i="32"/>
  <c r="E64" i="32"/>
  <c r="D64" i="32"/>
  <c r="C64" i="32"/>
  <c r="B64" i="32"/>
  <c r="J63" i="32"/>
  <c r="I63" i="32"/>
  <c r="H63" i="32"/>
  <c r="G63" i="32"/>
  <c r="F63" i="32"/>
  <c r="E63" i="32"/>
  <c r="D63" i="32"/>
  <c r="C63" i="32"/>
  <c r="B63" i="32"/>
  <c r="J62" i="32"/>
  <c r="I62" i="32"/>
  <c r="H62" i="32"/>
  <c r="G62" i="32"/>
  <c r="F62" i="32"/>
  <c r="E62" i="32"/>
  <c r="D62" i="32"/>
  <c r="C62" i="32"/>
  <c r="B62" i="32"/>
  <c r="J61" i="32"/>
  <c r="I61" i="32"/>
  <c r="H61" i="32"/>
  <c r="G61" i="32"/>
  <c r="F61" i="32"/>
  <c r="E61" i="32"/>
  <c r="D61" i="32"/>
  <c r="C61" i="32"/>
  <c r="B61" i="32"/>
  <c r="J60" i="32"/>
  <c r="I60" i="32"/>
  <c r="H60" i="32"/>
  <c r="G60" i="32"/>
  <c r="F60" i="32"/>
  <c r="E60" i="32"/>
  <c r="D60" i="32"/>
  <c r="C60" i="32"/>
  <c r="B60" i="32"/>
  <c r="J59" i="32"/>
  <c r="I59" i="32"/>
  <c r="H59" i="32"/>
  <c r="G59" i="32"/>
  <c r="F59" i="32"/>
  <c r="E59" i="32"/>
  <c r="D59" i="32"/>
  <c r="C59" i="32"/>
  <c r="B59" i="32"/>
  <c r="J58" i="32"/>
  <c r="I58" i="32"/>
  <c r="H58" i="32"/>
  <c r="G58" i="32"/>
  <c r="F58" i="32"/>
  <c r="E58" i="32"/>
  <c r="D58" i="32"/>
  <c r="C58" i="32"/>
  <c r="B58" i="32"/>
  <c r="J57" i="32"/>
  <c r="I57" i="32"/>
  <c r="H57" i="32"/>
  <c r="G57" i="32"/>
  <c r="F57" i="32"/>
  <c r="E57" i="32"/>
  <c r="D57" i="32"/>
  <c r="C57" i="32"/>
  <c r="B57" i="32"/>
  <c r="J56" i="32"/>
  <c r="I56" i="32"/>
  <c r="H56" i="32"/>
  <c r="G56" i="32"/>
  <c r="F56" i="32"/>
  <c r="E56" i="32"/>
  <c r="D56" i="32"/>
  <c r="C56" i="32"/>
  <c r="B56" i="32"/>
  <c r="J55" i="32"/>
  <c r="I55" i="32"/>
  <c r="H55" i="32"/>
  <c r="G55" i="32"/>
  <c r="F55" i="32"/>
  <c r="E55" i="32"/>
  <c r="D55" i="32"/>
  <c r="C55" i="32"/>
  <c r="B55" i="32"/>
  <c r="J54" i="32"/>
  <c r="I54" i="32"/>
  <c r="H54" i="32"/>
  <c r="G54" i="32"/>
  <c r="F54" i="32"/>
  <c r="E54" i="32"/>
  <c r="D54" i="32"/>
  <c r="C54" i="32"/>
  <c r="B54" i="32"/>
  <c r="J53" i="32"/>
  <c r="I53" i="32"/>
  <c r="H53" i="32"/>
  <c r="G53" i="32"/>
  <c r="F53" i="32"/>
  <c r="E53" i="32"/>
  <c r="D53" i="32"/>
  <c r="C53" i="32"/>
  <c r="B53" i="32"/>
  <c r="J52" i="32"/>
  <c r="I52" i="32"/>
  <c r="H52" i="32"/>
  <c r="G52" i="32"/>
  <c r="F52" i="32"/>
  <c r="E52" i="32"/>
  <c r="D52" i="32"/>
  <c r="C52" i="32"/>
  <c r="B52" i="32"/>
  <c r="J51" i="32"/>
  <c r="I51" i="32"/>
  <c r="H51" i="32"/>
  <c r="G51" i="32"/>
  <c r="F51" i="32"/>
  <c r="E51" i="32"/>
  <c r="D51" i="32"/>
  <c r="C51" i="32"/>
  <c r="B51" i="32"/>
  <c r="J50" i="32"/>
  <c r="I50" i="32"/>
  <c r="H50" i="32"/>
  <c r="G50" i="32"/>
  <c r="F50" i="32"/>
  <c r="E50" i="32"/>
  <c r="D50" i="32"/>
  <c r="C50" i="32"/>
  <c r="B50" i="32"/>
  <c r="J49" i="32"/>
  <c r="I49" i="32"/>
  <c r="H49" i="32"/>
  <c r="G49" i="32"/>
  <c r="F49" i="32"/>
  <c r="E49" i="32"/>
  <c r="D49" i="32"/>
  <c r="C49" i="32"/>
  <c r="B49" i="32"/>
  <c r="J48" i="32"/>
  <c r="I48" i="32"/>
  <c r="H48" i="32"/>
  <c r="G48" i="32"/>
  <c r="F48" i="32"/>
  <c r="E48" i="32"/>
  <c r="D48" i="32"/>
  <c r="C48" i="32"/>
  <c r="B48" i="32"/>
  <c r="J47" i="32"/>
  <c r="I47" i="32"/>
  <c r="H47" i="32"/>
  <c r="G47" i="32"/>
  <c r="F47" i="32"/>
  <c r="E47" i="32"/>
  <c r="D47" i="32"/>
  <c r="C47" i="32"/>
  <c r="B47" i="32"/>
  <c r="J46" i="32"/>
  <c r="I46" i="32"/>
  <c r="H46" i="32"/>
  <c r="G46" i="32"/>
  <c r="F46" i="32"/>
  <c r="E46" i="32"/>
  <c r="D46" i="32"/>
  <c r="C46" i="32"/>
  <c r="B46" i="32"/>
  <c r="J45" i="32"/>
  <c r="I45" i="32"/>
  <c r="H45" i="32"/>
  <c r="G45" i="32"/>
  <c r="F45" i="32"/>
  <c r="E45" i="32"/>
  <c r="D45" i="32"/>
  <c r="C45" i="32"/>
  <c r="B45" i="32"/>
  <c r="J44" i="32"/>
  <c r="I44" i="32"/>
  <c r="H44" i="32"/>
  <c r="G44" i="32"/>
  <c r="F44" i="32"/>
  <c r="E44" i="32"/>
  <c r="D44" i="32"/>
  <c r="C44" i="32"/>
  <c r="B44" i="32"/>
  <c r="J43" i="32"/>
  <c r="I43" i="32"/>
  <c r="H43" i="32"/>
  <c r="G43" i="32"/>
  <c r="F43" i="32"/>
  <c r="E43" i="32"/>
  <c r="D43" i="32"/>
  <c r="C43" i="32"/>
  <c r="B43" i="32"/>
  <c r="J42" i="32"/>
  <c r="I42" i="32"/>
  <c r="H42" i="32"/>
  <c r="G42" i="32"/>
  <c r="F42" i="32"/>
  <c r="E42" i="32"/>
  <c r="D42" i="32"/>
  <c r="C42" i="32"/>
  <c r="B42" i="32"/>
  <c r="J74" i="31"/>
  <c r="I74" i="31"/>
  <c r="H74" i="31"/>
  <c r="G74" i="31"/>
  <c r="F74" i="31"/>
  <c r="E74" i="31"/>
  <c r="D74" i="31"/>
  <c r="C74" i="31"/>
  <c r="B74" i="31"/>
  <c r="J73" i="31"/>
  <c r="I73" i="31"/>
  <c r="H73" i="31"/>
  <c r="G73" i="31"/>
  <c r="F73" i="31"/>
  <c r="E73" i="31"/>
  <c r="D73" i="31"/>
  <c r="C73" i="31"/>
  <c r="B73" i="31"/>
  <c r="J72" i="31"/>
  <c r="I72" i="31"/>
  <c r="H72" i="31"/>
  <c r="G72" i="31"/>
  <c r="F72" i="31"/>
  <c r="E72" i="31"/>
  <c r="D72" i="31"/>
  <c r="C72" i="31"/>
  <c r="B72" i="31"/>
  <c r="J71" i="31"/>
  <c r="I71" i="31"/>
  <c r="H71" i="31"/>
  <c r="G71" i="31"/>
  <c r="F71" i="31"/>
  <c r="E71" i="31"/>
  <c r="D71" i="31"/>
  <c r="C71" i="31"/>
  <c r="B71" i="31"/>
  <c r="J70" i="31"/>
  <c r="I70" i="31"/>
  <c r="H70" i="31"/>
  <c r="G70" i="31"/>
  <c r="F70" i="31"/>
  <c r="E70" i="31"/>
  <c r="D70" i="31"/>
  <c r="C70" i="31"/>
  <c r="B70" i="31"/>
  <c r="J69" i="31"/>
  <c r="I69" i="31"/>
  <c r="H69" i="31"/>
  <c r="G69" i="31"/>
  <c r="F69" i="31"/>
  <c r="E69" i="31"/>
  <c r="D69" i="31"/>
  <c r="C69" i="31"/>
  <c r="B69" i="31"/>
  <c r="J68" i="31"/>
  <c r="I68" i="31"/>
  <c r="H68" i="31"/>
  <c r="G68" i="31"/>
  <c r="F68" i="31"/>
  <c r="E68" i="31"/>
  <c r="D68" i="31"/>
  <c r="C68" i="31"/>
  <c r="B68" i="31"/>
  <c r="J67" i="31"/>
  <c r="I67" i="31"/>
  <c r="H67" i="31"/>
  <c r="G67" i="31"/>
  <c r="F67" i="31"/>
  <c r="E67" i="31"/>
  <c r="D67" i="31"/>
  <c r="C67" i="31"/>
  <c r="B67" i="31"/>
  <c r="J66" i="31"/>
  <c r="I66" i="31"/>
  <c r="H66" i="31"/>
  <c r="G66" i="31"/>
  <c r="F66" i="31"/>
  <c r="E66" i="31"/>
  <c r="D66" i="31"/>
  <c r="C66" i="31"/>
  <c r="B66" i="31"/>
  <c r="J65" i="31"/>
  <c r="I65" i="31"/>
  <c r="H65" i="31"/>
  <c r="G65" i="31"/>
  <c r="F65" i="31"/>
  <c r="E65" i="31"/>
  <c r="D65" i="31"/>
  <c r="C65" i="31"/>
  <c r="B65" i="31"/>
  <c r="J64" i="31"/>
  <c r="I64" i="31"/>
  <c r="H64" i="31"/>
  <c r="G64" i="31"/>
  <c r="F64" i="31"/>
  <c r="E64" i="31"/>
  <c r="D64" i="31"/>
  <c r="C64" i="31"/>
  <c r="B64" i="31"/>
  <c r="J63" i="31"/>
  <c r="I63" i="31"/>
  <c r="H63" i="31"/>
  <c r="G63" i="31"/>
  <c r="F63" i="31"/>
  <c r="E63" i="31"/>
  <c r="D63" i="31"/>
  <c r="C63" i="31"/>
  <c r="B63" i="31"/>
  <c r="J62" i="31"/>
  <c r="I62" i="31"/>
  <c r="H62" i="31"/>
  <c r="G62" i="31"/>
  <c r="F62" i="31"/>
  <c r="E62" i="31"/>
  <c r="D62" i="31"/>
  <c r="C62" i="31"/>
  <c r="B62" i="31"/>
  <c r="J61" i="31"/>
  <c r="I61" i="31"/>
  <c r="H61" i="31"/>
  <c r="G61" i="31"/>
  <c r="F61" i="31"/>
  <c r="E61" i="31"/>
  <c r="D61" i="31"/>
  <c r="C61" i="31"/>
  <c r="B61" i="31"/>
  <c r="J60" i="31"/>
  <c r="I60" i="31"/>
  <c r="H60" i="31"/>
  <c r="G60" i="31"/>
  <c r="F60" i="31"/>
  <c r="E60" i="31"/>
  <c r="D60" i="31"/>
  <c r="C60" i="31"/>
  <c r="B60" i="31"/>
  <c r="J59" i="31"/>
  <c r="I59" i="31"/>
  <c r="H59" i="31"/>
  <c r="G59" i="31"/>
  <c r="F59" i="31"/>
  <c r="E59" i="31"/>
  <c r="D59" i="31"/>
  <c r="C59" i="31"/>
  <c r="B59" i="31"/>
  <c r="J58" i="31"/>
  <c r="I58" i="31"/>
  <c r="H58" i="31"/>
  <c r="G58" i="31"/>
  <c r="F58" i="31"/>
  <c r="E58" i="31"/>
  <c r="D58" i="31"/>
  <c r="C58" i="31"/>
  <c r="B58" i="31"/>
  <c r="J57" i="31"/>
  <c r="I57" i="31"/>
  <c r="H57" i="31"/>
  <c r="G57" i="31"/>
  <c r="F57" i="31"/>
  <c r="E57" i="31"/>
  <c r="D57" i="31"/>
  <c r="C57" i="31"/>
  <c r="B57" i="31"/>
  <c r="J56" i="31"/>
  <c r="I56" i="31"/>
  <c r="H56" i="31"/>
  <c r="G56" i="31"/>
  <c r="F56" i="31"/>
  <c r="E56" i="31"/>
  <c r="D56" i="31"/>
  <c r="C56" i="31"/>
  <c r="B56" i="31"/>
  <c r="J55" i="31"/>
  <c r="I55" i="31"/>
  <c r="H55" i="31"/>
  <c r="G55" i="31"/>
  <c r="F55" i="31"/>
  <c r="E55" i="31"/>
  <c r="D55" i="31"/>
  <c r="C55" i="31"/>
  <c r="B55" i="31"/>
  <c r="J54" i="31"/>
  <c r="I54" i="31"/>
  <c r="H54" i="31"/>
  <c r="G54" i="31"/>
  <c r="F54" i="31"/>
  <c r="E54" i="31"/>
  <c r="D54" i="31"/>
  <c r="C54" i="31"/>
  <c r="B54" i="31"/>
  <c r="J53" i="31"/>
  <c r="I53" i="31"/>
  <c r="H53" i="31"/>
  <c r="G53" i="31"/>
  <c r="F53" i="31"/>
  <c r="E53" i="31"/>
  <c r="D53" i="31"/>
  <c r="C53" i="31"/>
  <c r="B53" i="31"/>
  <c r="J52" i="31"/>
  <c r="I52" i="31"/>
  <c r="H52" i="31"/>
  <c r="G52" i="31"/>
  <c r="F52" i="31"/>
  <c r="E52" i="31"/>
  <c r="D52" i="31"/>
  <c r="C52" i="31"/>
  <c r="B52" i="31"/>
  <c r="J51" i="31"/>
  <c r="I51" i="31"/>
  <c r="H51" i="31"/>
  <c r="G51" i="31"/>
  <c r="F51" i="31"/>
  <c r="E51" i="31"/>
  <c r="D51" i="31"/>
  <c r="C51" i="31"/>
  <c r="B51" i="31"/>
  <c r="J50" i="31"/>
  <c r="I50" i="31"/>
  <c r="H50" i="31"/>
  <c r="G50" i="31"/>
  <c r="F50" i="31"/>
  <c r="E50" i="31"/>
  <c r="D50" i="31"/>
  <c r="C50" i="31"/>
  <c r="B50" i="31"/>
  <c r="J49" i="31"/>
  <c r="I49" i="31"/>
  <c r="H49" i="31"/>
  <c r="G49" i="31"/>
  <c r="F49" i="31"/>
  <c r="E49" i="31"/>
  <c r="D49" i="31"/>
  <c r="C49" i="31"/>
  <c r="B49" i="31"/>
  <c r="J48" i="31"/>
  <c r="I48" i="31"/>
  <c r="H48" i="31"/>
  <c r="G48" i="31"/>
  <c r="F48" i="31"/>
  <c r="E48" i="31"/>
  <c r="D48" i="31"/>
  <c r="C48" i="31"/>
  <c r="B48" i="31"/>
  <c r="J47" i="31"/>
  <c r="I47" i="31"/>
  <c r="H47" i="31"/>
  <c r="G47" i="31"/>
  <c r="F47" i="31"/>
  <c r="E47" i="31"/>
  <c r="D47" i="31"/>
  <c r="C47" i="31"/>
  <c r="B47" i="31"/>
  <c r="J46" i="31"/>
  <c r="I46" i="31"/>
  <c r="H46" i="31"/>
  <c r="G46" i="31"/>
  <c r="F46" i="31"/>
  <c r="E46" i="31"/>
  <c r="D46" i="31"/>
  <c r="C46" i="31"/>
  <c r="B46" i="31"/>
  <c r="J45" i="31"/>
  <c r="I45" i="31"/>
  <c r="H45" i="31"/>
  <c r="G45" i="31"/>
  <c r="F45" i="31"/>
  <c r="E45" i="31"/>
  <c r="D45" i="31"/>
  <c r="C45" i="31"/>
  <c r="B45" i="31"/>
  <c r="J44" i="31"/>
  <c r="I44" i="31"/>
  <c r="H44" i="31"/>
  <c r="G44" i="31"/>
  <c r="F44" i="31"/>
  <c r="E44" i="31"/>
  <c r="D44" i="31"/>
  <c r="C44" i="31"/>
  <c r="B44" i="31"/>
  <c r="J43" i="31"/>
  <c r="I43" i="31"/>
  <c r="H43" i="31"/>
  <c r="G43" i="31"/>
  <c r="F43" i="31"/>
  <c r="E43" i="31"/>
  <c r="D43" i="31"/>
  <c r="C43" i="31"/>
  <c r="B43" i="31"/>
  <c r="J42" i="31"/>
  <c r="I42" i="31"/>
  <c r="H42" i="31"/>
  <c r="G42" i="31"/>
  <c r="F42" i="31"/>
  <c r="E42" i="31"/>
  <c r="D42" i="31"/>
  <c r="C42" i="31"/>
  <c r="B42" i="31"/>
  <c r="J74" i="30"/>
  <c r="I74" i="30"/>
  <c r="H74" i="30"/>
  <c r="G74" i="30"/>
  <c r="F74" i="30"/>
  <c r="E74" i="30"/>
  <c r="D74" i="30"/>
  <c r="C74" i="30"/>
  <c r="B74" i="30"/>
  <c r="J73" i="30"/>
  <c r="I73" i="30"/>
  <c r="H73" i="30"/>
  <c r="G73" i="30"/>
  <c r="F73" i="30"/>
  <c r="E73" i="30"/>
  <c r="D73" i="30"/>
  <c r="C73" i="30"/>
  <c r="B73" i="30"/>
  <c r="J72" i="30"/>
  <c r="I72" i="30"/>
  <c r="H72" i="30"/>
  <c r="G72" i="30"/>
  <c r="F72" i="30"/>
  <c r="E72" i="30"/>
  <c r="D72" i="30"/>
  <c r="C72" i="30"/>
  <c r="B72" i="30"/>
  <c r="J71" i="30"/>
  <c r="I71" i="30"/>
  <c r="H71" i="30"/>
  <c r="G71" i="30"/>
  <c r="F71" i="30"/>
  <c r="E71" i="30"/>
  <c r="D71" i="30"/>
  <c r="C71" i="30"/>
  <c r="B71" i="30"/>
  <c r="J70" i="30"/>
  <c r="I70" i="30"/>
  <c r="H70" i="30"/>
  <c r="G70" i="30"/>
  <c r="F70" i="30"/>
  <c r="E70" i="30"/>
  <c r="D70" i="30"/>
  <c r="C70" i="30"/>
  <c r="B70" i="30"/>
  <c r="J69" i="30"/>
  <c r="I69" i="30"/>
  <c r="H69" i="30"/>
  <c r="G69" i="30"/>
  <c r="F69" i="30"/>
  <c r="E69" i="30"/>
  <c r="D69" i="30"/>
  <c r="C69" i="30"/>
  <c r="B69" i="30"/>
  <c r="J68" i="30"/>
  <c r="I68" i="30"/>
  <c r="H68" i="30"/>
  <c r="G68" i="30"/>
  <c r="F68" i="30"/>
  <c r="E68" i="30"/>
  <c r="D68" i="30"/>
  <c r="C68" i="30"/>
  <c r="B68" i="30"/>
  <c r="J67" i="30"/>
  <c r="I67" i="30"/>
  <c r="H67" i="30"/>
  <c r="G67" i="30"/>
  <c r="F67" i="30"/>
  <c r="E67" i="30"/>
  <c r="D67" i="30"/>
  <c r="C67" i="30"/>
  <c r="B67" i="30"/>
  <c r="J66" i="30"/>
  <c r="I66" i="30"/>
  <c r="H66" i="30"/>
  <c r="G66" i="30"/>
  <c r="F66" i="30"/>
  <c r="E66" i="30"/>
  <c r="D66" i="30"/>
  <c r="C66" i="30"/>
  <c r="B66" i="30"/>
  <c r="J65" i="30"/>
  <c r="I65" i="30"/>
  <c r="H65" i="30"/>
  <c r="G65" i="30"/>
  <c r="F65" i="30"/>
  <c r="E65" i="30"/>
  <c r="D65" i="30"/>
  <c r="C65" i="30"/>
  <c r="B65" i="30"/>
  <c r="J64" i="30"/>
  <c r="I64" i="30"/>
  <c r="H64" i="30"/>
  <c r="G64" i="30"/>
  <c r="F64" i="30"/>
  <c r="E64" i="30"/>
  <c r="D64" i="30"/>
  <c r="C64" i="30"/>
  <c r="B64" i="30"/>
  <c r="J63" i="30"/>
  <c r="I63" i="30"/>
  <c r="H63" i="30"/>
  <c r="G63" i="30"/>
  <c r="F63" i="30"/>
  <c r="E63" i="30"/>
  <c r="D63" i="30"/>
  <c r="C63" i="30"/>
  <c r="B63" i="30"/>
  <c r="J62" i="30"/>
  <c r="I62" i="30"/>
  <c r="H62" i="30"/>
  <c r="G62" i="30"/>
  <c r="F62" i="30"/>
  <c r="E62" i="30"/>
  <c r="D62" i="30"/>
  <c r="C62" i="30"/>
  <c r="B62" i="30"/>
  <c r="J61" i="30"/>
  <c r="I61" i="30"/>
  <c r="H61" i="30"/>
  <c r="G61" i="30"/>
  <c r="F61" i="30"/>
  <c r="E61" i="30"/>
  <c r="D61" i="30"/>
  <c r="C61" i="30"/>
  <c r="B61" i="30"/>
  <c r="J60" i="30"/>
  <c r="I60" i="30"/>
  <c r="H60" i="30"/>
  <c r="G60" i="30"/>
  <c r="F60" i="30"/>
  <c r="E60" i="30"/>
  <c r="D60" i="30"/>
  <c r="C60" i="30"/>
  <c r="B60" i="30"/>
  <c r="J59" i="30"/>
  <c r="I59" i="30"/>
  <c r="H59" i="30"/>
  <c r="G59" i="30"/>
  <c r="F59" i="30"/>
  <c r="E59" i="30"/>
  <c r="D59" i="30"/>
  <c r="C59" i="30"/>
  <c r="B59" i="30"/>
  <c r="J58" i="30"/>
  <c r="I58" i="30"/>
  <c r="H58" i="30"/>
  <c r="G58" i="30"/>
  <c r="F58" i="30"/>
  <c r="E58" i="30"/>
  <c r="D58" i="30"/>
  <c r="C58" i="30"/>
  <c r="B58" i="30"/>
  <c r="J57" i="30"/>
  <c r="I57" i="30"/>
  <c r="H57" i="30"/>
  <c r="G57" i="30"/>
  <c r="F57" i="30"/>
  <c r="E57" i="30"/>
  <c r="D57" i="30"/>
  <c r="C57" i="30"/>
  <c r="B57" i="30"/>
  <c r="J56" i="30"/>
  <c r="I56" i="30"/>
  <c r="H56" i="30"/>
  <c r="G56" i="30"/>
  <c r="F56" i="30"/>
  <c r="E56" i="30"/>
  <c r="D56" i="30"/>
  <c r="C56" i="30"/>
  <c r="B56" i="30"/>
  <c r="J55" i="30"/>
  <c r="I55" i="30"/>
  <c r="H55" i="30"/>
  <c r="G55" i="30"/>
  <c r="F55" i="30"/>
  <c r="E55" i="30"/>
  <c r="D55" i="30"/>
  <c r="C55" i="30"/>
  <c r="B55" i="30"/>
  <c r="J54" i="30"/>
  <c r="I54" i="30"/>
  <c r="H54" i="30"/>
  <c r="G54" i="30"/>
  <c r="F54" i="30"/>
  <c r="E54" i="30"/>
  <c r="D54" i="30"/>
  <c r="C54" i="30"/>
  <c r="B54" i="30"/>
  <c r="J53" i="30"/>
  <c r="I53" i="30"/>
  <c r="H53" i="30"/>
  <c r="G53" i="30"/>
  <c r="F53" i="30"/>
  <c r="E53" i="30"/>
  <c r="D53" i="30"/>
  <c r="C53" i="30"/>
  <c r="B53" i="30"/>
  <c r="J52" i="30"/>
  <c r="I52" i="30"/>
  <c r="H52" i="30"/>
  <c r="G52" i="30"/>
  <c r="F52" i="30"/>
  <c r="E52" i="30"/>
  <c r="D52" i="30"/>
  <c r="C52" i="30"/>
  <c r="B52" i="30"/>
  <c r="J51" i="30"/>
  <c r="I51" i="30"/>
  <c r="H51" i="30"/>
  <c r="G51" i="30"/>
  <c r="F51" i="30"/>
  <c r="E51" i="30"/>
  <c r="D51" i="30"/>
  <c r="C51" i="30"/>
  <c r="B51" i="30"/>
  <c r="J50" i="30"/>
  <c r="I50" i="30"/>
  <c r="H50" i="30"/>
  <c r="G50" i="30"/>
  <c r="F50" i="30"/>
  <c r="E50" i="30"/>
  <c r="D50" i="30"/>
  <c r="C50" i="30"/>
  <c r="B50" i="30"/>
  <c r="J49" i="30"/>
  <c r="I49" i="30"/>
  <c r="H49" i="30"/>
  <c r="G49" i="30"/>
  <c r="F49" i="30"/>
  <c r="E49" i="30"/>
  <c r="D49" i="30"/>
  <c r="C49" i="30"/>
  <c r="B49" i="30"/>
  <c r="J48" i="30"/>
  <c r="I48" i="30"/>
  <c r="H48" i="30"/>
  <c r="G48" i="30"/>
  <c r="F48" i="30"/>
  <c r="E48" i="30"/>
  <c r="D48" i="30"/>
  <c r="C48" i="30"/>
  <c r="B48" i="30"/>
  <c r="J47" i="30"/>
  <c r="I47" i="30"/>
  <c r="H47" i="30"/>
  <c r="G47" i="30"/>
  <c r="F47" i="30"/>
  <c r="E47" i="30"/>
  <c r="D47" i="30"/>
  <c r="C47" i="30"/>
  <c r="B47" i="30"/>
  <c r="J46" i="30"/>
  <c r="I46" i="30"/>
  <c r="H46" i="30"/>
  <c r="G46" i="30"/>
  <c r="F46" i="30"/>
  <c r="E46" i="30"/>
  <c r="D46" i="30"/>
  <c r="C46" i="30"/>
  <c r="B46" i="30"/>
  <c r="J45" i="30"/>
  <c r="I45" i="30"/>
  <c r="H45" i="30"/>
  <c r="G45" i="30"/>
  <c r="F45" i="30"/>
  <c r="E45" i="30"/>
  <c r="D45" i="30"/>
  <c r="C45" i="30"/>
  <c r="B45" i="30"/>
  <c r="J44" i="30"/>
  <c r="I44" i="30"/>
  <c r="H44" i="30"/>
  <c r="G44" i="30"/>
  <c r="F44" i="30"/>
  <c r="E44" i="30"/>
  <c r="D44" i="30"/>
  <c r="C44" i="30"/>
  <c r="B44" i="30"/>
  <c r="J43" i="30"/>
  <c r="I43" i="30"/>
  <c r="H43" i="30"/>
  <c r="G43" i="30"/>
  <c r="F43" i="30"/>
  <c r="E43" i="30"/>
  <c r="D43" i="30"/>
  <c r="C43" i="30"/>
  <c r="B43" i="30"/>
  <c r="J42" i="30"/>
  <c r="I42" i="30"/>
  <c r="H42" i="30"/>
  <c r="G42" i="30"/>
  <c r="F42" i="30"/>
  <c r="E42" i="30"/>
  <c r="D42" i="30"/>
  <c r="C42" i="30"/>
  <c r="M17" i="17"/>
  <c r="N17" i="17"/>
  <c r="O17" i="17"/>
  <c r="M18" i="17"/>
  <c r="N18" i="17"/>
  <c r="O18" i="17"/>
  <c r="M19" i="17"/>
  <c r="N19" i="17"/>
  <c r="O19" i="17"/>
  <c r="M20" i="17"/>
  <c r="N20" i="17"/>
  <c r="O20" i="17"/>
  <c r="M21" i="17"/>
  <c r="N21" i="17"/>
  <c r="O21" i="17"/>
  <c r="M22" i="17"/>
  <c r="N22" i="17"/>
  <c r="O22" i="17"/>
  <c r="M23" i="17"/>
  <c r="N23" i="17"/>
  <c r="O23" i="17"/>
  <c r="M24" i="17"/>
  <c r="N24" i="17"/>
  <c r="O24" i="17"/>
  <c r="M17" i="15"/>
  <c r="N17" i="15"/>
  <c r="M18" i="15"/>
  <c r="N18" i="15"/>
  <c r="O18" i="15"/>
  <c r="M19" i="15"/>
  <c r="N19" i="15"/>
  <c r="O19" i="15"/>
  <c r="M20" i="15"/>
  <c r="N20" i="15"/>
  <c r="O20" i="15"/>
  <c r="M21" i="15"/>
  <c r="N21" i="15"/>
  <c r="M22" i="15"/>
  <c r="N22" i="15"/>
  <c r="O22" i="15"/>
  <c r="M23" i="15"/>
  <c r="N23" i="15"/>
  <c r="L34" i="3"/>
  <c r="M34" i="3"/>
  <c r="N34" i="3"/>
  <c r="O34" i="3"/>
  <c r="L35" i="3"/>
  <c r="M35" i="3"/>
  <c r="N35" i="3"/>
  <c r="O35" i="3"/>
  <c r="L36" i="3"/>
  <c r="M36" i="3"/>
  <c r="N36" i="3"/>
  <c r="O36" i="3"/>
  <c r="L37" i="3"/>
  <c r="M37" i="3"/>
  <c r="N37" i="3"/>
  <c r="O37" i="3"/>
  <c r="L38" i="3"/>
  <c r="M38" i="3"/>
  <c r="N38" i="3"/>
  <c r="O38" i="3"/>
  <c r="L39" i="3"/>
  <c r="M39" i="3"/>
  <c r="N39" i="3"/>
  <c r="O39" i="3"/>
  <c r="L40" i="3"/>
  <c r="M40" i="3"/>
  <c r="N40" i="3"/>
  <c r="O40" i="3"/>
  <c r="L41" i="3"/>
  <c r="M41" i="3"/>
  <c r="N41" i="3"/>
  <c r="O41" i="3"/>
  <c r="L42" i="3"/>
  <c r="M42" i="3"/>
  <c r="N42" i="3"/>
  <c r="O42" i="3"/>
  <c r="L43" i="3"/>
  <c r="M43" i="3"/>
  <c r="N43" i="3"/>
  <c r="O43" i="3"/>
  <c r="L44" i="3"/>
  <c r="M44" i="3"/>
  <c r="N44" i="3"/>
  <c r="O44" i="3"/>
  <c r="L45" i="3"/>
  <c r="M45" i="3"/>
  <c r="N45" i="3"/>
  <c r="O45" i="3"/>
  <c r="L46" i="3"/>
  <c r="M46" i="3"/>
  <c r="N46" i="3"/>
  <c r="O46" i="3"/>
  <c r="L47" i="3"/>
  <c r="M47" i="3"/>
  <c r="N47" i="3"/>
  <c r="O47" i="3"/>
  <c r="L48" i="3"/>
  <c r="M48" i="3"/>
  <c r="N48" i="3"/>
  <c r="O48" i="3"/>
  <c r="L49" i="3"/>
  <c r="M49" i="3"/>
  <c r="N49" i="3"/>
  <c r="O49" i="3"/>
  <c r="L50" i="3"/>
  <c r="M50" i="3"/>
  <c r="O50" i="3"/>
  <c r="L51" i="3"/>
  <c r="M51" i="3"/>
  <c r="N51" i="3"/>
  <c r="O51" i="3"/>
  <c r="L52" i="3"/>
  <c r="M52" i="3"/>
  <c r="N52" i="3"/>
  <c r="O52" i="3"/>
  <c r="L53" i="3"/>
  <c r="M53" i="3"/>
  <c r="N53" i="3"/>
  <c r="O53" i="3"/>
  <c r="L54" i="3"/>
  <c r="M54" i="3"/>
  <c r="N54" i="3"/>
  <c r="O54" i="3"/>
  <c r="L55" i="3"/>
  <c r="M55" i="3"/>
  <c r="N55" i="3"/>
  <c r="O55" i="3"/>
  <c r="L56" i="3"/>
  <c r="M56" i="3"/>
  <c r="N56" i="3"/>
  <c r="O56" i="3"/>
  <c r="L57" i="3"/>
  <c r="N57" i="3"/>
  <c r="O57" i="3"/>
  <c r="L58" i="3"/>
  <c r="M58" i="3"/>
  <c r="N58" i="3"/>
  <c r="O58" i="3"/>
  <c r="M17" i="14"/>
  <c r="N17" i="14"/>
  <c r="M18" i="14"/>
  <c r="N18" i="14"/>
  <c r="M19" i="14"/>
  <c r="N19" i="14"/>
  <c r="O19" i="14"/>
  <c r="M20" i="14"/>
  <c r="O20" i="14"/>
  <c r="M21" i="14"/>
  <c r="N21" i="14"/>
  <c r="O21" i="14"/>
  <c r="Q5" i="14"/>
  <c r="R5" i="14" s="1"/>
  <c r="R42" i="8"/>
  <c r="S42" i="8"/>
  <c r="T42" i="8"/>
  <c r="R43" i="8"/>
  <c r="S43" i="8"/>
  <c r="R44" i="8"/>
  <c r="S44" i="8"/>
  <c r="T44" i="8"/>
  <c r="R45" i="8"/>
  <c r="S45" i="8"/>
  <c r="T45" i="8"/>
  <c r="R46" i="8"/>
  <c r="S46" i="8"/>
  <c r="T46" i="8"/>
  <c r="R47" i="8"/>
  <c r="S47" i="8"/>
  <c r="T47" i="8"/>
  <c r="R48" i="8"/>
  <c r="S48" i="8"/>
  <c r="T48" i="8"/>
  <c r="R49" i="8"/>
  <c r="S49" i="8"/>
  <c r="T49" i="8"/>
  <c r="R50" i="8"/>
  <c r="S50" i="8"/>
  <c r="T50" i="8"/>
  <c r="R51" i="8"/>
  <c r="S51" i="8"/>
  <c r="T51" i="8"/>
  <c r="R52" i="8"/>
  <c r="S52" i="8"/>
  <c r="T52" i="8"/>
  <c r="R53" i="8"/>
  <c r="S53" i="8"/>
  <c r="T53" i="8"/>
  <c r="R54" i="8"/>
  <c r="S54" i="8"/>
  <c r="T54" i="8"/>
  <c r="R55" i="8"/>
  <c r="S55" i="8"/>
  <c r="T55" i="8"/>
  <c r="R56" i="8"/>
  <c r="S56" i="8"/>
  <c r="T56" i="8"/>
  <c r="R57" i="8"/>
  <c r="S57" i="8"/>
  <c r="T57" i="8"/>
  <c r="R58" i="8"/>
  <c r="S58" i="8"/>
  <c r="T58" i="8"/>
  <c r="R59" i="8"/>
  <c r="S59" i="8"/>
  <c r="T59" i="8"/>
  <c r="R60" i="8"/>
  <c r="S60" i="8"/>
  <c r="T60" i="8"/>
  <c r="R61" i="8"/>
  <c r="S61" i="8"/>
  <c r="T61" i="8"/>
  <c r="R62" i="8"/>
  <c r="S62" i="8"/>
  <c r="T62" i="8"/>
  <c r="R63" i="8"/>
  <c r="S63" i="8"/>
  <c r="T63" i="8"/>
  <c r="R64" i="8"/>
  <c r="S64" i="8"/>
  <c r="T64" i="8"/>
  <c r="R65" i="8"/>
  <c r="S65" i="8"/>
  <c r="T65" i="8"/>
  <c r="R66" i="8"/>
  <c r="S66" i="8"/>
  <c r="T66" i="8"/>
  <c r="R67" i="8"/>
  <c r="S67" i="8"/>
  <c r="T67" i="8"/>
  <c r="R68" i="8"/>
  <c r="S68" i="8"/>
  <c r="T68" i="8"/>
  <c r="R69" i="8"/>
  <c r="S69" i="8"/>
  <c r="T69" i="8"/>
  <c r="R70" i="8"/>
  <c r="S70" i="8"/>
  <c r="T70" i="8"/>
  <c r="R71" i="8"/>
  <c r="S71" i="8"/>
  <c r="T71" i="8"/>
  <c r="R72" i="8"/>
  <c r="S72" i="8"/>
  <c r="T72" i="8"/>
  <c r="R73" i="8"/>
  <c r="S73" i="8"/>
  <c r="T73" i="8"/>
  <c r="R74" i="8"/>
  <c r="S74" i="8"/>
  <c r="T74" i="8"/>
  <c r="R26" i="6"/>
  <c r="R27" i="6"/>
  <c r="R28" i="6"/>
  <c r="R29" i="6"/>
  <c r="R30" i="6"/>
  <c r="R31" i="6"/>
  <c r="R32" i="6"/>
  <c r="R33" i="6"/>
  <c r="R34" i="6"/>
  <c r="R35" i="6"/>
  <c r="R36" i="6"/>
  <c r="R37" i="6"/>
  <c r="R38" i="6"/>
  <c r="R39" i="6"/>
  <c r="R40" i="6"/>
  <c r="R41" i="6"/>
  <c r="R42" i="6"/>
  <c r="R18" i="6"/>
  <c r="S18" i="6"/>
  <c r="R19" i="6"/>
  <c r="S19" i="6"/>
  <c r="R20" i="6"/>
  <c r="S20" i="6"/>
  <c r="R21" i="6"/>
  <c r="S21" i="6"/>
  <c r="T21" i="6"/>
  <c r="C42" i="64"/>
  <c r="D42" i="64"/>
  <c r="E42" i="64"/>
  <c r="F42" i="64"/>
  <c r="G42" i="64"/>
  <c r="H42" i="64"/>
  <c r="I42" i="64"/>
  <c r="J42" i="64"/>
  <c r="K42" i="64"/>
  <c r="L42" i="64"/>
  <c r="M42" i="64"/>
  <c r="N42" i="64"/>
  <c r="O42" i="64"/>
  <c r="P42" i="64"/>
  <c r="Q42" i="64"/>
  <c r="R42" i="64"/>
  <c r="S42" i="64"/>
  <c r="T42" i="64"/>
  <c r="C43" i="64"/>
  <c r="D43" i="64"/>
  <c r="E43" i="64"/>
  <c r="F43" i="64"/>
  <c r="G43" i="64"/>
  <c r="H43" i="64"/>
  <c r="I43" i="64"/>
  <c r="J43" i="64"/>
  <c r="K43" i="64"/>
  <c r="L43" i="64"/>
  <c r="M43" i="64"/>
  <c r="N43" i="64"/>
  <c r="O43" i="64"/>
  <c r="P43" i="64"/>
  <c r="Q43" i="64"/>
  <c r="R43" i="64"/>
  <c r="S43" i="64"/>
  <c r="T43" i="64"/>
  <c r="C44" i="64"/>
  <c r="D44" i="64"/>
  <c r="E44" i="64"/>
  <c r="F44" i="64"/>
  <c r="G44" i="64"/>
  <c r="H44" i="64"/>
  <c r="I44" i="64"/>
  <c r="J44" i="64"/>
  <c r="K44" i="64"/>
  <c r="L44" i="64"/>
  <c r="M44" i="64"/>
  <c r="N44" i="64"/>
  <c r="O44" i="64"/>
  <c r="P44" i="64"/>
  <c r="Q44" i="64"/>
  <c r="R44" i="64"/>
  <c r="S44" i="64"/>
  <c r="T44" i="64"/>
  <c r="C45" i="64"/>
  <c r="D45" i="64"/>
  <c r="E45" i="64"/>
  <c r="F45" i="64"/>
  <c r="G45" i="64"/>
  <c r="H45" i="64"/>
  <c r="I45" i="64"/>
  <c r="J45" i="64"/>
  <c r="K45" i="64"/>
  <c r="L45" i="64"/>
  <c r="M45" i="64"/>
  <c r="N45" i="64"/>
  <c r="O45" i="64"/>
  <c r="P45" i="64"/>
  <c r="Q45" i="64"/>
  <c r="R45" i="64"/>
  <c r="S45" i="64"/>
  <c r="T45" i="64"/>
  <c r="C46" i="64"/>
  <c r="D46" i="64"/>
  <c r="E46" i="64"/>
  <c r="F46" i="64"/>
  <c r="G46" i="64"/>
  <c r="H46" i="64"/>
  <c r="I46" i="64"/>
  <c r="J46" i="64"/>
  <c r="K46" i="64"/>
  <c r="L46" i="64"/>
  <c r="M46" i="64"/>
  <c r="N46" i="64"/>
  <c r="O46" i="64"/>
  <c r="P46" i="64"/>
  <c r="Q46" i="64"/>
  <c r="R46" i="64"/>
  <c r="S46" i="64"/>
  <c r="T46" i="64"/>
  <c r="C47" i="64"/>
  <c r="D47" i="64"/>
  <c r="E47" i="64"/>
  <c r="F47" i="64"/>
  <c r="G47" i="64"/>
  <c r="H47" i="64"/>
  <c r="I47" i="64"/>
  <c r="J47" i="64"/>
  <c r="K47" i="64"/>
  <c r="L47" i="64"/>
  <c r="M47" i="64"/>
  <c r="N47" i="64"/>
  <c r="O47" i="64"/>
  <c r="P47" i="64"/>
  <c r="Q47" i="64"/>
  <c r="R47" i="64"/>
  <c r="S47" i="64"/>
  <c r="T47" i="64"/>
  <c r="C48" i="64"/>
  <c r="D48" i="64"/>
  <c r="E48" i="64"/>
  <c r="F48" i="64"/>
  <c r="G48" i="64"/>
  <c r="H48" i="64"/>
  <c r="I48" i="64"/>
  <c r="J48" i="64"/>
  <c r="K48" i="64"/>
  <c r="L48" i="64"/>
  <c r="M48" i="64"/>
  <c r="N48" i="64"/>
  <c r="O48" i="64"/>
  <c r="P48" i="64"/>
  <c r="Q48" i="64"/>
  <c r="R48" i="64"/>
  <c r="S48" i="64"/>
  <c r="T48" i="64"/>
  <c r="C49" i="64"/>
  <c r="D49" i="64"/>
  <c r="E49" i="64"/>
  <c r="F49" i="64"/>
  <c r="G49" i="64"/>
  <c r="H49" i="64"/>
  <c r="I49" i="64"/>
  <c r="J49" i="64"/>
  <c r="K49" i="64"/>
  <c r="L49" i="64"/>
  <c r="M49" i="64"/>
  <c r="N49" i="64"/>
  <c r="O49" i="64"/>
  <c r="P49" i="64"/>
  <c r="Q49" i="64"/>
  <c r="R49" i="64"/>
  <c r="S49" i="64"/>
  <c r="T49" i="64"/>
  <c r="C50" i="64"/>
  <c r="D50" i="64"/>
  <c r="E50" i="64"/>
  <c r="F50" i="64"/>
  <c r="G50" i="64"/>
  <c r="H50" i="64"/>
  <c r="I50" i="64"/>
  <c r="J50" i="64"/>
  <c r="K50" i="64"/>
  <c r="L50" i="64"/>
  <c r="M50" i="64"/>
  <c r="N50" i="64"/>
  <c r="O50" i="64"/>
  <c r="P50" i="64"/>
  <c r="Q50" i="64"/>
  <c r="R50" i="64"/>
  <c r="S50" i="64"/>
  <c r="T50" i="64"/>
  <c r="C51" i="64"/>
  <c r="D51" i="64"/>
  <c r="E51" i="64"/>
  <c r="F51" i="64"/>
  <c r="G51" i="64"/>
  <c r="H51" i="64"/>
  <c r="I51" i="64"/>
  <c r="J51" i="64"/>
  <c r="K51" i="64"/>
  <c r="L51" i="64"/>
  <c r="M51" i="64"/>
  <c r="N51" i="64"/>
  <c r="O51" i="64"/>
  <c r="P51" i="64"/>
  <c r="Q51" i="64"/>
  <c r="R51" i="64"/>
  <c r="S51" i="64"/>
  <c r="T51" i="64"/>
  <c r="C52" i="64"/>
  <c r="D52" i="64"/>
  <c r="E52" i="64"/>
  <c r="F52" i="64"/>
  <c r="G52" i="64"/>
  <c r="H52" i="64"/>
  <c r="I52" i="64"/>
  <c r="J52" i="64"/>
  <c r="K52" i="64"/>
  <c r="L52" i="64"/>
  <c r="M52" i="64"/>
  <c r="N52" i="64"/>
  <c r="O52" i="64"/>
  <c r="P52" i="64"/>
  <c r="Q52" i="64"/>
  <c r="R52" i="64"/>
  <c r="S52" i="64"/>
  <c r="T52" i="64"/>
  <c r="C53" i="64"/>
  <c r="D53" i="64"/>
  <c r="E53" i="64"/>
  <c r="F53" i="64"/>
  <c r="G53" i="64"/>
  <c r="H53" i="64"/>
  <c r="I53" i="64"/>
  <c r="J53" i="64"/>
  <c r="K53" i="64"/>
  <c r="L53" i="64"/>
  <c r="M53" i="64"/>
  <c r="N53" i="64"/>
  <c r="O53" i="64"/>
  <c r="P53" i="64"/>
  <c r="Q53" i="64"/>
  <c r="R53" i="64"/>
  <c r="S53" i="64"/>
  <c r="T53" i="64"/>
  <c r="C54" i="64"/>
  <c r="D54" i="64"/>
  <c r="E54" i="64"/>
  <c r="F54" i="64"/>
  <c r="G54" i="64"/>
  <c r="H54" i="64"/>
  <c r="I54" i="64"/>
  <c r="J54" i="64"/>
  <c r="K54" i="64"/>
  <c r="L54" i="64"/>
  <c r="M54" i="64"/>
  <c r="N54" i="64"/>
  <c r="O54" i="64"/>
  <c r="P54" i="64"/>
  <c r="Q54" i="64"/>
  <c r="R54" i="64"/>
  <c r="S54" i="64"/>
  <c r="T54" i="64"/>
  <c r="C55" i="64"/>
  <c r="D55" i="64"/>
  <c r="E55" i="64"/>
  <c r="F55" i="64"/>
  <c r="G55" i="64"/>
  <c r="H55" i="64"/>
  <c r="I55" i="64"/>
  <c r="J55" i="64"/>
  <c r="K55" i="64"/>
  <c r="L55" i="64"/>
  <c r="M55" i="64"/>
  <c r="N55" i="64"/>
  <c r="O55" i="64"/>
  <c r="P55" i="64"/>
  <c r="Q55" i="64"/>
  <c r="R55" i="64"/>
  <c r="S55" i="64"/>
  <c r="T55" i="64"/>
  <c r="C56" i="64"/>
  <c r="D56" i="64"/>
  <c r="E56" i="64"/>
  <c r="F56" i="64"/>
  <c r="G56" i="64"/>
  <c r="H56" i="64"/>
  <c r="I56" i="64"/>
  <c r="J56" i="64"/>
  <c r="K56" i="64"/>
  <c r="L56" i="64"/>
  <c r="M56" i="64"/>
  <c r="N56" i="64"/>
  <c r="O56" i="64"/>
  <c r="P56" i="64"/>
  <c r="Q56" i="64"/>
  <c r="R56" i="64"/>
  <c r="S56" i="64"/>
  <c r="T56" i="64"/>
  <c r="C57" i="64"/>
  <c r="D57" i="64"/>
  <c r="E57" i="64"/>
  <c r="F57" i="64"/>
  <c r="G57" i="64"/>
  <c r="H57" i="64"/>
  <c r="I57" i="64"/>
  <c r="J57" i="64"/>
  <c r="K57" i="64"/>
  <c r="L57" i="64"/>
  <c r="M57" i="64"/>
  <c r="N57" i="64"/>
  <c r="O57" i="64"/>
  <c r="P57" i="64"/>
  <c r="Q57" i="64"/>
  <c r="R57" i="64"/>
  <c r="S57" i="64"/>
  <c r="T57" i="64"/>
  <c r="C58" i="64"/>
  <c r="D58" i="64"/>
  <c r="E58" i="64"/>
  <c r="F58" i="64"/>
  <c r="G58" i="64"/>
  <c r="H58" i="64"/>
  <c r="I58" i="64"/>
  <c r="J58" i="64"/>
  <c r="K58" i="64"/>
  <c r="L58" i="64"/>
  <c r="M58" i="64"/>
  <c r="N58" i="64"/>
  <c r="O58" i="64"/>
  <c r="P58" i="64"/>
  <c r="Q58" i="64"/>
  <c r="R58" i="64"/>
  <c r="S58" i="64"/>
  <c r="T58" i="64"/>
  <c r="C59" i="64"/>
  <c r="D59" i="64"/>
  <c r="E59" i="64"/>
  <c r="F59" i="64"/>
  <c r="G59" i="64"/>
  <c r="H59" i="64"/>
  <c r="I59" i="64"/>
  <c r="J59" i="64"/>
  <c r="K59" i="64"/>
  <c r="L59" i="64"/>
  <c r="M59" i="64"/>
  <c r="N59" i="64"/>
  <c r="O59" i="64"/>
  <c r="P59" i="64"/>
  <c r="Q59" i="64"/>
  <c r="R59" i="64"/>
  <c r="S59" i="64"/>
  <c r="T59" i="64"/>
  <c r="C60" i="64"/>
  <c r="D60" i="64"/>
  <c r="E60" i="64"/>
  <c r="F60" i="64"/>
  <c r="G60" i="64"/>
  <c r="H60" i="64"/>
  <c r="I60" i="64"/>
  <c r="J60" i="64"/>
  <c r="K60" i="64"/>
  <c r="L60" i="64"/>
  <c r="M60" i="64"/>
  <c r="N60" i="64"/>
  <c r="O60" i="64"/>
  <c r="P60" i="64"/>
  <c r="Q60" i="64"/>
  <c r="R60" i="64"/>
  <c r="S60" i="64"/>
  <c r="T60" i="64"/>
  <c r="C61" i="64"/>
  <c r="D61" i="64"/>
  <c r="E61" i="64"/>
  <c r="F61" i="64"/>
  <c r="G61" i="64"/>
  <c r="H61" i="64"/>
  <c r="I61" i="64"/>
  <c r="J61" i="64"/>
  <c r="K61" i="64"/>
  <c r="L61" i="64"/>
  <c r="M61" i="64"/>
  <c r="N61" i="64"/>
  <c r="O61" i="64"/>
  <c r="P61" i="64"/>
  <c r="Q61" i="64"/>
  <c r="R61" i="64"/>
  <c r="S61" i="64"/>
  <c r="T61" i="64"/>
  <c r="C62" i="64"/>
  <c r="D62" i="64"/>
  <c r="E62" i="64"/>
  <c r="F62" i="64"/>
  <c r="G62" i="64"/>
  <c r="H62" i="64"/>
  <c r="I62" i="64"/>
  <c r="J62" i="64"/>
  <c r="K62" i="64"/>
  <c r="L62" i="64"/>
  <c r="M62" i="64"/>
  <c r="N62" i="64"/>
  <c r="O62" i="64"/>
  <c r="P62" i="64"/>
  <c r="Q62" i="64"/>
  <c r="R62" i="64"/>
  <c r="S62" i="64"/>
  <c r="T62" i="64"/>
  <c r="C63" i="64"/>
  <c r="D63" i="64"/>
  <c r="E63" i="64"/>
  <c r="F63" i="64"/>
  <c r="G63" i="64"/>
  <c r="H63" i="64"/>
  <c r="I63" i="64"/>
  <c r="J63" i="64"/>
  <c r="K63" i="64"/>
  <c r="L63" i="64"/>
  <c r="M63" i="64"/>
  <c r="N63" i="64"/>
  <c r="O63" i="64"/>
  <c r="P63" i="64"/>
  <c r="Q63" i="64"/>
  <c r="R63" i="64"/>
  <c r="S63" i="64"/>
  <c r="T63" i="64"/>
  <c r="C64" i="64"/>
  <c r="D64" i="64"/>
  <c r="E64" i="64"/>
  <c r="F64" i="64"/>
  <c r="G64" i="64"/>
  <c r="H64" i="64"/>
  <c r="I64" i="64"/>
  <c r="J64" i="64"/>
  <c r="K64" i="64"/>
  <c r="L64" i="64"/>
  <c r="M64" i="64"/>
  <c r="N64" i="64"/>
  <c r="O64" i="64"/>
  <c r="P64" i="64"/>
  <c r="Q64" i="64"/>
  <c r="R64" i="64"/>
  <c r="S64" i="64"/>
  <c r="T64" i="64"/>
  <c r="C65" i="64"/>
  <c r="D65" i="64"/>
  <c r="E65" i="64"/>
  <c r="F65" i="64"/>
  <c r="G65" i="64"/>
  <c r="H65" i="64"/>
  <c r="I65" i="64"/>
  <c r="J65" i="64"/>
  <c r="K65" i="64"/>
  <c r="L65" i="64"/>
  <c r="M65" i="64"/>
  <c r="N65" i="64"/>
  <c r="O65" i="64"/>
  <c r="P65" i="64"/>
  <c r="Q65" i="64"/>
  <c r="R65" i="64"/>
  <c r="S65" i="64"/>
  <c r="T65" i="64"/>
  <c r="C66" i="64"/>
  <c r="D66" i="64"/>
  <c r="E66" i="64"/>
  <c r="F66" i="64"/>
  <c r="G66" i="64"/>
  <c r="H66" i="64"/>
  <c r="I66" i="64"/>
  <c r="J66" i="64"/>
  <c r="K66" i="64"/>
  <c r="L66" i="64"/>
  <c r="M66" i="64"/>
  <c r="N66" i="64"/>
  <c r="O66" i="64"/>
  <c r="P66" i="64"/>
  <c r="Q66" i="64"/>
  <c r="R66" i="64"/>
  <c r="S66" i="64"/>
  <c r="T66" i="64"/>
  <c r="C67" i="64"/>
  <c r="D67" i="64"/>
  <c r="E67" i="64"/>
  <c r="F67" i="64"/>
  <c r="G67" i="64"/>
  <c r="H67" i="64"/>
  <c r="I67" i="64"/>
  <c r="J67" i="64"/>
  <c r="K67" i="64"/>
  <c r="L67" i="64"/>
  <c r="M67" i="64"/>
  <c r="N67" i="64"/>
  <c r="O67" i="64"/>
  <c r="P67" i="64"/>
  <c r="Q67" i="64"/>
  <c r="R67" i="64"/>
  <c r="S67" i="64"/>
  <c r="T67" i="64"/>
  <c r="C68" i="64"/>
  <c r="D68" i="64"/>
  <c r="E68" i="64"/>
  <c r="F68" i="64"/>
  <c r="G68" i="64"/>
  <c r="H68" i="64"/>
  <c r="I68" i="64"/>
  <c r="J68" i="64"/>
  <c r="K68" i="64"/>
  <c r="L68" i="64"/>
  <c r="M68" i="64"/>
  <c r="N68" i="64"/>
  <c r="O68" i="64"/>
  <c r="P68" i="64"/>
  <c r="Q68" i="64"/>
  <c r="R68" i="64"/>
  <c r="S68" i="64"/>
  <c r="T68" i="64"/>
  <c r="C69" i="64"/>
  <c r="D69" i="64"/>
  <c r="E69" i="64"/>
  <c r="F69" i="64"/>
  <c r="G69" i="64"/>
  <c r="H69" i="64"/>
  <c r="I69" i="64"/>
  <c r="J69" i="64"/>
  <c r="K69" i="64"/>
  <c r="L69" i="64"/>
  <c r="M69" i="64"/>
  <c r="N69" i="64"/>
  <c r="O69" i="64"/>
  <c r="P69" i="64"/>
  <c r="Q69" i="64"/>
  <c r="R69" i="64"/>
  <c r="S69" i="64"/>
  <c r="T69" i="64"/>
  <c r="C70" i="64"/>
  <c r="D70" i="64"/>
  <c r="E70" i="64"/>
  <c r="F70" i="64"/>
  <c r="G70" i="64"/>
  <c r="H70" i="64"/>
  <c r="I70" i="64"/>
  <c r="J70" i="64"/>
  <c r="K70" i="64"/>
  <c r="L70" i="64"/>
  <c r="M70" i="64"/>
  <c r="N70" i="64"/>
  <c r="O70" i="64"/>
  <c r="P70" i="64"/>
  <c r="Q70" i="64"/>
  <c r="R70" i="64"/>
  <c r="S70" i="64"/>
  <c r="T70" i="64"/>
  <c r="C71" i="64"/>
  <c r="D71" i="64"/>
  <c r="E71" i="64"/>
  <c r="F71" i="64"/>
  <c r="G71" i="64"/>
  <c r="H71" i="64"/>
  <c r="I71" i="64"/>
  <c r="J71" i="64"/>
  <c r="K71" i="64"/>
  <c r="L71" i="64"/>
  <c r="M71" i="64"/>
  <c r="N71" i="64"/>
  <c r="O71" i="64"/>
  <c r="P71" i="64"/>
  <c r="Q71" i="64"/>
  <c r="R71" i="64"/>
  <c r="S71" i="64"/>
  <c r="T71" i="64"/>
  <c r="C72" i="64"/>
  <c r="D72" i="64"/>
  <c r="E72" i="64"/>
  <c r="F72" i="64"/>
  <c r="G72" i="64"/>
  <c r="H72" i="64"/>
  <c r="I72" i="64"/>
  <c r="J72" i="64"/>
  <c r="K72" i="64"/>
  <c r="L72" i="64"/>
  <c r="M72" i="64"/>
  <c r="N72" i="64"/>
  <c r="O72" i="64"/>
  <c r="P72" i="64"/>
  <c r="Q72" i="64"/>
  <c r="R72" i="64"/>
  <c r="S72" i="64"/>
  <c r="T72" i="64"/>
  <c r="C73" i="64"/>
  <c r="D73" i="64"/>
  <c r="E73" i="64"/>
  <c r="F73" i="64"/>
  <c r="G73" i="64"/>
  <c r="H73" i="64"/>
  <c r="I73" i="64"/>
  <c r="J73" i="64"/>
  <c r="K73" i="64"/>
  <c r="L73" i="64"/>
  <c r="M73" i="64"/>
  <c r="N73" i="64"/>
  <c r="O73" i="64"/>
  <c r="P73" i="64"/>
  <c r="Q73" i="64"/>
  <c r="R73" i="64"/>
  <c r="S73" i="64"/>
  <c r="T73" i="64"/>
  <c r="C74" i="64"/>
  <c r="D74" i="64"/>
  <c r="E74" i="64"/>
  <c r="F74" i="64"/>
  <c r="G74" i="64"/>
  <c r="H74" i="64"/>
  <c r="I74" i="64"/>
  <c r="J74" i="64"/>
  <c r="K74" i="64"/>
  <c r="L74" i="64"/>
  <c r="M74" i="64"/>
  <c r="N74" i="64"/>
  <c r="O74" i="64"/>
  <c r="P74" i="64"/>
  <c r="Q74" i="64"/>
  <c r="R74" i="64"/>
  <c r="S74" i="64"/>
  <c r="T74" i="64"/>
  <c r="B74" i="64"/>
  <c r="B73" i="64"/>
  <c r="B72" i="64"/>
  <c r="B71" i="64"/>
  <c r="B70" i="64"/>
  <c r="B69" i="64"/>
  <c r="B68" i="64"/>
  <c r="B67" i="64"/>
  <c r="B66" i="64"/>
  <c r="B65" i="64"/>
  <c r="B64" i="64"/>
  <c r="B63" i="64"/>
  <c r="B62" i="64"/>
  <c r="B61" i="64"/>
  <c r="B60" i="64"/>
  <c r="B59" i="64"/>
  <c r="B58" i="64"/>
  <c r="B57" i="64"/>
  <c r="B56" i="64"/>
  <c r="B55" i="64"/>
  <c r="B54" i="64"/>
  <c r="B53" i="64"/>
  <c r="B52" i="64"/>
  <c r="B51" i="64"/>
  <c r="B50" i="64"/>
  <c r="B49" i="64"/>
  <c r="B48" i="64"/>
  <c r="B47" i="64"/>
  <c r="B46" i="64"/>
  <c r="B45" i="64"/>
  <c r="B44" i="64"/>
  <c r="B43" i="64"/>
  <c r="B42" i="64"/>
  <c r="C37" i="5"/>
  <c r="D37" i="5"/>
  <c r="E37" i="5"/>
  <c r="F37" i="5"/>
  <c r="G37" i="5"/>
  <c r="H37" i="5"/>
  <c r="I37" i="5"/>
  <c r="J37" i="5"/>
  <c r="K37" i="5"/>
  <c r="L37" i="5"/>
  <c r="M37" i="5"/>
  <c r="N37" i="5"/>
  <c r="O37" i="5"/>
  <c r="C38" i="5"/>
  <c r="D38" i="5"/>
  <c r="E38" i="5"/>
  <c r="F38" i="5"/>
  <c r="G38" i="5"/>
  <c r="H38" i="5"/>
  <c r="I38" i="5"/>
  <c r="J38" i="5"/>
  <c r="K38" i="5"/>
  <c r="L38" i="5"/>
  <c r="M38" i="5"/>
  <c r="N38" i="5"/>
  <c r="C22" i="5"/>
  <c r="D22" i="5"/>
  <c r="E22" i="5"/>
  <c r="F22" i="5"/>
  <c r="G22" i="5"/>
  <c r="H22" i="5"/>
  <c r="I22" i="5"/>
  <c r="J22" i="5"/>
  <c r="K22" i="5"/>
  <c r="L22" i="5"/>
  <c r="M22" i="5"/>
  <c r="N22" i="5"/>
  <c r="O22" i="5"/>
  <c r="C23" i="5"/>
  <c r="D23" i="5"/>
  <c r="E23" i="5"/>
  <c r="F23" i="5"/>
  <c r="G23" i="5"/>
  <c r="H23" i="5"/>
  <c r="I23" i="5"/>
  <c r="J23" i="5"/>
  <c r="K23" i="5"/>
  <c r="L23" i="5"/>
  <c r="M23" i="5"/>
  <c r="N23" i="5"/>
  <c r="O23" i="5"/>
  <c r="C24" i="5"/>
  <c r="D24" i="5"/>
  <c r="E24" i="5"/>
  <c r="F24" i="5"/>
  <c r="G24" i="5"/>
  <c r="H24" i="5"/>
  <c r="I24" i="5"/>
  <c r="J24" i="5"/>
  <c r="K24" i="5"/>
  <c r="L24" i="5"/>
  <c r="M24" i="5"/>
  <c r="N24" i="5"/>
  <c r="O24" i="5"/>
  <c r="C25" i="5"/>
  <c r="D25" i="5"/>
  <c r="E25" i="5"/>
  <c r="F25" i="5"/>
  <c r="G25" i="5"/>
  <c r="H25" i="5"/>
  <c r="I25" i="5"/>
  <c r="J25" i="5"/>
  <c r="K25" i="5"/>
  <c r="L25" i="5"/>
  <c r="M25" i="5"/>
  <c r="N25" i="5"/>
  <c r="O25" i="5"/>
  <c r="C26" i="5"/>
  <c r="D26" i="5"/>
  <c r="E26" i="5"/>
  <c r="F26" i="5"/>
  <c r="G26" i="5"/>
  <c r="H26" i="5"/>
  <c r="I26" i="5"/>
  <c r="J26" i="5"/>
  <c r="K26" i="5"/>
  <c r="L26" i="5"/>
  <c r="M26" i="5"/>
  <c r="N26" i="5"/>
  <c r="O26" i="5"/>
  <c r="D17" i="5"/>
  <c r="E17" i="5"/>
  <c r="F17" i="5"/>
  <c r="G17" i="5"/>
  <c r="H17" i="5"/>
  <c r="I17" i="5"/>
  <c r="J17" i="5"/>
  <c r="K17" i="5"/>
  <c r="L17" i="5"/>
  <c r="M17" i="5"/>
  <c r="N17" i="5"/>
  <c r="O17" i="5"/>
  <c r="M30" i="4"/>
  <c r="N30" i="4"/>
  <c r="O30" i="4"/>
  <c r="M32" i="4"/>
  <c r="N32" i="4"/>
  <c r="O32" i="4"/>
  <c r="M33" i="4"/>
  <c r="O33" i="4"/>
  <c r="M34" i="4"/>
  <c r="N34" i="4"/>
  <c r="O34" i="4"/>
  <c r="M35" i="4"/>
  <c r="N35" i="4"/>
  <c r="O35" i="4"/>
  <c r="M36" i="4"/>
  <c r="N36" i="4"/>
  <c r="O36" i="4"/>
  <c r="M37" i="4"/>
  <c r="N37" i="4"/>
  <c r="O37" i="4"/>
  <c r="M38" i="4"/>
  <c r="N38" i="4"/>
  <c r="O38" i="4"/>
  <c r="M39" i="4"/>
  <c r="N39" i="4"/>
  <c r="O39" i="4"/>
  <c r="M40" i="4"/>
  <c r="N40" i="4"/>
  <c r="O40" i="4"/>
  <c r="M41" i="4"/>
  <c r="N41" i="4"/>
  <c r="O41" i="4"/>
  <c r="M42" i="4"/>
  <c r="N42" i="4"/>
  <c r="O42" i="4"/>
  <c r="M44" i="4"/>
  <c r="N44" i="4"/>
  <c r="O44" i="4"/>
  <c r="M45" i="4"/>
  <c r="N45" i="4"/>
  <c r="O45" i="4"/>
  <c r="M46" i="4"/>
  <c r="N46" i="4"/>
  <c r="O46" i="4"/>
  <c r="M47" i="4"/>
  <c r="N47" i="4"/>
  <c r="O47" i="4"/>
  <c r="M48" i="4"/>
  <c r="N48" i="4"/>
  <c r="O48" i="4"/>
  <c r="M49" i="4"/>
  <c r="N49" i="4"/>
  <c r="O49" i="4"/>
  <c r="M50" i="4"/>
  <c r="N50" i="4"/>
  <c r="O50" i="4"/>
  <c r="E37" i="57"/>
  <c r="E36" i="57"/>
  <c r="E35" i="57"/>
  <c r="E34" i="57"/>
  <c r="E33" i="57"/>
  <c r="E32" i="57"/>
  <c r="E31" i="57"/>
  <c r="E30" i="57"/>
  <c r="E29" i="57"/>
  <c r="E28" i="57"/>
  <c r="E27" i="57"/>
  <c r="E26" i="57"/>
  <c r="E25" i="57"/>
  <c r="E24" i="57"/>
  <c r="E23" i="57"/>
  <c r="E22" i="57"/>
  <c r="E21" i="57"/>
  <c r="E20" i="57"/>
  <c r="E19" i="57"/>
  <c r="E18" i="57"/>
  <c r="E17" i="57"/>
  <c r="E16" i="57"/>
  <c r="E15" i="57"/>
  <c r="E14" i="57"/>
  <c r="E13" i="57"/>
  <c r="E12" i="57"/>
  <c r="E11" i="57"/>
  <c r="E10" i="57"/>
  <c r="E9" i="57"/>
  <c r="E8" i="57"/>
  <c r="E7" i="57"/>
  <c r="E6" i="57"/>
  <c r="E5" i="57"/>
  <c r="C37" i="57"/>
  <c r="C36" i="57"/>
  <c r="C35" i="57"/>
  <c r="C34" i="57"/>
  <c r="C33" i="57"/>
  <c r="C32" i="57"/>
  <c r="C31" i="57"/>
  <c r="C30" i="57"/>
  <c r="C29" i="57"/>
  <c r="C28" i="57"/>
  <c r="C27" i="57"/>
  <c r="C26" i="57"/>
  <c r="C25" i="57"/>
  <c r="C24" i="57"/>
  <c r="C23" i="57"/>
  <c r="C22" i="57"/>
  <c r="C21" i="57"/>
  <c r="C20" i="57"/>
  <c r="C19" i="57"/>
  <c r="C18" i="57"/>
  <c r="C17" i="57"/>
  <c r="C16" i="57"/>
  <c r="C15" i="57"/>
  <c r="C14" i="57"/>
  <c r="C13" i="57"/>
  <c r="C12" i="57"/>
  <c r="C11" i="57"/>
  <c r="C10" i="57"/>
  <c r="C9" i="57"/>
  <c r="C8" i="57"/>
  <c r="C7" i="57"/>
  <c r="C6" i="57"/>
  <c r="C5" i="57"/>
  <c r="C7" i="2"/>
  <c r="D7" i="2"/>
  <c r="E7" i="2"/>
  <c r="F7" i="2"/>
  <c r="G7" i="2"/>
  <c r="H7" i="2"/>
  <c r="I7" i="2"/>
  <c r="J7" i="2"/>
  <c r="K7" i="2"/>
  <c r="L7" i="2"/>
  <c r="M7" i="2"/>
  <c r="N7" i="2"/>
  <c r="O7" i="2"/>
  <c r="P7" i="2"/>
  <c r="Q7" i="2"/>
  <c r="R7" i="2"/>
  <c r="T7" i="2"/>
  <c r="C38" i="60"/>
  <c r="D38" i="60"/>
  <c r="E38" i="60"/>
  <c r="F38" i="60"/>
  <c r="G38" i="60"/>
  <c r="H38" i="60"/>
  <c r="I38" i="60"/>
  <c r="J38" i="60"/>
  <c r="K38" i="60"/>
  <c r="L38" i="60"/>
  <c r="M38" i="60"/>
  <c r="N38" i="60"/>
  <c r="O38" i="60"/>
  <c r="P38" i="60"/>
  <c r="C39" i="60"/>
  <c r="D39" i="60"/>
  <c r="E39" i="60"/>
  <c r="F39" i="60"/>
  <c r="G39" i="60"/>
  <c r="H39" i="60"/>
  <c r="I39" i="60"/>
  <c r="J39" i="60"/>
  <c r="K39" i="60"/>
  <c r="L39" i="60"/>
  <c r="M39" i="60"/>
  <c r="N39" i="60"/>
  <c r="O39" i="60"/>
  <c r="C40" i="60"/>
  <c r="D40" i="60"/>
  <c r="E40" i="60"/>
  <c r="F40" i="60"/>
  <c r="G40" i="60"/>
  <c r="H40" i="60"/>
  <c r="I40" i="60"/>
  <c r="J40" i="60"/>
  <c r="K40" i="60"/>
  <c r="L40" i="60"/>
  <c r="M40" i="60"/>
  <c r="N40" i="60"/>
  <c r="C41" i="60"/>
  <c r="D41" i="60"/>
  <c r="E41" i="60"/>
  <c r="F41" i="60"/>
  <c r="G41" i="60"/>
  <c r="H41" i="60"/>
  <c r="I41" i="60"/>
  <c r="J41" i="60"/>
  <c r="K41" i="60"/>
  <c r="L41" i="60"/>
  <c r="M41" i="60"/>
  <c r="C42" i="60"/>
  <c r="D42" i="60"/>
  <c r="E42" i="60"/>
  <c r="F42" i="60"/>
  <c r="G42" i="60"/>
  <c r="H42" i="60"/>
  <c r="I42" i="60"/>
  <c r="J42" i="60"/>
  <c r="K42" i="60"/>
  <c r="L42" i="60"/>
  <c r="C43" i="60"/>
  <c r="D43" i="60"/>
  <c r="E43" i="60"/>
  <c r="F43" i="60"/>
  <c r="G43" i="60"/>
  <c r="H43" i="60"/>
  <c r="I43" i="60"/>
  <c r="J43" i="60"/>
  <c r="K43" i="60"/>
  <c r="C44" i="60"/>
  <c r="D44" i="60"/>
  <c r="E44" i="60"/>
  <c r="F44" i="60"/>
  <c r="G44" i="60"/>
  <c r="H44" i="60"/>
  <c r="I44" i="60"/>
  <c r="J44" i="60"/>
  <c r="C45" i="60"/>
  <c r="D45" i="60"/>
  <c r="E45" i="60"/>
  <c r="F45" i="60"/>
  <c r="G45" i="60"/>
  <c r="H45" i="60"/>
  <c r="I45" i="60"/>
  <c r="C46" i="60"/>
  <c r="D46" i="60"/>
  <c r="E46" i="60"/>
  <c r="F46" i="60"/>
  <c r="G46" i="60"/>
  <c r="H46" i="60"/>
  <c r="C47" i="60"/>
  <c r="D47" i="60"/>
  <c r="E47" i="60"/>
  <c r="F47" i="60"/>
  <c r="G47" i="60"/>
  <c r="B47" i="60"/>
  <c r="B46" i="60"/>
  <c r="B45" i="60"/>
  <c r="B44" i="60"/>
  <c r="B43" i="60"/>
  <c r="B42" i="60"/>
  <c r="B41" i="60"/>
  <c r="B40" i="60"/>
  <c r="B39" i="60"/>
  <c r="B38" i="60"/>
  <c r="C24" i="60"/>
  <c r="D24" i="60"/>
  <c r="E24" i="60"/>
  <c r="F24" i="60"/>
  <c r="G24" i="60"/>
  <c r="H24" i="60"/>
  <c r="I24" i="60"/>
  <c r="J24" i="60"/>
  <c r="K24" i="60"/>
  <c r="L24" i="60"/>
  <c r="M24" i="60"/>
  <c r="N24" i="60"/>
  <c r="O24" i="60"/>
  <c r="P24" i="60"/>
  <c r="C25" i="60"/>
  <c r="D25" i="60"/>
  <c r="E25" i="60"/>
  <c r="F25" i="60"/>
  <c r="G25" i="60"/>
  <c r="H25" i="60"/>
  <c r="I25" i="60"/>
  <c r="J25" i="60"/>
  <c r="K25" i="60"/>
  <c r="L25" i="60"/>
  <c r="M25" i="60"/>
  <c r="N25" i="60"/>
  <c r="O25" i="60"/>
  <c r="C26" i="60"/>
  <c r="D26" i="60"/>
  <c r="E26" i="60"/>
  <c r="F26" i="60"/>
  <c r="G26" i="60"/>
  <c r="H26" i="60"/>
  <c r="I26" i="60"/>
  <c r="J26" i="60"/>
  <c r="K26" i="60"/>
  <c r="L26" i="60"/>
  <c r="M26" i="60"/>
  <c r="N26" i="60"/>
  <c r="C27" i="60"/>
  <c r="D27" i="60"/>
  <c r="E27" i="60"/>
  <c r="F27" i="60"/>
  <c r="G27" i="60"/>
  <c r="H27" i="60"/>
  <c r="I27" i="60"/>
  <c r="J27" i="60"/>
  <c r="K27" i="60"/>
  <c r="L27" i="60"/>
  <c r="M27" i="60"/>
  <c r="C28" i="60"/>
  <c r="D28" i="60"/>
  <c r="E28" i="60"/>
  <c r="F28" i="60"/>
  <c r="G28" i="60"/>
  <c r="H28" i="60"/>
  <c r="I28" i="60"/>
  <c r="J28" i="60"/>
  <c r="K28" i="60"/>
  <c r="L28" i="60"/>
  <c r="C29" i="60"/>
  <c r="D29" i="60"/>
  <c r="E29" i="60"/>
  <c r="F29" i="60"/>
  <c r="G29" i="60"/>
  <c r="H29" i="60"/>
  <c r="I29" i="60"/>
  <c r="J29" i="60"/>
  <c r="K29" i="60"/>
  <c r="C30" i="60"/>
  <c r="D30" i="60"/>
  <c r="E30" i="60"/>
  <c r="F30" i="60"/>
  <c r="G30" i="60"/>
  <c r="H30" i="60"/>
  <c r="I30" i="60"/>
  <c r="J30" i="60"/>
  <c r="C31" i="60"/>
  <c r="D31" i="60"/>
  <c r="E31" i="60"/>
  <c r="F31" i="60"/>
  <c r="G31" i="60"/>
  <c r="H31" i="60"/>
  <c r="I31" i="60"/>
  <c r="C32" i="60"/>
  <c r="D32" i="60"/>
  <c r="E32" i="60"/>
  <c r="F32" i="60"/>
  <c r="G32" i="60"/>
  <c r="H32" i="60"/>
  <c r="C33" i="60"/>
  <c r="D33" i="60"/>
  <c r="E33" i="60"/>
  <c r="F33" i="60"/>
  <c r="G33" i="60"/>
  <c r="B33" i="60"/>
  <c r="B32" i="60"/>
  <c r="B31" i="60"/>
  <c r="B30" i="60"/>
  <c r="B29" i="60"/>
  <c r="B28" i="60"/>
  <c r="B27" i="60"/>
  <c r="B26" i="60"/>
  <c r="B25" i="60"/>
  <c r="B24" i="60"/>
  <c r="D39" i="51" l="1"/>
  <c r="E39" i="51" s="1"/>
  <c r="D38" i="51"/>
  <c r="E38" i="51" s="1"/>
  <c r="D37" i="51"/>
  <c r="E37" i="51" s="1"/>
  <c r="D36" i="51"/>
  <c r="E36" i="51" s="1"/>
  <c r="D35" i="51"/>
  <c r="E35" i="51" s="1"/>
  <c r="D34" i="51"/>
  <c r="E34" i="51" s="1"/>
  <c r="D33" i="51"/>
  <c r="E33" i="51" s="1"/>
  <c r="D32" i="51"/>
  <c r="E32" i="51" s="1"/>
  <c r="D31" i="51"/>
  <c r="E31" i="51" s="1"/>
  <c r="D30" i="51"/>
  <c r="E30" i="51" s="1"/>
  <c r="D29" i="51"/>
  <c r="E29" i="51" s="1"/>
  <c r="D28" i="51"/>
  <c r="E28" i="51" s="1"/>
  <c r="D27" i="51"/>
  <c r="E27" i="51" s="1"/>
  <c r="D26" i="51"/>
  <c r="E26" i="51" s="1"/>
  <c r="D25" i="51"/>
  <c r="E25" i="51" s="1"/>
  <c r="D24" i="51"/>
  <c r="E24" i="51" s="1"/>
  <c r="D23" i="51"/>
  <c r="E23" i="51" s="1"/>
  <c r="D22" i="51"/>
  <c r="E22" i="51" s="1"/>
  <c r="D21" i="51"/>
  <c r="E21" i="51" s="1"/>
  <c r="D20" i="51"/>
  <c r="E20" i="51" s="1"/>
  <c r="D19" i="51"/>
  <c r="E19" i="51" s="1"/>
  <c r="D18" i="51"/>
  <c r="E18" i="51" s="1"/>
  <c r="D17" i="51"/>
  <c r="D16" i="51"/>
  <c r="D15" i="51"/>
  <c r="D14" i="51"/>
  <c r="D13" i="51"/>
  <c r="D12" i="51"/>
  <c r="D11" i="51"/>
  <c r="D10" i="51"/>
  <c r="D9" i="51"/>
  <c r="D8" i="51"/>
  <c r="D7" i="51"/>
  <c r="R7" i="49" l="1"/>
  <c r="T44" i="1" l="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W35" i="1"/>
  <c r="W31" i="1"/>
  <c r="W27" i="1"/>
  <c r="W23" i="1"/>
  <c r="W19" i="1"/>
  <c r="W15" i="1"/>
  <c r="W11" i="1"/>
  <c r="W7" i="1"/>
  <c r="V37" i="1"/>
  <c r="W37" i="1" s="1"/>
  <c r="V36" i="1"/>
  <c r="W36" i="1" s="1"/>
  <c r="V35" i="1"/>
  <c r="V34" i="1"/>
  <c r="W34" i="1" s="1"/>
  <c r="V33" i="1"/>
  <c r="W33" i="1" s="1"/>
  <c r="V32" i="1"/>
  <c r="W32" i="1" s="1"/>
  <c r="V31" i="1"/>
  <c r="V30" i="1"/>
  <c r="W30" i="1" s="1"/>
  <c r="V29" i="1"/>
  <c r="W29" i="1" s="1"/>
  <c r="V28" i="1"/>
  <c r="W28" i="1" s="1"/>
  <c r="V27" i="1"/>
  <c r="V26" i="1"/>
  <c r="W26" i="1" s="1"/>
  <c r="V25" i="1"/>
  <c r="W25" i="1" s="1"/>
  <c r="V24" i="1"/>
  <c r="W24" i="1" s="1"/>
  <c r="V23" i="1"/>
  <c r="V22" i="1"/>
  <c r="W22" i="1" s="1"/>
  <c r="V21" i="1"/>
  <c r="W21" i="1" s="1"/>
  <c r="V20" i="1"/>
  <c r="W20" i="1" s="1"/>
  <c r="V19" i="1"/>
  <c r="V18" i="1"/>
  <c r="W18" i="1" s="1"/>
  <c r="V17" i="1"/>
  <c r="W17" i="1" s="1"/>
  <c r="V16" i="1"/>
  <c r="W16" i="1" s="1"/>
  <c r="V15" i="1"/>
  <c r="V14" i="1"/>
  <c r="W14" i="1" s="1"/>
  <c r="V13" i="1"/>
  <c r="W13" i="1" s="1"/>
  <c r="V12" i="1"/>
  <c r="W12" i="1" s="1"/>
  <c r="V11" i="1"/>
  <c r="V10" i="1"/>
  <c r="W10" i="1" s="1"/>
  <c r="V9" i="1"/>
  <c r="W9" i="1" s="1"/>
  <c r="V8" i="1"/>
  <c r="W8" i="1" s="1"/>
  <c r="V7" i="1"/>
  <c r="V6" i="1"/>
  <c r="W5" i="1"/>
  <c r="E14" i="51" l="1"/>
  <c r="E15" i="51"/>
  <c r="E16" i="51"/>
  <c r="E17" i="51"/>
  <c r="B17" i="14" l="1"/>
  <c r="B43" i="8"/>
  <c r="C32" i="44"/>
  <c r="D32" i="44"/>
  <c r="E32" i="44"/>
  <c r="F32" i="44"/>
  <c r="G32" i="44"/>
  <c r="H32" i="44"/>
  <c r="I32" i="44"/>
  <c r="J32" i="44"/>
  <c r="K32" i="44"/>
  <c r="L32" i="44"/>
  <c r="M32" i="44"/>
  <c r="N32" i="44"/>
  <c r="O32" i="44"/>
  <c r="P32" i="44"/>
  <c r="Q32" i="44"/>
  <c r="C33" i="44"/>
  <c r="D33" i="44"/>
  <c r="E33" i="44"/>
  <c r="F33" i="44"/>
  <c r="G33" i="44"/>
  <c r="H33" i="44"/>
  <c r="I33" i="44"/>
  <c r="J33" i="44"/>
  <c r="K33" i="44"/>
  <c r="L33" i="44"/>
  <c r="M33" i="44"/>
  <c r="N33" i="44"/>
  <c r="O33" i="44"/>
  <c r="P33" i="44"/>
  <c r="Q33" i="44"/>
  <c r="C34" i="44"/>
  <c r="D34" i="44"/>
  <c r="E34" i="44"/>
  <c r="F34" i="44"/>
  <c r="G34" i="44"/>
  <c r="H34" i="44"/>
  <c r="I34" i="44"/>
  <c r="J34" i="44"/>
  <c r="K34" i="44"/>
  <c r="L34" i="44"/>
  <c r="M34" i="44"/>
  <c r="N34" i="44"/>
  <c r="O34" i="44"/>
  <c r="P34" i="44"/>
  <c r="Q34" i="44"/>
  <c r="C35" i="44"/>
  <c r="D35" i="44"/>
  <c r="E35" i="44"/>
  <c r="F35" i="44"/>
  <c r="G35" i="44"/>
  <c r="H35" i="44"/>
  <c r="I35" i="44"/>
  <c r="J35" i="44"/>
  <c r="K35" i="44"/>
  <c r="L35" i="44"/>
  <c r="M35" i="44"/>
  <c r="N35" i="44"/>
  <c r="O35" i="44"/>
  <c r="P35" i="44"/>
  <c r="Q35" i="44"/>
  <c r="C36" i="44"/>
  <c r="D36" i="44"/>
  <c r="E36" i="44"/>
  <c r="F36" i="44"/>
  <c r="G36" i="44"/>
  <c r="H36" i="44"/>
  <c r="I36" i="44"/>
  <c r="J36" i="44"/>
  <c r="K36" i="44"/>
  <c r="L36" i="44"/>
  <c r="M36" i="44"/>
  <c r="N36" i="44"/>
  <c r="O36" i="44"/>
  <c r="P36" i="44"/>
  <c r="Q36" i="44"/>
  <c r="C37" i="44"/>
  <c r="D37" i="44"/>
  <c r="E37" i="44"/>
  <c r="F37" i="44"/>
  <c r="G37" i="44"/>
  <c r="H37" i="44"/>
  <c r="I37" i="44"/>
  <c r="J37" i="44"/>
  <c r="K37" i="44"/>
  <c r="L37" i="44"/>
  <c r="M37" i="44"/>
  <c r="N37" i="44"/>
  <c r="O37" i="44"/>
  <c r="P37" i="44"/>
  <c r="Q37" i="44"/>
  <c r="C38" i="44"/>
  <c r="D38" i="44"/>
  <c r="E38" i="44"/>
  <c r="F38" i="44"/>
  <c r="G38" i="44"/>
  <c r="H38" i="44"/>
  <c r="I38" i="44"/>
  <c r="J38" i="44"/>
  <c r="K38" i="44"/>
  <c r="L38" i="44"/>
  <c r="M38" i="44"/>
  <c r="N38" i="44"/>
  <c r="O38" i="44"/>
  <c r="P38" i="44"/>
  <c r="Q38" i="44"/>
  <c r="C39" i="44"/>
  <c r="D39" i="44"/>
  <c r="E39" i="44"/>
  <c r="F39" i="44"/>
  <c r="G39" i="44"/>
  <c r="H39" i="44"/>
  <c r="I39" i="44"/>
  <c r="J39" i="44"/>
  <c r="K39" i="44"/>
  <c r="L39" i="44"/>
  <c r="M39" i="44"/>
  <c r="N39" i="44"/>
  <c r="O39" i="44"/>
  <c r="P39" i="44"/>
  <c r="Q39" i="44"/>
  <c r="C40" i="44"/>
  <c r="D40" i="44"/>
  <c r="E40" i="44"/>
  <c r="F40" i="44"/>
  <c r="G40" i="44"/>
  <c r="H40" i="44"/>
  <c r="I40" i="44"/>
  <c r="J40" i="44"/>
  <c r="K40" i="44"/>
  <c r="L40" i="44"/>
  <c r="M40" i="44"/>
  <c r="N40" i="44"/>
  <c r="O40" i="44"/>
  <c r="P40" i="44"/>
  <c r="Q40" i="44"/>
  <c r="B40" i="44"/>
  <c r="B39" i="44"/>
  <c r="B38" i="44"/>
  <c r="B37" i="44"/>
  <c r="B36" i="44"/>
  <c r="B35" i="44"/>
  <c r="B34" i="44"/>
  <c r="B33" i="44"/>
  <c r="B32" i="44"/>
  <c r="C40" i="54"/>
  <c r="D40" i="54"/>
  <c r="E40" i="54"/>
  <c r="F40" i="54"/>
  <c r="G40" i="54"/>
  <c r="H40" i="54"/>
  <c r="I40" i="54"/>
  <c r="J40" i="54"/>
  <c r="K40" i="54"/>
  <c r="L40" i="54"/>
  <c r="M40" i="54"/>
  <c r="N40" i="54"/>
  <c r="O40" i="54"/>
  <c r="P40" i="54"/>
  <c r="Q40" i="54"/>
  <c r="B40" i="54"/>
  <c r="C33" i="54"/>
  <c r="D33" i="54"/>
  <c r="E33" i="54"/>
  <c r="F33" i="54"/>
  <c r="G33" i="54"/>
  <c r="H33" i="54"/>
  <c r="I33" i="54"/>
  <c r="J33" i="54"/>
  <c r="K33" i="54"/>
  <c r="L33" i="54"/>
  <c r="M33" i="54"/>
  <c r="N33" i="54"/>
  <c r="O33" i="54"/>
  <c r="P33" i="54"/>
  <c r="Q33" i="54"/>
  <c r="C34" i="54"/>
  <c r="D34" i="54"/>
  <c r="E34" i="54"/>
  <c r="F34" i="54"/>
  <c r="G34" i="54"/>
  <c r="H34" i="54"/>
  <c r="I34" i="54"/>
  <c r="J34" i="54"/>
  <c r="K34" i="54"/>
  <c r="L34" i="54"/>
  <c r="M34" i="54"/>
  <c r="N34" i="54"/>
  <c r="O34" i="54"/>
  <c r="P34" i="54"/>
  <c r="Q34" i="54"/>
  <c r="C35" i="54"/>
  <c r="D35" i="54"/>
  <c r="E35" i="54"/>
  <c r="F35" i="54"/>
  <c r="G35" i="54"/>
  <c r="H35" i="54"/>
  <c r="I35" i="54"/>
  <c r="J35" i="54"/>
  <c r="K35" i="54"/>
  <c r="L35" i="54"/>
  <c r="M35" i="54"/>
  <c r="N35" i="54"/>
  <c r="O35" i="54"/>
  <c r="P35" i="54"/>
  <c r="Q35" i="54"/>
  <c r="C36" i="54"/>
  <c r="D36" i="54"/>
  <c r="E36" i="54"/>
  <c r="F36" i="54"/>
  <c r="G36" i="54"/>
  <c r="H36" i="54"/>
  <c r="I36" i="54"/>
  <c r="J36" i="54"/>
  <c r="K36" i="54"/>
  <c r="L36" i="54"/>
  <c r="M36" i="54"/>
  <c r="N36" i="54"/>
  <c r="O36" i="54"/>
  <c r="P36" i="54"/>
  <c r="Q36" i="54"/>
  <c r="C37" i="54"/>
  <c r="D37" i="54"/>
  <c r="E37" i="54"/>
  <c r="F37" i="54"/>
  <c r="G37" i="54"/>
  <c r="H37" i="54"/>
  <c r="I37" i="54"/>
  <c r="J37" i="54"/>
  <c r="K37" i="54"/>
  <c r="L37" i="54"/>
  <c r="M37" i="54"/>
  <c r="N37" i="54"/>
  <c r="O37" i="54"/>
  <c r="P37" i="54"/>
  <c r="Q37" i="54"/>
  <c r="C38" i="54"/>
  <c r="D38" i="54"/>
  <c r="E38" i="54"/>
  <c r="F38" i="54"/>
  <c r="G38" i="54"/>
  <c r="H38" i="54"/>
  <c r="I38" i="54"/>
  <c r="J38" i="54"/>
  <c r="K38" i="54"/>
  <c r="L38" i="54"/>
  <c r="M38" i="54"/>
  <c r="N38" i="54"/>
  <c r="O38" i="54"/>
  <c r="P38" i="54"/>
  <c r="Q38" i="54"/>
  <c r="C39" i="54"/>
  <c r="D39" i="54"/>
  <c r="E39" i="54"/>
  <c r="F39" i="54"/>
  <c r="G39" i="54"/>
  <c r="H39" i="54"/>
  <c r="I39" i="54"/>
  <c r="J39" i="54"/>
  <c r="K39" i="54"/>
  <c r="L39" i="54"/>
  <c r="M39" i="54"/>
  <c r="N39" i="54"/>
  <c r="O39" i="54"/>
  <c r="P39" i="54"/>
  <c r="Q39" i="54"/>
  <c r="B39" i="54"/>
  <c r="B38" i="54"/>
  <c r="B37" i="54"/>
  <c r="B36" i="54"/>
  <c r="B35" i="54"/>
  <c r="B34" i="54"/>
  <c r="B33" i="54"/>
  <c r="B32" i="54"/>
  <c r="C32" i="54"/>
  <c r="D32" i="54"/>
  <c r="E32" i="54"/>
  <c r="F32" i="54"/>
  <c r="G32" i="54"/>
  <c r="H32" i="54"/>
  <c r="I32" i="54"/>
  <c r="J32" i="54"/>
  <c r="K32" i="54"/>
  <c r="L32" i="54"/>
  <c r="M32" i="54"/>
  <c r="N32" i="54"/>
  <c r="O32" i="54"/>
  <c r="P32" i="54"/>
  <c r="Q32" i="54"/>
  <c r="C20" i="54"/>
  <c r="D20" i="54"/>
  <c r="E20" i="54"/>
  <c r="F20" i="54"/>
  <c r="G20" i="54"/>
  <c r="H20" i="54"/>
  <c r="I20" i="54"/>
  <c r="J20" i="54"/>
  <c r="K20" i="54"/>
  <c r="L20" i="54"/>
  <c r="M20" i="54"/>
  <c r="N20" i="54"/>
  <c r="O20" i="54"/>
  <c r="P20" i="54"/>
  <c r="Q20" i="54"/>
  <c r="S20" i="54"/>
  <c r="C21" i="54"/>
  <c r="D21" i="54"/>
  <c r="E21" i="54"/>
  <c r="F21" i="54"/>
  <c r="G21" i="54"/>
  <c r="H21" i="54"/>
  <c r="I21" i="54"/>
  <c r="J21" i="54"/>
  <c r="K21" i="54"/>
  <c r="L21" i="54"/>
  <c r="M21" i="54"/>
  <c r="N21" i="54"/>
  <c r="O21" i="54"/>
  <c r="P21" i="54"/>
  <c r="Q21" i="54"/>
  <c r="S21" i="54"/>
  <c r="T21" i="54"/>
  <c r="C22" i="54"/>
  <c r="D22" i="54"/>
  <c r="E22" i="54"/>
  <c r="F22" i="54"/>
  <c r="G22" i="54"/>
  <c r="H22" i="54"/>
  <c r="I22" i="54"/>
  <c r="J22" i="54"/>
  <c r="K22" i="54"/>
  <c r="L22" i="54"/>
  <c r="M22" i="54"/>
  <c r="N22" i="54"/>
  <c r="O22" i="54"/>
  <c r="P22" i="54"/>
  <c r="Q22" i="54"/>
  <c r="S22" i="54"/>
  <c r="T22" i="54"/>
  <c r="C23" i="54"/>
  <c r="D23" i="54"/>
  <c r="E23" i="54"/>
  <c r="F23" i="54"/>
  <c r="G23" i="54"/>
  <c r="H23" i="54"/>
  <c r="I23" i="54"/>
  <c r="J23" i="54"/>
  <c r="K23" i="54"/>
  <c r="L23" i="54"/>
  <c r="M23" i="54"/>
  <c r="N23" i="54"/>
  <c r="O23" i="54"/>
  <c r="P23" i="54"/>
  <c r="Q23" i="54"/>
  <c r="S23" i="54"/>
  <c r="T23" i="54"/>
  <c r="C24" i="54"/>
  <c r="D24" i="54"/>
  <c r="E24" i="54"/>
  <c r="F24" i="54"/>
  <c r="G24" i="54"/>
  <c r="H24" i="54"/>
  <c r="I24" i="54"/>
  <c r="J24" i="54"/>
  <c r="K24" i="54"/>
  <c r="L24" i="54"/>
  <c r="M24" i="54"/>
  <c r="N24" i="54"/>
  <c r="O24" i="54"/>
  <c r="P24" i="54"/>
  <c r="Q24" i="54"/>
  <c r="S24" i="54"/>
  <c r="T24" i="54"/>
  <c r="C25" i="54"/>
  <c r="D25" i="54"/>
  <c r="E25" i="54"/>
  <c r="F25" i="54"/>
  <c r="G25" i="54"/>
  <c r="H25" i="54"/>
  <c r="I25" i="54"/>
  <c r="J25" i="54"/>
  <c r="K25" i="54"/>
  <c r="L25" i="54"/>
  <c r="M25" i="54"/>
  <c r="N25" i="54"/>
  <c r="O25" i="54"/>
  <c r="P25" i="54"/>
  <c r="Q25" i="54"/>
  <c r="S25" i="54"/>
  <c r="T25" i="54"/>
  <c r="C26" i="54"/>
  <c r="D26" i="54"/>
  <c r="E26" i="54"/>
  <c r="F26" i="54"/>
  <c r="G26" i="54"/>
  <c r="H26" i="54"/>
  <c r="I26" i="54"/>
  <c r="J26" i="54"/>
  <c r="K26" i="54"/>
  <c r="L26" i="54"/>
  <c r="M26" i="54"/>
  <c r="N26" i="54"/>
  <c r="O26" i="54"/>
  <c r="P26" i="54"/>
  <c r="Q26" i="54"/>
  <c r="S26" i="54"/>
  <c r="T26" i="54"/>
  <c r="B23" i="54"/>
  <c r="B22" i="54"/>
  <c r="B21" i="54"/>
  <c r="B20" i="54"/>
  <c r="B24" i="54"/>
  <c r="B25" i="54"/>
  <c r="B26" i="54"/>
  <c r="C19" i="54"/>
  <c r="D19" i="54"/>
  <c r="E19" i="54"/>
  <c r="F19" i="54"/>
  <c r="G19" i="54"/>
  <c r="H19" i="54"/>
  <c r="I19" i="54"/>
  <c r="J19" i="54"/>
  <c r="K19" i="54"/>
  <c r="L19" i="54"/>
  <c r="M19" i="54"/>
  <c r="N19" i="54"/>
  <c r="O19" i="54"/>
  <c r="P19" i="54"/>
  <c r="Q19" i="54"/>
  <c r="S19" i="54"/>
  <c r="B19" i="54"/>
  <c r="C20" i="44"/>
  <c r="D20" i="44"/>
  <c r="E20" i="44"/>
  <c r="F20" i="44"/>
  <c r="G20" i="44"/>
  <c r="H20" i="44"/>
  <c r="I20" i="44"/>
  <c r="J20" i="44"/>
  <c r="K20" i="44"/>
  <c r="L20" i="44"/>
  <c r="M20" i="44"/>
  <c r="N20" i="44"/>
  <c r="O20" i="44"/>
  <c r="P20" i="44"/>
  <c r="Q20" i="44"/>
  <c r="C21" i="44"/>
  <c r="D21" i="44"/>
  <c r="E21" i="44"/>
  <c r="F21" i="44"/>
  <c r="G21" i="44"/>
  <c r="H21" i="44"/>
  <c r="I21" i="44"/>
  <c r="J21" i="44"/>
  <c r="K21" i="44"/>
  <c r="L21" i="44"/>
  <c r="M21" i="44"/>
  <c r="N21" i="44"/>
  <c r="O21" i="44"/>
  <c r="P21" i="44"/>
  <c r="Q21" i="44"/>
  <c r="C22" i="44"/>
  <c r="D22" i="44"/>
  <c r="E22" i="44"/>
  <c r="F22" i="44"/>
  <c r="G22" i="44"/>
  <c r="H22" i="44"/>
  <c r="I22" i="44"/>
  <c r="J22" i="44"/>
  <c r="K22" i="44"/>
  <c r="L22" i="44"/>
  <c r="M22" i="44"/>
  <c r="N22" i="44"/>
  <c r="O22" i="44"/>
  <c r="P22" i="44"/>
  <c r="Q22" i="44"/>
  <c r="C23" i="44"/>
  <c r="D23" i="44"/>
  <c r="E23" i="44"/>
  <c r="F23" i="44"/>
  <c r="G23" i="44"/>
  <c r="H23" i="44"/>
  <c r="I23" i="44"/>
  <c r="J23" i="44"/>
  <c r="K23" i="44"/>
  <c r="L23" i="44"/>
  <c r="M23" i="44"/>
  <c r="N23" i="44"/>
  <c r="O23" i="44"/>
  <c r="P23" i="44"/>
  <c r="Q23" i="44"/>
  <c r="C24" i="44"/>
  <c r="D24" i="44"/>
  <c r="E24" i="44"/>
  <c r="F24" i="44"/>
  <c r="G24" i="44"/>
  <c r="H24" i="44"/>
  <c r="I24" i="44"/>
  <c r="J24" i="44"/>
  <c r="K24" i="44"/>
  <c r="L24" i="44"/>
  <c r="M24" i="44"/>
  <c r="N24" i="44"/>
  <c r="O24" i="44"/>
  <c r="P24" i="44"/>
  <c r="Q24" i="44"/>
  <c r="C25" i="44"/>
  <c r="D25" i="44"/>
  <c r="E25" i="44"/>
  <c r="F25" i="44"/>
  <c r="G25" i="44"/>
  <c r="H25" i="44"/>
  <c r="I25" i="44"/>
  <c r="J25" i="44"/>
  <c r="K25" i="44"/>
  <c r="L25" i="44"/>
  <c r="M25" i="44"/>
  <c r="N25" i="44"/>
  <c r="O25" i="44"/>
  <c r="P25" i="44"/>
  <c r="Q25" i="44"/>
  <c r="C26" i="44"/>
  <c r="D26" i="44"/>
  <c r="E26" i="44"/>
  <c r="F26" i="44"/>
  <c r="G26" i="44"/>
  <c r="H26" i="44"/>
  <c r="I26" i="44"/>
  <c r="J26" i="44"/>
  <c r="K26" i="44"/>
  <c r="L26" i="44"/>
  <c r="M26" i="44"/>
  <c r="N26" i="44"/>
  <c r="O26" i="44"/>
  <c r="P26" i="44"/>
  <c r="Q26" i="44"/>
  <c r="B26" i="44"/>
  <c r="B25" i="44"/>
  <c r="B24" i="44"/>
  <c r="B23" i="44"/>
  <c r="B22" i="44"/>
  <c r="B21" i="44"/>
  <c r="B20" i="44"/>
  <c r="C19" i="44"/>
  <c r="D19" i="44"/>
  <c r="E19" i="44"/>
  <c r="F19" i="44"/>
  <c r="G19" i="44"/>
  <c r="H19" i="44"/>
  <c r="I19" i="44"/>
  <c r="J19" i="44"/>
  <c r="K19" i="44"/>
  <c r="L19" i="44"/>
  <c r="M19" i="44"/>
  <c r="N19" i="44"/>
  <c r="O19" i="44"/>
  <c r="P19" i="44"/>
  <c r="Q19" i="44"/>
  <c r="B19" i="44"/>
  <c r="F22" i="10" l="1"/>
  <c r="C7" i="10" l="1"/>
  <c r="C6" i="10"/>
  <c r="F7" i="62"/>
  <c r="E7" i="62"/>
  <c r="C7" i="62"/>
  <c r="C6" i="62"/>
  <c r="C8" i="62"/>
  <c r="C9" i="62"/>
  <c r="C10" i="62"/>
  <c r="C11" i="62"/>
  <c r="C12" i="62"/>
  <c r="C13" i="62"/>
  <c r="C14" i="62"/>
  <c r="C15" i="62"/>
  <c r="C16" i="62"/>
  <c r="C17" i="62"/>
  <c r="C18" i="62"/>
  <c r="C19" i="62"/>
  <c r="C20" i="62"/>
  <c r="C21" i="62"/>
  <c r="C22" i="62"/>
  <c r="C23" i="62"/>
  <c r="C24" i="62"/>
  <c r="C25" i="62"/>
  <c r="C26" i="62"/>
  <c r="C27" i="62"/>
  <c r="C28" i="62"/>
  <c r="C29" i="62"/>
  <c r="C30" i="62"/>
  <c r="C31" i="62"/>
  <c r="C32" i="62"/>
  <c r="C33" i="62"/>
  <c r="C34" i="62"/>
  <c r="C35" i="62"/>
  <c r="C36" i="62"/>
  <c r="C37" i="62"/>
  <c r="C38" i="62"/>
  <c r="E6" i="62"/>
  <c r="E8" i="62"/>
  <c r="E9" i="62"/>
  <c r="E10" i="62"/>
  <c r="E11" i="62"/>
  <c r="E12" i="62"/>
  <c r="E13" i="62"/>
  <c r="E14" i="62"/>
  <c r="E15" i="62"/>
  <c r="E16" i="62"/>
  <c r="E17" i="62"/>
  <c r="E18" i="62"/>
  <c r="E19" i="62"/>
  <c r="E20" i="62"/>
  <c r="E21" i="62"/>
  <c r="E22" i="62"/>
  <c r="E23" i="62"/>
  <c r="E24" i="62"/>
  <c r="E25" i="62"/>
  <c r="E26" i="62"/>
  <c r="E27" i="62"/>
  <c r="E28" i="62"/>
  <c r="E29" i="62"/>
  <c r="E30" i="62"/>
  <c r="E31" i="62"/>
  <c r="E32" i="62"/>
  <c r="E33" i="62"/>
  <c r="E34" i="62"/>
  <c r="E35" i="62"/>
  <c r="E36" i="62"/>
  <c r="E37" i="62"/>
  <c r="E38" i="62"/>
  <c r="C11" i="10"/>
  <c r="E10" i="10"/>
  <c r="F10" i="10"/>
  <c r="F7" i="10"/>
  <c r="C8" i="10"/>
  <c r="C9" i="10"/>
  <c r="C10"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E7" i="10"/>
  <c r="L7" i="56" l="1"/>
  <c r="D48" i="46"/>
  <c r="B44" i="46"/>
  <c r="L36" i="46"/>
  <c r="M36" i="46" s="1"/>
  <c r="B42" i="45"/>
  <c r="L15" i="45"/>
  <c r="M15" i="45" s="1"/>
  <c r="V12" i="54"/>
  <c r="W12" i="54" s="1"/>
  <c r="B14" i="44"/>
  <c r="B27" i="44" s="1"/>
  <c r="V9" i="44"/>
  <c r="W9" i="44" s="1"/>
  <c r="E16" i="43"/>
  <c r="B8" i="43"/>
  <c r="R15" i="43"/>
  <c r="R6" i="43"/>
  <c r="Q6" i="42"/>
  <c r="R6" i="42" s="1"/>
  <c r="G7" i="40"/>
  <c r="B43" i="38"/>
  <c r="N22" i="35"/>
  <c r="J18" i="35"/>
  <c r="J8" i="35"/>
  <c r="J11" i="34"/>
  <c r="D15" i="33"/>
  <c r="W21" i="29"/>
  <c r="X21" i="29" s="1"/>
  <c r="W6" i="28"/>
  <c r="W14" i="27"/>
  <c r="X14" i="27" s="1"/>
  <c r="K15" i="19"/>
  <c r="J14" i="19"/>
  <c r="I13" i="19"/>
  <c r="Q11" i="16"/>
  <c r="R11" i="16" s="1"/>
  <c r="G20" i="17"/>
  <c r="B18" i="17"/>
  <c r="Q5" i="17"/>
  <c r="Q12" i="15"/>
  <c r="R12" i="15"/>
  <c r="B23" i="15"/>
  <c r="B18" i="15"/>
  <c r="B17" i="15"/>
  <c r="R8" i="15"/>
  <c r="Q5" i="3"/>
  <c r="R5" i="3" s="1"/>
  <c r="K44" i="3"/>
  <c r="H45" i="3"/>
  <c r="C35" i="3"/>
  <c r="Q30" i="52"/>
  <c r="R30" i="52" s="1"/>
  <c r="O41" i="52"/>
  <c r="B42" i="52"/>
  <c r="B41" i="52"/>
  <c r="Q22" i="52"/>
  <c r="I19" i="14"/>
  <c r="G21" i="14"/>
  <c r="E20" i="14"/>
  <c r="B18" i="14"/>
  <c r="Q9" i="14"/>
  <c r="R9" i="14" s="1"/>
  <c r="V36" i="12"/>
  <c r="W36" i="12" s="1"/>
  <c r="V25" i="11"/>
  <c r="W25" i="11" s="1"/>
  <c r="V20" i="9"/>
  <c r="V12" i="9"/>
  <c r="W12" i="9" s="1"/>
  <c r="K21" i="58"/>
  <c r="J16" i="58"/>
  <c r="I10" i="58"/>
  <c r="H5" i="58"/>
  <c r="B44" i="7"/>
  <c r="B43" i="7"/>
  <c r="B41" i="6"/>
  <c r="B38" i="6"/>
  <c r="B27" i="6"/>
  <c r="B21" i="6"/>
  <c r="B42" i="6" s="1"/>
  <c r="B20" i="6"/>
  <c r="B19" i="6"/>
  <c r="B40" i="6" s="1"/>
  <c r="B18" i="6"/>
  <c r="B39" i="6" s="1"/>
  <c r="V14" i="6"/>
  <c r="W14" i="6" s="1"/>
  <c r="R10" i="5"/>
  <c r="Q10" i="4"/>
  <c r="R10" i="4" s="1"/>
  <c r="B32" i="4"/>
  <c r="V12" i="2"/>
  <c r="W12" i="2" s="1"/>
  <c r="V12" i="49"/>
  <c r="W12" i="49" s="1"/>
  <c r="V5" i="49"/>
  <c r="B43" i="1"/>
  <c r="G32" i="40"/>
  <c r="W5" i="27" l="1"/>
  <c r="X5" i="27"/>
  <c r="W6" i="27"/>
  <c r="X6" i="27"/>
  <c r="W7" i="27"/>
  <c r="X7" i="27"/>
  <c r="W8" i="27"/>
  <c r="X9" i="27"/>
  <c r="W10" i="27"/>
  <c r="X10" i="27"/>
  <c r="W11" i="27"/>
  <c r="X11" i="27" s="1"/>
  <c r="W12" i="27"/>
  <c r="X12" i="27"/>
  <c r="W13" i="27"/>
  <c r="X13" i="27" s="1"/>
  <c r="W15" i="27"/>
  <c r="X15" i="27"/>
  <c r="W16" i="27"/>
  <c r="X16" i="27" s="1"/>
  <c r="W17" i="27"/>
  <c r="X17" i="27" s="1"/>
  <c r="W18" i="27"/>
  <c r="X18" i="27" s="1"/>
  <c r="W19" i="27"/>
  <c r="X19" i="27" s="1"/>
  <c r="W20" i="27"/>
  <c r="X20" i="27" s="1"/>
  <c r="W21" i="27"/>
  <c r="X21" i="27" s="1"/>
  <c r="W22" i="27"/>
  <c r="X22" i="27"/>
  <c r="W23" i="27"/>
  <c r="X23" i="27" s="1"/>
  <c r="W24" i="27"/>
  <c r="X24" i="27" s="1"/>
  <c r="W25" i="27"/>
  <c r="X25" i="27" s="1"/>
  <c r="W26" i="27"/>
  <c r="X26" i="27" s="1"/>
  <c r="W27" i="27"/>
  <c r="X27" i="27" s="1"/>
  <c r="W28" i="27"/>
  <c r="X28" i="27" s="1"/>
  <c r="W29" i="27"/>
  <c r="X29" i="27" s="1"/>
  <c r="W30" i="27"/>
  <c r="X30" i="27" s="1"/>
  <c r="W31" i="27"/>
  <c r="X31" i="27" s="1"/>
  <c r="W32" i="27"/>
  <c r="X32" i="27" s="1"/>
  <c r="W33" i="27"/>
  <c r="X33" i="27" s="1"/>
  <c r="W34" i="27"/>
  <c r="X34" i="27" s="1"/>
  <c r="W35" i="27"/>
  <c r="X35" i="27" s="1"/>
  <c r="W36" i="27"/>
  <c r="X36" i="27" s="1"/>
  <c r="W37" i="27"/>
  <c r="X37" i="27" s="1"/>
  <c r="A9" i="59" l="1"/>
  <c r="A8" i="59"/>
  <c r="F38" i="62" l="1"/>
  <c r="F37" i="62"/>
  <c r="F36" i="62"/>
  <c r="F35" i="62"/>
  <c r="F34" i="62"/>
  <c r="F33" i="62"/>
  <c r="F32" i="62"/>
  <c r="F31" i="62"/>
  <c r="F30" i="62"/>
  <c r="F29" i="62"/>
  <c r="F28" i="62"/>
  <c r="F27" i="62"/>
  <c r="F26" i="62"/>
  <c r="F25" i="62"/>
  <c r="F24" i="62"/>
  <c r="F23" i="62"/>
  <c r="F22" i="62"/>
  <c r="F21" i="62"/>
  <c r="F20" i="62"/>
  <c r="F19" i="62"/>
  <c r="F18" i="62"/>
  <c r="F17" i="62"/>
  <c r="F16" i="62"/>
  <c r="F15" i="62"/>
  <c r="F14" i="62"/>
  <c r="F13" i="62"/>
  <c r="F12" i="62"/>
  <c r="F11" i="62"/>
  <c r="F10" i="62"/>
  <c r="F9" i="62"/>
  <c r="F8" i="62"/>
  <c r="F6" i="62"/>
  <c r="E38" i="10"/>
  <c r="F38" i="10"/>
  <c r="E37" i="10"/>
  <c r="F37" i="10"/>
  <c r="E36" i="10"/>
  <c r="F36" i="10"/>
  <c r="E35" i="10"/>
  <c r="F35" i="10"/>
  <c r="E34" i="10"/>
  <c r="F34" i="10"/>
  <c r="E33" i="10"/>
  <c r="F33" i="10"/>
  <c r="E32" i="10"/>
  <c r="F32" i="10"/>
  <c r="E31" i="10"/>
  <c r="F31" i="10"/>
  <c r="E30" i="10"/>
  <c r="F30" i="10"/>
  <c r="E29" i="10"/>
  <c r="F29" i="10"/>
  <c r="E28" i="10"/>
  <c r="F28" i="10"/>
  <c r="E27" i="10"/>
  <c r="F27" i="10"/>
  <c r="E26" i="10"/>
  <c r="F26" i="10"/>
  <c r="E25" i="10"/>
  <c r="F25" i="10"/>
  <c r="E24" i="10"/>
  <c r="F24" i="10"/>
  <c r="E23" i="10"/>
  <c r="F23" i="10"/>
  <c r="E22" i="10"/>
  <c r="E21" i="10"/>
  <c r="F21" i="10"/>
  <c r="E20" i="10"/>
  <c r="F20" i="10"/>
  <c r="E19" i="10"/>
  <c r="F19" i="10"/>
  <c r="E18" i="10"/>
  <c r="F18" i="10"/>
  <c r="E17" i="10"/>
  <c r="F17" i="10"/>
  <c r="E16" i="10"/>
  <c r="F16" i="10"/>
  <c r="E15" i="10"/>
  <c r="F15" i="10"/>
  <c r="E14" i="10"/>
  <c r="F14" i="10"/>
  <c r="E13" i="10"/>
  <c r="F13" i="10"/>
  <c r="E12" i="10"/>
  <c r="F12" i="10"/>
  <c r="E11" i="10"/>
  <c r="F11" i="10"/>
  <c r="E9" i="10"/>
  <c r="F9" i="10"/>
  <c r="E8" i="10"/>
  <c r="F8" i="10"/>
  <c r="E6" i="10"/>
  <c r="H7" i="40" l="1"/>
  <c r="H10" i="40"/>
  <c r="H18" i="40"/>
  <c r="H22" i="40"/>
  <c r="H26" i="40"/>
  <c r="H30" i="40"/>
  <c r="H35" i="40"/>
  <c r="G6" i="40"/>
  <c r="G8" i="40"/>
  <c r="H8" i="40" s="1"/>
  <c r="G9" i="40"/>
  <c r="H9" i="40" s="1"/>
  <c r="G10" i="40"/>
  <c r="G11" i="40"/>
  <c r="H11" i="40" s="1"/>
  <c r="G12" i="40"/>
  <c r="H12" i="40" s="1"/>
  <c r="H13" i="40"/>
  <c r="G14" i="40"/>
  <c r="G15" i="40"/>
  <c r="H15" i="40" s="1"/>
  <c r="G16" i="40"/>
  <c r="H16" i="40" s="1"/>
  <c r="G17" i="40"/>
  <c r="H17" i="40" s="1"/>
  <c r="G18" i="40"/>
  <c r="G19" i="40"/>
  <c r="H19" i="40" s="1"/>
  <c r="G20" i="40"/>
  <c r="H20" i="40" s="1"/>
  <c r="G21" i="40"/>
  <c r="H21" i="40" s="1"/>
  <c r="G22" i="40"/>
  <c r="G23" i="40"/>
  <c r="H23" i="40" s="1"/>
  <c r="G24" i="40"/>
  <c r="H24" i="40" s="1"/>
  <c r="G25" i="40"/>
  <c r="H25" i="40" s="1"/>
  <c r="G26" i="40"/>
  <c r="G27" i="40"/>
  <c r="H27" i="40" s="1"/>
  <c r="G28" i="40"/>
  <c r="H28" i="40" s="1"/>
  <c r="G29" i="40"/>
  <c r="H29" i="40" s="1"/>
  <c r="G30" i="40"/>
  <c r="G31" i="40"/>
  <c r="H31" i="40" s="1"/>
  <c r="G33" i="40"/>
  <c r="H33" i="40" s="1"/>
  <c r="G34" i="40"/>
  <c r="H34" i="40" s="1"/>
  <c r="G35" i="40"/>
  <c r="G36" i="40"/>
  <c r="H36" i="40" s="1"/>
  <c r="G37" i="40"/>
  <c r="H37" i="40" s="1"/>
  <c r="H5" i="40"/>
  <c r="K37" i="56"/>
  <c r="K36" i="56"/>
  <c r="K35" i="56"/>
  <c r="K34" i="56"/>
  <c r="K33" i="56"/>
  <c r="K32" i="56"/>
  <c r="K31" i="56"/>
  <c r="K30" i="56"/>
  <c r="K29" i="56"/>
  <c r="K28" i="56"/>
  <c r="K27" i="56"/>
  <c r="K26" i="56"/>
  <c r="K25" i="56"/>
  <c r="K24" i="56"/>
  <c r="K23" i="56"/>
  <c r="K22" i="56"/>
  <c r="K21" i="56"/>
  <c r="K20" i="56"/>
  <c r="K19" i="56"/>
  <c r="K18" i="56"/>
  <c r="K17" i="56"/>
  <c r="K16" i="56"/>
  <c r="K15" i="56"/>
  <c r="K14" i="56"/>
  <c r="K13" i="56"/>
  <c r="K12" i="56"/>
  <c r="K11" i="56"/>
  <c r="K10" i="56"/>
  <c r="K9" i="56"/>
  <c r="K8" i="56"/>
  <c r="K7" i="56"/>
  <c r="K6" i="56"/>
  <c r="J74" i="46" l="1"/>
  <c r="I74" i="46"/>
  <c r="H74" i="46"/>
  <c r="G74" i="46"/>
  <c r="F74" i="46"/>
  <c r="E74" i="46"/>
  <c r="D74" i="46"/>
  <c r="C74" i="46"/>
  <c r="B74" i="46"/>
  <c r="J73" i="46"/>
  <c r="I73" i="46"/>
  <c r="H73" i="46"/>
  <c r="G73" i="46"/>
  <c r="F73" i="46"/>
  <c r="E73" i="46"/>
  <c r="D73" i="46"/>
  <c r="C73" i="46"/>
  <c r="B73" i="46"/>
  <c r="J72" i="46"/>
  <c r="I72" i="46"/>
  <c r="H72" i="46"/>
  <c r="G72" i="46"/>
  <c r="F72" i="46"/>
  <c r="E72" i="46"/>
  <c r="D72" i="46"/>
  <c r="C72" i="46"/>
  <c r="B72" i="46"/>
  <c r="J71" i="46"/>
  <c r="I71" i="46"/>
  <c r="H71" i="46"/>
  <c r="G71" i="46"/>
  <c r="F71" i="46"/>
  <c r="E71" i="46"/>
  <c r="D71" i="46"/>
  <c r="C71" i="46"/>
  <c r="B71" i="46"/>
  <c r="J70" i="46"/>
  <c r="I70" i="46"/>
  <c r="H70" i="46"/>
  <c r="G70" i="46"/>
  <c r="F70" i="46"/>
  <c r="E70" i="46"/>
  <c r="D70" i="46"/>
  <c r="C70" i="46"/>
  <c r="B70" i="46"/>
  <c r="J69" i="46"/>
  <c r="I69" i="46"/>
  <c r="H69" i="46"/>
  <c r="G69" i="46"/>
  <c r="F69" i="46"/>
  <c r="E69" i="46"/>
  <c r="D69" i="46"/>
  <c r="C69" i="46"/>
  <c r="B69" i="46"/>
  <c r="J68" i="46"/>
  <c r="I68" i="46"/>
  <c r="H68" i="46"/>
  <c r="G68" i="46"/>
  <c r="F68" i="46"/>
  <c r="E68" i="46"/>
  <c r="D68" i="46"/>
  <c r="C68" i="46"/>
  <c r="B68" i="46"/>
  <c r="J67" i="46"/>
  <c r="I67" i="46"/>
  <c r="H67" i="46"/>
  <c r="G67" i="46"/>
  <c r="F67" i="46"/>
  <c r="E67" i="46"/>
  <c r="D67" i="46"/>
  <c r="C67" i="46"/>
  <c r="B67" i="46"/>
  <c r="J66" i="46"/>
  <c r="I66" i="46"/>
  <c r="H66" i="46"/>
  <c r="G66" i="46"/>
  <c r="F66" i="46"/>
  <c r="E66" i="46"/>
  <c r="D66" i="46"/>
  <c r="C66" i="46"/>
  <c r="B66" i="46"/>
  <c r="J65" i="46"/>
  <c r="I65" i="46"/>
  <c r="H65" i="46"/>
  <c r="G65" i="46"/>
  <c r="F65" i="46"/>
  <c r="E65" i="46"/>
  <c r="D65" i="46"/>
  <c r="C65" i="46"/>
  <c r="B65" i="46"/>
  <c r="J64" i="46"/>
  <c r="I64" i="46"/>
  <c r="H64" i="46"/>
  <c r="G64" i="46"/>
  <c r="F64" i="46"/>
  <c r="E64" i="46"/>
  <c r="D64" i="46"/>
  <c r="C64" i="46"/>
  <c r="B64" i="46"/>
  <c r="J63" i="46"/>
  <c r="I63" i="46"/>
  <c r="H63" i="46"/>
  <c r="G63" i="46"/>
  <c r="F63" i="46"/>
  <c r="E63" i="46"/>
  <c r="D63" i="46"/>
  <c r="C63" i="46"/>
  <c r="B63" i="46"/>
  <c r="J62" i="46"/>
  <c r="I62" i="46"/>
  <c r="H62" i="46"/>
  <c r="G62" i="46"/>
  <c r="F62" i="46"/>
  <c r="E62" i="46"/>
  <c r="D62" i="46"/>
  <c r="C62" i="46"/>
  <c r="B62" i="46"/>
  <c r="J61" i="46"/>
  <c r="I61" i="46"/>
  <c r="H61" i="46"/>
  <c r="G61" i="46"/>
  <c r="F61" i="46"/>
  <c r="E61" i="46"/>
  <c r="D61" i="46"/>
  <c r="C61" i="46"/>
  <c r="B61" i="46"/>
  <c r="J60" i="46"/>
  <c r="I60" i="46"/>
  <c r="H60" i="46"/>
  <c r="G60" i="46"/>
  <c r="F60" i="46"/>
  <c r="E60" i="46"/>
  <c r="D60" i="46"/>
  <c r="C60" i="46"/>
  <c r="B60" i="46"/>
  <c r="J59" i="46"/>
  <c r="I59" i="46"/>
  <c r="H59" i="46"/>
  <c r="G59" i="46"/>
  <c r="F59" i="46"/>
  <c r="E59" i="46"/>
  <c r="D59" i="46"/>
  <c r="C59" i="46"/>
  <c r="B59" i="46"/>
  <c r="J58" i="46"/>
  <c r="I58" i="46"/>
  <c r="H58" i="46"/>
  <c r="G58" i="46"/>
  <c r="F58" i="46"/>
  <c r="E58" i="46"/>
  <c r="D58" i="46"/>
  <c r="C58" i="46"/>
  <c r="B58" i="46"/>
  <c r="J57" i="46"/>
  <c r="I57" i="46"/>
  <c r="H57" i="46"/>
  <c r="G57" i="46"/>
  <c r="F57" i="46"/>
  <c r="E57" i="46"/>
  <c r="D57" i="46"/>
  <c r="C57" i="46"/>
  <c r="B57" i="46"/>
  <c r="J56" i="46"/>
  <c r="I56" i="46"/>
  <c r="H56" i="46"/>
  <c r="G56" i="46"/>
  <c r="F56" i="46"/>
  <c r="E56" i="46"/>
  <c r="D56" i="46"/>
  <c r="C56" i="46"/>
  <c r="B56" i="46"/>
  <c r="J55" i="46"/>
  <c r="I55" i="46"/>
  <c r="H55" i="46"/>
  <c r="G55" i="46"/>
  <c r="F55" i="46"/>
  <c r="E55" i="46"/>
  <c r="D55" i="46"/>
  <c r="C55" i="46"/>
  <c r="B55" i="46"/>
  <c r="J54" i="46"/>
  <c r="I54" i="46"/>
  <c r="H54" i="46"/>
  <c r="G54" i="46"/>
  <c r="F54" i="46"/>
  <c r="E54" i="46"/>
  <c r="D54" i="46"/>
  <c r="C54" i="46"/>
  <c r="B54" i="46"/>
  <c r="J53" i="46"/>
  <c r="I53" i="46"/>
  <c r="H53" i="46"/>
  <c r="G53" i="46"/>
  <c r="F53" i="46"/>
  <c r="E53" i="46"/>
  <c r="D53" i="46"/>
  <c r="C53" i="46"/>
  <c r="B53" i="46"/>
  <c r="J52" i="46"/>
  <c r="I52" i="46"/>
  <c r="H52" i="46"/>
  <c r="G52" i="46"/>
  <c r="F52" i="46"/>
  <c r="E52" i="46"/>
  <c r="D52" i="46"/>
  <c r="C52" i="46"/>
  <c r="B52" i="46"/>
  <c r="J51" i="46"/>
  <c r="I51" i="46"/>
  <c r="H51" i="46"/>
  <c r="G51" i="46"/>
  <c r="F51" i="46"/>
  <c r="E51" i="46"/>
  <c r="D51" i="46"/>
  <c r="C51" i="46"/>
  <c r="B51" i="46"/>
  <c r="J50" i="46"/>
  <c r="I50" i="46"/>
  <c r="H50" i="46"/>
  <c r="G50" i="46"/>
  <c r="F50" i="46"/>
  <c r="E50" i="46"/>
  <c r="D50" i="46"/>
  <c r="C50" i="46"/>
  <c r="B50" i="46"/>
  <c r="J49" i="46"/>
  <c r="I49" i="46"/>
  <c r="H49" i="46"/>
  <c r="G49" i="46"/>
  <c r="F49" i="46"/>
  <c r="E49" i="46"/>
  <c r="D49" i="46"/>
  <c r="C49" i="46"/>
  <c r="B49" i="46"/>
  <c r="J48" i="46"/>
  <c r="I48" i="46"/>
  <c r="H48" i="46"/>
  <c r="G48" i="46"/>
  <c r="F48" i="46"/>
  <c r="E48" i="46"/>
  <c r="C48" i="46"/>
  <c r="B48" i="46"/>
  <c r="J47" i="46"/>
  <c r="I47" i="46"/>
  <c r="H47" i="46"/>
  <c r="G47" i="46"/>
  <c r="F47" i="46"/>
  <c r="E47" i="46"/>
  <c r="D47" i="46"/>
  <c r="C47" i="46"/>
  <c r="B47" i="46"/>
  <c r="J46" i="46"/>
  <c r="I46" i="46"/>
  <c r="H46" i="46"/>
  <c r="G46" i="46"/>
  <c r="F46" i="46"/>
  <c r="E46" i="46"/>
  <c r="D46" i="46"/>
  <c r="C46" i="46"/>
  <c r="B46" i="46"/>
  <c r="J45" i="46"/>
  <c r="I45" i="46"/>
  <c r="H45" i="46"/>
  <c r="G45" i="46"/>
  <c r="F45" i="46"/>
  <c r="E45" i="46"/>
  <c r="D45" i="46"/>
  <c r="C45" i="46"/>
  <c r="B45" i="46"/>
  <c r="J44" i="46"/>
  <c r="I44" i="46"/>
  <c r="H44" i="46"/>
  <c r="G44" i="46"/>
  <c r="F44" i="46"/>
  <c r="E44" i="46"/>
  <c r="D44" i="46"/>
  <c r="C44" i="46"/>
  <c r="J43" i="46"/>
  <c r="I43" i="46"/>
  <c r="H43" i="46"/>
  <c r="G43" i="46"/>
  <c r="F43" i="46"/>
  <c r="E43" i="46"/>
  <c r="D43" i="46"/>
  <c r="C43" i="46"/>
  <c r="B43" i="46"/>
  <c r="C42" i="46"/>
  <c r="D42" i="46"/>
  <c r="E42" i="46"/>
  <c r="F42" i="46"/>
  <c r="G42" i="46"/>
  <c r="H42" i="46"/>
  <c r="I42" i="46"/>
  <c r="J42" i="46"/>
  <c r="B42" i="46"/>
  <c r="J74" i="45"/>
  <c r="I74" i="45"/>
  <c r="H74" i="45"/>
  <c r="G74" i="45"/>
  <c r="F74" i="45"/>
  <c r="E74" i="45"/>
  <c r="D74" i="45"/>
  <c r="C74" i="45"/>
  <c r="B74" i="45"/>
  <c r="J73" i="45"/>
  <c r="I73" i="45"/>
  <c r="H73" i="45"/>
  <c r="G73" i="45"/>
  <c r="F73" i="45"/>
  <c r="E73" i="45"/>
  <c r="D73" i="45"/>
  <c r="C73" i="45"/>
  <c r="B73" i="45"/>
  <c r="J72" i="45"/>
  <c r="I72" i="45"/>
  <c r="H72" i="45"/>
  <c r="G72" i="45"/>
  <c r="F72" i="45"/>
  <c r="E72" i="45"/>
  <c r="D72" i="45"/>
  <c r="C72" i="45"/>
  <c r="B72" i="45"/>
  <c r="J71" i="45"/>
  <c r="I71" i="45"/>
  <c r="H71" i="45"/>
  <c r="G71" i="45"/>
  <c r="F71" i="45"/>
  <c r="E71" i="45"/>
  <c r="D71" i="45"/>
  <c r="C71" i="45"/>
  <c r="B71" i="45"/>
  <c r="J70" i="45"/>
  <c r="I70" i="45"/>
  <c r="H70" i="45"/>
  <c r="G70" i="45"/>
  <c r="F70" i="45"/>
  <c r="E70" i="45"/>
  <c r="D70" i="45"/>
  <c r="C70" i="45"/>
  <c r="B70" i="45"/>
  <c r="J69" i="45"/>
  <c r="I69" i="45"/>
  <c r="H69" i="45"/>
  <c r="G69" i="45"/>
  <c r="F69" i="45"/>
  <c r="E69" i="45"/>
  <c r="D69" i="45"/>
  <c r="C69" i="45"/>
  <c r="B69" i="45"/>
  <c r="J68" i="45"/>
  <c r="I68" i="45"/>
  <c r="H68" i="45"/>
  <c r="G68" i="45"/>
  <c r="F68" i="45"/>
  <c r="E68" i="45"/>
  <c r="D68" i="45"/>
  <c r="C68" i="45"/>
  <c r="B68" i="45"/>
  <c r="J67" i="45"/>
  <c r="I67" i="45"/>
  <c r="H67" i="45"/>
  <c r="G67" i="45"/>
  <c r="F67" i="45"/>
  <c r="E67" i="45"/>
  <c r="D67" i="45"/>
  <c r="C67" i="45"/>
  <c r="B67" i="45"/>
  <c r="J66" i="45"/>
  <c r="I66" i="45"/>
  <c r="H66" i="45"/>
  <c r="G66" i="45"/>
  <c r="F66" i="45"/>
  <c r="E66" i="45"/>
  <c r="D66" i="45"/>
  <c r="C66" i="45"/>
  <c r="B66" i="45"/>
  <c r="J65" i="45"/>
  <c r="I65" i="45"/>
  <c r="H65" i="45"/>
  <c r="G65" i="45"/>
  <c r="F65" i="45"/>
  <c r="E65" i="45"/>
  <c r="D65" i="45"/>
  <c r="C65" i="45"/>
  <c r="B65" i="45"/>
  <c r="J64" i="45"/>
  <c r="I64" i="45"/>
  <c r="H64" i="45"/>
  <c r="G64" i="45"/>
  <c r="F64" i="45"/>
  <c r="E64" i="45"/>
  <c r="D64" i="45"/>
  <c r="C64" i="45"/>
  <c r="B64" i="45"/>
  <c r="J63" i="45"/>
  <c r="I63" i="45"/>
  <c r="H63" i="45"/>
  <c r="G63" i="45"/>
  <c r="F63" i="45"/>
  <c r="E63" i="45"/>
  <c r="D63" i="45"/>
  <c r="C63" i="45"/>
  <c r="B63" i="45"/>
  <c r="J62" i="45"/>
  <c r="I62" i="45"/>
  <c r="H62" i="45"/>
  <c r="G62" i="45"/>
  <c r="F62" i="45"/>
  <c r="E62" i="45"/>
  <c r="D62" i="45"/>
  <c r="C62" i="45"/>
  <c r="B62" i="45"/>
  <c r="J61" i="45"/>
  <c r="I61" i="45"/>
  <c r="H61" i="45"/>
  <c r="G61" i="45"/>
  <c r="F61" i="45"/>
  <c r="E61" i="45"/>
  <c r="D61" i="45"/>
  <c r="C61" i="45"/>
  <c r="B61" i="45"/>
  <c r="J60" i="45"/>
  <c r="I60" i="45"/>
  <c r="H60" i="45"/>
  <c r="G60" i="45"/>
  <c r="F60" i="45"/>
  <c r="E60" i="45"/>
  <c r="D60" i="45"/>
  <c r="C60" i="45"/>
  <c r="B60" i="45"/>
  <c r="J59" i="45"/>
  <c r="I59" i="45"/>
  <c r="H59" i="45"/>
  <c r="G59" i="45"/>
  <c r="F59" i="45"/>
  <c r="E59" i="45"/>
  <c r="D59" i="45"/>
  <c r="C59" i="45"/>
  <c r="B59" i="45"/>
  <c r="J58" i="45"/>
  <c r="I58" i="45"/>
  <c r="H58" i="45"/>
  <c r="G58" i="45"/>
  <c r="F58" i="45"/>
  <c r="E58" i="45"/>
  <c r="D58" i="45"/>
  <c r="C58" i="45"/>
  <c r="B58" i="45"/>
  <c r="J57" i="45"/>
  <c r="I57" i="45"/>
  <c r="H57" i="45"/>
  <c r="G57" i="45"/>
  <c r="F57" i="45"/>
  <c r="E57" i="45"/>
  <c r="D57" i="45"/>
  <c r="C57" i="45"/>
  <c r="B57" i="45"/>
  <c r="J56" i="45"/>
  <c r="I56" i="45"/>
  <c r="H56" i="45"/>
  <c r="G56" i="45"/>
  <c r="F56" i="45"/>
  <c r="E56" i="45"/>
  <c r="D56" i="45"/>
  <c r="C56" i="45"/>
  <c r="B56" i="45"/>
  <c r="J55" i="45"/>
  <c r="I55" i="45"/>
  <c r="H55" i="45"/>
  <c r="G55" i="45"/>
  <c r="F55" i="45"/>
  <c r="E55" i="45"/>
  <c r="D55" i="45"/>
  <c r="C55" i="45"/>
  <c r="B55" i="45"/>
  <c r="J54" i="45"/>
  <c r="I54" i="45"/>
  <c r="H54" i="45"/>
  <c r="G54" i="45"/>
  <c r="F54" i="45"/>
  <c r="E54" i="45"/>
  <c r="D54" i="45"/>
  <c r="C54" i="45"/>
  <c r="B54" i="45"/>
  <c r="J53" i="45"/>
  <c r="I53" i="45"/>
  <c r="H53" i="45"/>
  <c r="G53" i="45"/>
  <c r="F53" i="45"/>
  <c r="E53" i="45"/>
  <c r="D53" i="45"/>
  <c r="C53" i="45"/>
  <c r="B53" i="45"/>
  <c r="J52" i="45"/>
  <c r="I52" i="45"/>
  <c r="H52" i="45"/>
  <c r="G52" i="45"/>
  <c r="F52" i="45"/>
  <c r="E52" i="45"/>
  <c r="D52" i="45"/>
  <c r="C52" i="45"/>
  <c r="B52" i="45"/>
  <c r="J51" i="45"/>
  <c r="I51" i="45"/>
  <c r="H51" i="45"/>
  <c r="G51" i="45"/>
  <c r="F51" i="45"/>
  <c r="E51" i="45"/>
  <c r="D51" i="45"/>
  <c r="C51" i="45"/>
  <c r="B51" i="45"/>
  <c r="J50" i="45"/>
  <c r="I50" i="45"/>
  <c r="H50" i="45"/>
  <c r="G50" i="45"/>
  <c r="F50" i="45"/>
  <c r="E50" i="45"/>
  <c r="D50" i="45"/>
  <c r="C50" i="45"/>
  <c r="B50" i="45"/>
  <c r="J49" i="45"/>
  <c r="I49" i="45"/>
  <c r="H49" i="45"/>
  <c r="G49" i="45"/>
  <c r="F49" i="45"/>
  <c r="E49" i="45"/>
  <c r="D49" i="45"/>
  <c r="C49" i="45"/>
  <c r="B49" i="45"/>
  <c r="J48" i="45"/>
  <c r="I48" i="45"/>
  <c r="H48" i="45"/>
  <c r="G48" i="45"/>
  <c r="F48" i="45"/>
  <c r="E48" i="45"/>
  <c r="D48" i="45"/>
  <c r="C48" i="45"/>
  <c r="B48" i="45"/>
  <c r="J47" i="45"/>
  <c r="I47" i="45"/>
  <c r="H47" i="45"/>
  <c r="G47" i="45"/>
  <c r="F47" i="45"/>
  <c r="E47" i="45"/>
  <c r="D47" i="45"/>
  <c r="C47" i="45"/>
  <c r="B47" i="45"/>
  <c r="J46" i="45"/>
  <c r="I46" i="45"/>
  <c r="H46" i="45"/>
  <c r="G46" i="45"/>
  <c r="F46" i="45"/>
  <c r="E46" i="45"/>
  <c r="D46" i="45"/>
  <c r="C46" i="45"/>
  <c r="B46" i="45"/>
  <c r="J45" i="45"/>
  <c r="I45" i="45"/>
  <c r="H45" i="45"/>
  <c r="G45" i="45"/>
  <c r="F45" i="45"/>
  <c r="E45" i="45"/>
  <c r="D45" i="45"/>
  <c r="C45" i="45"/>
  <c r="B45" i="45"/>
  <c r="J44" i="45"/>
  <c r="I44" i="45"/>
  <c r="H44" i="45"/>
  <c r="G44" i="45"/>
  <c r="F44" i="45"/>
  <c r="E44" i="45"/>
  <c r="D44" i="45"/>
  <c r="C44" i="45"/>
  <c r="B44" i="45"/>
  <c r="J43" i="45"/>
  <c r="I43" i="45"/>
  <c r="H43" i="45"/>
  <c r="G43" i="45"/>
  <c r="F43" i="45"/>
  <c r="E43" i="45"/>
  <c r="D43" i="45"/>
  <c r="C43" i="45"/>
  <c r="B43" i="45"/>
  <c r="C42" i="45"/>
  <c r="D42" i="45"/>
  <c r="E42" i="45"/>
  <c r="F42" i="45"/>
  <c r="G42" i="45"/>
  <c r="H42" i="45"/>
  <c r="I42" i="45"/>
  <c r="J42" i="45"/>
  <c r="K74" i="38"/>
  <c r="J74" i="38"/>
  <c r="I74" i="38"/>
  <c r="H74" i="38"/>
  <c r="G74" i="38"/>
  <c r="F74" i="38"/>
  <c r="E74" i="38"/>
  <c r="D74" i="38"/>
  <c r="C74" i="38"/>
  <c r="B74" i="38"/>
  <c r="K73" i="38"/>
  <c r="J73" i="38"/>
  <c r="I73" i="38"/>
  <c r="H73" i="38"/>
  <c r="G73" i="38"/>
  <c r="F73" i="38"/>
  <c r="E73" i="38"/>
  <c r="D73" i="38"/>
  <c r="C73" i="38"/>
  <c r="B73" i="38"/>
  <c r="K72" i="38"/>
  <c r="J72" i="38"/>
  <c r="I72" i="38"/>
  <c r="H72" i="38"/>
  <c r="G72" i="38"/>
  <c r="F72" i="38"/>
  <c r="E72" i="38"/>
  <c r="D72" i="38"/>
  <c r="C72" i="38"/>
  <c r="B72" i="38"/>
  <c r="K71" i="38"/>
  <c r="J71" i="38"/>
  <c r="I71" i="38"/>
  <c r="H71" i="38"/>
  <c r="G71" i="38"/>
  <c r="F71" i="38"/>
  <c r="E71" i="38"/>
  <c r="D71" i="38"/>
  <c r="C71" i="38"/>
  <c r="B71" i="38"/>
  <c r="K70" i="38"/>
  <c r="J70" i="38"/>
  <c r="I70" i="38"/>
  <c r="H70" i="38"/>
  <c r="G70" i="38"/>
  <c r="F70" i="38"/>
  <c r="E70" i="38"/>
  <c r="D70" i="38"/>
  <c r="C70" i="38"/>
  <c r="B70" i="38"/>
  <c r="K69" i="38"/>
  <c r="J69" i="38"/>
  <c r="I69" i="38"/>
  <c r="H69" i="38"/>
  <c r="G69" i="38"/>
  <c r="F69" i="38"/>
  <c r="E69" i="38"/>
  <c r="D69" i="38"/>
  <c r="C69" i="38"/>
  <c r="B69" i="38"/>
  <c r="K68" i="38"/>
  <c r="J68" i="38"/>
  <c r="I68" i="38"/>
  <c r="H68" i="38"/>
  <c r="G68" i="38"/>
  <c r="F68" i="38"/>
  <c r="E68" i="38"/>
  <c r="D68" i="38"/>
  <c r="C68" i="38"/>
  <c r="B68" i="38"/>
  <c r="K67" i="38"/>
  <c r="J67" i="38"/>
  <c r="I67" i="38"/>
  <c r="H67" i="38"/>
  <c r="G67" i="38"/>
  <c r="F67" i="38"/>
  <c r="E67" i="38"/>
  <c r="D67" i="38"/>
  <c r="C67" i="38"/>
  <c r="B67" i="38"/>
  <c r="K66" i="38"/>
  <c r="J66" i="38"/>
  <c r="I66" i="38"/>
  <c r="H66" i="38"/>
  <c r="G66" i="38"/>
  <c r="F66" i="38"/>
  <c r="E66" i="38"/>
  <c r="D66" i="38"/>
  <c r="C66" i="38"/>
  <c r="B66" i="38"/>
  <c r="K65" i="38"/>
  <c r="J65" i="38"/>
  <c r="I65" i="38"/>
  <c r="H65" i="38"/>
  <c r="G65" i="38"/>
  <c r="F65" i="38"/>
  <c r="E65" i="38"/>
  <c r="D65" i="38"/>
  <c r="C65" i="38"/>
  <c r="B65" i="38"/>
  <c r="K64" i="38"/>
  <c r="J64" i="38"/>
  <c r="I64" i="38"/>
  <c r="H64" i="38"/>
  <c r="G64" i="38"/>
  <c r="F64" i="38"/>
  <c r="E64" i="38"/>
  <c r="D64" i="38"/>
  <c r="C64" i="38"/>
  <c r="B64" i="38"/>
  <c r="K63" i="38"/>
  <c r="J63" i="38"/>
  <c r="I63" i="38"/>
  <c r="H63" i="38"/>
  <c r="G63" i="38"/>
  <c r="F63" i="38"/>
  <c r="E63" i="38"/>
  <c r="D63" i="38"/>
  <c r="C63" i="38"/>
  <c r="B63" i="38"/>
  <c r="K62" i="38"/>
  <c r="J62" i="38"/>
  <c r="I62" i="38"/>
  <c r="H62" i="38"/>
  <c r="G62" i="38"/>
  <c r="F62" i="38"/>
  <c r="E62" i="38"/>
  <c r="D62" i="38"/>
  <c r="C62" i="38"/>
  <c r="B62" i="38"/>
  <c r="K61" i="38"/>
  <c r="J61" i="38"/>
  <c r="I61" i="38"/>
  <c r="H61" i="38"/>
  <c r="G61" i="38"/>
  <c r="F61" i="38"/>
  <c r="E61" i="38"/>
  <c r="D61" i="38"/>
  <c r="C61" i="38"/>
  <c r="B61" i="38"/>
  <c r="K60" i="38"/>
  <c r="J60" i="38"/>
  <c r="I60" i="38"/>
  <c r="H60" i="38"/>
  <c r="G60" i="38"/>
  <c r="F60" i="38"/>
  <c r="E60" i="38"/>
  <c r="D60" i="38"/>
  <c r="C60" i="38"/>
  <c r="B60" i="38"/>
  <c r="K59" i="38"/>
  <c r="J59" i="38"/>
  <c r="I59" i="38"/>
  <c r="H59" i="38"/>
  <c r="G59" i="38"/>
  <c r="F59" i="38"/>
  <c r="E59" i="38"/>
  <c r="D59" i="38"/>
  <c r="C59" i="38"/>
  <c r="B59" i="38"/>
  <c r="K58" i="38"/>
  <c r="J58" i="38"/>
  <c r="I58" i="38"/>
  <c r="H58" i="38"/>
  <c r="G58" i="38"/>
  <c r="F58" i="38"/>
  <c r="E58" i="38"/>
  <c r="D58" i="38"/>
  <c r="C58" i="38"/>
  <c r="B58" i="38"/>
  <c r="K57" i="38"/>
  <c r="J57" i="38"/>
  <c r="I57" i="38"/>
  <c r="H57" i="38"/>
  <c r="G57" i="38"/>
  <c r="F57" i="38"/>
  <c r="E57" i="38"/>
  <c r="D57" i="38"/>
  <c r="C57" i="38"/>
  <c r="B57" i="38"/>
  <c r="K56" i="38"/>
  <c r="J56" i="38"/>
  <c r="I56" i="38"/>
  <c r="H56" i="38"/>
  <c r="G56" i="38"/>
  <c r="F56" i="38"/>
  <c r="E56" i="38"/>
  <c r="D56" i="38"/>
  <c r="C56" i="38"/>
  <c r="B56" i="38"/>
  <c r="K55" i="38"/>
  <c r="J55" i="38"/>
  <c r="I55" i="38"/>
  <c r="H55" i="38"/>
  <c r="G55" i="38"/>
  <c r="F55" i="38"/>
  <c r="E55" i="38"/>
  <c r="D55" i="38"/>
  <c r="C55" i="38"/>
  <c r="B55" i="38"/>
  <c r="K54" i="38"/>
  <c r="J54" i="38"/>
  <c r="I54" i="38"/>
  <c r="H54" i="38"/>
  <c r="G54" i="38"/>
  <c r="F54" i="38"/>
  <c r="E54" i="38"/>
  <c r="D54" i="38"/>
  <c r="C54" i="38"/>
  <c r="B54" i="38"/>
  <c r="K53" i="38"/>
  <c r="J53" i="38"/>
  <c r="I53" i="38"/>
  <c r="H53" i="38"/>
  <c r="G53" i="38"/>
  <c r="F53" i="38"/>
  <c r="E53" i="38"/>
  <c r="D53" i="38"/>
  <c r="C53" i="38"/>
  <c r="B53" i="38"/>
  <c r="K52" i="38"/>
  <c r="J52" i="38"/>
  <c r="I52" i="38"/>
  <c r="H52" i="38"/>
  <c r="G52" i="38"/>
  <c r="F52" i="38"/>
  <c r="E52" i="38"/>
  <c r="D52" i="38"/>
  <c r="C52" i="38"/>
  <c r="B52" i="38"/>
  <c r="K51" i="38"/>
  <c r="J51" i="38"/>
  <c r="I51" i="38"/>
  <c r="H51" i="38"/>
  <c r="G51" i="38"/>
  <c r="F51" i="38"/>
  <c r="E51" i="38"/>
  <c r="D51" i="38"/>
  <c r="C51" i="38"/>
  <c r="B51" i="38"/>
  <c r="K50" i="38"/>
  <c r="J50" i="38"/>
  <c r="I50" i="38"/>
  <c r="H50" i="38"/>
  <c r="G50" i="38"/>
  <c r="F50" i="38"/>
  <c r="E50" i="38"/>
  <c r="D50" i="38"/>
  <c r="C50" i="38"/>
  <c r="B50" i="38"/>
  <c r="K49" i="38"/>
  <c r="J49" i="38"/>
  <c r="I49" i="38"/>
  <c r="H49" i="38"/>
  <c r="G49" i="38"/>
  <c r="F49" i="38"/>
  <c r="E49" i="38"/>
  <c r="D49" i="38"/>
  <c r="C49" i="38"/>
  <c r="B49" i="38"/>
  <c r="K48" i="38"/>
  <c r="J48" i="38"/>
  <c r="I48" i="38"/>
  <c r="H48" i="38"/>
  <c r="G48" i="38"/>
  <c r="F48" i="38"/>
  <c r="E48" i="38"/>
  <c r="D48" i="38"/>
  <c r="C48" i="38"/>
  <c r="B48" i="38"/>
  <c r="K47" i="38"/>
  <c r="J47" i="38"/>
  <c r="I47" i="38"/>
  <c r="H47" i="38"/>
  <c r="G47" i="38"/>
  <c r="F47" i="38"/>
  <c r="E47" i="38"/>
  <c r="D47" i="38"/>
  <c r="C47" i="38"/>
  <c r="B47" i="38"/>
  <c r="K46" i="38"/>
  <c r="J46" i="38"/>
  <c r="I46" i="38"/>
  <c r="H46" i="38"/>
  <c r="G46" i="38"/>
  <c r="F46" i="38"/>
  <c r="E46" i="38"/>
  <c r="D46" i="38"/>
  <c r="C46" i="38"/>
  <c r="B46" i="38"/>
  <c r="K45" i="38"/>
  <c r="J45" i="38"/>
  <c r="I45" i="38"/>
  <c r="H45" i="38"/>
  <c r="G45" i="38"/>
  <c r="F45" i="38"/>
  <c r="E45" i="38"/>
  <c r="D45" i="38"/>
  <c r="C45" i="38"/>
  <c r="B45" i="38"/>
  <c r="K44" i="38"/>
  <c r="J44" i="38"/>
  <c r="I44" i="38"/>
  <c r="H44" i="38"/>
  <c r="G44" i="38"/>
  <c r="F44" i="38"/>
  <c r="E44" i="38"/>
  <c r="D44" i="38"/>
  <c r="C44" i="38"/>
  <c r="B44" i="38"/>
  <c r="K43" i="38"/>
  <c r="J43" i="38"/>
  <c r="I43" i="38"/>
  <c r="H43" i="38"/>
  <c r="G43" i="38"/>
  <c r="F43" i="38"/>
  <c r="E43" i="38"/>
  <c r="D43" i="38"/>
  <c r="C43" i="38"/>
  <c r="C42" i="38"/>
  <c r="D42" i="38"/>
  <c r="E42" i="38"/>
  <c r="F42" i="38"/>
  <c r="H42" i="38"/>
  <c r="I42" i="38"/>
  <c r="J42" i="38"/>
  <c r="K42" i="38"/>
  <c r="D6" i="33" l="1"/>
  <c r="D7" i="33"/>
  <c r="D8" i="33"/>
  <c r="D9" i="33"/>
  <c r="D10" i="33"/>
  <c r="D11" i="33"/>
  <c r="D12" i="33"/>
  <c r="D13" i="33"/>
  <c r="D14" i="33"/>
  <c r="D16" i="33"/>
  <c r="D17" i="33"/>
  <c r="D18" i="33"/>
  <c r="D19" i="33"/>
  <c r="D20" i="33"/>
  <c r="D21" i="33"/>
  <c r="D22" i="33"/>
  <c r="D23" i="33"/>
  <c r="D24" i="33"/>
  <c r="D25" i="33"/>
  <c r="D26" i="33"/>
  <c r="D27" i="33"/>
  <c r="D28" i="33"/>
  <c r="D29" i="33"/>
  <c r="D30" i="33"/>
  <c r="D31" i="33"/>
  <c r="D32" i="33"/>
  <c r="D33" i="33"/>
  <c r="D34" i="33"/>
  <c r="D35" i="33"/>
  <c r="D36" i="33"/>
  <c r="D37" i="33"/>
  <c r="D5" i="33"/>
  <c r="N6" i="56"/>
  <c r="N7" i="56"/>
  <c r="N8" i="56"/>
  <c r="N9" i="56"/>
  <c r="N10" i="56"/>
  <c r="N11" i="56"/>
  <c r="N12" i="56"/>
  <c r="N13" i="56"/>
  <c r="N14" i="56"/>
  <c r="N15" i="56"/>
  <c r="N16" i="56"/>
  <c r="N17" i="56"/>
  <c r="N18" i="56"/>
  <c r="N19" i="56"/>
  <c r="N20" i="56"/>
  <c r="N21" i="56"/>
  <c r="N22" i="56"/>
  <c r="N23" i="56"/>
  <c r="N24" i="56"/>
  <c r="N25" i="56"/>
  <c r="N26" i="56"/>
  <c r="N27" i="56"/>
  <c r="N28" i="56"/>
  <c r="N29" i="56"/>
  <c r="N30" i="56"/>
  <c r="N31" i="56"/>
  <c r="N32" i="56"/>
  <c r="N33" i="56"/>
  <c r="N34" i="56"/>
  <c r="N35" i="56"/>
  <c r="N36" i="56"/>
  <c r="N37" i="56"/>
  <c r="B14" i="54"/>
  <c r="B27" i="54" s="1"/>
  <c r="V13" i="54" l="1"/>
  <c r="W13" i="54" s="1"/>
  <c r="V10" i="54"/>
  <c r="W10" i="54" s="1"/>
  <c r="V9" i="54"/>
  <c r="W9" i="54" s="1"/>
  <c r="V8" i="54"/>
  <c r="W8" i="54" s="1"/>
  <c r="V7" i="54"/>
  <c r="W7" i="54" s="1"/>
  <c r="V6" i="54"/>
  <c r="W6" i="54" s="1"/>
  <c r="V5" i="54"/>
  <c r="W5" i="54" s="1"/>
  <c r="R5" i="17"/>
  <c r="Q6" i="17"/>
  <c r="R6" i="17" s="1"/>
  <c r="Q7" i="17"/>
  <c r="R7" i="17" s="1"/>
  <c r="Q8" i="17"/>
  <c r="R8" i="17" s="1"/>
  <c r="Q9" i="17"/>
  <c r="R9" i="17" s="1"/>
  <c r="R10" i="17"/>
  <c r="Q11" i="17"/>
  <c r="R11" i="17" s="1"/>
  <c r="Q12" i="17"/>
  <c r="R12" i="17" s="1"/>
  <c r="R22" i="52"/>
  <c r="Q5" i="52"/>
  <c r="R5" i="52" s="1"/>
  <c r="Q6" i="52"/>
  <c r="R6" i="52" s="1"/>
  <c r="Q7" i="52"/>
  <c r="R7" i="52" s="1"/>
  <c r="Q8" i="52"/>
  <c r="R8" i="52" s="1"/>
  <c r="Q9" i="52"/>
  <c r="R9" i="52" s="1"/>
  <c r="Q10" i="52"/>
  <c r="R10" i="52" s="1"/>
  <c r="Q11" i="52"/>
  <c r="R11" i="52" s="1"/>
  <c r="Q12" i="52"/>
  <c r="R12" i="52" s="1"/>
  <c r="Q13" i="52"/>
  <c r="R13" i="52" s="1"/>
  <c r="Q14" i="52"/>
  <c r="R14" i="52" s="1"/>
  <c r="Q15" i="52"/>
  <c r="R15" i="52" s="1"/>
  <c r="Q16" i="52"/>
  <c r="R16" i="52" s="1"/>
  <c r="Q17" i="52"/>
  <c r="R17" i="52" s="1"/>
  <c r="Q18" i="52"/>
  <c r="R18" i="52" s="1"/>
  <c r="Q19" i="52"/>
  <c r="R19" i="52" s="1"/>
  <c r="Q20" i="52"/>
  <c r="R20" i="52" s="1"/>
  <c r="Q21" i="52"/>
  <c r="R21" i="52" s="1"/>
  <c r="Q23" i="52"/>
  <c r="R23" i="52" s="1"/>
  <c r="Q24" i="52"/>
  <c r="R24" i="52" s="1"/>
  <c r="Q25" i="52"/>
  <c r="R25" i="52" s="1"/>
  <c r="Q26" i="52"/>
  <c r="R26" i="52" s="1"/>
  <c r="Q27" i="52"/>
  <c r="Q28" i="52"/>
  <c r="R28" i="52" s="1"/>
  <c r="Q29" i="52"/>
  <c r="R29" i="52" s="1"/>
  <c r="Q31" i="52"/>
  <c r="Q32" i="52"/>
  <c r="R32" i="52" s="1"/>
  <c r="Q33" i="52"/>
  <c r="R33" i="52" s="1"/>
  <c r="Q34" i="52"/>
  <c r="R34" i="52" s="1"/>
  <c r="Q35" i="52"/>
  <c r="R35" i="52" s="1"/>
  <c r="Q36" i="52"/>
  <c r="R36" i="52" s="1"/>
  <c r="R4" i="52"/>
  <c r="R7" i="14"/>
  <c r="Q8" i="14"/>
  <c r="Q10" i="14"/>
  <c r="R10" i="14" s="1"/>
  <c r="Q11" i="14"/>
  <c r="R11" i="14" s="1"/>
  <c r="V37" i="12"/>
  <c r="W37" i="12" s="1"/>
  <c r="V35" i="12"/>
  <c r="W35" i="12" s="1"/>
  <c r="V34" i="12"/>
  <c r="W34" i="12" s="1"/>
  <c r="V33" i="12"/>
  <c r="W33" i="12" s="1"/>
  <c r="V32" i="12"/>
  <c r="W32" i="12" s="1"/>
  <c r="V31" i="12"/>
  <c r="W31" i="12" s="1"/>
  <c r="V30" i="12"/>
  <c r="W30" i="12" s="1"/>
  <c r="V29" i="12"/>
  <c r="W29" i="12" s="1"/>
  <c r="V28" i="12"/>
  <c r="W28" i="12" s="1"/>
  <c r="V27" i="12"/>
  <c r="W27" i="12" s="1"/>
  <c r="V26" i="12"/>
  <c r="W26" i="12" s="1"/>
  <c r="V25" i="12"/>
  <c r="W25" i="12" s="1"/>
  <c r="V24" i="12"/>
  <c r="W24" i="12" s="1"/>
  <c r="V23" i="12"/>
  <c r="W23" i="12" s="1"/>
  <c r="V22" i="12"/>
  <c r="W22" i="12" s="1"/>
  <c r="V21" i="12"/>
  <c r="W21" i="12" s="1"/>
  <c r="V20" i="12"/>
  <c r="W20" i="12" s="1"/>
  <c r="V19" i="12"/>
  <c r="W19" i="12" s="1"/>
  <c r="V18" i="12"/>
  <c r="W18" i="12" s="1"/>
  <c r="V17" i="12"/>
  <c r="W17" i="12" s="1"/>
  <c r="V16" i="12"/>
  <c r="W16" i="12" s="1"/>
  <c r="V15" i="12"/>
  <c r="W15" i="12" s="1"/>
  <c r="V14" i="12"/>
  <c r="W14" i="12" s="1"/>
  <c r="V13" i="12"/>
  <c r="W13" i="12" s="1"/>
  <c r="V12" i="12"/>
  <c r="W12" i="12" s="1"/>
  <c r="V11" i="12"/>
  <c r="W11" i="12" s="1"/>
  <c r="V10" i="12"/>
  <c r="W10" i="12" s="1"/>
  <c r="V9" i="12"/>
  <c r="W9" i="12" s="1"/>
  <c r="V8" i="12"/>
  <c r="W8" i="12" s="1"/>
  <c r="W7" i="12"/>
  <c r="V6" i="12"/>
  <c r="V5" i="12"/>
  <c r="W5" i="12" s="1"/>
  <c r="V37" i="11"/>
  <c r="W37" i="11" s="1"/>
  <c r="V36" i="11"/>
  <c r="W36" i="11" s="1"/>
  <c r="V35" i="11"/>
  <c r="W35" i="11" s="1"/>
  <c r="V34" i="11"/>
  <c r="W34" i="11" s="1"/>
  <c r="V33" i="11"/>
  <c r="W33" i="11" s="1"/>
  <c r="V32" i="11"/>
  <c r="W32" i="11" s="1"/>
  <c r="V31" i="11"/>
  <c r="W31" i="11" s="1"/>
  <c r="V30" i="11"/>
  <c r="W30" i="11" s="1"/>
  <c r="V29" i="11"/>
  <c r="W29" i="11" s="1"/>
  <c r="V28" i="11"/>
  <c r="W28" i="11" s="1"/>
  <c r="V27" i="11"/>
  <c r="W27" i="11" s="1"/>
  <c r="V26" i="11"/>
  <c r="W26" i="11" s="1"/>
  <c r="V24" i="11"/>
  <c r="W24" i="11" s="1"/>
  <c r="V23" i="11"/>
  <c r="W23" i="11" s="1"/>
  <c r="V22" i="11"/>
  <c r="W22" i="11" s="1"/>
  <c r="V21" i="11"/>
  <c r="W21" i="11" s="1"/>
  <c r="V20" i="11"/>
  <c r="W20" i="11" s="1"/>
  <c r="V19" i="11"/>
  <c r="W19" i="11" s="1"/>
  <c r="V18" i="11"/>
  <c r="W18" i="11" s="1"/>
  <c r="V17" i="11"/>
  <c r="W17" i="11" s="1"/>
  <c r="V16" i="11"/>
  <c r="W16" i="11" s="1"/>
  <c r="V15" i="11"/>
  <c r="W15" i="11" s="1"/>
  <c r="V14" i="11"/>
  <c r="W14" i="11" s="1"/>
  <c r="V13" i="11"/>
  <c r="W13" i="11" s="1"/>
  <c r="V12" i="11"/>
  <c r="W11" i="11"/>
  <c r="V10" i="11"/>
  <c r="W10" i="11" s="1"/>
  <c r="V9" i="11"/>
  <c r="W9" i="11" s="1"/>
  <c r="V8" i="11"/>
  <c r="W8" i="11" s="1"/>
  <c r="V7" i="11"/>
  <c r="W7" i="11" s="1"/>
  <c r="V6" i="11"/>
  <c r="W6" i="11" s="1"/>
  <c r="V5" i="11"/>
  <c r="W5" i="11" s="1"/>
  <c r="C42" i="1"/>
  <c r="D42" i="1"/>
  <c r="E42" i="1"/>
  <c r="F42" i="1"/>
  <c r="G42" i="1"/>
  <c r="H42" i="1"/>
  <c r="I42" i="1"/>
  <c r="J42" i="1"/>
  <c r="K42" i="1"/>
  <c r="L42" i="1"/>
  <c r="M42" i="1"/>
  <c r="N42" i="1"/>
  <c r="O42" i="1"/>
  <c r="P42" i="1"/>
  <c r="Q42" i="1"/>
  <c r="R42" i="1"/>
  <c r="S42" i="1"/>
  <c r="C43" i="1"/>
  <c r="D43" i="1"/>
  <c r="E43" i="1"/>
  <c r="F43" i="1"/>
  <c r="G43" i="1"/>
  <c r="H43" i="1"/>
  <c r="I43" i="1"/>
  <c r="J43" i="1"/>
  <c r="K43" i="1"/>
  <c r="L43" i="1"/>
  <c r="M43" i="1"/>
  <c r="N43" i="1"/>
  <c r="O43" i="1"/>
  <c r="P43" i="1"/>
  <c r="Q43" i="1"/>
  <c r="R43" i="1"/>
  <c r="S43" i="1"/>
  <c r="C44" i="1"/>
  <c r="D44" i="1"/>
  <c r="E44" i="1"/>
  <c r="F44" i="1"/>
  <c r="G44" i="1"/>
  <c r="H44" i="1"/>
  <c r="I44" i="1"/>
  <c r="J44" i="1"/>
  <c r="K44" i="1"/>
  <c r="L44" i="1"/>
  <c r="M44" i="1"/>
  <c r="N44" i="1"/>
  <c r="O44" i="1"/>
  <c r="P44" i="1"/>
  <c r="Q44" i="1"/>
  <c r="R44" i="1"/>
  <c r="S44" i="1"/>
  <c r="C45" i="1"/>
  <c r="D45" i="1"/>
  <c r="E45" i="1"/>
  <c r="F45" i="1"/>
  <c r="G45" i="1"/>
  <c r="H45" i="1"/>
  <c r="I45" i="1"/>
  <c r="J45" i="1"/>
  <c r="K45" i="1"/>
  <c r="L45" i="1"/>
  <c r="M45" i="1"/>
  <c r="N45" i="1"/>
  <c r="O45" i="1"/>
  <c r="P45" i="1"/>
  <c r="Q45" i="1"/>
  <c r="R45" i="1"/>
  <c r="S45" i="1"/>
  <c r="C46" i="1"/>
  <c r="D46" i="1"/>
  <c r="E46" i="1"/>
  <c r="F46" i="1"/>
  <c r="G46" i="1"/>
  <c r="H46" i="1"/>
  <c r="I46" i="1"/>
  <c r="J46" i="1"/>
  <c r="K46" i="1"/>
  <c r="L46" i="1"/>
  <c r="M46" i="1"/>
  <c r="N46" i="1"/>
  <c r="O46" i="1"/>
  <c r="P46" i="1"/>
  <c r="Q46" i="1"/>
  <c r="R46" i="1"/>
  <c r="S46" i="1"/>
  <c r="C47" i="1"/>
  <c r="D47" i="1"/>
  <c r="E47" i="1"/>
  <c r="F47" i="1"/>
  <c r="G47" i="1"/>
  <c r="H47" i="1"/>
  <c r="I47" i="1"/>
  <c r="J47" i="1"/>
  <c r="K47" i="1"/>
  <c r="L47" i="1"/>
  <c r="M47" i="1"/>
  <c r="N47" i="1"/>
  <c r="O47" i="1"/>
  <c r="P47" i="1"/>
  <c r="Q47" i="1"/>
  <c r="R47" i="1"/>
  <c r="S47" i="1"/>
  <c r="C48" i="1"/>
  <c r="D48" i="1"/>
  <c r="E48" i="1"/>
  <c r="F48" i="1"/>
  <c r="G48" i="1"/>
  <c r="H48" i="1"/>
  <c r="I48" i="1"/>
  <c r="J48" i="1"/>
  <c r="K48" i="1"/>
  <c r="L48" i="1"/>
  <c r="M48" i="1"/>
  <c r="N48" i="1"/>
  <c r="O48" i="1"/>
  <c r="P48" i="1"/>
  <c r="Q48" i="1"/>
  <c r="R48" i="1"/>
  <c r="S48" i="1"/>
  <c r="C49" i="1"/>
  <c r="D49" i="1"/>
  <c r="E49" i="1"/>
  <c r="F49" i="1"/>
  <c r="G49" i="1"/>
  <c r="H49" i="1"/>
  <c r="I49" i="1"/>
  <c r="J49" i="1"/>
  <c r="K49" i="1"/>
  <c r="L49" i="1"/>
  <c r="M49" i="1"/>
  <c r="N49" i="1"/>
  <c r="O49" i="1"/>
  <c r="P49" i="1"/>
  <c r="Q49" i="1"/>
  <c r="R49" i="1"/>
  <c r="S49" i="1"/>
  <c r="C50" i="1"/>
  <c r="D50" i="1"/>
  <c r="E50" i="1"/>
  <c r="F50" i="1"/>
  <c r="G50" i="1"/>
  <c r="H50" i="1"/>
  <c r="I50" i="1"/>
  <c r="J50" i="1"/>
  <c r="K50" i="1"/>
  <c r="L50" i="1"/>
  <c r="M50" i="1"/>
  <c r="N50" i="1"/>
  <c r="O50" i="1"/>
  <c r="P50" i="1"/>
  <c r="Q50" i="1"/>
  <c r="R50" i="1"/>
  <c r="S50" i="1"/>
  <c r="C51" i="1"/>
  <c r="D51" i="1"/>
  <c r="E51" i="1"/>
  <c r="F51" i="1"/>
  <c r="G51" i="1"/>
  <c r="H51" i="1"/>
  <c r="I51" i="1"/>
  <c r="J51" i="1"/>
  <c r="K51" i="1"/>
  <c r="L51" i="1"/>
  <c r="M51" i="1"/>
  <c r="N51" i="1"/>
  <c r="O51" i="1"/>
  <c r="P51" i="1"/>
  <c r="Q51" i="1"/>
  <c r="R51" i="1"/>
  <c r="S51" i="1"/>
  <c r="C52" i="1"/>
  <c r="D52" i="1"/>
  <c r="E52" i="1"/>
  <c r="F52" i="1"/>
  <c r="G52" i="1"/>
  <c r="H52" i="1"/>
  <c r="I52" i="1"/>
  <c r="J52" i="1"/>
  <c r="K52" i="1"/>
  <c r="L52" i="1"/>
  <c r="M52" i="1"/>
  <c r="N52" i="1"/>
  <c r="O52" i="1"/>
  <c r="P52" i="1"/>
  <c r="Q52" i="1"/>
  <c r="R52" i="1"/>
  <c r="S52" i="1"/>
  <c r="C53" i="1"/>
  <c r="D53" i="1"/>
  <c r="E53" i="1"/>
  <c r="F53" i="1"/>
  <c r="G53" i="1"/>
  <c r="H53" i="1"/>
  <c r="I53" i="1"/>
  <c r="J53" i="1"/>
  <c r="K53" i="1"/>
  <c r="L53" i="1"/>
  <c r="M53" i="1"/>
  <c r="N53" i="1"/>
  <c r="O53" i="1"/>
  <c r="P53" i="1"/>
  <c r="Q53" i="1"/>
  <c r="R53" i="1"/>
  <c r="S53" i="1"/>
  <c r="C54" i="1"/>
  <c r="D54" i="1"/>
  <c r="E54" i="1"/>
  <c r="F54" i="1"/>
  <c r="G54" i="1"/>
  <c r="H54" i="1"/>
  <c r="I54" i="1"/>
  <c r="J54" i="1"/>
  <c r="K54" i="1"/>
  <c r="L54" i="1"/>
  <c r="M54" i="1"/>
  <c r="N54" i="1"/>
  <c r="O54" i="1"/>
  <c r="P54" i="1"/>
  <c r="Q54" i="1"/>
  <c r="R54" i="1"/>
  <c r="S54" i="1"/>
  <c r="C55" i="1"/>
  <c r="D55" i="1"/>
  <c r="E55" i="1"/>
  <c r="F55" i="1"/>
  <c r="G55" i="1"/>
  <c r="H55" i="1"/>
  <c r="I55" i="1"/>
  <c r="J55" i="1"/>
  <c r="K55" i="1"/>
  <c r="L55" i="1"/>
  <c r="M55" i="1"/>
  <c r="N55" i="1"/>
  <c r="O55" i="1"/>
  <c r="P55" i="1"/>
  <c r="Q55" i="1"/>
  <c r="R55" i="1"/>
  <c r="S55" i="1"/>
  <c r="C56" i="1"/>
  <c r="D56" i="1"/>
  <c r="E56" i="1"/>
  <c r="F56" i="1"/>
  <c r="G56" i="1"/>
  <c r="H56" i="1"/>
  <c r="I56" i="1"/>
  <c r="J56" i="1"/>
  <c r="K56" i="1"/>
  <c r="L56" i="1"/>
  <c r="M56" i="1"/>
  <c r="N56" i="1"/>
  <c r="O56" i="1"/>
  <c r="P56" i="1"/>
  <c r="Q56" i="1"/>
  <c r="R56" i="1"/>
  <c r="S56" i="1"/>
  <c r="C57" i="1"/>
  <c r="D57" i="1"/>
  <c r="E57" i="1"/>
  <c r="F57" i="1"/>
  <c r="G57" i="1"/>
  <c r="H57" i="1"/>
  <c r="I57" i="1"/>
  <c r="J57" i="1"/>
  <c r="K57" i="1"/>
  <c r="L57" i="1"/>
  <c r="M57" i="1"/>
  <c r="N57" i="1"/>
  <c r="O57" i="1"/>
  <c r="P57" i="1"/>
  <c r="Q57" i="1"/>
  <c r="R57" i="1"/>
  <c r="S57" i="1"/>
  <c r="C58" i="1"/>
  <c r="D58" i="1"/>
  <c r="E58" i="1"/>
  <c r="F58" i="1"/>
  <c r="G58" i="1"/>
  <c r="H58" i="1"/>
  <c r="I58" i="1"/>
  <c r="J58" i="1"/>
  <c r="K58" i="1"/>
  <c r="L58" i="1"/>
  <c r="M58" i="1"/>
  <c r="N58" i="1"/>
  <c r="O58" i="1"/>
  <c r="P58" i="1"/>
  <c r="Q58" i="1"/>
  <c r="R58" i="1"/>
  <c r="S58" i="1"/>
  <c r="C59" i="1"/>
  <c r="D59" i="1"/>
  <c r="E59" i="1"/>
  <c r="F59" i="1"/>
  <c r="G59" i="1"/>
  <c r="H59" i="1"/>
  <c r="I59" i="1"/>
  <c r="J59" i="1"/>
  <c r="K59" i="1"/>
  <c r="L59" i="1"/>
  <c r="M59" i="1"/>
  <c r="N59" i="1"/>
  <c r="O59" i="1"/>
  <c r="P59" i="1"/>
  <c r="Q59" i="1"/>
  <c r="R59" i="1"/>
  <c r="S59" i="1"/>
  <c r="C60" i="1"/>
  <c r="D60" i="1"/>
  <c r="E60" i="1"/>
  <c r="F60" i="1"/>
  <c r="G60" i="1"/>
  <c r="H60" i="1"/>
  <c r="I60" i="1"/>
  <c r="J60" i="1"/>
  <c r="K60" i="1"/>
  <c r="L60" i="1"/>
  <c r="M60" i="1"/>
  <c r="N60" i="1"/>
  <c r="O60" i="1"/>
  <c r="P60" i="1"/>
  <c r="Q60" i="1"/>
  <c r="R60" i="1"/>
  <c r="S60" i="1"/>
  <c r="C61" i="1"/>
  <c r="D61" i="1"/>
  <c r="E61" i="1"/>
  <c r="F61" i="1"/>
  <c r="G61" i="1"/>
  <c r="H61" i="1"/>
  <c r="I61" i="1"/>
  <c r="J61" i="1"/>
  <c r="K61" i="1"/>
  <c r="L61" i="1"/>
  <c r="M61" i="1"/>
  <c r="N61" i="1"/>
  <c r="O61" i="1"/>
  <c r="P61" i="1"/>
  <c r="Q61" i="1"/>
  <c r="R61" i="1"/>
  <c r="S61" i="1"/>
  <c r="C62" i="1"/>
  <c r="D62" i="1"/>
  <c r="E62" i="1"/>
  <c r="F62" i="1"/>
  <c r="G62" i="1"/>
  <c r="H62" i="1"/>
  <c r="I62" i="1"/>
  <c r="J62" i="1"/>
  <c r="K62" i="1"/>
  <c r="L62" i="1"/>
  <c r="M62" i="1"/>
  <c r="N62" i="1"/>
  <c r="O62" i="1"/>
  <c r="P62" i="1"/>
  <c r="Q62" i="1"/>
  <c r="R62" i="1"/>
  <c r="S62" i="1"/>
  <c r="C63" i="1"/>
  <c r="D63" i="1"/>
  <c r="E63" i="1"/>
  <c r="F63" i="1"/>
  <c r="G63" i="1"/>
  <c r="H63" i="1"/>
  <c r="I63" i="1"/>
  <c r="J63" i="1"/>
  <c r="K63" i="1"/>
  <c r="L63" i="1"/>
  <c r="M63" i="1"/>
  <c r="N63" i="1"/>
  <c r="O63" i="1"/>
  <c r="P63" i="1"/>
  <c r="Q63" i="1"/>
  <c r="R63" i="1"/>
  <c r="S63" i="1"/>
  <c r="C64" i="1"/>
  <c r="D64" i="1"/>
  <c r="E64" i="1"/>
  <c r="F64" i="1"/>
  <c r="G64" i="1"/>
  <c r="H64" i="1"/>
  <c r="I64" i="1"/>
  <c r="J64" i="1"/>
  <c r="K64" i="1"/>
  <c r="L64" i="1"/>
  <c r="M64" i="1"/>
  <c r="N64" i="1"/>
  <c r="O64" i="1"/>
  <c r="P64" i="1"/>
  <c r="Q64" i="1"/>
  <c r="R64" i="1"/>
  <c r="S64" i="1"/>
  <c r="C65" i="1"/>
  <c r="D65" i="1"/>
  <c r="E65" i="1"/>
  <c r="F65" i="1"/>
  <c r="G65" i="1"/>
  <c r="H65" i="1"/>
  <c r="I65" i="1"/>
  <c r="J65" i="1"/>
  <c r="K65" i="1"/>
  <c r="L65" i="1"/>
  <c r="M65" i="1"/>
  <c r="N65" i="1"/>
  <c r="O65" i="1"/>
  <c r="P65" i="1"/>
  <c r="Q65" i="1"/>
  <c r="R65" i="1"/>
  <c r="S65" i="1"/>
  <c r="C66" i="1"/>
  <c r="D66" i="1"/>
  <c r="E66" i="1"/>
  <c r="F66" i="1"/>
  <c r="G66" i="1"/>
  <c r="H66" i="1"/>
  <c r="I66" i="1"/>
  <c r="J66" i="1"/>
  <c r="K66" i="1"/>
  <c r="L66" i="1"/>
  <c r="M66" i="1"/>
  <c r="N66" i="1"/>
  <c r="O66" i="1"/>
  <c r="P66" i="1"/>
  <c r="Q66" i="1"/>
  <c r="R66" i="1"/>
  <c r="S66" i="1"/>
  <c r="C67" i="1"/>
  <c r="D67" i="1"/>
  <c r="E67" i="1"/>
  <c r="F67" i="1"/>
  <c r="G67" i="1"/>
  <c r="H67" i="1"/>
  <c r="I67" i="1"/>
  <c r="J67" i="1"/>
  <c r="K67" i="1"/>
  <c r="L67" i="1"/>
  <c r="M67" i="1"/>
  <c r="N67" i="1"/>
  <c r="O67" i="1"/>
  <c r="P67" i="1"/>
  <c r="Q67" i="1"/>
  <c r="R67" i="1"/>
  <c r="S67" i="1"/>
  <c r="C68" i="1"/>
  <c r="D68" i="1"/>
  <c r="E68" i="1"/>
  <c r="F68" i="1"/>
  <c r="G68" i="1"/>
  <c r="H68" i="1"/>
  <c r="I68" i="1"/>
  <c r="J68" i="1"/>
  <c r="K68" i="1"/>
  <c r="L68" i="1"/>
  <c r="M68" i="1"/>
  <c r="N68" i="1"/>
  <c r="O68" i="1"/>
  <c r="P68" i="1"/>
  <c r="Q68" i="1"/>
  <c r="R68" i="1"/>
  <c r="S68" i="1"/>
  <c r="C69" i="1"/>
  <c r="D69" i="1"/>
  <c r="E69" i="1"/>
  <c r="F69" i="1"/>
  <c r="G69" i="1"/>
  <c r="H69" i="1"/>
  <c r="I69" i="1"/>
  <c r="J69" i="1"/>
  <c r="K69" i="1"/>
  <c r="L69" i="1"/>
  <c r="M69" i="1"/>
  <c r="N69" i="1"/>
  <c r="O69" i="1"/>
  <c r="P69" i="1"/>
  <c r="Q69" i="1"/>
  <c r="R69" i="1"/>
  <c r="S69" i="1"/>
  <c r="C70" i="1"/>
  <c r="D70" i="1"/>
  <c r="E70" i="1"/>
  <c r="F70" i="1"/>
  <c r="G70" i="1"/>
  <c r="H70" i="1"/>
  <c r="I70" i="1"/>
  <c r="J70" i="1"/>
  <c r="K70" i="1"/>
  <c r="L70" i="1"/>
  <c r="M70" i="1"/>
  <c r="N70" i="1"/>
  <c r="O70" i="1"/>
  <c r="P70" i="1"/>
  <c r="Q70" i="1"/>
  <c r="R70" i="1"/>
  <c r="S70" i="1"/>
  <c r="C71" i="1"/>
  <c r="D71" i="1"/>
  <c r="E71" i="1"/>
  <c r="F71" i="1"/>
  <c r="G71" i="1"/>
  <c r="H71" i="1"/>
  <c r="I71" i="1"/>
  <c r="J71" i="1"/>
  <c r="K71" i="1"/>
  <c r="L71" i="1"/>
  <c r="M71" i="1"/>
  <c r="N71" i="1"/>
  <c r="O71" i="1"/>
  <c r="P71" i="1"/>
  <c r="Q71" i="1"/>
  <c r="R71" i="1"/>
  <c r="S71" i="1"/>
  <c r="C72" i="1"/>
  <c r="D72" i="1"/>
  <c r="E72" i="1"/>
  <c r="F72" i="1"/>
  <c r="G72" i="1"/>
  <c r="H72" i="1"/>
  <c r="I72" i="1"/>
  <c r="J72" i="1"/>
  <c r="K72" i="1"/>
  <c r="L72" i="1"/>
  <c r="M72" i="1"/>
  <c r="N72" i="1"/>
  <c r="O72" i="1"/>
  <c r="P72" i="1"/>
  <c r="Q72" i="1"/>
  <c r="R72" i="1"/>
  <c r="S72" i="1"/>
  <c r="C73" i="1"/>
  <c r="D73" i="1"/>
  <c r="E73" i="1"/>
  <c r="F73" i="1"/>
  <c r="G73" i="1"/>
  <c r="H73" i="1"/>
  <c r="I73" i="1"/>
  <c r="J73" i="1"/>
  <c r="K73" i="1"/>
  <c r="L73" i="1"/>
  <c r="M73" i="1"/>
  <c r="N73" i="1"/>
  <c r="O73" i="1"/>
  <c r="P73" i="1"/>
  <c r="Q73" i="1"/>
  <c r="R73" i="1"/>
  <c r="S73" i="1"/>
  <c r="C74" i="1"/>
  <c r="D74" i="1"/>
  <c r="E74" i="1"/>
  <c r="F74" i="1"/>
  <c r="G74" i="1"/>
  <c r="H74" i="1"/>
  <c r="I74" i="1"/>
  <c r="J74" i="1"/>
  <c r="K74" i="1"/>
  <c r="L74" i="1"/>
  <c r="M74" i="1"/>
  <c r="N74" i="1"/>
  <c r="O74" i="1"/>
  <c r="P74" i="1"/>
  <c r="Q74" i="1"/>
  <c r="R74" i="1"/>
  <c r="S74"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2" i="1"/>
  <c r="K75" i="7"/>
  <c r="J75" i="7"/>
  <c r="I75" i="7"/>
  <c r="H75" i="7"/>
  <c r="G75" i="7"/>
  <c r="F75" i="7"/>
  <c r="E75" i="7"/>
  <c r="D75" i="7"/>
  <c r="C75" i="7"/>
  <c r="B75" i="7"/>
  <c r="K74" i="7"/>
  <c r="J74" i="7"/>
  <c r="I74" i="7"/>
  <c r="H74" i="7"/>
  <c r="G74" i="7"/>
  <c r="F74" i="7"/>
  <c r="E74" i="7"/>
  <c r="D74" i="7"/>
  <c r="C74" i="7"/>
  <c r="B74" i="7"/>
  <c r="K73" i="7"/>
  <c r="J73" i="7"/>
  <c r="I73" i="7"/>
  <c r="H73" i="7"/>
  <c r="G73" i="7"/>
  <c r="F73" i="7"/>
  <c r="E73" i="7"/>
  <c r="D73" i="7"/>
  <c r="C73" i="7"/>
  <c r="B73" i="7"/>
  <c r="K72" i="7"/>
  <c r="J72" i="7"/>
  <c r="I72" i="7"/>
  <c r="H72" i="7"/>
  <c r="G72" i="7"/>
  <c r="F72" i="7"/>
  <c r="E72" i="7"/>
  <c r="D72" i="7"/>
  <c r="C72" i="7"/>
  <c r="B72" i="7"/>
  <c r="K71" i="7"/>
  <c r="J71" i="7"/>
  <c r="I71" i="7"/>
  <c r="H71" i="7"/>
  <c r="G71" i="7"/>
  <c r="F71" i="7"/>
  <c r="E71" i="7"/>
  <c r="D71" i="7"/>
  <c r="C71" i="7"/>
  <c r="B71" i="7"/>
  <c r="K70" i="7"/>
  <c r="J70" i="7"/>
  <c r="I70" i="7"/>
  <c r="H70" i="7"/>
  <c r="G70" i="7"/>
  <c r="F70" i="7"/>
  <c r="E70" i="7"/>
  <c r="D70" i="7"/>
  <c r="C70" i="7"/>
  <c r="B70" i="7"/>
  <c r="K69" i="7"/>
  <c r="J69" i="7"/>
  <c r="I69" i="7"/>
  <c r="H69" i="7"/>
  <c r="G69" i="7"/>
  <c r="F69" i="7"/>
  <c r="E69" i="7"/>
  <c r="D69" i="7"/>
  <c r="C69" i="7"/>
  <c r="B69" i="7"/>
  <c r="K68" i="7"/>
  <c r="J68" i="7"/>
  <c r="I68" i="7"/>
  <c r="H68" i="7"/>
  <c r="G68" i="7"/>
  <c r="F68" i="7"/>
  <c r="E68" i="7"/>
  <c r="D68" i="7"/>
  <c r="C68" i="7"/>
  <c r="B68" i="7"/>
  <c r="K67" i="7"/>
  <c r="J67" i="7"/>
  <c r="I67" i="7"/>
  <c r="H67" i="7"/>
  <c r="G67" i="7"/>
  <c r="F67" i="7"/>
  <c r="E67" i="7"/>
  <c r="D67" i="7"/>
  <c r="C67" i="7"/>
  <c r="B67" i="7"/>
  <c r="K66" i="7"/>
  <c r="J66" i="7"/>
  <c r="I66" i="7"/>
  <c r="H66" i="7"/>
  <c r="G66" i="7"/>
  <c r="F66" i="7"/>
  <c r="E66" i="7"/>
  <c r="D66" i="7"/>
  <c r="C66" i="7"/>
  <c r="B66" i="7"/>
  <c r="K65" i="7"/>
  <c r="J65" i="7"/>
  <c r="I65" i="7"/>
  <c r="H65" i="7"/>
  <c r="G65" i="7"/>
  <c r="F65" i="7"/>
  <c r="E65" i="7"/>
  <c r="D65" i="7"/>
  <c r="C65" i="7"/>
  <c r="B65" i="7"/>
  <c r="K64" i="7"/>
  <c r="J64" i="7"/>
  <c r="I64" i="7"/>
  <c r="H64" i="7"/>
  <c r="G64" i="7"/>
  <c r="F64" i="7"/>
  <c r="E64" i="7"/>
  <c r="D64" i="7"/>
  <c r="C64" i="7"/>
  <c r="B64" i="7"/>
  <c r="K63" i="7"/>
  <c r="J63" i="7"/>
  <c r="I63" i="7"/>
  <c r="H63" i="7"/>
  <c r="G63" i="7"/>
  <c r="F63" i="7"/>
  <c r="E63" i="7"/>
  <c r="D63" i="7"/>
  <c r="C63" i="7"/>
  <c r="B63" i="7"/>
  <c r="K62" i="7"/>
  <c r="J62" i="7"/>
  <c r="I62" i="7"/>
  <c r="H62" i="7"/>
  <c r="G62" i="7"/>
  <c r="F62" i="7"/>
  <c r="E62" i="7"/>
  <c r="D62" i="7"/>
  <c r="C62" i="7"/>
  <c r="B62" i="7"/>
  <c r="K61" i="7"/>
  <c r="J61" i="7"/>
  <c r="I61" i="7"/>
  <c r="H61" i="7"/>
  <c r="G61" i="7"/>
  <c r="F61" i="7"/>
  <c r="E61" i="7"/>
  <c r="D61" i="7"/>
  <c r="C61" i="7"/>
  <c r="B61" i="7"/>
  <c r="K60" i="7"/>
  <c r="J60" i="7"/>
  <c r="I60" i="7"/>
  <c r="H60" i="7"/>
  <c r="G60" i="7"/>
  <c r="F60" i="7"/>
  <c r="E60" i="7"/>
  <c r="D60" i="7"/>
  <c r="C60" i="7"/>
  <c r="B60" i="7"/>
  <c r="K59" i="7"/>
  <c r="J59" i="7"/>
  <c r="I59" i="7"/>
  <c r="H59" i="7"/>
  <c r="G59" i="7"/>
  <c r="F59" i="7"/>
  <c r="E59" i="7"/>
  <c r="D59" i="7"/>
  <c r="C59" i="7"/>
  <c r="B59" i="7"/>
  <c r="K58" i="7"/>
  <c r="J58" i="7"/>
  <c r="I58" i="7"/>
  <c r="H58" i="7"/>
  <c r="G58" i="7"/>
  <c r="F58" i="7"/>
  <c r="E58" i="7"/>
  <c r="D58" i="7"/>
  <c r="C58" i="7"/>
  <c r="B58" i="7"/>
  <c r="K57" i="7"/>
  <c r="J57" i="7"/>
  <c r="I57" i="7"/>
  <c r="H57" i="7"/>
  <c r="G57" i="7"/>
  <c r="F57" i="7"/>
  <c r="E57" i="7"/>
  <c r="D57" i="7"/>
  <c r="C57" i="7"/>
  <c r="B57" i="7"/>
  <c r="K56" i="7"/>
  <c r="J56" i="7"/>
  <c r="I56" i="7"/>
  <c r="H56" i="7"/>
  <c r="G56" i="7"/>
  <c r="F56" i="7"/>
  <c r="E56" i="7"/>
  <c r="D56" i="7"/>
  <c r="C56" i="7"/>
  <c r="B56" i="7"/>
  <c r="K55" i="7"/>
  <c r="J55" i="7"/>
  <c r="I55" i="7"/>
  <c r="H55" i="7"/>
  <c r="G55" i="7"/>
  <c r="F55" i="7"/>
  <c r="E55" i="7"/>
  <c r="D55" i="7"/>
  <c r="C55" i="7"/>
  <c r="B55" i="7"/>
  <c r="K54" i="7"/>
  <c r="J54" i="7"/>
  <c r="I54" i="7"/>
  <c r="H54" i="7"/>
  <c r="G54" i="7"/>
  <c r="F54" i="7"/>
  <c r="E54" i="7"/>
  <c r="D54" i="7"/>
  <c r="C54" i="7"/>
  <c r="B54" i="7"/>
  <c r="K53" i="7"/>
  <c r="J53" i="7"/>
  <c r="I53" i="7"/>
  <c r="H53" i="7"/>
  <c r="G53" i="7"/>
  <c r="F53" i="7"/>
  <c r="E53" i="7"/>
  <c r="D53" i="7"/>
  <c r="C53" i="7"/>
  <c r="B53" i="7"/>
  <c r="K52" i="7"/>
  <c r="J52" i="7"/>
  <c r="I52" i="7"/>
  <c r="H52" i="7"/>
  <c r="G52" i="7"/>
  <c r="F52" i="7"/>
  <c r="E52" i="7"/>
  <c r="D52" i="7"/>
  <c r="C52" i="7"/>
  <c r="B52" i="7"/>
  <c r="K51" i="7"/>
  <c r="J51" i="7"/>
  <c r="I51" i="7"/>
  <c r="G51" i="7"/>
  <c r="F51" i="7"/>
  <c r="E51" i="7"/>
  <c r="D51" i="7"/>
  <c r="C51" i="7"/>
  <c r="B51" i="7"/>
  <c r="K50" i="7"/>
  <c r="J50" i="7"/>
  <c r="I50" i="7"/>
  <c r="H50" i="7"/>
  <c r="G50" i="7"/>
  <c r="F50" i="7"/>
  <c r="E50" i="7"/>
  <c r="D50" i="7"/>
  <c r="C50" i="7"/>
  <c r="B50" i="7"/>
  <c r="K49" i="7"/>
  <c r="J49" i="7"/>
  <c r="I49" i="7"/>
  <c r="H49" i="7"/>
  <c r="G49" i="7"/>
  <c r="F49" i="7"/>
  <c r="E49" i="7"/>
  <c r="D49" i="7"/>
  <c r="C49" i="7"/>
  <c r="B49" i="7"/>
  <c r="K48" i="7"/>
  <c r="J48" i="7"/>
  <c r="I48" i="7"/>
  <c r="H48" i="7"/>
  <c r="G48" i="7"/>
  <c r="F48" i="7"/>
  <c r="E48" i="7"/>
  <c r="D48" i="7"/>
  <c r="C48" i="7"/>
  <c r="B48" i="7"/>
  <c r="K47" i="7"/>
  <c r="J47" i="7"/>
  <c r="I47" i="7"/>
  <c r="H47" i="7"/>
  <c r="G47" i="7"/>
  <c r="F47" i="7"/>
  <c r="E47" i="7"/>
  <c r="D47" i="7"/>
  <c r="C47" i="7"/>
  <c r="B47" i="7"/>
  <c r="K46" i="7"/>
  <c r="J46" i="7"/>
  <c r="I46" i="7"/>
  <c r="H46" i="7"/>
  <c r="G46" i="7"/>
  <c r="F46" i="7"/>
  <c r="E46" i="7"/>
  <c r="D46" i="7"/>
  <c r="C46" i="7"/>
  <c r="B46" i="7"/>
  <c r="K45" i="7"/>
  <c r="J45" i="7"/>
  <c r="I45" i="7"/>
  <c r="H45" i="7"/>
  <c r="G45" i="7"/>
  <c r="F45" i="7"/>
  <c r="E45" i="7"/>
  <c r="D45" i="7"/>
  <c r="C45" i="7"/>
  <c r="B45" i="7"/>
  <c r="K44" i="7"/>
  <c r="J44" i="7"/>
  <c r="I44" i="7"/>
  <c r="H44" i="7"/>
  <c r="G44" i="7"/>
  <c r="F44" i="7"/>
  <c r="E44" i="7"/>
  <c r="D44" i="7"/>
  <c r="C44" i="7"/>
  <c r="K43" i="7"/>
  <c r="J43" i="7"/>
  <c r="I43" i="7"/>
  <c r="H43" i="7"/>
  <c r="G43" i="7"/>
  <c r="F43" i="7"/>
  <c r="E43" i="7"/>
  <c r="D43" i="7"/>
  <c r="C43" i="7"/>
  <c r="L6" i="58"/>
  <c r="L7" i="58"/>
  <c r="L8" i="58"/>
  <c r="L9" i="58"/>
  <c r="L10" i="58"/>
  <c r="L11" i="58"/>
  <c r="L12" i="58"/>
  <c r="L13" i="58"/>
  <c r="L14" i="58"/>
  <c r="L15" i="58"/>
  <c r="L16" i="58"/>
  <c r="L17" i="58"/>
  <c r="L18" i="58"/>
  <c r="L19" i="58"/>
  <c r="L20" i="58"/>
  <c r="L21" i="58"/>
  <c r="L22" i="58"/>
  <c r="L23" i="58"/>
  <c r="L24" i="58"/>
  <c r="L25" i="58"/>
  <c r="L26" i="58"/>
  <c r="L27" i="58"/>
  <c r="L28" i="58"/>
  <c r="L29" i="58"/>
  <c r="L30" i="58"/>
  <c r="L31" i="58"/>
  <c r="L32" i="58"/>
  <c r="L33" i="58"/>
  <c r="L34" i="58"/>
  <c r="L35" i="58"/>
  <c r="L36" i="58"/>
  <c r="L37" i="58"/>
  <c r="K6" i="58"/>
  <c r="K7" i="58"/>
  <c r="K8" i="58"/>
  <c r="K9" i="58"/>
  <c r="K10" i="58"/>
  <c r="K11" i="58"/>
  <c r="K12" i="58"/>
  <c r="K13" i="58"/>
  <c r="K14" i="58"/>
  <c r="K15" i="58"/>
  <c r="K16" i="58"/>
  <c r="K17" i="58"/>
  <c r="K18" i="58"/>
  <c r="K19" i="58"/>
  <c r="K20" i="58"/>
  <c r="K22" i="58"/>
  <c r="K23" i="58"/>
  <c r="K24" i="58"/>
  <c r="K25" i="58"/>
  <c r="K26" i="58"/>
  <c r="K27" i="58"/>
  <c r="K28" i="58"/>
  <c r="K29" i="58"/>
  <c r="K30" i="58"/>
  <c r="K31" i="58"/>
  <c r="K32" i="58"/>
  <c r="K33" i="58"/>
  <c r="K34" i="58"/>
  <c r="K35" i="58"/>
  <c r="K36" i="58"/>
  <c r="K37" i="58"/>
  <c r="J6" i="58"/>
  <c r="J7" i="58"/>
  <c r="J8" i="58"/>
  <c r="J9" i="58"/>
  <c r="J10" i="58"/>
  <c r="J11" i="58"/>
  <c r="J12" i="58"/>
  <c r="J13" i="58"/>
  <c r="J14" i="58"/>
  <c r="J15" i="58"/>
  <c r="J17" i="58"/>
  <c r="J18" i="58"/>
  <c r="J19" i="58"/>
  <c r="J20" i="58"/>
  <c r="J21" i="58"/>
  <c r="J22" i="58"/>
  <c r="J23" i="58"/>
  <c r="J24" i="58"/>
  <c r="J25" i="58"/>
  <c r="J26" i="58"/>
  <c r="J27" i="58"/>
  <c r="J28" i="58"/>
  <c r="J29" i="58"/>
  <c r="J30" i="58"/>
  <c r="J31" i="58"/>
  <c r="J32" i="58"/>
  <c r="J33" i="58"/>
  <c r="J34" i="58"/>
  <c r="J35" i="58"/>
  <c r="J36" i="58"/>
  <c r="J37" i="58"/>
  <c r="I6" i="58"/>
  <c r="I8" i="58"/>
  <c r="I9" i="58"/>
  <c r="I11" i="58"/>
  <c r="I12" i="58"/>
  <c r="I13" i="58"/>
  <c r="I14" i="58"/>
  <c r="I15" i="58"/>
  <c r="I16" i="58"/>
  <c r="I17" i="58"/>
  <c r="I18" i="58"/>
  <c r="I19" i="58"/>
  <c r="I20" i="58"/>
  <c r="I21" i="58"/>
  <c r="I22" i="58"/>
  <c r="I23" i="58"/>
  <c r="I24" i="58"/>
  <c r="I25" i="58"/>
  <c r="I26" i="58"/>
  <c r="I27" i="58"/>
  <c r="I28" i="58"/>
  <c r="I29" i="58"/>
  <c r="I30" i="58"/>
  <c r="I31" i="58"/>
  <c r="I32" i="58"/>
  <c r="I33" i="58"/>
  <c r="I34" i="58"/>
  <c r="I35" i="58"/>
  <c r="I36" i="58"/>
  <c r="I37" i="58"/>
  <c r="L5" i="58"/>
  <c r="K5" i="58"/>
  <c r="J5" i="58"/>
  <c r="I5" i="58"/>
  <c r="H7" i="58"/>
  <c r="H8" i="58"/>
  <c r="H9" i="58"/>
  <c r="H10" i="58"/>
  <c r="H11" i="58"/>
  <c r="H12" i="58"/>
  <c r="H13" i="58"/>
  <c r="H14" i="58"/>
  <c r="H15" i="58"/>
  <c r="H16" i="58"/>
  <c r="H17" i="58"/>
  <c r="H18" i="58"/>
  <c r="H19" i="58"/>
  <c r="H20" i="58"/>
  <c r="H21" i="58"/>
  <c r="H22" i="58"/>
  <c r="H23" i="58"/>
  <c r="H24" i="58"/>
  <c r="H25" i="58"/>
  <c r="H26" i="58"/>
  <c r="H27" i="58"/>
  <c r="H28" i="58"/>
  <c r="H29" i="58"/>
  <c r="H30" i="58"/>
  <c r="H31" i="58"/>
  <c r="H32" i="58"/>
  <c r="H33" i="58"/>
  <c r="H34" i="58"/>
  <c r="H35" i="58"/>
  <c r="H36" i="58"/>
  <c r="H37" i="58"/>
  <c r="Q5" i="5" l="1"/>
  <c r="R5" i="5" s="1"/>
  <c r="B26" i="5"/>
  <c r="B25" i="5"/>
  <c r="B24" i="5"/>
  <c r="B22" i="5"/>
  <c r="C30" i="4"/>
  <c r="D30" i="4"/>
  <c r="E30" i="4"/>
  <c r="F30" i="4"/>
  <c r="G30" i="4"/>
  <c r="H30" i="4"/>
  <c r="I30" i="4"/>
  <c r="J30" i="4"/>
  <c r="K30" i="4"/>
  <c r="L30" i="4"/>
  <c r="C32" i="4"/>
  <c r="D32" i="4"/>
  <c r="E32" i="4"/>
  <c r="F32" i="4"/>
  <c r="G32" i="4"/>
  <c r="H32" i="4"/>
  <c r="I32" i="4"/>
  <c r="J32" i="4"/>
  <c r="K32" i="4"/>
  <c r="L32" i="4"/>
  <c r="C33" i="4"/>
  <c r="D33" i="4"/>
  <c r="E33" i="4"/>
  <c r="F33" i="4"/>
  <c r="G33" i="4"/>
  <c r="H33" i="4"/>
  <c r="I33" i="4"/>
  <c r="J33" i="4"/>
  <c r="K33" i="4"/>
  <c r="L33" i="4"/>
  <c r="C34" i="4"/>
  <c r="D34" i="4"/>
  <c r="E34" i="4"/>
  <c r="F34" i="4"/>
  <c r="G34" i="4"/>
  <c r="H34" i="4"/>
  <c r="I34" i="4"/>
  <c r="J34" i="4"/>
  <c r="K34" i="4"/>
  <c r="L34" i="4"/>
  <c r="C35" i="4"/>
  <c r="D35" i="4"/>
  <c r="E35" i="4"/>
  <c r="F35" i="4"/>
  <c r="G35" i="4"/>
  <c r="H35" i="4"/>
  <c r="I35" i="4"/>
  <c r="J35" i="4"/>
  <c r="K35" i="4"/>
  <c r="L35" i="4"/>
  <c r="C36" i="4"/>
  <c r="D36" i="4"/>
  <c r="E36" i="4"/>
  <c r="F36" i="4"/>
  <c r="G36" i="4"/>
  <c r="H36" i="4"/>
  <c r="I36" i="4"/>
  <c r="J36" i="4"/>
  <c r="K36" i="4"/>
  <c r="L36" i="4"/>
  <c r="C37" i="4"/>
  <c r="D37" i="4"/>
  <c r="E37" i="4"/>
  <c r="F37" i="4"/>
  <c r="G37" i="4"/>
  <c r="H37" i="4"/>
  <c r="I37" i="4"/>
  <c r="J37" i="4"/>
  <c r="K37" i="4"/>
  <c r="L37" i="4"/>
  <c r="C38" i="4"/>
  <c r="D38" i="4"/>
  <c r="E38" i="4"/>
  <c r="F38" i="4"/>
  <c r="G38" i="4"/>
  <c r="H38" i="4"/>
  <c r="I38" i="4"/>
  <c r="J38" i="4"/>
  <c r="K38" i="4"/>
  <c r="L38" i="4"/>
  <c r="C39" i="4"/>
  <c r="D39" i="4"/>
  <c r="E39" i="4"/>
  <c r="F39" i="4"/>
  <c r="G39" i="4"/>
  <c r="H39" i="4"/>
  <c r="I39" i="4"/>
  <c r="J39" i="4"/>
  <c r="K39" i="4"/>
  <c r="L39" i="4"/>
  <c r="C40" i="4"/>
  <c r="D40" i="4"/>
  <c r="E40" i="4"/>
  <c r="F40" i="4"/>
  <c r="G40" i="4"/>
  <c r="H40" i="4"/>
  <c r="I40" i="4"/>
  <c r="J40" i="4"/>
  <c r="K40" i="4"/>
  <c r="L40" i="4"/>
  <c r="C41" i="4"/>
  <c r="D41" i="4"/>
  <c r="E41" i="4"/>
  <c r="F41" i="4"/>
  <c r="G41" i="4"/>
  <c r="H41" i="4"/>
  <c r="I41" i="4"/>
  <c r="J41" i="4"/>
  <c r="K41" i="4"/>
  <c r="L41" i="4"/>
  <c r="C42" i="4"/>
  <c r="D42" i="4"/>
  <c r="E42" i="4"/>
  <c r="F42" i="4"/>
  <c r="G42" i="4"/>
  <c r="H42" i="4"/>
  <c r="I42" i="4"/>
  <c r="J42" i="4"/>
  <c r="K42" i="4"/>
  <c r="L42" i="4"/>
  <c r="C44" i="4"/>
  <c r="D44" i="4"/>
  <c r="E44" i="4"/>
  <c r="F44" i="4"/>
  <c r="G44" i="4"/>
  <c r="H44" i="4"/>
  <c r="I44" i="4"/>
  <c r="J44" i="4"/>
  <c r="K44" i="4"/>
  <c r="L44" i="4"/>
  <c r="C45" i="4"/>
  <c r="D45" i="4"/>
  <c r="E45" i="4"/>
  <c r="F45" i="4"/>
  <c r="G45" i="4"/>
  <c r="H45" i="4"/>
  <c r="I45" i="4"/>
  <c r="J45" i="4"/>
  <c r="K45" i="4"/>
  <c r="L45" i="4"/>
  <c r="C46" i="4"/>
  <c r="D46" i="4"/>
  <c r="E46" i="4"/>
  <c r="F46" i="4"/>
  <c r="G46" i="4"/>
  <c r="H46" i="4"/>
  <c r="I46" i="4"/>
  <c r="J46" i="4"/>
  <c r="K46" i="4"/>
  <c r="L46" i="4"/>
  <c r="C47" i="4"/>
  <c r="D47" i="4"/>
  <c r="E47" i="4"/>
  <c r="F47" i="4"/>
  <c r="G47" i="4"/>
  <c r="H47" i="4"/>
  <c r="I47" i="4"/>
  <c r="J47" i="4"/>
  <c r="K47" i="4"/>
  <c r="L47" i="4"/>
  <c r="C48" i="4"/>
  <c r="D48" i="4"/>
  <c r="E48" i="4"/>
  <c r="F48" i="4"/>
  <c r="G48" i="4"/>
  <c r="H48" i="4"/>
  <c r="I48" i="4"/>
  <c r="J48" i="4"/>
  <c r="K48" i="4"/>
  <c r="L48" i="4"/>
  <c r="C49" i="4"/>
  <c r="D49" i="4"/>
  <c r="E49" i="4"/>
  <c r="F49" i="4"/>
  <c r="G49" i="4"/>
  <c r="H49" i="4"/>
  <c r="I49" i="4"/>
  <c r="J49" i="4"/>
  <c r="K49" i="4"/>
  <c r="L49" i="4"/>
  <c r="C50" i="4"/>
  <c r="D50" i="4"/>
  <c r="E50" i="4"/>
  <c r="F50" i="4"/>
  <c r="G50" i="4"/>
  <c r="H50" i="4"/>
  <c r="I50" i="4"/>
  <c r="J50" i="4"/>
  <c r="K50" i="4"/>
  <c r="L50" i="4"/>
  <c r="B50" i="4"/>
  <c r="B49" i="4"/>
  <c r="B48" i="4"/>
  <c r="B47" i="4"/>
  <c r="B46" i="4"/>
  <c r="B45" i="4"/>
  <c r="B44" i="4"/>
  <c r="B42" i="4"/>
  <c r="B41" i="4"/>
  <c r="B40" i="4"/>
  <c r="B39" i="4"/>
  <c r="B38" i="4"/>
  <c r="B37" i="4"/>
  <c r="B36" i="4"/>
  <c r="B35" i="4"/>
  <c r="B34" i="4"/>
  <c r="B33" i="4"/>
  <c r="B30" i="4"/>
  <c r="M37" i="56"/>
  <c r="L37" i="56"/>
  <c r="M36" i="56"/>
  <c r="L36" i="56"/>
  <c r="M35" i="56"/>
  <c r="L35" i="56"/>
  <c r="M34" i="56"/>
  <c r="L34" i="56"/>
  <c r="M33" i="56"/>
  <c r="L33" i="56"/>
  <c r="M32" i="56"/>
  <c r="L32" i="56"/>
  <c r="M31" i="56"/>
  <c r="L31" i="56"/>
  <c r="M30" i="56"/>
  <c r="L30" i="56"/>
  <c r="M29" i="56"/>
  <c r="L29" i="56"/>
  <c r="M28" i="56"/>
  <c r="L28" i="56"/>
  <c r="M27" i="56"/>
  <c r="L27" i="56"/>
  <c r="M26" i="56"/>
  <c r="L26" i="56"/>
  <c r="M25" i="56"/>
  <c r="L25" i="56"/>
  <c r="M24" i="56"/>
  <c r="L24" i="56"/>
  <c r="L23" i="56"/>
  <c r="M22" i="56"/>
  <c r="L22" i="56"/>
  <c r="M21" i="56"/>
  <c r="L21" i="56"/>
  <c r="M20" i="56"/>
  <c r="L20" i="56"/>
  <c r="M19" i="56"/>
  <c r="L19" i="56"/>
  <c r="M18" i="56"/>
  <c r="L18" i="56"/>
  <c r="M17" i="56"/>
  <c r="L17" i="56"/>
  <c r="M16" i="56"/>
  <c r="L16" i="56"/>
  <c r="M15" i="56"/>
  <c r="L15" i="56"/>
  <c r="M14" i="56"/>
  <c r="L14" i="56"/>
  <c r="M13" i="56"/>
  <c r="L13" i="56"/>
  <c r="M12" i="56"/>
  <c r="L12" i="56"/>
  <c r="M11" i="56"/>
  <c r="L11" i="56"/>
  <c r="M10" i="56"/>
  <c r="L10" i="56"/>
  <c r="M9" i="56"/>
  <c r="L9" i="56"/>
  <c r="M8" i="56"/>
  <c r="L8" i="56"/>
  <c r="M7" i="56"/>
  <c r="M6" i="56"/>
  <c r="L6" i="56"/>
  <c r="L37" i="46" l="1"/>
  <c r="M37" i="46" s="1"/>
  <c r="L35" i="46"/>
  <c r="M35" i="46" s="1"/>
  <c r="L34" i="46"/>
  <c r="M34" i="46" s="1"/>
  <c r="L33" i="46"/>
  <c r="M33" i="46" s="1"/>
  <c r="L32" i="46"/>
  <c r="L31" i="46"/>
  <c r="M31" i="46" s="1"/>
  <c r="L30" i="46"/>
  <c r="M30" i="46" s="1"/>
  <c r="L29" i="46"/>
  <c r="M29" i="46" s="1"/>
  <c r="L28" i="46"/>
  <c r="L27" i="46"/>
  <c r="M27" i="46" s="1"/>
  <c r="L26" i="46"/>
  <c r="M26" i="46" s="1"/>
  <c r="L25" i="46"/>
  <c r="M25" i="46" s="1"/>
  <c r="L24" i="46"/>
  <c r="M24" i="46" s="1"/>
  <c r="L23" i="46"/>
  <c r="L22" i="46"/>
  <c r="M22" i="46" s="1"/>
  <c r="L21" i="46"/>
  <c r="M21" i="46" s="1"/>
  <c r="L20" i="46"/>
  <c r="M20" i="46" s="1"/>
  <c r="L19" i="46"/>
  <c r="M19" i="46" s="1"/>
  <c r="L18" i="46"/>
  <c r="L17" i="46"/>
  <c r="M17" i="46" s="1"/>
  <c r="L16" i="46"/>
  <c r="M16" i="46" s="1"/>
  <c r="L15" i="46"/>
  <c r="M15" i="46" s="1"/>
  <c r="L14" i="46"/>
  <c r="M14" i="46" s="1"/>
  <c r="L13" i="46"/>
  <c r="M13" i="46" s="1"/>
  <c r="L12" i="46"/>
  <c r="L11" i="46"/>
  <c r="M11" i="46" s="1"/>
  <c r="L10" i="46"/>
  <c r="M10" i="46" s="1"/>
  <c r="L9" i="46"/>
  <c r="M9" i="46" s="1"/>
  <c r="L8" i="46"/>
  <c r="M8" i="46" s="1"/>
  <c r="L7" i="46"/>
  <c r="M7" i="46" s="1"/>
  <c r="L6" i="46"/>
  <c r="M6" i="46" s="1"/>
  <c r="L5" i="46"/>
  <c r="M5" i="46" s="1"/>
  <c r="L6" i="45"/>
  <c r="M6" i="45" s="1"/>
  <c r="L7" i="45"/>
  <c r="M7" i="45" s="1"/>
  <c r="L8" i="45"/>
  <c r="M8" i="45" s="1"/>
  <c r="L9" i="45"/>
  <c r="M9" i="45" s="1"/>
  <c r="L10" i="45"/>
  <c r="M10" i="45" s="1"/>
  <c r="L11" i="45"/>
  <c r="M11" i="45" s="1"/>
  <c r="L12" i="45"/>
  <c r="M12" i="45" s="1"/>
  <c r="L13" i="45"/>
  <c r="M13" i="45" s="1"/>
  <c r="L14" i="45"/>
  <c r="M14" i="45" s="1"/>
  <c r="L16" i="45"/>
  <c r="M16" i="45" s="1"/>
  <c r="L17" i="45"/>
  <c r="M17" i="45" s="1"/>
  <c r="L18" i="45"/>
  <c r="M18" i="45" s="1"/>
  <c r="L19" i="45"/>
  <c r="M19" i="45" s="1"/>
  <c r="L20" i="45"/>
  <c r="M20" i="45" s="1"/>
  <c r="L21" i="45"/>
  <c r="M21" i="45" s="1"/>
  <c r="L22" i="45"/>
  <c r="M22" i="45" s="1"/>
  <c r="L23" i="45"/>
  <c r="M23" i="45" s="1"/>
  <c r="L24" i="45"/>
  <c r="M24" i="45" s="1"/>
  <c r="L25" i="45"/>
  <c r="M25" i="45" s="1"/>
  <c r="L26" i="45"/>
  <c r="M26" i="45" s="1"/>
  <c r="L27" i="45"/>
  <c r="M27" i="45" s="1"/>
  <c r="L28" i="45"/>
  <c r="M28" i="45" s="1"/>
  <c r="L29" i="45"/>
  <c r="M29" i="45" s="1"/>
  <c r="L30" i="45"/>
  <c r="M30" i="45" s="1"/>
  <c r="L31" i="45"/>
  <c r="M31" i="45" s="1"/>
  <c r="L32" i="45"/>
  <c r="M32" i="45" s="1"/>
  <c r="L33" i="45"/>
  <c r="M33" i="45" s="1"/>
  <c r="L34" i="45"/>
  <c r="M34" i="45" s="1"/>
  <c r="L35" i="45"/>
  <c r="M35" i="45" s="1"/>
  <c r="L36" i="45"/>
  <c r="M36" i="45" s="1"/>
  <c r="L37" i="45"/>
  <c r="M37" i="45" s="1"/>
  <c r="M5" i="45"/>
  <c r="W6" i="44"/>
  <c r="V7" i="44"/>
  <c r="V8" i="44"/>
  <c r="W8" i="44" s="1"/>
  <c r="V10" i="44"/>
  <c r="W10" i="44" s="1"/>
  <c r="V11" i="44"/>
  <c r="W11" i="44" s="1"/>
  <c r="V12" i="44"/>
  <c r="W12" i="44" s="1"/>
  <c r="V13" i="44"/>
  <c r="W13" i="44" s="1"/>
  <c r="V5" i="44"/>
  <c r="W5" i="44" s="1"/>
  <c r="C14" i="54"/>
  <c r="C27" i="54" s="1"/>
  <c r="D14" i="54"/>
  <c r="D27" i="54" s="1"/>
  <c r="E14" i="54"/>
  <c r="E27" i="54" s="1"/>
  <c r="F14" i="54"/>
  <c r="F27" i="54" s="1"/>
  <c r="G14" i="54"/>
  <c r="G27" i="54" s="1"/>
  <c r="H14" i="54"/>
  <c r="H27" i="54" s="1"/>
  <c r="I14" i="54"/>
  <c r="I27" i="54" s="1"/>
  <c r="J14" i="54"/>
  <c r="J27" i="54" s="1"/>
  <c r="K14" i="54"/>
  <c r="K27" i="54" s="1"/>
  <c r="L14" i="54"/>
  <c r="L27" i="54" s="1"/>
  <c r="M14" i="54"/>
  <c r="M27" i="54" s="1"/>
  <c r="N14" i="54"/>
  <c r="N27" i="54" s="1"/>
  <c r="O14" i="54"/>
  <c r="O27" i="54" s="1"/>
  <c r="P14" i="54"/>
  <c r="P27" i="54" s="1"/>
  <c r="Q14" i="54"/>
  <c r="Q27" i="54" s="1"/>
  <c r="S14" i="54"/>
  <c r="S27" i="54" s="1"/>
  <c r="T14" i="54"/>
  <c r="C14" i="44"/>
  <c r="D14" i="44"/>
  <c r="E14" i="44"/>
  <c r="F14" i="44"/>
  <c r="F27" i="44" s="1"/>
  <c r="G14" i="44"/>
  <c r="H14" i="44"/>
  <c r="I14" i="44"/>
  <c r="J14" i="44"/>
  <c r="J27" i="44" s="1"/>
  <c r="K14" i="44"/>
  <c r="L14" i="44"/>
  <c r="L27" i="44" s="1"/>
  <c r="M14" i="44"/>
  <c r="M27" i="44" s="1"/>
  <c r="N14" i="44"/>
  <c r="N27" i="44" s="1"/>
  <c r="O14" i="44"/>
  <c r="P14" i="44"/>
  <c r="Q14" i="44"/>
  <c r="Q27" i="44" s="1"/>
  <c r="C27" i="44"/>
  <c r="D27" i="44"/>
  <c r="E27" i="44"/>
  <c r="G27" i="44"/>
  <c r="H27" i="44"/>
  <c r="I27" i="44"/>
  <c r="K27" i="44"/>
  <c r="O27" i="44"/>
  <c r="P27" i="44"/>
  <c r="Q14" i="43"/>
  <c r="R14" i="43" s="1"/>
  <c r="Q13" i="43"/>
  <c r="R13" i="43" s="1"/>
  <c r="O16" i="43"/>
  <c r="N16" i="43"/>
  <c r="L16" i="43"/>
  <c r="K16" i="43"/>
  <c r="J16" i="43"/>
  <c r="I16" i="43"/>
  <c r="H16" i="43"/>
  <c r="G16" i="43"/>
  <c r="F16" i="43"/>
  <c r="D16" i="43"/>
  <c r="C16" i="43"/>
  <c r="B16" i="43"/>
  <c r="Q7" i="43"/>
  <c r="R7" i="43" s="1"/>
  <c r="Q5" i="43"/>
  <c r="R5" i="43" s="1"/>
  <c r="C8" i="43"/>
  <c r="D8" i="43"/>
  <c r="E8" i="43"/>
  <c r="F8" i="43"/>
  <c r="G8" i="43"/>
  <c r="H8" i="43"/>
  <c r="I8" i="43"/>
  <c r="J8" i="43"/>
  <c r="K8" i="43"/>
  <c r="L8" i="43"/>
  <c r="N8" i="43"/>
  <c r="W14" i="44" l="1"/>
  <c r="V14" i="54"/>
  <c r="W14" i="54" s="1"/>
  <c r="C42" i="8"/>
  <c r="D42" i="8"/>
  <c r="E42" i="8"/>
  <c r="F42" i="8"/>
  <c r="G42" i="8"/>
  <c r="H42" i="8"/>
  <c r="I42" i="8"/>
  <c r="J42" i="8"/>
  <c r="K42" i="8"/>
  <c r="L42" i="8"/>
  <c r="M42" i="8"/>
  <c r="N42" i="8"/>
  <c r="O42" i="8"/>
  <c r="P42" i="8"/>
  <c r="Q42" i="8"/>
  <c r="C43" i="8"/>
  <c r="D43" i="8"/>
  <c r="E43" i="8"/>
  <c r="F43" i="8"/>
  <c r="G43" i="8"/>
  <c r="H43" i="8"/>
  <c r="I43" i="8"/>
  <c r="J43" i="8"/>
  <c r="K43" i="8"/>
  <c r="L43" i="8"/>
  <c r="M43" i="8"/>
  <c r="N43" i="8"/>
  <c r="O43" i="8"/>
  <c r="P43" i="8"/>
  <c r="Q43" i="8"/>
  <c r="C44" i="8"/>
  <c r="D44" i="8"/>
  <c r="E44" i="8"/>
  <c r="F44" i="8"/>
  <c r="G44" i="8"/>
  <c r="H44" i="8"/>
  <c r="I44" i="8"/>
  <c r="J44" i="8"/>
  <c r="K44" i="8"/>
  <c r="L44" i="8"/>
  <c r="M44" i="8"/>
  <c r="N44" i="8"/>
  <c r="O44" i="8"/>
  <c r="P44" i="8"/>
  <c r="Q44" i="8"/>
  <c r="C45" i="8"/>
  <c r="D45" i="8"/>
  <c r="E45" i="8"/>
  <c r="F45" i="8"/>
  <c r="G45" i="8"/>
  <c r="H45" i="8"/>
  <c r="I45" i="8"/>
  <c r="J45" i="8"/>
  <c r="K45" i="8"/>
  <c r="L45" i="8"/>
  <c r="M45" i="8"/>
  <c r="N45" i="8"/>
  <c r="O45" i="8"/>
  <c r="P45" i="8"/>
  <c r="Q45" i="8"/>
  <c r="C46" i="8"/>
  <c r="D46" i="8"/>
  <c r="E46" i="8"/>
  <c r="F46" i="8"/>
  <c r="G46" i="8"/>
  <c r="H46" i="8"/>
  <c r="I46" i="8"/>
  <c r="J46" i="8"/>
  <c r="K46" i="8"/>
  <c r="L46" i="8"/>
  <c r="M46" i="8"/>
  <c r="N46" i="8"/>
  <c r="O46" i="8"/>
  <c r="P46" i="8"/>
  <c r="Q46" i="8"/>
  <c r="C47" i="8"/>
  <c r="D47" i="8"/>
  <c r="E47" i="8"/>
  <c r="F47" i="8"/>
  <c r="G47" i="8"/>
  <c r="H47" i="8"/>
  <c r="I47" i="8"/>
  <c r="J47" i="8"/>
  <c r="K47" i="8"/>
  <c r="L47" i="8"/>
  <c r="M47" i="8"/>
  <c r="N47" i="8"/>
  <c r="O47" i="8"/>
  <c r="P47" i="8"/>
  <c r="Q47" i="8"/>
  <c r="C48" i="8"/>
  <c r="D48" i="8"/>
  <c r="E48" i="8"/>
  <c r="F48" i="8"/>
  <c r="G48" i="8"/>
  <c r="H48" i="8"/>
  <c r="I48" i="8"/>
  <c r="J48" i="8"/>
  <c r="K48" i="8"/>
  <c r="L48" i="8"/>
  <c r="M48" i="8"/>
  <c r="N48" i="8"/>
  <c r="O48" i="8"/>
  <c r="P48" i="8"/>
  <c r="Q48" i="8"/>
  <c r="C49" i="8"/>
  <c r="D49" i="8"/>
  <c r="E49" i="8"/>
  <c r="F49" i="8"/>
  <c r="G49" i="8"/>
  <c r="H49" i="8"/>
  <c r="I49" i="8"/>
  <c r="J49" i="8"/>
  <c r="K49" i="8"/>
  <c r="L49" i="8"/>
  <c r="M49" i="8"/>
  <c r="N49" i="8"/>
  <c r="O49" i="8"/>
  <c r="P49" i="8"/>
  <c r="Q49" i="8"/>
  <c r="C50" i="8"/>
  <c r="D50" i="8"/>
  <c r="E50" i="8"/>
  <c r="F50" i="8"/>
  <c r="G50" i="8"/>
  <c r="H50" i="8"/>
  <c r="I50" i="8"/>
  <c r="J50" i="8"/>
  <c r="K50" i="8"/>
  <c r="L50" i="8"/>
  <c r="M50" i="8"/>
  <c r="N50" i="8"/>
  <c r="O50" i="8"/>
  <c r="P50" i="8"/>
  <c r="Q50" i="8"/>
  <c r="C51" i="8"/>
  <c r="D51" i="8"/>
  <c r="E51" i="8"/>
  <c r="F51" i="8"/>
  <c r="G51" i="8"/>
  <c r="H51" i="8"/>
  <c r="I51" i="8"/>
  <c r="J51" i="8"/>
  <c r="K51" i="8"/>
  <c r="L51" i="8"/>
  <c r="M51" i="8"/>
  <c r="N51" i="8"/>
  <c r="O51" i="8"/>
  <c r="P51" i="8"/>
  <c r="Q51" i="8"/>
  <c r="C52" i="8"/>
  <c r="D52" i="8"/>
  <c r="E52" i="8"/>
  <c r="F52" i="8"/>
  <c r="G52" i="8"/>
  <c r="H52" i="8"/>
  <c r="I52" i="8"/>
  <c r="J52" i="8"/>
  <c r="K52" i="8"/>
  <c r="L52" i="8"/>
  <c r="M52" i="8"/>
  <c r="N52" i="8"/>
  <c r="O52" i="8"/>
  <c r="P52" i="8"/>
  <c r="Q52" i="8"/>
  <c r="C53" i="8"/>
  <c r="D53" i="8"/>
  <c r="E53" i="8"/>
  <c r="F53" i="8"/>
  <c r="G53" i="8"/>
  <c r="H53" i="8"/>
  <c r="I53" i="8"/>
  <c r="J53" i="8"/>
  <c r="K53" i="8"/>
  <c r="L53" i="8"/>
  <c r="M53" i="8"/>
  <c r="N53" i="8"/>
  <c r="O53" i="8"/>
  <c r="P53" i="8"/>
  <c r="Q53" i="8"/>
  <c r="C54" i="8"/>
  <c r="D54" i="8"/>
  <c r="E54" i="8"/>
  <c r="F54" i="8"/>
  <c r="G54" i="8"/>
  <c r="H54" i="8"/>
  <c r="I54" i="8"/>
  <c r="J54" i="8"/>
  <c r="K54" i="8"/>
  <c r="L54" i="8"/>
  <c r="M54" i="8"/>
  <c r="N54" i="8"/>
  <c r="O54" i="8"/>
  <c r="P54" i="8"/>
  <c r="Q54" i="8"/>
  <c r="C55" i="8"/>
  <c r="D55" i="8"/>
  <c r="E55" i="8"/>
  <c r="F55" i="8"/>
  <c r="G55" i="8"/>
  <c r="H55" i="8"/>
  <c r="I55" i="8"/>
  <c r="J55" i="8"/>
  <c r="K55" i="8"/>
  <c r="L55" i="8"/>
  <c r="M55" i="8"/>
  <c r="N55" i="8"/>
  <c r="O55" i="8"/>
  <c r="P55" i="8"/>
  <c r="Q55" i="8"/>
  <c r="C56" i="8"/>
  <c r="D56" i="8"/>
  <c r="E56" i="8"/>
  <c r="F56" i="8"/>
  <c r="G56" i="8"/>
  <c r="H56" i="8"/>
  <c r="I56" i="8"/>
  <c r="J56" i="8"/>
  <c r="K56" i="8"/>
  <c r="L56" i="8"/>
  <c r="M56" i="8"/>
  <c r="N56" i="8"/>
  <c r="O56" i="8"/>
  <c r="P56" i="8"/>
  <c r="Q56" i="8"/>
  <c r="C57" i="8"/>
  <c r="D57" i="8"/>
  <c r="E57" i="8"/>
  <c r="F57" i="8"/>
  <c r="G57" i="8"/>
  <c r="H57" i="8"/>
  <c r="I57" i="8"/>
  <c r="J57" i="8"/>
  <c r="K57" i="8"/>
  <c r="L57" i="8"/>
  <c r="M57" i="8"/>
  <c r="N57" i="8"/>
  <c r="O57" i="8"/>
  <c r="P57" i="8"/>
  <c r="Q57" i="8"/>
  <c r="C58" i="8"/>
  <c r="D58" i="8"/>
  <c r="E58" i="8"/>
  <c r="F58" i="8"/>
  <c r="G58" i="8"/>
  <c r="H58" i="8"/>
  <c r="I58" i="8"/>
  <c r="J58" i="8"/>
  <c r="K58" i="8"/>
  <c r="L58" i="8"/>
  <c r="M58" i="8"/>
  <c r="N58" i="8"/>
  <c r="O58" i="8"/>
  <c r="P58" i="8"/>
  <c r="Q58" i="8"/>
  <c r="C59" i="8"/>
  <c r="D59" i="8"/>
  <c r="E59" i="8"/>
  <c r="F59" i="8"/>
  <c r="G59" i="8"/>
  <c r="H59" i="8"/>
  <c r="I59" i="8"/>
  <c r="J59" i="8"/>
  <c r="K59" i="8"/>
  <c r="L59" i="8"/>
  <c r="M59" i="8"/>
  <c r="N59" i="8"/>
  <c r="O59" i="8"/>
  <c r="P59" i="8"/>
  <c r="Q59" i="8"/>
  <c r="C60" i="8"/>
  <c r="D60" i="8"/>
  <c r="E60" i="8"/>
  <c r="F60" i="8"/>
  <c r="G60" i="8"/>
  <c r="H60" i="8"/>
  <c r="I60" i="8"/>
  <c r="J60" i="8"/>
  <c r="K60" i="8"/>
  <c r="L60" i="8"/>
  <c r="M60" i="8"/>
  <c r="N60" i="8"/>
  <c r="O60" i="8"/>
  <c r="P60" i="8"/>
  <c r="Q60" i="8"/>
  <c r="C61" i="8"/>
  <c r="D61" i="8"/>
  <c r="E61" i="8"/>
  <c r="F61" i="8"/>
  <c r="G61" i="8"/>
  <c r="H61" i="8"/>
  <c r="I61" i="8"/>
  <c r="J61" i="8"/>
  <c r="K61" i="8"/>
  <c r="L61" i="8"/>
  <c r="M61" i="8"/>
  <c r="N61" i="8"/>
  <c r="O61" i="8"/>
  <c r="P61" i="8"/>
  <c r="Q61" i="8"/>
  <c r="C62" i="8"/>
  <c r="D62" i="8"/>
  <c r="E62" i="8"/>
  <c r="F62" i="8"/>
  <c r="G62" i="8"/>
  <c r="H62" i="8"/>
  <c r="I62" i="8"/>
  <c r="J62" i="8"/>
  <c r="K62" i="8"/>
  <c r="L62" i="8"/>
  <c r="M62" i="8"/>
  <c r="N62" i="8"/>
  <c r="O62" i="8"/>
  <c r="P62" i="8"/>
  <c r="Q62" i="8"/>
  <c r="C63" i="8"/>
  <c r="D63" i="8"/>
  <c r="E63" i="8"/>
  <c r="F63" i="8"/>
  <c r="G63" i="8"/>
  <c r="H63" i="8"/>
  <c r="I63" i="8"/>
  <c r="J63" i="8"/>
  <c r="K63" i="8"/>
  <c r="L63" i="8"/>
  <c r="M63" i="8"/>
  <c r="N63" i="8"/>
  <c r="O63" i="8"/>
  <c r="P63" i="8"/>
  <c r="Q63" i="8"/>
  <c r="C64" i="8"/>
  <c r="D64" i="8"/>
  <c r="E64" i="8"/>
  <c r="F64" i="8"/>
  <c r="G64" i="8"/>
  <c r="H64" i="8"/>
  <c r="I64" i="8"/>
  <c r="J64" i="8"/>
  <c r="K64" i="8"/>
  <c r="L64" i="8"/>
  <c r="M64" i="8"/>
  <c r="N64" i="8"/>
  <c r="O64" i="8"/>
  <c r="P64" i="8"/>
  <c r="Q64" i="8"/>
  <c r="C65" i="8"/>
  <c r="D65" i="8"/>
  <c r="E65" i="8"/>
  <c r="F65" i="8"/>
  <c r="G65" i="8"/>
  <c r="H65" i="8"/>
  <c r="I65" i="8"/>
  <c r="J65" i="8"/>
  <c r="K65" i="8"/>
  <c r="L65" i="8"/>
  <c r="M65" i="8"/>
  <c r="N65" i="8"/>
  <c r="O65" i="8"/>
  <c r="P65" i="8"/>
  <c r="Q65" i="8"/>
  <c r="C66" i="8"/>
  <c r="D66" i="8"/>
  <c r="E66" i="8"/>
  <c r="F66" i="8"/>
  <c r="G66" i="8"/>
  <c r="H66" i="8"/>
  <c r="I66" i="8"/>
  <c r="J66" i="8"/>
  <c r="K66" i="8"/>
  <c r="L66" i="8"/>
  <c r="M66" i="8"/>
  <c r="N66" i="8"/>
  <c r="O66" i="8"/>
  <c r="P66" i="8"/>
  <c r="Q66" i="8"/>
  <c r="C67" i="8"/>
  <c r="D67" i="8"/>
  <c r="E67" i="8"/>
  <c r="F67" i="8"/>
  <c r="G67" i="8"/>
  <c r="H67" i="8"/>
  <c r="I67" i="8"/>
  <c r="J67" i="8"/>
  <c r="K67" i="8"/>
  <c r="L67" i="8"/>
  <c r="M67" i="8"/>
  <c r="N67" i="8"/>
  <c r="O67" i="8"/>
  <c r="P67" i="8"/>
  <c r="Q67" i="8"/>
  <c r="C68" i="8"/>
  <c r="D68" i="8"/>
  <c r="E68" i="8"/>
  <c r="F68" i="8"/>
  <c r="G68" i="8"/>
  <c r="H68" i="8"/>
  <c r="I68" i="8"/>
  <c r="J68" i="8"/>
  <c r="K68" i="8"/>
  <c r="L68" i="8"/>
  <c r="M68" i="8"/>
  <c r="N68" i="8"/>
  <c r="O68" i="8"/>
  <c r="P68" i="8"/>
  <c r="Q68" i="8"/>
  <c r="C69" i="8"/>
  <c r="D69" i="8"/>
  <c r="E69" i="8"/>
  <c r="F69" i="8"/>
  <c r="G69" i="8"/>
  <c r="H69" i="8"/>
  <c r="I69" i="8"/>
  <c r="J69" i="8"/>
  <c r="K69" i="8"/>
  <c r="L69" i="8"/>
  <c r="M69" i="8"/>
  <c r="N69" i="8"/>
  <c r="O69" i="8"/>
  <c r="P69" i="8"/>
  <c r="Q69" i="8"/>
  <c r="C70" i="8"/>
  <c r="D70" i="8"/>
  <c r="E70" i="8"/>
  <c r="F70" i="8"/>
  <c r="G70" i="8"/>
  <c r="H70" i="8"/>
  <c r="I70" i="8"/>
  <c r="J70" i="8"/>
  <c r="K70" i="8"/>
  <c r="L70" i="8"/>
  <c r="M70" i="8"/>
  <c r="N70" i="8"/>
  <c r="O70" i="8"/>
  <c r="P70" i="8"/>
  <c r="Q70" i="8"/>
  <c r="C71" i="8"/>
  <c r="D71" i="8"/>
  <c r="E71" i="8"/>
  <c r="F71" i="8"/>
  <c r="G71" i="8"/>
  <c r="H71" i="8"/>
  <c r="I71" i="8"/>
  <c r="J71" i="8"/>
  <c r="K71" i="8"/>
  <c r="L71" i="8"/>
  <c r="M71" i="8"/>
  <c r="N71" i="8"/>
  <c r="O71" i="8"/>
  <c r="P71" i="8"/>
  <c r="Q71" i="8"/>
  <c r="C72" i="8"/>
  <c r="D72" i="8"/>
  <c r="E72" i="8"/>
  <c r="F72" i="8"/>
  <c r="G72" i="8"/>
  <c r="H72" i="8"/>
  <c r="I72" i="8"/>
  <c r="J72" i="8"/>
  <c r="K72" i="8"/>
  <c r="L72" i="8"/>
  <c r="M72" i="8"/>
  <c r="N72" i="8"/>
  <c r="O72" i="8"/>
  <c r="P72" i="8"/>
  <c r="Q72" i="8"/>
  <c r="C73" i="8"/>
  <c r="D73" i="8"/>
  <c r="E73" i="8"/>
  <c r="F73" i="8"/>
  <c r="G73" i="8"/>
  <c r="H73" i="8"/>
  <c r="I73" i="8"/>
  <c r="J73" i="8"/>
  <c r="K73" i="8"/>
  <c r="L73" i="8"/>
  <c r="M73" i="8"/>
  <c r="N73" i="8"/>
  <c r="O73" i="8"/>
  <c r="P73" i="8"/>
  <c r="Q73" i="8"/>
  <c r="C74" i="8"/>
  <c r="D74" i="8"/>
  <c r="E74" i="8"/>
  <c r="F74" i="8"/>
  <c r="G74" i="8"/>
  <c r="H74" i="8"/>
  <c r="I74" i="8"/>
  <c r="J74" i="8"/>
  <c r="K74" i="8"/>
  <c r="L74" i="8"/>
  <c r="M74" i="8"/>
  <c r="N74" i="8"/>
  <c r="O74" i="8"/>
  <c r="P74" i="8"/>
  <c r="Q74"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2" i="8"/>
  <c r="C26" i="6"/>
  <c r="D26" i="6"/>
  <c r="E26" i="6"/>
  <c r="F26" i="6"/>
  <c r="G26" i="6"/>
  <c r="H26" i="6"/>
  <c r="I26" i="6"/>
  <c r="J26" i="6"/>
  <c r="K26" i="6"/>
  <c r="L26" i="6"/>
  <c r="M26" i="6"/>
  <c r="N26" i="6"/>
  <c r="O26" i="6"/>
  <c r="P26" i="6"/>
  <c r="Q26" i="6"/>
  <c r="S26" i="6"/>
  <c r="T26" i="6"/>
  <c r="C27" i="6"/>
  <c r="D27" i="6"/>
  <c r="E27" i="6"/>
  <c r="F27" i="6"/>
  <c r="G27" i="6"/>
  <c r="H27" i="6"/>
  <c r="I27" i="6"/>
  <c r="J27" i="6"/>
  <c r="K27" i="6"/>
  <c r="L27" i="6"/>
  <c r="M27" i="6"/>
  <c r="N27" i="6"/>
  <c r="O27" i="6"/>
  <c r="P27" i="6"/>
  <c r="Q27" i="6"/>
  <c r="S27" i="6"/>
  <c r="T27" i="6"/>
  <c r="C28" i="6"/>
  <c r="D28" i="6"/>
  <c r="E28" i="6"/>
  <c r="F28" i="6"/>
  <c r="G28" i="6"/>
  <c r="H28" i="6"/>
  <c r="I28" i="6"/>
  <c r="J28" i="6"/>
  <c r="K28" i="6"/>
  <c r="L28" i="6"/>
  <c r="M28" i="6"/>
  <c r="N28" i="6"/>
  <c r="O28" i="6"/>
  <c r="P28" i="6"/>
  <c r="Q28" i="6"/>
  <c r="T28" i="6"/>
  <c r="C29" i="6"/>
  <c r="D29" i="6"/>
  <c r="E29" i="6"/>
  <c r="F29" i="6"/>
  <c r="G29" i="6"/>
  <c r="H29" i="6"/>
  <c r="I29" i="6"/>
  <c r="J29" i="6"/>
  <c r="K29" i="6"/>
  <c r="L29" i="6"/>
  <c r="M29" i="6"/>
  <c r="N29" i="6"/>
  <c r="O29" i="6"/>
  <c r="P29" i="6"/>
  <c r="Q29" i="6"/>
  <c r="S29" i="6"/>
  <c r="T29" i="6"/>
  <c r="C30" i="6"/>
  <c r="D30" i="6"/>
  <c r="E30" i="6"/>
  <c r="F30" i="6"/>
  <c r="G30" i="6"/>
  <c r="H30" i="6"/>
  <c r="I30" i="6"/>
  <c r="J30" i="6"/>
  <c r="K30" i="6"/>
  <c r="L30" i="6"/>
  <c r="M30" i="6"/>
  <c r="N30" i="6"/>
  <c r="O30" i="6"/>
  <c r="P30" i="6"/>
  <c r="Q30" i="6"/>
  <c r="S30" i="6"/>
  <c r="T30" i="6"/>
  <c r="C31" i="6"/>
  <c r="D31" i="6"/>
  <c r="E31" i="6"/>
  <c r="F31" i="6"/>
  <c r="G31" i="6"/>
  <c r="H31" i="6"/>
  <c r="I31" i="6"/>
  <c r="J31" i="6"/>
  <c r="K31" i="6"/>
  <c r="L31" i="6"/>
  <c r="M31" i="6"/>
  <c r="N31" i="6"/>
  <c r="O31" i="6"/>
  <c r="P31" i="6"/>
  <c r="Q31" i="6"/>
  <c r="S31" i="6"/>
  <c r="T31" i="6"/>
  <c r="C32" i="6"/>
  <c r="D32" i="6"/>
  <c r="E32" i="6"/>
  <c r="F32" i="6"/>
  <c r="G32" i="6"/>
  <c r="H32" i="6"/>
  <c r="I32" i="6"/>
  <c r="J32" i="6"/>
  <c r="K32" i="6"/>
  <c r="L32" i="6"/>
  <c r="M32" i="6"/>
  <c r="N32" i="6"/>
  <c r="O32" i="6"/>
  <c r="P32" i="6"/>
  <c r="Q32" i="6"/>
  <c r="S32" i="6"/>
  <c r="T32" i="6"/>
  <c r="C33" i="6"/>
  <c r="D33" i="6"/>
  <c r="E33" i="6"/>
  <c r="F33" i="6"/>
  <c r="G33" i="6"/>
  <c r="H33" i="6"/>
  <c r="I33" i="6"/>
  <c r="J33" i="6"/>
  <c r="K33" i="6"/>
  <c r="L33" i="6"/>
  <c r="M33" i="6"/>
  <c r="N33" i="6"/>
  <c r="O33" i="6"/>
  <c r="P33" i="6"/>
  <c r="Q33" i="6"/>
  <c r="S33" i="6"/>
  <c r="T33" i="6"/>
  <c r="C34" i="6"/>
  <c r="D34" i="6"/>
  <c r="E34" i="6"/>
  <c r="F34" i="6"/>
  <c r="G34" i="6"/>
  <c r="H34" i="6"/>
  <c r="I34" i="6"/>
  <c r="J34" i="6"/>
  <c r="K34" i="6"/>
  <c r="L34" i="6"/>
  <c r="M34" i="6"/>
  <c r="N34" i="6"/>
  <c r="O34" i="6"/>
  <c r="P34" i="6"/>
  <c r="Q34" i="6"/>
  <c r="S34" i="6"/>
  <c r="T34" i="6"/>
  <c r="C35" i="6"/>
  <c r="D35" i="6"/>
  <c r="E35" i="6"/>
  <c r="F35" i="6"/>
  <c r="G35" i="6"/>
  <c r="H35" i="6"/>
  <c r="I35" i="6"/>
  <c r="J35" i="6"/>
  <c r="K35" i="6"/>
  <c r="L35" i="6"/>
  <c r="M35" i="6"/>
  <c r="N35" i="6"/>
  <c r="O35" i="6"/>
  <c r="P35" i="6"/>
  <c r="Q35" i="6"/>
  <c r="S35" i="6"/>
  <c r="T35" i="6"/>
  <c r="C36" i="6"/>
  <c r="D36" i="6"/>
  <c r="E36" i="6"/>
  <c r="F36" i="6"/>
  <c r="G36" i="6"/>
  <c r="H36" i="6"/>
  <c r="I36" i="6"/>
  <c r="J36" i="6"/>
  <c r="K36" i="6"/>
  <c r="L36" i="6"/>
  <c r="M36" i="6"/>
  <c r="N36" i="6"/>
  <c r="O36" i="6"/>
  <c r="P36" i="6"/>
  <c r="Q36" i="6"/>
  <c r="S36" i="6"/>
  <c r="T36" i="6"/>
  <c r="C37" i="6"/>
  <c r="D37" i="6"/>
  <c r="E37" i="6"/>
  <c r="F37" i="6"/>
  <c r="G37" i="6"/>
  <c r="H37" i="6"/>
  <c r="I37" i="6"/>
  <c r="J37" i="6"/>
  <c r="K37" i="6"/>
  <c r="L37" i="6"/>
  <c r="M37" i="6"/>
  <c r="N37" i="6"/>
  <c r="O37" i="6"/>
  <c r="P37" i="6"/>
  <c r="Q37" i="6"/>
  <c r="S37" i="6"/>
  <c r="T37" i="6"/>
  <c r="C38" i="6"/>
  <c r="D38" i="6"/>
  <c r="E38" i="6"/>
  <c r="F38" i="6"/>
  <c r="G38" i="6"/>
  <c r="H38" i="6"/>
  <c r="I38" i="6"/>
  <c r="J38" i="6"/>
  <c r="K38" i="6"/>
  <c r="L38" i="6"/>
  <c r="M38" i="6"/>
  <c r="N38" i="6"/>
  <c r="O38" i="6"/>
  <c r="P38" i="6"/>
  <c r="Q38" i="6"/>
  <c r="S38" i="6"/>
  <c r="T38" i="6"/>
  <c r="C42" i="6"/>
  <c r="G42" i="6"/>
  <c r="K42" i="6"/>
  <c r="O42" i="6"/>
  <c r="T42" i="6"/>
  <c r="B37" i="6"/>
  <c r="B36" i="6"/>
  <c r="B35" i="6"/>
  <c r="B34" i="6"/>
  <c r="B33" i="6"/>
  <c r="B32" i="6"/>
  <c r="B31" i="6"/>
  <c r="B30" i="6"/>
  <c r="B29" i="6"/>
  <c r="B28" i="6"/>
  <c r="B26" i="6"/>
  <c r="V6" i="6"/>
  <c r="V7" i="6"/>
  <c r="W7" i="6" s="1"/>
  <c r="V8" i="6"/>
  <c r="W8" i="6" s="1"/>
  <c r="V9" i="6"/>
  <c r="W9" i="6" s="1"/>
  <c r="V10" i="6"/>
  <c r="W10" i="6" s="1"/>
  <c r="V11" i="6"/>
  <c r="W11" i="6" s="1"/>
  <c r="V12" i="6"/>
  <c r="W12" i="6" s="1"/>
  <c r="V13" i="6"/>
  <c r="W13" i="6" s="1"/>
  <c r="V15" i="6"/>
  <c r="W15" i="6" s="1"/>
  <c r="V16" i="6"/>
  <c r="W16" i="6" s="1"/>
  <c r="V17" i="6"/>
  <c r="W17" i="6" s="1"/>
  <c r="C21" i="6"/>
  <c r="D21" i="6"/>
  <c r="D42" i="6" s="1"/>
  <c r="E21" i="6"/>
  <c r="E42" i="6" s="1"/>
  <c r="F21" i="6"/>
  <c r="F42" i="6" s="1"/>
  <c r="G21" i="6"/>
  <c r="H21" i="6"/>
  <c r="H42" i="6" s="1"/>
  <c r="I21" i="6"/>
  <c r="I42" i="6" s="1"/>
  <c r="J21" i="6"/>
  <c r="J42" i="6" s="1"/>
  <c r="K21" i="6"/>
  <c r="L21" i="6"/>
  <c r="L42" i="6" s="1"/>
  <c r="M21" i="6"/>
  <c r="M42" i="6" s="1"/>
  <c r="N21" i="6"/>
  <c r="N42" i="6" s="1"/>
  <c r="O21" i="6"/>
  <c r="P21" i="6"/>
  <c r="P42" i="6" s="1"/>
  <c r="Q21" i="6"/>
  <c r="Q42" i="6" s="1"/>
  <c r="S42" i="6"/>
  <c r="C19" i="6"/>
  <c r="C40" i="6" s="1"/>
  <c r="D19" i="6"/>
  <c r="D40" i="6" s="1"/>
  <c r="E19" i="6"/>
  <c r="E40" i="6" s="1"/>
  <c r="F19" i="6"/>
  <c r="F40" i="6" s="1"/>
  <c r="G19" i="6"/>
  <c r="G40" i="6" s="1"/>
  <c r="H19" i="6"/>
  <c r="H40" i="6" s="1"/>
  <c r="I19" i="6"/>
  <c r="I40" i="6" s="1"/>
  <c r="J19" i="6"/>
  <c r="J40" i="6" s="1"/>
  <c r="K19" i="6"/>
  <c r="K40" i="6" s="1"/>
  <c r="L19" i="6"/>
  <c r="L40" i="6" s="1"/>
  <c r="M19" i="6"/>
  <c r="M40" i="6" s="1"/>
  <c r="N19" i="6"/>
  <c r="N40" i="6" s="1"/>
  <c r="O19" i="6"/>
  <c r="O40" i="6" s="1"/>
  <c r="P19" i="6"/>
  <c r="P40" i="6" s="1"/>
  <c r="Q19" i="6"/>
  <c r="Q40" i="6" s="1"/>
  <c r="S40" i="6"/>
  <c r="C20" i="6"/>
  <c r="C41" i="6" s="1"/>
  <c r="D20" i="6"/>
  <c r="D41" i="6" s="1"/>
  <c r="E20" i="6"/>
  <c r="E41" i="6" s="1"/>
  <c r="F20" i="6"/>
  <c r="F41" i="6" s="1"/>
  <c r="G20" i="6"/>
  <c r="G41" i="6" s="1"/>
  <c r="H20" i="6"/>
  <c r="H41" i="6" s="1"/>
  <c r="I20" i="6"/>
  <c r="I41" i="6" s="1"/>
  <c r="J20" i="6"/>
  <c r="J41" i="6" s="1"/>
  <c r="K20" i="6"/>
  <c r="K41" i="6" s="1"/>
  <c r="L20" i="6"/>
  <c r="L41" i="6" s="1"/>
  <c r="M20" i="6"/>
  <c r="M41" i="6" s="1"/>
  <c r="N20" i="6"/>
  <c r="N41" i="6" s="1"/>
  <c r="O20" i="6"/>
  <c r="O41" i="6" s="1"/>
  <c r="P20" i="6"/>
  <c r="P41" i="6" s="1"/>
  <c r="Q20" i="6"/>
  <c r="Q41" i="6" s="1"/>
  <c r="S41" i="6"/>
  <c r="T40" i="6" l="1"/>
  <c r="V19" i="6"/>
  <c r="W19" i="6" s="1"/>
  <c r="V21" i="6"/>
  <c r="W21" i="6" s="1"/>
  <c r="V20" i="6"/>
  <c r="W20" i="6" s="1"/>
  <c r="C34" i="3"/>
  <c r="D34" i="3"/>
  <c r="E34" i="3"/>
  <c r="F34" i="3"/>
  <c r="G34" i="3"/>
  <c r="H34" i="3"/>
  <c r="I34" i="3"/>
  <c r="J34" i="3"/>
  <c r="K34" i="3"/>
  <c r="D35" i="3"/>
  <c r="E35" i="3"/>
  <c r="F35" i="3"/>
  <c r="G35" i="3"/>
  <c r="H35" i="3"/>
  <c r="I35" i="3"/>
  <c r="J35" i="3"/>
  <c r="K35" i="3"/>
  <c r="C36" i="3"/>
  <c r="D36" i="3"/>
  <c r="E36" i="3"/>
  <c r="F36" i="3"/>
  <c r="G36" i="3"/>
  <c r="H36" i="3"/>
  <c r="I36" i="3"/>
  <c r="J36" i="3"/>
  <c r="K36" i="3"/>
  <c r="C37" i="3"/>
  <c r="D37" i="3"/>
  <c r="E37" i="3"/>
  <c r="F37" i="3"/>
  <c r="G37" i="3"/>
  <c r="H37" i="3"/>
  <c r="I37" i="3"/>
  <c r="J37" i="3"/>
  <c r="K37" i="3"/>
  <c r="C38" i="3"/>
  <c r="D38" i="3"/>
  <c r="E38" i="3"/>
  <c r="F38" i="3"/>
  <c r="G38" i="3"/>
  <c r="H38" i="3"/>
  <c r="I38" i="3"/>
  <c r="J38" i="3"/>
  <c r="K38" i="3"/>
  <c r="C39" i="3"/>
  <c r="D39" i="3"/>
  <c r="E39" i="3"/>
  <c r="F39" i="3"/>
  <c r="G39" i="3"/>
  <c r="H39" i="3"/>
  <c r="I39" i="3"/>
  <c r="J39" i="3"/>
  <c r="K39" i="3"/>
  <c r="C40" i="3"/>
  <c r="D40" i="3"/>
  <c r="E40" i="3"/>
  <c r="F40" i="3"/>
  <c r="G40" i="3"/>
  <c r="H40" i="3"/>
  <c r="I40" i="3"/>
  <c r="J40" i="3"/>
  <c r="K40" i="3"/>
  <c r="C41" i="3"/>
  <c r="D41" i="3"/>
  <c r="E41" i="3"/>
  <c r="F41" i="3"/>
  <c r="G41" i="3"/>
  <c r="H41" i="3"/>
  <c r="I41" i="3"/>
  <c r="J41" i="3"/>
  <c r="K41" i="3"/>
  <c r="C42" i="3"/>
  <c r="D42" i="3"/>
  <c r="E42" i="3"/>
  <c r="F42" i="3"/>
  <c r="G42" i="3"/>
  <c r="H42" i="3"/>
  <c r="I42" i="3"/>
  <c r="J42" i="3"/>
  <c r="K42" i="3"/>
  <c r="C43" i="3"/>
  <c r="D43" i="3"/>
  <c r="E43" i="3"/>
  <c r="F43" i="3"/>
  <c r="G43" i="3"/>
  <c r="H43" i="3"/>
  <c r="I43" i="3"/>
  <c r="J43" i="3"/>
  <c r="K43" i="3"/>
  <c r="C44" i="3"/>
  <c r="D44" i="3"/>
  <c r="E44" i="3"/>
  <c r="F44" i="3"/>
  <c r="G44" i="3"/>
  <c r="H44" i="3"/>
  <c r="I44" i="3"/>
  <c r="J44" i="3"/>
  <c r="C45" i="3"/>
  <c r="D45" i="3"/>
  <c r="E45" i="3"/>
  <c r="F45" i="3"/>
  <c r="G45" i="3"/>
  <c r="I45" i="3"/>
  <c r="J45" i="3"/>
  <c r="K45" i="3"/>
  <c r="C46" i="3"/>
  <c r="D46" i="3"/>
  <c r="E46" i="3"/>
  <c r="F46" i="3"/>
  <c r="G46" i="3"/>
  <c r="H46" i="3"/>
  <c r="I46" i="3"/>
  <c r="J46" i="3"/>
  <c r="K46" i="3"/>
  <c r="C47" i="3"/>
  <c r="D47" i="3"/>
  <c r="E47" i="3"/>
  <c r="F47" i="3"/>
  <c r="G47" i="3"/>
  <c r="H47" i="3"/>
  <c r="I47" i="3"/>
  <c r="J47" i="3"/>
  <c r="K47" i="3"/>
  <c r="C48" i="3"/>
  <c r="D48" i="3"/>
  <c r="E48" i="3"/>
  <c r="F48" i="3"/>
  <c r="G48" i="3"/>
  <c r="H48" i="3"/>
  <c r="I48" i="3"/>
  <c r="J48" i="3"/>
  <c r="K48" i="3"/>
  <c r="C49" i="3"/>
  <c r="D49" i="3"/>
  <c r="E49" i="3"/>
  <c r="F49" i="3"/>
  <c r="G49" i="3"/>
  <c r="H49" i="3"/>
  <c r="I49" i="3"/>
  <c r="J49" i="3"/>
  <c r="K49" i="3"/>
  <c r="C50" i="3"/>
  <c r="D50" i="3"/>
  <c r="E50" i="3"/>
  <c r="F50" i="3"/>
  <c r="G50" i="3"/>
  <c r="H50" i="3"/>
  <c r="I50" i="3"/>
  <c r="J50" i="3"/>
  <c r="K50" i="3"/>
  <c r="C51" i="3"/>
  <c r="D51" i="3"/>
  <c r="E51" i="3"/>
  <c r="F51" i="3"/>
  <c r="G51" i="3"/>
  <c r="H51" i="3"/>
  <c r="I51" i="3"/>
  <c r="J51" i="3"/>
  <c r="K51" i="3"/>
  <c r="C52" i="3"/>
  <c r="D52" i="3"/>
  <c r="E52" i="3"/>
  <c r="F52" i="3"/>
  <c r="G52" i="3"/>
  <c r="H52" i="3"/>
  <c r="I52" i="3"/>
  <c r="J52" i="3"/>
  <c r="K52" i="3"/>
  <c r="C53" i="3"/>
  <c r="D53" i="3"/>
  <c r="E53" i="3"/>
  <c r="F53" i="3"/>
  <c r="G53" i="3"/>
  <c r="H53" i="3"/>
  <c r="I53" i="3"/>
  <c r="J53" i="3"/>
  <c r="K53" i="3"/>
  <c r="C54" i="3"/>
  <c r="D54" i="3"/>
  <c r="E54" i="3"/>
  <c r="F54" i="3"/>
  <c r="G54" i="3"/>
  <c r="H54" i="3"/>
  <c r="I54" i="3"/>
  <c r="J54" i="3"/>
  <c r="K54" i="3"/>
  <c r="C55" i="3"/>
  <c r="D55" i="3"/>
  <c r="E55" i="3"/>
  <c r="F55" i="3"/>
  <c r="G55" i="3"/>
  <c r="H55" i="3"/>
  <c r="I55" i="3"/>
  <c r="J55" i="3"/>
  <c r="K55" i="3"/>
  <c r="C56" i="3"/>
  <c r="D56" i="3"/>
  <c r="E56" i="3"/>
  <c r="F56" i="3"/>
  <c r="G56" i="3"/>
  <c r="H56" i="3"/>
  <c r="I56" i="3"/>
  <c r="J56" i="3"/>
  <c r="K56" i="3"/>
  <c r="C57" i="3"/>
  <c r="D57" i="3"/>
  <c r="E57" i="3"/>
  <c r="F57" i="3"/>
  <c r="G57" i="3"/>
  <c r="H57" i="3"/>
  <c r="I57" i="3"/>
  <c r="J57" i="3"/>
  <c r="K57" i="3"/>
  <c r="C58" i="3"/>
  <c r="D58" i="3"/>
  <c r="E58" i="3"/>
  <c r="F58" i="3"/>
  <c r="G58" i="3"/>
  <c r="H58" i="3"/>
  <c r="I58" i="3"/>
  <c r="J58" i="3"/>
  <c r="K58" i="3"/>
  <c r="B58" i="3"/>
  <c r="B57" i="3"/>
  <c r="B56" i="3"/>
  <c r="B55" i="3"/>
  <c r="B54" i="3"/>
  <c r="B53" i="3"/>
  <c r="B52" i="3"/>
  <c r="B51" i="3"/>
  <c r="B50" i="3"/>
  <c r="B49" i="3"/>
  <c r="B48" i="3"/>
  <c r="B47" i="3"/>
  <c r="B46" i="3"/>
  <c r="B45" i="3"/>
  <c r="B44" i="3"/>
  <c r="B43" i="3"/>
  <c r="B42" i="3"/>
  <c r="B41" i="3"/>
  <c r="B40" i="3"/>
  <c r="B39" i="3"/>
  <c r="B38" i="3"/>
  <c r="B37" i="3"/>
  <c r="B36" i="3"/>
  <c r="B35" i="3"/>
  <c r="B34" i="3"/>
  <c r="P22" i="35" l="1"/>
  <c r="O22" i="35"/>
  <c r="M22" i="35"/>
  <c r="L22" i="35"/>
  <c r="K22" i="35"/>
  <c r="J22" i="35"/>
  <c r="P21" i="35"/>
  <c r="O21" i="35"/>
  <c r="N21" i="35"/>
  <c r="M21" i="35"/>
  <c r="L21" i="35"/>
  <c r="K21" i="35"/>
  <c r="J21" i="35"/>
  <c r="P20" i="35"/>
  <c r="O20" i="35"/>
  <c r="N20" i="35"/>
  <c r="M20" i="35"/>
  <c r="L20" i="35"/>
  <c r="K20" i="35"/>
  <c r="J20" i="35"/>
  <c r="P19" i="35"/>
  <c r="O19" i="35"/>
  <c r="N19" i="35"/>
  <c r="M19" i="35"/>
  <c r="L19" i="35"/>
  <c r="K19" i="35"/>
  <c r="J19" i="35"/>
  <c r="P18" i="35"/>
  <c r="O18" i="35"/>
  <c r="N18" i="35"/>
  <c r="M18" i="35"/>
  <c r="L18" i="35"/>
  <c r="K18" i="35"/>
  <c r="P17" i="35"/>
  <c r="O17" i="35"/>
  <c r="N17" i="35"/>
  <c r="M17" i="35"/>
  <c r="L17" i="35"/>
  <c r="K17" i="35"/>
  <c r="J17" i="35"/>
  <c r="P16" i="35"/>
  <c r="O16" i="35"/>
  <c r="N16" i="35"/>
  <c r="M16" i="35"/>
  <c r="L16" i="35"/>
  <c r="K16" i="35"/>
  <c r="J16" i="35"/>
  <c r="P11" i="35"/>
  <c r="O11" i="35"/>
  <c r="N11" i="35"/>
  <c r="M11" i="35"/>
  <c r="L11" i="35"/>
  <c r="K11" i="35"/>
  <c r="J11" i="35"/>
  <c r="P10" i="35"/>
  <c r="O10" i="35"/>
  <c r="N10" i="35"/>
  <c r="M10" i="35"/>
  <c r="L10" i="35"/>
  <c r="K10" i="35"/>
  <c r="J10" i="35"/>
  <c r="P9" i="35"/>
  <c r="O9" i="35"/>
  <c r="N9" i="35"/>
  <c r="M9" i="35"/>
  <c r="L9" i="35"/>
  <c r="K9" i="35"/>
  <c r="J9" i="35"/>
  <c r="P8" i="35"/>
  <c r="O8" i="35"/>
  <c r="N8" i="35"/>
  <c r="M8" i="35"/>
  <c r="L8" i="35"/>
  <c r="K8" i="35"/>
  <c r="P7" i="35"/>
  <c r="O7" i="35"/>
  <c r="N7" i="35"/>
  <c r="M7" i="35"/>
  <c r="L7" i="35"/>
  <c r="K7" i="35"/>
  <c r="J7" i="35"/>
  <c r="P6" i="35"/>
  <c r="O6" i="35"/>
  <c r="N6" i="35"/>
  <c r="M6" i="35"/>
  <c r="L6" i="35"/>
  <c r="K6" i="35"/>
  <c r="J6" i="35"/>
  <c r="K5" i="35"/>
  <c r="L5" i="35"/>
  <c r="M5" i="35"/>
  <c r="N5" i="35"/>
  <c r="O5" i="35"/>
  <c r="P5" i="35"/>
  <c r="J5" i="35"/>
  <c r="P74" i="34"/>
  <c r="O74" i="34"/>
  <c r="N74" i="34"/>
  <c r="M74" i="34"/>
  <c r="L74" i="34"/>
  <c r="K74" i="34"/>
  <c r="J74" i="34"/>
  <c r="P73" i="34"/>
  <c r="O73" i="34"/>
  <c r="N73" i="34"/>
  <c r="M73" i="34"/>
  <c r="L73" i="34"/>
  <c r="K73" i="34"/>
  <c r="J73" i="34"/>
  <c r="P72" i="34"/>
  <c r="O72" i="34"/>
  <c r="N72" i="34"/>
  <c r="M72" i="34"/>
  <c r="L72" i="34"/>
  <c r="K72" i="34"/>
  <c r="J72" i="34"/>
  <c r="P71" i="34"/>
  <c r="O71" i="34"/>
  <c r="N71" i="34"/>
  <c r="M71" i="34"/>
  <c r="L71" i="34"/>
  <c r="K71" i="34"/>
  <c r="J71" i="34"/>
  <c r="P70" i="34"/>
  <c r="O70" i="34"/>
  <c r="N70" i="34"/>
  <c r="M70" i="34"/>
  <c r="L70" i="34"/>
  <c r="K70" i="34"/>
  <c r="J70" i="34"/>
  <c r="P69" i="34"/>
  <c r="O69" i="34"/>
  <c r="N69" i="34"/>
  <c r="M69" i="34"/>
  <c r="L69" i="34"/>
  <c r="K69" i="34"/>
  <c r="J69" i="34"/>
  <c r="P68" i="34"/>
  <c r="O68" i="34"/>
  <c r="N68" i="34"/>
  <c r="M68" i="34"/>
  <c r="L68" i="34"/>
  <c r="K68" i="34"/>
  <c r="J68" i="34"/>
  <c r="P67" i="34"/>
  <c r="O67" i="34"/>
  <c r="N67" i="34"/>
  <c r="M67" i="34"/>
  <c r="L67" i="34"/>
  <c r="K67" i="34"/>
  <c r="J67" i="34"/>
  <c r="P66" i="34"/>
  <c r="O66" i="34"/>
  <c r="N66" i="34"/>
  <c r="M66" i="34"/>
  <c r="L66" i="34"/>
  <c r="K66" i="34"/>
  <c r="J66" i="34"/>
  <c r="P65" i="34"/>
  <c r="O65" i="34"/>
  <c r="N65" i="34"/>
  <c r="M65" i="34"/>
  <c r="L65" i="34"/>
  <c r="K65" i="34"/>
  <c r="J65" i="34"/>
  <c r="P64" i="34"/>
  <c r="O64" i="34"/>
  <c r="N64" i="34"/>
  <c r="M64" i="34"/>
  <c r="L64" i="34"/>
  <c r="K64" i="34"/>
  <c r="J64" i="34"/>
  <c r="P63" i="34"/>
  <c r="O63" i="34"/>
  <c r="N63" i="34"/>
  <c r="M63" i="34"/>
  <c r="L63" i="34"/>
  <c r="K63" i="34"/>
  <c r="J63" i="34"/>
  <c r="P62" i="34"/>
  <c r="O62" i="34"/>
  <c r="N62" i="34"/>
  <c r="M62" i="34"/>
  <c r="L62" i="34"/>
  <c r="K62" i="34"/>
  <c r="J62" i="34"/>
  <c r="P61" i="34"/>
  <c r="O61" i="34"/>
  <c r="N61" i="34"/>
  <c r="M61" i="34"/>
  <c r="L61" i="34"/>
  <c r="K61" i="34"/>
  <c r="J61" i="34"/>
  <c r="P60" i="34"/>
  <c r="O60" i="34"/>
  <c r="N60" i="34"/>
  <c r="M60" i="34"/>
  <c r="L60" i="34"/>
  <c r="K60" i="34"/>
  <c r="J60" i="34"/>
  <c r="P59" i="34"/>
  <c r="O59" i="34"/>
  <c r="N59" i="34"/>
  <c r="M59" i="34"/>
  <c r="L59" i="34"/>
  <c r="K59" i="34"/>
  <c r="J59" i="34"/>
  <c r="P58" i="34"/>
  <c r="O58" i="34"/>
  <c r="N58" i="34"/>
  <c r="M58" i="34"/>
  <c r="L58" i="34"/>
  <c r="K58" i="34"/>
  <c r="J58" i="34"/>
  <c r="P57" i="34"/>
  <c r="O57" i="34"/>
  <c r="N57" i="34"/>
  <c r="M57" i="34"/>
  <c r="L57" i="34"/>
  <c r="K57" i="34"/>
  <c r="J57" i="34"/>
  <c r="P56" i="34"/>
  <c r="O56" i="34"/>
  <c r="N56" i="34"/>
  <c r="M56" i="34"/>
  <c r="L56" i="34"/>
  <c r="K56" i="34"/>
  <c r="J56" i="34"/>
  <c r="P55" i="34"/>
  <c r="O55" i="34"/>
  <c r="N55" i="34"/>
  <c r="M55" i="34"/>
  <c r="L55" i="34"/>
  <c r="K55" i="34"/>
  <c r="J55" i="34"/>
  <c r="P54" i="34"/>
  <c r="O54" i="34"/>
  <c r="N54" i="34"/>
  <c r="M54" i="34"/>
  <c r="L54" i="34"/>
  <c r="K54" i="34"/>
  <c r="J54" i="34"/>
  <c r="P53" i="34"/>
  <c r="O53" i="34"/>
  <c r="N53" i="34"/>
  <c r="M53" i="34"/>
  <c r="L53" i="34"/>
  <c r="K53" i="34"/>
  <c r="J53" i="34"/>
  <c r="P52" i="34"/>
  <c r="O52" i="34"/>
  <c r="N52" i="34"/>
  <c r="M52" i="34"/>
  <c r="L52" i="34"/>
  <c r="K52" i="34"/>
  <c r="J52" i="34"/>
  <c r="P51" i="34"/>
  <c r="O51" i="34"/>
  <c r="N51" i="34"/>
  <c r="M51" i="34"/>
  <c r="L51" i="34"/>
  <c r="K51" i="34"/>
  <c r="J51" i="34"/>
  <c r="P50" i="34"/>
  <c r="O50" i="34"/>
  <c r="N50" i="34"/>
  <c r="M50" i="34"/>
  <c r="L50" i="34"/>
  <c r="K50" i="34"/>
  <c r="J50" i="34"/>
  <c r="P49" i="34"/>
  <c r="O49" i="34"/>
  <c r="N49" i="34"/>
  <c r="M49" i="34"/>
  <c r="L49" i="34"/>
  <c r="K49" i="34"/>
  <c r="J49" i="34"/>
  <c r="P48" i="34"/>
  <c r="O48" i="34"/>
  <c r="N48" i="34"/>
  <c r="M48" i="34"/>
  <c r="L48" i="34"/>
  <c r="K48" i="34"/>
  <c r="J48" i="34"/>
  <c r="P47" i="34"/>
  <c r="O47" i="34"/>
  <c r="N47" i="34"/>
  <c r="M47" i="34"/>
  <c r="L47" i="34"/>
  <c r="K47" i="34"/>
  <c r="J47" i="34"/>
  <c r="P46" i="34"/>
  <c r="O46" i="34"/>
  <c r="N46" i="34"/>
  <c r="M46" i="34"/>
  <c r="L46" i="34"/>
  <c r="K46" i="34"/>
  <c r="J46" i="34"/>
  <c r="P45" i="34"/>
  <c r="O45" i="34"/>
  <c r="N45" i="34"/>
  <c r="M45" i="34"/>
  <c r="L45" i="34"/>
  <c r="K45" i="34"/>
  <c r="P44" i="34"/>
  <c r="O44" i="34"/>
  <c r="N44" i="34"/>
  <c r="M44" i="34"/>
  <c r="L44" i="34"/>
  <c r="K44" i="34"/>
  <c r="J44" i="34"/>
  <c r="P43" i="34"/>
  <c r="O43" i="34"/>
  <c r="N43" i="34"/>
  <c r="M43" i="34"/>
  <c r="L43" i="34"/>
  <c r="K43" i="34"/>
  <c r="J43" i="34"/>
  <c r="P42" i="34"/>
  <c r="O42" i="34"/>
  <c r="N42" i="34"/>
  <c r="M42" i="34"/>
  <c r="L42" i="34"/>
  <c r="K42" i="34"/>
  <c r="J42" i="34"/>
  <c r="P37" i="34"/>
  <c r="O37" i="34"/>
  <c r="N37" i="34"/>
  <c r="M37" i="34"/>
  <c r="L37" i="34"/>
  <c r="K37" i="34"/>
  <c r="J37" i="34"/>
  <c r="P36" i="34"/>
  <c r="O36" i="34"/>
  <c r="N36" i="34"/>
  <c r="M36" i="34"/>
  <c r="L36" i="34"/>
  <c r="K36" i="34"/>
  <c r="J36" i="34"/>
  <c r="P35" i="34"/>
  <c r="O35" i="34"/>
  <c r="N35" i="34"/>
  <c r="M35" i="34"/>
  <c r="L35" i="34"/>
  <c r="K35" i="34"/>
  <c r="J35" i="34"/>
  <c r="P34" i="34"/>
  <c r="O34" i="34"/>
  <c r="N34" i="34"/>
  <c r="M34" i="34"/>
  <c r="L34" i="34"/>
  <c r="K34" i="34"/>
  <c r="J34" i="34"/>
  <c r="P33" i="34"/>
  <c r="O33" i="34"/>
  <c r="N33" i="34"/>
  <c r="M33" i="34"/>
  <c r="L33" i="34"/>
  <c r="K33" i="34"/>
  <c r="J33" i="34"/>
  <c r="P32" i="34"/>
  <c r="O32" i="34"/>
  <c r="N32" i="34"/>
  <c r="M32" i="34"/>
  <c r="L32" i="34"/>
  <c r="K32" i="34"/>
  <c r="J32" i="34"/>
  <c r="P31" i="34"/>
  <c r="O31" i="34"/>
  <c r="N31" i="34"/>
  <c r="M31" i="34"/>
  <c r="L31" i="34"/>
  <c r="K31" i="34"/>
  <c r="J31" i="34"/>
  <c r="P30" i="34"/>
  <c r="O30" i="34"/>
  <c r="N30" i="34"/>
  <c r="M30" i="34"/>
  <c r="L30" i="34"/>
  <c r="K30" i="34"/>
  <c r="J30" i="34"/>
  <c r="P29" i="34"/>
  <c r="O29" i="34"/>
  <c r="N29" i="34"/>
  <c r="M29" i="34"/>
  <c r="L29" i="34"/>
  <c r="K29" i="34"/>
  <c r="J29" i="34"/>
  <c r="P28" i="34"/>
  <c r="O28" i="34"/>
  <c r="N28" i="34"/>
  <c r="M28" i="34"/>
  <c r="L28" i="34"/>
  <c r="K28" i="34"/>
  <c r="J28" i="34"/>
  <c r="P27" i="34"/>
  <c r="O27" i="34"/>
  <c r="N27" i="34"/>
  <c r="M27" i="34"/>
  <c r="L27" i="34"/>
  <c r="K27" i="34"/>
  <c r="J27" i="34"/>
  <c r="P26" i="34"/>
  <c r="O26" i="34"/>
  <c r="N26" i="34"/>
  <c r="M26" i="34"/>
  <c r="L26" i="34"/>
  <c r="K26" i="34"/>
  <c r="J26" i="34"/>
  <c r="P25" i="34"/>
  <c r="O25" i="34"/>
  <c r="N25" i="34"/>
  <c r="M25" i="34"/>
  <c r="L25" i="34"/>
  <c r="K25" i="34"/>
  <c r="J25" i="34"/>
  <c r="P24" i="34"/>
  <c r="O24" i="34"/>
  <c r="N24" i="34"/>
  <c r="M24" i="34"/>
  <c r="L24" i="34"/>
  <c r="K24" i="34"/>
  <c r="J24" i="34"/>
  <c r="P23" i="34"/>
  <c r="O23" i="34"/>
  <c r="N23" i="34"/>
  <c r="M23" i="34"/>
  <c r="L23" i="34"/>
  <c r="K23" i="34"/>
  <c r="J23" i="34"/>
  <c r="P22" i="34"/>
  <c r="O22" i="34"/>
  <c r="N22" i="34"/>
  <c r="M22" i="34"/>
  <c r="L22" i="34"/>
  <c r="K22" i="34"/>
  <c r="J22" i="34"/>
  <c r="P21" i="34"/>
  <c r="O21" i="34"/>
  <c r="N21" i="34"/>
  <c r="M21" i="34"/>
  <c r="L21" i="34"/>
  <c r="K21" i="34"/>
  <c r="J21" i="34"/>
  <c r="P20" i="34"/>
  <c r="O20" i="34"/>
  <c r="N20" i="34"/>
  <c r="M20" i="34"/>
  <c r="L20" i="34"/>
  <c r="K20" i="34"/>
  <c r="J20" i="34"/>
  <c r="P19" i="34"/>
  <c r="O19" i="34"/>
  <c r="N19" i="34"/>
  <c r="M19" i="34"/>
  <c r="L19" i="34"/>
  <c r="K19" i="34"/>
  <c r="J19" i="34"/>
  <c r="P18" i="34"/>
  <c r="O18" i="34"/>
  <c r="N18" i="34"/>
  <c r="M18" i="34"/>
  <c r="L18" i="34"/>
  <c r="K18" i="34"/>
  <c r="J18" i="34"/>
  <c r="P17" i="34"/>
  <c r="O17" i="34"/>
  <c r="N17" i="34"/>
  <c r="M17" i="34"/>
  <c r="L17" i="34"/>
  <c r="K17" i="34"/>
  <c r="J17" i="34"/>
  <c r="P16" i="34"/>
  <c r="O16" i="34"/>
  <c r="N16" i="34"/>
  <c r="M16" i="34"/>
  <c r="L16" i="34"/>
  <c r="K16" i="34"/>
  <c r="J16" i="34"/>
  <c r="P15" i="34"/>
  <c r="O15" i="34"/>
  <c r="N15" i="34"/>
  <c r="M15" i="34"/>
  <c r="L15" i="34"/>
  <c r="K15" i="34"/>
  <c r="J15" i="34"/>
  <c r="P14" i="34"/>
  <c r="O14" i="34"/>
  <c r="N14" i="34"/>
  <c r="M14" i="34"/>
  <c r="L14" i="34"/>
  <c r="K14" i="34"/>
  <c r="J14" i="34"/>
  <c r="P13" i="34"/>
  <c r="O13" i="34"/>
  <c r="N13" i="34"/>
  <c r="M13" i="34"/>
  <c r="L13" i="34"/>
  <c r="K13" i="34"/>
  <c r="J13" i="34"/>
  <c r="P12" i="34"/>
  <c r="O12" i="34"/>
  <c r="N12" i="34"/>
  <c r="M12" i="34"/>
  <c r="L12" i="34"/>
  <c r="K12" i="34"/>
  <c r="J12" i="34"/>
  <c r="P11" i="34"/>
  <c r="O11" i="34"/>
  <c r="N11" i="34"/>
  <c r="M11" i="34"/>
  <c r="L11" i="34"/>
  <c r="K11" i="34"/>
  <c r="P10" i="34"/>
  <c r="O10" i="34"/>
  <c r="N10" i="34"/>
  <c r="M10" i="34"/>
  <c r="L10" i="34"/>
  <c r="K10" i="34"/>
  <c r="J10" i="34"/>
  <c r="P9" i="34"/>
  <c r="O9" i="34"/>
  <c r="N9" i="34"/>
  <c r="M9" i="34"/>
  <c r="L9" i="34"/>
  <c r="K9" i="34"/>
  <c r="J9" i="34"/>
  <c r="P8" i="34"/>
  <c r="O8" i="34"/>
  <c r="N8" i="34"/>
  <c r="M8" i="34"/>
  <c r="L8" i="34"/>
  <c r="K8" i="34"/>
  <c r="J8" i="34"/>
  <c r="P7" i="34"/>
  <c r="O7" i="34"/>
  <c r="N7" i="34"/>
  <c r="M7" i="34"/>
  <c r="L7" i="34"/>
  <c r="K7" i="34"/>
  <c r="J7" i="34"/>
  <c r="P6" i="34"/>
  <c r="O6" i="34"/>
  <c r="N6" i="34"/>
  <c r="M6" i="34"/>
  <c r="L6" i="34"/>
  <c r="K6" i="34"/>
  <c r="J6" i="34"/>
  <c r="K5" i="34"/>
  <c r="L5" i="34"/>
  <c r="M5" i="34"/>
  <c r="N5" i="34"/>
  <c r="O5" i="34"/>
  <c r="P5" i="34"/>
  <c r="W37" i="29"/>
  <c r="X37" i="29" s="1"/>
  <c r="W36" i="29"/>
  <c r="X36" i="29" s="1"/>
  <c r="W35" i="29"/>
  <c r="X35" i="29" s="1"/>
  <c r="W34" i="29"/>
  <c r="X34" i="29" s="1"/>
  <c r="W33" i="29"/>
  <c r="X33" i="29" s="1"/>
  <c r="W32" i="29"/>
  <c r="X32" i="29" s="1"/>
  <c r="W31" i="29"/>
  <c r="X31" i="29" s="1"/>
  <c r="W30" i="29"/>
  <c r="X30" i="29" s="1"/>
  <c r="W29" i="29"/>
  <c r="X29" i="29" s="1"/>
  <c r="W28" i="29"/>
  <c r="X28" i="29" s="1"/>
  <c r="W27" i="29"/>
  <c r="X27" i="29" s="1"/>
  <c r="W26" i="29"/>
  <c r="X26" i="29" s="1"/>
  <c r="W25" i="29"/>
  <c r="X25" i="29" s="1"/>
  <c r="W24" i="29"/>
  <c r="X24" i="29" s="1"/>
  <c r="W23" i="29"/>
  <c r="W22" i="29"/>
  <c r="X22" i="29" s="1"/>
  <c r="W20" i="29"/>
  <c r="X20" i="29" s="1"/>
  <c r="W19" i="29"/>
  <c r="X19" i="29" s="1"/>
  <c r="W18" i="29"/>
  <c r="X18" i="29" s="1"/>
  <c r="W17" i="29"/>
  <c r="X17" i="29" s="1"/>
  <c r="W16" i="29"/>
  <c r="X16" i="29" s="1"/>
  <c r="W15" i="29"/>
  <c r="X15" i="29" s="1"/>
  <c r="W14" i="29"/>
  <c r="X14" i="29" s="1"/>
  <c r="W13" i="29"/>
  <c r="X13" i="29" s="1"/>
  <c r="W12" i="29"/>
  <c r="X12" i="29" s="1"/>
  <c r="W11" i="29"/>
  <c r="X11" i="29" s="1"/>
  <c r="W10" i="29"/>
  <c r="X10" i="29" s="1"/>
  <c r="W9" i="29"/>
  <c r="X9" i="29" s="1"/>
  <c r="W8" i="29"/>
  <c r="X7" i="29"/>
  <c r="W6" i="29"/>
  <c r="X6" i="29" s="1"/>
  <c r="W5" i="29"/>
  <c r="X5" i="29" s="1"/>
  <c r="W37" i="28"/>
  <c r="X37" i="28" s="1"/>
  <c r="W36" i="28"/>
  <c r="X36" i="28" s="1"/>
  <c r="W35" i="28"/>
  <c r="X35" i="28" s="1"/>
  <c r="W34" i="28"/>
  <c r="X34" i="28" s="1"/>
  <c r="W33" i="28"/>
  <c r="X33" i="28" s="1"/>
  <c r="W32" i="28"/>
  <c r="X32" i="28" s="1"/>
  <c r="W31" i="28"/>
  <c r="X31" i="28" s="1"/>
  <c r="W30" i="28"/>
  <c r="X30" i="28" s="1"/>
  <c r="W29" i="28"/>
  <c r="X29" i="28" s="1"/>
  <c r="W28" i="28"/>
  <c r="X28" i="28" s="1"/>
  <c r="W27" i="28"/>
  <c r="X27" i="28" s="1"/>
  <c r="W26" i="28"/>
  <c r="X26" i="28" s="1"/>
  <c r="W25" i="28"/>
  <c r="X25" i="28" s="1"/>
  <c r="W24" i="28"/>
  <c r="X24" i="28" s="1"/>
  <c r="W23" i="28"/>
  <c r="W22" i="28"/>
  <c r="X22" i="28" s="1"/>
  <c r="W21" i="28"/>
  <c r="X21" i="28" s="1"/>
  <c r="W20" i="28"/>
  <c r="X20" i="28" s="1"/>
  <c r="W19" i="28"/>
  <c r="X19" i="28" s="1"/>
  <c r="W18" i="28"/>
  <c r="X18" i="28" s="1"/>
  <c r="W17" i="28"/>
  <c r="X17" i="28" s="1"/>
  <c r="W16" i="28"/>
  <c r="X16" i="28" s="1"/>
  <c r="W15" i="28"/>
  <c r="X15" i="28" s="1"/>
  <c r="W14" i="28"/>
  <c r="X14" i="28" s="1"/>
  <c r="W13" i="28"/>
  <c r="X13" i="28" s="1"/>
  <c r="W12" i="28"/>
  <c r="X12" i="28" s="1"/>
  <c r="W11" i="28"/>
  <c r="X11" i="28" s="1"/>
  <c r="W10" i="28"/>
  <c r="X10" i="28" s="1"/>
  <c r="W9" i="28"/>
  <c r="X8" i="28"/>
  <c r="W7" i="28"/>
  <c r="X7" i="28" s="1"/>
  <c r="X6" i="28"/>
  <c r="W5" i="28"/>
  <c r="X5" i="28" s="1"/>
  <c r="L37" i="19" l="1"/>
  <c r="K37" i="19"/>
  <c r="J37" i="19"/>
  <c r="I37" i="19"/>
  <c r="H37" i="19"/>
  <c r="L36" i="19"/>
  <c r="K36" i="19"/>
  <c r="J36" i="19"/>
  <c r="I36" i="19"/>
  <c r="H36" i="19"/>
  <c r="L35" i="19"/>
  <c r="K35" i="19"/>
  <c r="J35" i="19"/>
  <c r="I35" i="19"/>
  <c r="H35" i="19"/>
  <c r="L34" i="19"/>
  <c r="K34" i="19"/>
  <c r="J34" i="19"/>
  <c r="I34" i="19"/>
  <c r="H34" i="19"/>
  <c r="L33" i="19"/>
  <c r="K33" i="19"/>
  <c r="J33" i="19"/>
  <c r="I33" i="19"/>
  <c r="H33" i="19"/>
  <c r="L32" i="19"/>
  <c r="K32" i="19"/>
  <c r="J32" i="19"/>
  <c r="I32" i="19"/>
  <c r="H32" i="19"/>
  <c r="L31" i="19"/>
  <c r="K31" i="19"/>
  <c r="J31" i="19"/>
  <c r="I31" i="19"/>
  <c r="H31" i="19"/>
  <c r="L30" i="19"/>
  <c r="K30" i="19"/>
  <c r="J30" i="19"/>
  <c r="I30" i="19"/>
  <c r="H30" i="19"/>
  <c r="L29" i="19"/>
  <c r="K29" i="19"/>
  <c r="J29" i="19"/>
  <c r="I29" i="19"/>
  <c r="H29" i="19"/>
  <c r="L28" i="19"/>
  <c r="K28" i="19"/>
  <c r="J28" i="19"/>
  <c r="I28" i="19"/>
  <c r="H28" i="19"/>
  <c r="L27" i="19"/>
  <c r="K27" i="19"/>
  <c r="J27" i="19"/>
  <c r="I27" i="19"/>
  <c r="H27" i="19"/>
  <c r="L26" i="19"/>
  <c r="K26" i="19"/>
  <c r="J26" i="19"/>
  <c r="I26" i="19"/>
  <c r="H26" i="19"/>
  <c r="L25" i="19"/>
  <c r="K25" i="19"/>
  <c r="J25" i="19"/>
  <c r="I25" i="19"/>
  <c r="H25" i="19"/>
  <c r="L24" i="19"/>
  <c r="K24" i="19"/>
  <c r="J24" i="19"/>
  <c r="I24" i="19"/>
  <c r="H24" i="19"/>
  <c r="L23" i="19"/>
  <c r="K23" i="19"/>
  <c r="J23" i="19"/>
  <c r="I23" i="19"/>
  <c r="H23" i="19"/>
  <c r="L22" i="19"/>
  <c r="J22" i="19"/>
  <c r="I22" i="19"/>
  <c r="H22" i="19"/>
  <c r="L21" i="19"/>
  <c r="K21" i="19"/>
  <c r="J21" i="19"/>
  <c r="I21" i="19"/>
  <c r="H21" i="19"/>
  <c r="L20" i="19"/>
  <c r="K20" i="19"/>
  <c r="J20" i="19"/>
  <c r="I20" i="19"/>
  <c r="H20" i="19"/>
  <c r="L19" i="19"/>
  <c r="K19" i="19"/>
  <c r="J19" i="19"/>
  <c r="I19" i="19"/>
  <c r="H19" i="19"/>
  <c r="L18" i="19"/>
  <c r="K18" i="19"/>
  <c r="J18" i="19"/>
  <c r="I18" i="19"/>
  <c r="H18" i="19"/>
  <c r="L17" i="19"/>
  <c r="K17" i="19"/>
  <c r="J17" i="19"/>
  <c r="I17" i="19"/>
  <c r="H17" i="19"/>
  <c r="L16" i="19"/>
  <c r="K16" i="19"/>
  <c r="J16" i="19"/>
  <c r="I16" i="19"/>
  <c r="H16" i="19"/>
  <c r="L15" i="19"/>
  <c r="J15" i="19"/>
  <c r="I15" i="19"/>
  <c r="H15" i="19"/>
  <c r="L14" i="19"/>
  <c r="K14" i="19"/>
  <c r="I14" i="19"/>
  <c r="H14" i="19"/>
  <c r="L13" i="19"/>
  <c r="K13" i="19"/>
  <c r="J13" i="19"/>
  <c r="H13" i="19"/>
  <c r="L12" i="19"/>
  <c r="K12" i="19"/>
  <c r="J12" i="19"/>
  <c r="I12" i="19"/>
  <c r="H12" i="19"/>
  <c r="L11" i="19"/>
  <c r="K11" i="19"/>
  <c r="J11" i="19"/>
  <c r="I11" i="19"/>
  <c r="H11" i="19"/>
  <c r="L10" i="19"/>
  <c r="K10" i="19"/>
  <c r="J10" i="19"/>
  <c r="I10" i="19"/>
  <c r="H10" i="19"/>
  <c r="L9" i="19"/>
  <c r="K9" i="19"/>
  <c r="J9" i="19"/>
  <c r="I9" i="19"/>
  <c r="H9" i="19"/>
  <c r="L8" i="19"/>
  <c r="K8" i="19"/>
  <c r="J8" i="19"/>
  <c r="I8" i="19"/>
  <c r="H8" i="19"/>
  <c r="L7" i="19"/>
  <c r="K7" i="19"/>
  <c r="J7" i="19"/>
  <c r="I7" i="19"/>
  <c r="H7" i="19"/>
  <c r="L6" i="19"/>
  <c r="K6" i="19"/>
  <c r="J6" i="19"/>
  <c r="I6" i="19"/>
  <c r="H6" i="19"/>
  <c r="L5" i="19"/>
  <c r="C17" i="17"/>
  <c r="D17" i="17"/>
  <c r="E17" i="17"/>
  <c r="F17" i="17"/>
  <c r="G17" i="17"/>
  <c r="H17" i="17"/>
  <c r="I17" i="17"/>
  <c r="J17" i="17"/>
  <c r="K17" i="17"/>
  <c r="L17" i="17"/>
  <c r="C18" i="17"/>
  <c r="D18" i="17"/>
  <c r="E18" i="17"/>
  <c r="F18" i="17"/>
  <c r="G18" i="17"/>
  <c r="H18" i="17"/>
  <c r="I18" i="17"/>
  <c r="J18" i="17"/>
  <c r="K18" i="17"/>
  <c r="L18" i="17"/>
  <c r="C19" i="17"/>
  <c r="D19" i="17"/>
  <c r="E19" i="17"/>
  <c r="F19" i="17"/>
  <c r="G19" i="17"/>
  <c r="H19" i="17"/>
  <c r="I19" i="17"/>
  <c r="J19" i="17"/>
  <c r="K19" i="17"/>
  <c r="L19" i="17"/>
  <c r="C20" i="17"/>
  <c r="D20" i="17"/>
  <c r="E20" i="17"/>
  <c r="F20" i="17"/>
  <c r="H20" i="17"/>
  <c r="I20" i="17"/>
  <c r="J20" i="17"/>
  <c r="K20" i="17"/>
  <c r="L20" i="17"/>
  <c r="C21" i="17"/>
  <c r="D21" i="17"/>
  <c r="E21" i="17"/>
  <c r="F21" i="17"/>
  <c r="G21" i="17"/>
  <c r="H21" i="17"/>
  <c r="I21" i="17"/>
  <c r="J21" i="17"/>
  <c r="K21" i="17"/>
  <c r="L21" i="17"/>
  <c r="C22" i="17"/>
  <c r="D22" i="17"/>
  <c r="E22" i="17"/>
  <c r="F22" i="17"/>
  <c r="G22" i="17"/>
  <c r="H22" i="17"/>
  <c r="I22" i="17"/>
  <c r="J22" i="17"/>
  <c r="K22" i="17"/>
  <c r="L22" i="17"/>
  <c r="C23" i="17"/>
  <c r="D23" i="17"/>
  <c r="E23" i="17"/>
  <c r="F23" i="17"/>
  <c r="G23" i="17"/>
  <c r="H23" i="17"/>
  <c r="I23" i="17"/>
  <c r="J23" i="17"/>
  <c r="K23" i="17"/>
  <c r="L23" i="17"/>
  <c r="C24" i="17"/>
  <c r="D24" i="17"/>
  <c r="E24" i="17"/>
  <c r="F24" i="17"/>
  <c r="G24" i="17"/>
  <c r="H24" i="17"/>
  <c r="I24" i="17"/>
  <c r="J24" i="17"/>
  <c r="K24" i="17"/>
  <c r="L24" i="17"/>
  <c r="B24" i="17"/>
  <c r="B23" i="17"/>
  <c r="B22" i="17"/>
  <c r="B21" i="17"/>
  <c r="B20" i="17"/>
  <c r="B19" i="17"/>
  <c r="B17" i="17"/>
  <c r="O74" i="16"/>
  <c r="N74" i="16"/>
  <c r="L74" i="16"/>
  <c r="K74" i="16"/>
  <c r="J74" i="16"/>
  <c r="I74" i="16"/>
  <c r="H74" i="16"/>
  <c r="G74" i="16"/>
  <c r="F74" i="16"/>
  <c r="E74" i="16"/>
  <c r="D74" i="16"/>
  <c r="C74" i="16"/>
  <c r="B74" i="16"/>
  <c r="O73" i="16"/>
  <c r="N73" i="16"/>
  <c r="L73" i="16"/>
  <c r="K73" i="16"/>
  <c r="J73" i="16"/>
  <c r="I73" i="16"/>
  <c r="H73" i="16"/>
  <c r="G73" i="16"/>
  <c r="F73" i="16"/>
  <c r="E73" i="16"/>
  <c r="D73" i="16"/>
  <c r="C73" i="16"/>
  <c r="B73" i="16"/>
  <c r="O72" i="16"/>
  <c r="N72" i="16"/>
  <c r="L72" i="16"/>
  <c r="K72" i="16"/>
  <c r="J72" i="16"/>
  <c r="I72" i="16"/>
  <c r="H72" i="16"/>
  <c r="G72" i="16"/>
  <c r="F72" i="16"/>
  <c r="E72" i="16"/>
  <c r="D72" i="16"/>
  <c r="C72" i="16"/>
  <c r="B72" i="16"/>
  <c r="O71" i="16"/>
  <c r="N71" i="16"/>
  <c r="L71" i="16"/>
  <c r="K71" i="16"/>
  <c r="J71" i="16"/>
  <c r="I71" i="16"/>
  <c r="H71" i="16"/>
  <c r="G71" i="16"/>
  <c r="F71" i="16"/>
  <c r="E71" i="16"/>
  <c r="D71" i="16"/>
  <c r="C71" i="16"/>
  <c r="B71" i="16"/>
  <c r="O70" i="16"/>
  <c r="N70" i="16"/>
  <c r="L70" i="16"/>
  <c r="K70" i="16"/>
  <c r="J70" i="16"/>
  <c r="I70" i="16"/>
  <c r="H70" i="16"/>
  <c r="G70" i="16"/>
  <c r="F70" i="16"/>
  <c r="E70" i="16"/>
  <c r="D70" i="16"/>
  <c r="C70" i="16"/>
  <c r="B70" i="16"/>
  <c r="O69" i="16"/>
  <c r="N69" i="16"/>
  <c r="L69" i="16"/>
  <c r="K69" i="16"/>
  <c r="J69" i="16"/>
  <c r="I69" i="16"/>
  <c r="H69" i="16"/>
  <c r="G69" i="16"/>
  <c r="F69" i="16"/>
  <c r="E69" i="16"/>
  <c r="D69" i="16"/>
  <c r="C69" i="16"/>
  <c r="B69" i="16"/>
  <c r="O68" i="16"/>
  <c r="N68" i="16"/>
  <c r="L68" i="16"/>
  <c r="K68" i="16"/>
  <c r="J68" i="16"/>
  <c r="I68" i="16"/>
  <c r="H68" i="16"/>
  <c r="G68" i="16"/>
  <c r="F68" i="16"/>
  <c r="E68" i="16"/>
  <c r="D68" i="16"/>
  <c r="C68" i="16"/>
  <c r="B68" i="16"/>
  <c r="O67" i="16"/>
  <c r="N67" i="16"/>
  <c r="L67" i="16"/>
  <c r="K67" i="16"/>
  <c r="J67" i="16"/>
  <c r="I67" i="16"/>
  <c r="H67" i="16"/>
  <c r="G67" i="16"/>
  <c r="F67" i="16"/>
  <c r="E67" i="16"/>
  <c r="D67" i="16"/>
  <c r="C67" i="16"/>
  <c r="B67" i="16"/>
  <c r="O66" i="16"/>
  <c r="N66" i="16"/>
  <c r="L66" i="16"/>
  <c r="K66" i="16"/>
  <c r="J66" i="16"/>
  <c r="I66" i="16"/>
  <c r="H66" i="16"/>
  <c r="G66" i="16"/>
  <c r="F66" i="16"/>
  <c r="E66" i="16"/>
  <c r="D66" i="16"/>
  <c r="C66" i="16"/>
  <c r="B66" i="16"/>
  <c r="O65" i="16"/>
  <c r="N65" i="16"/>
  <c r="L65" i="16"/>
  <c r="K65" i="16"/>
  <c r="J65" i="16"/>
  <c r="I65" i="16"/>
  <c r="H65" i="16"/>
  <c r="G65" i="16"/>
  <c r="F65" i="16"/>
  <c r="E65" i="16"/>
  <c r="D65" i="16"/>
  <c r="C65" i="16"/>
  <c r="B65" i="16"/>
  <c r="O64" i="16"/>
  <c r="N64" i="16"/>
  <c r="L64" i="16"/>
  <c r="K64" i="16"/>
  <c r="J64" i="16"/>
  <c r="I64" i="16"/>
  <c r="H64" i="16"/>
  <c r="G64" i="16"/>
  <c r="F64" i="16"/>
  <c r="E64" i="16"/>
  <c r="D64" i="16"/>
  <c r="C64" i="16"/>
  <c r="B64" i="16"/>
  <c r="O63" i="16"/>
  <c r="N63" i="16"/>
  <c r="L63" i="16"/>
  <c r="K63" i="16"/>
  <c r="J63" i="16"/>
  <c r="I63" i="16"/>
  <c r="H63" i="16"/>
  <c r="G63" i="16"/>
  <c r="F63" i="16"/>
  <c r="E63" i="16"/>
  <c r="D63" i="16"/>
  <c r="C63" i="16"/>
  <c r="B63" i="16"/>
  <c r="O62" i="16"/>
  <c r="N62" i="16"/>
  <c r="L62" i="16"/>
  <c r="K62" i="16"/>
  <c r="J62" i="16"/>
  <c r="I62" i="16"/>
  <c r="H62" i="16"/>
  <c r="G62" i="16"/>
  <c r="F62" i="16"/>
  <c r="E62" i="16"/>
  <c r="D62" i="16"/>
  <c r="C62" i="16"/>
  <c r="B62" i="16"/>
  <c r="O61" i="16"/>
  <c r="N61" i="16"/>
  <c r="L61" i="16"/>
  <c r="K61" i="16"/>
  <c r="J61" i="16"/>
  <c r="I61" i="16"/>
  <c r="H61" i="16"/>
  <c r="G61" i="16"/>
  <c r="F61" i="16"/>
  <c r="E61" i="16"/>
  <c r="D61" i="16"/>
  <c r="C61" i="16"/>
  <c r="B61" i="16"/>
  <c r="O60" i="16"/>
  <c r="N60" i="16"/>
  <c r="L60" i="16"/>
  <c r="K60" i="16"/>
  <c r="J60" i="16"/>
  <c r="I60" i="16"/>
  <c r="H60" i="16"/>
  <c r="G60" i="16"/>
  <c r="F60" i="16"/>
  <c r="E60" i="16"/>
  <c r="D60" i="16"/>
  <c r="C60" i="16"/>
  <c r="B60" i="16"/>
  <c r="O59" i="16"/>
  <c r="N59" i="16"/>
  <c r="L59" i="16"/>
  <c r="K59" i="16"/>
  <c r="J59" i="16"/>
  <c r="I59" i="16"/>
  <c r="H59" i="16"/>
  <c r="G59" i="16"/>
  <c r="F59" i="16"/>
  <c r="E59" i="16"/>
  <c r="D59" i="16"/>
  <c r="C59" i="16"/>
  <c r="B59" i="16"/>
  <c r="O58" i="16"/>
  <c r="N58" i="16"/>
  <c r="L58" i="16"/>
  <c r="K58" i="16"/>
  <c r="J58" i="16"/>
  <c r="I58" i="16"/>
  <c r="H58" i="16"/>
  <c r="G58" i="16"/>
  <c r="F58" i="16"/>
  <c r="E58" i="16"/>
  <c r="D58" i="16"/>
  <c r="C58" i="16"/>
  <c r="B58" i="16"/>
  <c r="O57" i="16"/>
  <c r="N57" i="16"/>
  <c r="L57" i="16"/>
  <c r="K57" i="16"/>
  <c r="J57" i="16"/>
  <c r="I57" i="16"/>
  <c r="H57" i="16"/>
  <c r="G57" i="16"/>
  <c r="F57" i="16"/>
  <c r="E57" i="16"/>
  <c r="D57" i="16"/>
  <c r="C57" i="16"/>
  <c r="B57" i="16"/>
  <c r="O56" i="16"/>
  <c r="N56" i="16"/>
  <c r="L56" i="16"/>
  <c r="K56" i="16"/>
  <c r="J56" i="16"/>
  <c r="I56" i="16"/>
  <c r="H56" i="16"/>
  <c r="G56" i="16"/>
  <c r="F56" i="16"/>
  <c r="E56" i="16"/>
  <c r="D56" i="16"/>
  <c r="C56" i="16"/>
  <c r="B56" i="16"/>
  <c r="O55" i="16"/>
  <c r="N55" i="16"/>
  <c r="L55" i="16"/>
  <c r="K55" i="16"/>
  <c r="J55" i="16"/>
  <c r="I55" i="16"/>
  <c r="H55" i="16"/>
  <c r="G55" i="16"/>
  <c r="F55" i="16"/>
  <c r="E55" i="16"/>
  <c r="D55" i="16"/>
  <c r="C55" i="16"/>
  <c r="B55" i="16"/>
  <c r="O54" i="16"/>
  <c r="N54" i="16"/>
  <c r="L54" i="16"/>
  <c r="K54" i="16"/>
  <c r="J54" i="16"/>
  <c r="I54" i="16"/>
  <c r="H54" i="16"/>
  <c r="G54" i="16"/>
  <c r="F54" i="16"/>
  <c r="E54" i="16"/>
  <c r="D54" i="16"/>
  <c r="C54" i="16"/>
  <c r="B54" i="16"/>
  <c r="O53" i="16"/>
  <c r="N53" i="16"/>
  <c r="L53" i="16"/>
  <c r="K53" i="16"/>
  <c r="J53" i="16"/>
  <c r="I53" i="16"/>
  <c r="H53" i="16"/>
  <c r="G53" i="16"/>
  <c r="F53" i="16"/>
  <c r="E53" i="16"/>
  <c r="D53" i="16"/>
  <c r="C53" i="16"/>
  <c r="B53" i="16"/>
  <c r="O52" i="16"/>
  <c r="N52" i="16"/>
  <c r="L52" i="16"/>
  <c r="K52" i="16"/>
  <c r="J52" i="16"/>
  <c r="I52" i="16"/>
  <c r="H52" i="16"/>
  <c r="G52" i="16"/>
  <c r="F52" i="16"/>
  <c r="E52" i="16"/>
  <c r="D52" i="16"/>
  <c r="C52" i="16"/>
  <c r="B52" i="16"/>
  <c r="O51" i="16"/>
  <c r="N51" i="16"/>
  <c r="L51" i="16"/>
  <c r="K51" i="16"/>
  <c r="J51" i="16"/>
  <c r="I51" i="16"/>
  <c r="H51" i="16"/>
  <c r="G51" i="16"/>
  <c r="F51" i="16"/>
  <c r="E51" i="16"/>
  <c r="D51" i="16"/>
  <c r="C51" i="16"/>
  <c r="B51" i="16"/>
  <c r="O50" i="16"/>
  <c r="N50" i="16"/>
  <c r="L50" i="16"/>
  <c r="K50" i="16"/>
  <c r="J50" i="16"/>
  <c r="I50" i="16"/>
  <c r="H50" i="16"/>
  <c r="G50" i="16"/>
  <c r="F50" i="16"/>
  <c r="E50" i="16"/>
  <c r="D50" i="16"/>
  <c r="C50" i="16"/>
  <c r="B50" i="16"/>
  <c r="O49" i="16"/>
  <c r="N49" i="16"/>
  <c r="L49" i="16"/>
  <c r="K49" i="16"/>
  <c r="J49" i="16"/>
  <c r="I49" i="16"/>
  <c r="H49" i="16"/>
  <c r="G49" i="16"/>
  <c r="F49" i="16"/>
  <c r="E49" i="16"/>
  <c r="D49" i="16"/>
  <c r="C49" i="16"/>
  <c r="B49" i="16"/>
  <c r="O48" i="16"/>
  <c r="N48" i="16"/>
  <c r="L48" i="16"/>
  <c r="K48" i="16"/>
  <c r="J48" i="16"/>
  <c r="I48" i="16"/>
  <c r="H48" i="16"/>
  <c r="G48" i="16"/>
  <c r="F48" i="16"/>
  <c r="E48" i="16"/>
  <c r="D48" i="16"/>
  <c r="C48" i="16"/>
  <c r="B48" i="16"/>
  <c r="O47" i="16"/>
  <c r="N47" i="16"/>
  <c r="L47" i="16"/>
  <c r="K47" i="16"/>
  <c r="J47" i="16"/>
  <c r="I47" i="16"/>
  <c r="H47" i="16"/>
  <c r="G47" i="16"/>
  <c r="F47" i="16"/>
  <c r="E47" i="16"/>
  <c r="D47" i="16"/>
  <c r="C47" i="16"/>
  <c r="B47" i="16"/>
  <c r="O46" i="16"/>
  <c r="N46" i="16"/>
  <c r="L46" i="16"/>
  <c r="K46" i="16"/>
  <c r="J46" i="16"/>
  <c r="I46" i="16"/>
  <c r="H46" i="16"/>
  <c r="G46" i="16"/>
  <c r="F46" i="16"/>
  <c r="E46" i="16"/>
  <c r="D46" i="16"/>
  <c r="C46" i="16"/>
  <c r="B46" i="16"/>
  <c r="O45" i="16"/>
  <c r="N45" i="16"/>
  <c r="L45" i="16"/>
  <c r="K45" i="16"/>
  <c r="J45" i="16"/>
  <c r="I45" i="16"/>
  <c r="H45" i="16"/>
  <c r="G45" i="16"/>
  <c r="F45" i="16"/>
  <c r="E45" i="16"/>
  <c r="D45" i="16"/>
  <c r="C45" i="16"/>
  <c r="B45" i="16"/>
  <c r="O44" i="16"/>
  <c r="N44" i="16"/>
  <c r="L44" i="16"/>
  <c r="K44" i="16"/>
  <c r="J44" i="16"/>
  <c r="I44" i="16"/>
  <c r="H44" i="16"/>
  <c r="G44" i="16"/>
  <c r="F44" i="16"/>
  <c r="E44" i="16"/>
  <c r="D44" i="16"/>
  <c r="C44" i="16"/>
  <c r="B44" i="16"/>
  <c r="N43" i="16"/>
  <c r="L43" i="16"/>
  <c r="K43" i="16"/>
  <c r="J43" i="16"/>
  <c r="I43" i="16"/>
  <c r="H43" i="16"/>
  <c r="G43" i="16"/>
  <c r="F43" i="16"/>
  <c r="E43" i="16"/>
  <c r="D43" i="16"/>
  <c r="C43" i="16"/>
  <c r="B43" i="16"/>
  <c r="N42" i="16"/>
  <c r="L42" i="16"/>
  <c r="K42" i="16"/>
  <c r="J42" i="16"/>
  <c r="I42" i="16"/>
  <c r="H42" i="16"/>
  <c r="G42" i="16"/>
  <c r="F42" i="16"/>
  <c r="E42" i="16"/>
  <c r="D42" i="16"/>
  <c r="C42" i="16"/>
  <c r="B42" i="16"/>
  <c r="R8" i="16"/>
  <c r="R9" i="16"/>
  <c r="R13" i="16"/>
  <c r="R14" i="16"/>
  <c r="R17" i="16"/>
  <c r="R18" i="16"/>
  <c r="R21" i="16"/>
  <c r="R22" i="16"/>
  <c r="R25" i="16"/>
  <c r="R26" i="16"/>
  <c r="R29" i="16"/>
  <c r="R30" i="16"/>
  <c r="R33" i="16"/>
  <c r="R34" i="16"/>
  <c r="R37" i="16"/>
  <c r="Q6" i="16"/>
  <c r="R6" i="16" s="1"/>
  <c r="Q7" i="16"/>
  <c r="Q8" i="16"/>
  <c r="Q10" i="16"/>
  <c r="R10" i="16" s="1"/>
  <c r="Q12" i="16"/>
  <c r="R12" i="16" s="1"/>
  <c r="Q13" i="16"/>
  <c r="Q14" i="16"/>
  <c r="Q15" i="16"/>
  <c r="R15" i="16" s="1"/>
  <c r="Q16" i="16"/>
  <c r="R16" i="16" s="1"/>
  <c r="Q17" i="16"/>
  <c r="Q18" i="16"/>
  <c r="Q19" i="16"/>
  <c r="R19" i="16" s="1"/>
  <c r="Q20" i="16"/>
  <c r="R20" i="16" s="1"/>
  <c r="Q21" i="16"/>
  <c r="Q22" i="16"/>
  <c r="Q23" i="16"/>
  <c r="R23" i="16" s="1"/>
  <c r="Q24" i="16"/>
  <c r="R24" i="16" s="1"/>
  <c r="Q25" i="16"/>
  <c r="Q26" i="16"/>
  <c r="Q27" i="16"/>
  <c r="R27" i="16" s="1"/>
  <c r="Q28" i="16"/>
  <c r="R28" i="16" s="1"/>
  <c r="Q29" i="16"/>
  <c r="Q30" i="16"/>
  <c r="Q31" i="16"/>
  <c r="R31" i="16" s="1"/>
  <c r="Q32" i="16"/>
  <c r="R32" i="16" s="1"/>
  <c r="Q33" i="16"/>
  <c r="Q34" i="16"/>
  <c r="Q35" i="16"/>
  <c r="R35" i="16" s="1"/>
  <c r="Q36" i="16"/>
  <c r="R36" i="16" s="1"/>
  <c r="Q37" i="16"/>
  <c r="Q5" i="16"/>
  <c r="R5" i="16" s="1"/>
  <c r="Q6" i="15"/>
  <c r="R6" i="15" s="1"/>
  <c r="Q7" i="15"/>
  <c r="R7" i="15" s="1"/>
  <c r="Q9" i="15"/>
  <c r="R9" i="15" s="1"/>
  <c r="Q10" i="15"/>
  <c r="Q11" i="15"/>
  <c r="R11" i="15" s="1"/>
  <c r="Q5" i="15"/>
  <c r="R5" i="15" s="1"/>
  <c r="L23" i="15"/>
  <c r="K23" i="15"/>
  <c r="J23" i="15"/>
  <c r="I23" i="15"/>
  <c r="H23" i="15"/>
  <c r="G23" i="15"/>
  <c r="F23" i="15"/>
  <c r="E23" i="15"/>
  <c r="D23" i="15"/>
  <c r="C23" i="15"/>
  <c r="L22" i="15"/>
  <c r="K22" i="15"/>
  <c r="J22" i="15"/>
  <c r="I22" i="15"/>
  <c r="H22" i="15"/>
  <c r="G22" i="15"/>
  <c r="F22" i="15"/>
  <c r="E22" i="15"/>
  <c r="D22" i="15"/>
  <c r="C22" i="15"/>
  <c r="L21" i="15"/>
  <c r="K21" i="15"/>
  <c r="J21" i="15"/>
  <c r="I21" i="15"/>
  <c r="H21" i="15"/>
  <c r="G21" i="15"/>
  <c r="F21" i="15"/>
  <c r="E21" i="15"/>
  <c r="D21" i="15"/>
  <c r="C21" i="15"/>
  <c r="L20" i="15"/>
  <c r="K20" i="15"/>
  <c r="J20" i="15"/>
  <c r="I20" i="15"/>
  <c r="H20" i="15"/>
  <c r="G20" i="15"/>
  <c r="F20" i="15"/>
  <c r="E20" i="15"/>
  <c r="D20" i="15"/>
  <c r="C20" i="15"/>
  <c r="L19" i="15"/>
  <c r="K19" i="15"/>
  <c r="J19" i="15"/>
  <c r="I19" i="15"/>
  <c r="H19" i="15"/>
  <c r="G19" i="15"/>
  <c r="F19" i="15"/>
  <c r="E19" i="15"/>
  <c r="D19" i="15"/>
  <c r="C19" i="15"/>
  <c r="L18" i="15"/>
  <c r="K18" i="15"/>
  <c r="J18" i="15"/>
  <c r="I18" i="15"/>
  <c r="H18" i="15"/>
  <c r="G18" i="15"/>
  <c r="F18" i="15"/>
  <c r="E18" i="15"/>
  <c r="D18" i="15"/>
  <c r="C18" i="15"/>
  <c r="L17" i="15"/>
  <c r="K17" i="15"/>
  <c r="J17" i="15"/>
  <c r="I17" i="15"/>
  <c r="H17" i="15"/>
  <c r="G17" i="15"/>
  <c r="F17" i="15"/>
  <c r="E17" i="15"/>
  <c r="D17" i="15"/>
  <c r="C17" i="15"/>
  <c r="B22" i="15"/>
  <c r="B21" i="15"/>
  <c r="B20" i="15"/>
  <c r="B19" i="15"/>
  <c r="O73" i="52"/>
  <c r="N73" i="52"/>
  <c r="L73" i="52"/>
  <c r="K73" i="52"/>
  <c r="J73" i="52"/>
  <c r="I73" i="52"/>
  <c r="H73" i="52"/>
  <c r="G73" i="52"/>
  <c r="F73" i="52"/>
  <c r="E73" i="52"/>
  <c r="D73" i="52"/>
  <c r="C73" i="52"/>
  <c r="B73" i="52"/>
  <c r="O72" i="52"/>
  <c r="N72" i="52"/>
  <c r="L72" i="52"/>
  <c r="K72" i="52"/>
  <c r="J72" i="52"/>
  <c r="I72" i="52"/>
  <c r="H72" i="52"/>
  <c r="G72" i="52"/>
  <c r="F72" i="52"/>
  <c r="E72" i="52"/>
  <c r="D72" i="52"/>
  <c r="C72" i="52"/>
  <c r="B72" i="52"/>
  <c r="O71" i="52"/>
  <c r="N71" i="52"/>
  <c r="L71" i="52"/>
  <c r="K71" i="52"/>
  <c r="J71" i="52"/>
  <c r="I71" i="52"/>
  <c r="H71" i="52"/>
  <c r="G71" i="52"/>
  <c r="F71" i="52"/>
  <c r="E71" i="52"/>
  <c r="D71" i="52"/>
  <c r="C71" i="52"/>
  <c r="B71" i="52"/>
  <c r="O70" i="52"/>
  <c r="N70" i="52"/>
  <c r="L70" i="52"/>
  <c r="K70" i="52"/>
  <c r="J70" i="52"/>
  <c r="I70" i="52"/>
  <c r="H70" i="52"/>
  <c r="G70" i="52"/>
  <c r="F70" i="52"/>
  <c r="E70" i="52"/>
  <c r="D70" i="52"/>
  <c r="C70" i="52"/>
  <c r="B70" i="52"/>
  <c r="O69" i="52"/>
  <c r="N69" i="52"/>
  <c r="L69" i="52"/>
  <c r="K69" i="52"/>
  <c r="J69" i="52"/>
  <c r="I69" i="52"/>
  <c r="H69" i="52"/>
  <c r="G69" i="52"/>
  <c r="F69" i="52"/>
  <c r="E69" i="52"/>
  <c r="D69" i="52"/>
  <c r="C69" i="52"/>
  <c r="B69" i="52"/>
  <c r="O68" i="52"/>
  <c r="N68" i="52"/>
  <c r="L68" i="52"/>
  <c r="K68" i="52"/>
  <c r="J68" i="52"/>
  <c r="I68" i="52"/>
  <c r="H68" i="52"/>
  <c r="G68" i="52"/>
  <c r="F68" i="52"/>
  <c r="E68" i="52"/>
  <c r="D68" i="52"/>
  <c r="C68" i="52"/>
  <c r="B68" i="52"/>
  <c r="O67" i="52"/>
  <c r="N67" i="52"/>
  <c r="L67" i="52"/>
  <c r="K67" i="52"/>
  <c r="J67" i="52"/>
  <c r="I67" i="52"/>
  <c r="H67" i="52"/>
  <c r="G67" i="52"/>
  <c r="F67" i="52"/>
  <c r="E67" i="52"/>
  <c r="D67" i="52"/>
  <c r="C67" i="52"/>
  <c r="B67" i="52"/>
  <c r="O66" i="52"/>
  <c r="N66" i="52"/>
  <c r="L66" i="52"/>
  <c r="K66" i="52"/>
  <c r="J66" i="52"/>
  <c r="I66" i="52"/>
  <c r="H66" i="52"/>
  <c r="G66" i="52"/>
  <c r="F66" i="52"/>
  <c r="E66" i="52"/>
  <c r="D66" i="52"/>
  <c r="C66" i="52"/>
  <c r="B66" i="52"/>
  <c r="O65" i="52"/>
  <c r="N65" i="52"/>
  <c r="L65" i="52"/>
  <c r="K65" i="52"/>
  <c r="J65" i="52"/>
  <c r="I65" i="52"/>
  <c r="H65" i="52"/>
  <c r="G65" i="52"/>
  <c r="F65" i="52"/>
  <c r="E65" i="52"/>
  <c r="D65" i="52"/>
  <c r="C65" i="52"/>
  <c r="B65" i="52"/>
  <c r="O64" i="52"/>
  <c r="N64" i="52"/>
  <c r="L64" i="52"/>
  <c r="K64" i="52"/>
  <c r="J64" i="52"/>
  <c r="I64" i="52"/>
  <c r="H64" i="52"/>
  <c r="G64" i="52"/>
  <c r="F64" i="52"/>
  <c r="E64" i="52"/>
  <c r="D64" i="52"/>
  <c r="C64" i="52"/>
  <c r="B64" i="52"/>
  <c r="O63" i="52"/>
  <c r="N63" i="52"/>
  <c r="L63" i="52"/>
  <c r="K63" i="52"/>
  <c r="J63" i="52"/>
  <c r="I63" i="52"/>
  <c r="H63" i="52"/>
  <c r="G63" i="52"/>
  <c r="F63" i="52"/>
  <c r="E63" i="52"/>
  <c r="D63" i="52"/>
  <c r="C63" i="52"/>
  <c r="B63" i="52"/>
  <c r="O62" i="52"/>
  <c r="N62" i="52"/>
  <c r="L62" i="52"/>
  <c r="K62" i="52"/>
  <c r="J62" i="52"/>
  <c r="I62" i="52"/>
  <c r="H62" i="52"/>
  <c r="G62" i="52"/>
  <c r="F62" i="52"/>
  <c r="E62" i="52"/>
  <c r="D62" i="52"/>
  <c r="C62" i="52"/>
  <c r="B62" i="52"/>
  <c r="O61" i="52"/>
  <c r="N61" i="52"/>
  <c r="L61" i="52"/>
  <c r="K61" i="52"/>
  <c r="J61" i="52"/>
  <c r="I61" i="52"/>
  <c r="H61" i="52"/>
  <c r="G61" i="52"/>
  <c r="F61" i="52"/>
  <c r="E61" i="52"/>
  <c r="D61" i="52"/>
  <c r="C61" i="52"/>
  <c r="B61" i="52"/>
  <c r="O60" i="52"/>
  <c r="N60" i="52"/>
  <c r="L60" i="52"/>
  <c r="K60" i="52"/>
  <c r="J60" i="52"/>
  <c r="I60" i="52"/>
  <c r="H60" i="52"/>
  <c r="G60" i="52"/>
  <c r="F60" i="52"/>
  <c r="E60" i="52"/>
  <c r="D60" i="52"/>
  <c r="C60" i="52"/>
  <c r="B60" i="52"/>
  <c r="O59" i="52"/>
  <c r="N59" i="52"/>
  <c r="L59" i="52"/>
  <c r="K59" i="52"/>
  <c r="J59" i="52"/>
  <c r="I59" i="52"/>
  <c r="H59" i="52"/>
  <c r="G59" i="52"/>
  <c r="F59" i="52"/>
  <c r="E59" i="52"/>
  <c r="D59" i="52"/>
  <c r="C59" i="52"/>
  <c r="B59" i="52"/>
  <c r="O58" i="52"/>
  <c r="N58" i="52"/>
  <c r="L58" i="52"/>
  <c r="K58" i="52"/>
  <c r="J58" i="52"/>
  <c r="I58" i="52"/>
  <c r="H58" i="52"/>
  <c r="G58" i="52"/>
  <c r="F58" i="52"/>
  <c r="E58" i="52"/>
  <c r="D58" i="52"/>
  <c r="C58" i="52"/>
  <c r="B58" i="52"/>
  <c r="O57" i="52"/>
  <c r="N57" i="52"/>
  <c r="L57" i="52"/>
  <c r="K57" i="52"/>
  <c r="J57" i="52"/>
  <c r="I57" i="52"/>
  <c r="H57" i="52"/>
  <c r="G57" i="52"/>
  <c r="F57" i="52"/>
  <c r="E57" i="52"/>
  <c r="D57" i="52"/>
  <c r="C57" i="52"/>
  <c r="B57" i="52"/>
  <c r="O56" i="52"/>
  <c r="N56" i="52"/>
  <c r="L56" i="52"/>
  <c r="K56" i="52"/>
  <c r="J56" i="52"/>
  <c r="I56" i="52"/>
  <c r="H56" i="52"/>
  <c r="G56" i="52"/>
  <c r="F56" i="52"/>
  <c r="E56" i="52"/>
  <c r="D56" i="52"/>
  <c r="C56" i="52"/>
  <c r="B56" i="52"/>
  <c r="O55" i="52"/>
  <c r="N55" i="52"/>
  <c r="L55" i="52"/>
  <c r="K55" i="52"/>
  <c r="J55" i="52"/>
  <c r="I55" i="52"/>
  <c r="H55" i="52"/>
  <c r="G55" i="52"/>
  <c r="F55" i="52"/>
  <c r="E55" i="52"/>
  <c r="D55" i="52"/>
  <c r="C55" i="52"/>
  <c r="B55" i="52"/>
  <c r="O54" i="52"/>
  <c r="N54" i="52"/>
  <c r="L54" i="52"/>
  <c r="K54" i="52"/>
  <c r="J54" i="52"/>
  <c r="I54" i="52"/>
  <c r="H54" i="52"/>
  <c r="G54" i="52"/>
  <c r="F54" i="52"/>
  <c r="E54" i="52"/>
  <c r="D54" i="52"/>
  <c r="C54" i="52"/>
  <c r="B54" i="52"/>
  <c r="O53" i="52"/>
  <c r="N53" i="52"/>
  <c r="L53" i="52"/>
  <c r="K53" i="52"/>
  <c r="J53" i="52"/>
  <c r="I53" i="52"/>
  <c r="H53" i="52"/>
  <c r="G53" i="52"/>
  <c r="F53" i="52"/>
  <c r="E53" i="52"/>
  <c r="D53" i="52"/>
  <c r="C53" i="52"/>
  <c r="B53" i="52"/>
  <c r="O52" i="52"/>
  <c r="N52" i="52"/>
  <c r="L52" i="52"/>
  <c r="K52" i="52"/>
  <c r="J52" i="52"/>
  <c r="I52" i="52"/>
  <c r="H52" i="52"/>
  <c r="G52" i="52"/>
  <c r="F52" i="52"/>
  <c r="E52" i="52"/>
  <c r="D52" i="52"/>
  <c r="C52" i="52"/>
  <c r="B52" i="52"/>
  <c r="O51" i="52"/>
  <c r="N51" i="52"/>
  <c r="L51" i="52"/>
  <c r="K51" i="52"/>
  <c r="J51" i="52"/>
  <c r="I51" i="52"/>
  <c r="H51" i="52"/>
  <c r="G51" i="52"/>
  <c r="F51" i="52"/>
  <c r="E51" i="52"/>
  <c r="D51" i="52"/>
  <c r="C51" i="52"/>
  <c r="B51" i="52"/>
  <c r="O50" i="52"/>
  <c r="N50" i="52"/>
  <c r="L50" i="52"/>
  <c r="K50" i="52"/>
  <c r="J50" i="52"/>
  <c r="I50" i="52"/>
  <c r="H50" i="52"/>
  <c r="G50" i="52"/>
  <c r="F50" i="52"/>
  <c r="E50" i="52"/>
  <c r="D50" i="52"/>
  <c r="C50" i="52"/>
  <c r="B50" i="52"/>
  <c r="O49" i="52"/>
  <c r="N49" i="52"/>
  <c r="L49" i="52"/>
  <c r="K49" i="52"/>
  <c r="J49" i="52"/>
  <c r="I49" i="52"/>
  <c r="H49" i="52"/>
  <c r="G49" i="52"/>
  <c r="F49" i="52"/>
  <c r="E49" i="52"/>
  <c r="D49" i="52"/>
  <c r="C49" i="52"/>
  <c r="B49" i="52"/>
  <c r="O48" i="52"/>
  <c r="N48" i="52"/>
  <c r="L48" i="52"/>
  <c r="K48" i="52"/>
  <c r="J48" i="52"/>
  <c r="I48" i="52"/>
  <c r="H48" i="52"/>
  <c r="G48" i="52"/>
  <c r="F48" i="52"/>
  <c r="E48" i="52"/>
  <c r="D48" i="52"/>
  <c r="C48" i="52"/>
  <c r="B48" i="52"/>
  <c r="O47" i="52"/>
  <c r="N47" i="52"/>
  <c r="L47" i="52"/>
  <c r="K47" i="52"/>
  <c r="J47" i="52"/>
  <c r="I47" i="52"/>
  <c r="H47" i="52"/>
  <c r="G47" i="52"/>
  <c r="F47" i="52"/>
  <c r="E47" i="52"/>
  <c r="D47" i="52"/>
  <c r="C47" i="52"/>
  <c r="B47" i="52"/>
  <c r="O46" i="52"/>
  <c r="N46" i="52"/>
  <c r="L46" i="52"/>
  <c r="K46" i="52"/>
  <c r="J46" i="52"/>
  <c r="I46" i="52"/>
  <c r="H46" i="52"/>
  <c r="G46" i="52"/>
  <c r="F46" i="52"/>
  <c r="E46" i="52"/>
  <c r="D46" i="52"/>
  <c r="C46" i="52"/>
  <c r="B46" i="52"/>
  <c r="O45" i="52"/>
  <c r="N45" i="52"/>
  <c r="L45" i="52"/>
  <c r="K45" i="52"/>
  <c r="J45" i="52"/>
  <c r="I45" i="52"/>
  <c r="H45" i="52"/>
  <c r="G45" i="52"/>
  <c r="F45" i="52"/>
  <c r="E45" i="52"/>
  <c r="D45" i="52"/>
  <c r="C45" i="52"/>
  <c r="B45" i="52"/>
  <c r="O44" i="52"/>
  <c r="N44" i="52"/>
  <c r="L44" i="52"/>
  <c r="K44" i="52"/>
  <c r="J44" i="52"/>
  <c r="I44" i="52"/>
  <c r="H44" i="52"/>
  <c r="G44" i="52"/>
  <c r="F44" i="52"/>
  <c r="E44" i="52"/>
  <c r="D44" i="52"/>
  <c r="C44" i="52"/>
  <c r="B44" i="52"/>
  <c r="O43" i="52"/>
  <c r="N43" i="52"/>
  <c r="L43" i="52"/>
  <c r="K43" i="52"/>
  <c r="J43" i="52"/>
  <c r="I43" i="52"/>
  <c r="H43" i="52"/>
  <c r="G43" i="52"/>
  <c r="F43" i="52"/>
  <c r="E43" i="52"/>
  <c r="D43" i="52"/>
  <c r="C43" i="52"/>
  <c r="B43" i="52"/>
  <c r="O42" i="52"/>
  <c r="N42" i="52"/>
  <c r="L42" i="52"/>
  <c r="K42" i="52"/>
  <c r="J42" i="52"/>
  <c r="I42" i="52"/>
  <c r="H42" i="52"/>
  <c r="G42" i="52"/>
  <c r="F42" i="52"/>
  <c r="E42" i="52"/>
  <c r="D42" i="52"/>
  <c r="C42" i="52"/>
  <c r="C41" i="52"/>
  <c r="D41" i="52"/>
  <c r="E41" i="52"/>
  <c r="F41" i="52"/>
  <c r="G41" i="52"/>
  <c r="H41" i="52"/>
  <c r="I41" i="52"/>
  <c r="J41" i="52"/>
  <c r="K41" i="52"/>
  <c r="L41" i="52"/>
  <c r="N41" i="52"/>
  <c r="C17" i="14" l="1"/>
  <c r="D17" i="14"/>
  <c r="E17" i="14"/>
  <c r="F17" i="14"/>
  <c r="G17" i="14"/>
  <c r="H17" i="14"/>
  <c r="I17" i="14"/>
  <c r="J17" i="14"/>
  <c r="K17" i="14"/>
  <c r="L17" i="14"/>
  <c r="C18" i="14"/>
  <c r="D18" i="14"/>
  <c r="E18" i="14"/>
  <c r="F18" i="14"/>
  <c r="G18" i="14"/>
  <c r="H18" i="14"/>
  <c r="I18" i="14"/>
  <c r="J18" i="14"/>
  <c r="K18" i="14"/>
  <c r="L18" i="14"/>
  <c r="C19" i="14"/>
  <c r="D19" i="14"/>
  <c r="E19" i="14"/>
  <c r="F19" i="14"/>
  <c r="G19" i="14"/>
  <c r="H19" i="14"/>
  <c r="J19" i="14"/>
  <c r="K19" i="14"/>
  <c r="L19" i="14"/>
  <c r="C20" i="14"/>
  <c r="D20" i="14"/>
  <c r="F20" i="14"/>
  <c r="G20" i="14"/>
  <c r="H20" i="14"/>
  <c r="I20" i="14"/>
  <c r="J20" i="14"/>
  <c r="K20" i="14"/>
  <c r="L20" i="14"/>
  <c r="C21" i="14"/>
  <c r="D21" i="14"/>
  <c r="E21" i="14"/>
  <c r="F21" i="14"/>
  <c r="H21" i="14"/>
  <c r="I21" i="14"/>
  <c r="J21" i="14"/>
  <c r="K21" i="14"/>
  <c r="L21" i="14"/>
  <c r="B19" i="14"/>
  <c r="B20" i="14"/>
  <c r="B21" i="14"/>
  <c r="V6" i="8"/>
  <c r="W6" i="8" s="1"/>
  <c r="V7" i="8"/>
  <c r="W7" i="8" s="1"/>
  <c r="V8" i="8"/>
  <c r="W8" i="8" s="1"/>
  <c r="V9" i="8"/>
  <c r="W9" i="8" s="1"/>
  <c r="V10" i="8"/>
  <c r="W10" i="8" s="1"/>
  <c r="V11" i="8"/>
  <c r="W11" i="8" s="1"/>
  <c r="V12" i="8"/>
  <c r="W12" i="8" s="1"/>
  <c r="V13" i="8"/>
  <c r="W13" i="8" s="1"/>
  <c r="V14" i="8"/>
  <c r="W14" i="8" s="1"/>
  <c r="V15" i="8"/>
  <c r="W15" i="8" s="1"/>
  <c r="V16" i="8"/>
  <c r="W16" i="8" s="1"/>
  <c r="V17" i="8"/>
  <c r="W17" i="8" s="1"/>
  <c r="V18" i="8"/>
  <c r="W18" i="8" s="1"/>
  <c r="V19" i="8"/>
  <c r="W19" i="8" s="1"/>
  <c r="V20" i="8"/>
  <c r="W20" i="8" s="1"/>
  <c r="V21" i="8"/>
  <c r="W21" i="8" s="1"/>
  <c r="V22" i="8"/>
  <c r="W22" i="8" s="1"/>
  <c r="V23" i="8"/>
  <c r="W23" i="8" s="1"/>
  <c r="V24" i="8"/>
  <c r="W24" i="8" s="1"/>
  <c r="V25" i="8"/>
  <c r="W25" i="8" s="1"/>
  <c r="V26" i="8"/>
  <c r="W26" i="8" s="1"/>
  <c r="V27" i="8"/>
  <c r="W27" i="8" s="1"/>
  <c r="V28" i="8"/>
  <c r="W28" i="8" s="1"/>
  <c r="V29" i="8"/>
  <c r="W29" i="8" s="1"/>
  <c r="V30" i="8"/>
  <c r="W30" i="8" s="1"/>
  <c r="V31" i="8"/>
  <c r="W31" i="8" s="1"/>
  <c r="V32" i="8"/>
  <c r="W32" i="8" s="1"/>
  <c r="V33" i="8"/>
  <c r="W33" i="8" s="1"/>
  <c r="V34" i="8"/>
  <c r="W34" i="8" s="1"/>
  <c r="V35" i="8"/>
  <c r="W35" i="8" s="1"/>
  <c r="V36" i="8"/>
  <c r="W36" i="8" s="1"/>
  <c r="V37" i="8"/>
  <c r="W37" i="8" s="1"/>
  <c r="V5" i="8"/>
  <c r="W5" i="8" s="1"/>
  <c r="C18" i="6" l="1"/>
  <c r="C39" i="6" s="1"/>
  <c r="D18" i="6"/>
  <c r="D39" i="6" s="1"/>
  <c r="E18" i="6"/>
  <c r="E39" i="6" s="1"/>
  <c r="F18" i="6"/>
  <c r="F39" i="6" s="1"/>
  <c r="G18" i="6"/>
  <c r="G39" i="6" s="1"/>
  <c r="H18" i="6"/>
  <c r="H39" i="6" s="1"/>
  <c r="I18" i="6"/>
  <c r="I39" i="6" s="1"/>
  <c r="J18" i="6"/>
  <c r="J39" i="6" s="1"/>
  <c r="K18" i="6"/>
  <c r="K39" i="6" s="1"/>
  <c r="L18" i="6"/>
  <c r="L39" i="6" s="1"/>
  <c r="M18" i="6"/>
  <c r="M39" i="6" s="1"/>
  <c r="N18" i="6"/>
  <c r="N39" i="6" s="1"/>
  <c r="O18" i="6"/>
  <c r="O39" i="6" s="1"/>
  <c r="P18" i="6"/>
  <c r="P39" i="6" s="1"/>
  <c r="Q18" i="6"/>
  <c r="Q39" i="6" s="1"/>
  <c r="Q13" i="5"/>
  <c r="R13" i="5" s="1"/>
  <c r="Q12" i="5"/>
  <c r="R12" i="5" s="1"/>
  <c r="Q15" i="5"/>
  <c r="R15" i="5" s="1"/>
  <c r="Q11" i="5"/>
  <c r="R11" i="5" s="1"/>
  <c r="Q8" i="5"/>
  <c r="R8" i="5" s="1"/>
  <c r="Q9" i="5"/>
  <c r="R9" i="5" s="1"/>
  <c r="Q7" i="5"/>
  <c r="R7" i="5" s="1"/>
  <c r="Q14" i="5"/>
  <c r="R14" i="5" s="1"/>
  <c r="Q16" i="5"/>
  <c r="R16" i="5" s="1"/>
  <c r="R6" i="5"/>
  <c r="V18" i="6" l="1"/>
  <c r="W18" i="6" s="1"/>
  <c r="T39" i="6"/>
  <c r="W36" i="9"/>
  <c r="W32" i="9"/>
  <c r="W28" i="9"/>
  <c r="W24" i="9"/>
  <c r="W20" i="9"/>
  <c r="W17" i="9"/>
  <c r="W13" i="9"/>
  <c r="V6" i="9"/>
  <c r="W6" i="9" s="1"/>
  <c r="W7" i="9"/>
  <c r="V8" i="9"/>
  <c r="V9" i="9"/>
  <c r="W9" i="9" s="1"/>
  <c r="V10" i="9"/>
  <c r="W10" i="9" s="1"/>
  <c r="V11" i="9"/>
  <c r="W11" i="9" s="1"/>
  <c r="V13" i="9"/>
  <c r="V14" i="9"/>
  <c r="W14" i="9" s="1"/>
  <c r="V15" i="9"/>
  <c r="W15" i="9" s="1"/>
  <c r="V16" i="9"/>
  <c r="W16" i="9" s="1"/>
  <c r="V17" i="9"/>
  <c r="V18" i="9"/>
  <c r="W18" i="9" s="1"/>
  <c r="V19" i="9"/>
  <c r="W19" i="9" s="1"/>
  <c r="V21" i="9"/>
  <c r="W21" i="9" s="1"/>
  <c r="V22" i="9"/>
  <c r="W22" i="9" s="1"/>
  <c r="V23" i="9"/>
  <c r="W23" i="9" s="1"/>
  <c r="V24" i="9"/>
  <c r="V25" i="9"/>
  <c r="W25" i="9" s="1"/>
  <c r="V26" i="9"/>
  <c r="W26" i="9" s="1"/>
  <c r="V27" i="9"/>
  <c r="W27" i="9" s="1"/>
  <c r="V28" i="9"/>
  <c r="V29" i="9"/>
  <c r="W29" i="9" s="1"/>
  <c r="V30" i="9"/>
  <c r="W30" i="9" s="1"/>
  <c r="V31" i="9"/>
  <c r="W31" i="9" s="1"/>
  <c r="V32" i="9"/>
  <c r="V33" i="9"/>
  <c r="W33" i="9" s="1"/>
  <c r="V34" i="9"/>
  <c r="W34" i="9" s="1"/>
  <c r="V35" i="9"/>
  <c r="W35" i="9" s="1"/>
  <c r="V36" i="9"/>
  <c r="V37" i="9"/>
  <c r="W37" i="9" s="1"/>
  <c r="V5" i="9"/>
  <c r="W5" i="9" s="1"/>
  <c r="E7" i="51" l="1"/>
  <c r="H8" i="51"/>
  <c r="I8" i="51" s="1"/>
  <c r="H9" i="51"/>
  <c r="I9" i="51" s="1"/>
  <c r="H10" i="51"/>
  <c r="I10" i="51" s="1"/>
  <c r="H11" i="51"/>
  <c r="I11" i="51" s="1"/>
  <c r="H12" i="51"/>
  <c r="I12" i="51" s="1"/>
  <c r="H13" i="51"/>
  <c r="I13" i="51" s="1"/>
  <c r="H14" i="51"/>
  <c r="I14" i="51" s="1"/>
  <c r="H15" i="51"/>
  <c r="I15" i="51" s="1"/>
  <c r="H16" i="51"/>
  <c r="I16" i="51" s="1"/>
  <c r="H17" i="51"/>
  <c r="I17" i="51" s="1"/>
  <c r="H18" i="51"/>
  <c r="I18" i="51" s="1"/>
  <c r="H19" i="51"/>
  <c r="I19" i="51" s="1"/>
  <c r="H20" i="51"/>
  <c r="I20" i="51" s="1"/>
  <c r="H21" i="51"/>
  <c r="I21" i="51" s="1"/>
  <c r="H22" i="51"/>
  <c r="I22" i="51" s="1"/>
  <c r="H23" i="51"/>
  <c r="I23" i="51" s="1"/>
  <c r="H24" i="51"/>
  <c r="I24" i="51" s="1"/>
  <c r="H25" i="51"/>
  <c r="I25" i="51" s="1"/>
  <c r="H26" i="51"/>
  <c r="I26" i="51" s="1"/>
  <c r="H27" i="51"/>
  <c r="I27" i="51" s="1"/>
  <c r="H28" i="51"/>
  <c r="I28" i="51" s="1"/>
  <c r="H29" i="51"/>
  <c r="I29" i="51" s="1"/>
  <c r="H30" i="51"/>
  <c r="I30" i="51" s="1"/>
  <c r="H31" i="51"/>
  <c r="I31" i="51" s="1"/>
  <c r="H32" i="51"/>
  <c r="I32" i="51" s="1"/>
  <c r="H33" i="51"/>
  <c r="I33" i="51" s="1"/>
  <c r="H34" i="51"/>
  <c r="I34" i="51" s="1"/>
  <c r="H35" i="51"/>
  <c r="I35" i="51" s="1"/>
  <c r="H36" i="51"/>
  <c r="I36" i="51" s="1"/>
  <c r="H37" i="51"/>
  <c r="I37" i="51" s="1"/>
  <c r="H38" i="51"/>
  <c r="I38" i="51" s="1"/>
  <c r="H39" i="51"/>
  <c r="I39" i="51" s="1"/>
  <c r="H7" i="51"/>
  <c r="I7" i="51" s="1"/>
  <c r="E8" i="51"/>
  <c r="E9" i="51"/>
  <c r="E10" i="51"/>
  <c r="E11" i="51"/>
  <c r="E12" i="51"/>
  <c r="E13" i="51"/>
  <c r="Q25" i="4" l="1"/>
  <c r="R25" i="4" s="1"/>
  <c r="Q24" i="4"/>
  <c r="R24" i="4" s="1"/>
  <c r="Q23" i="4"/>
  <c r="R23" i="4" s="1"/>
  <c r="Q22" i="4"/>
  <c r="R22" i="4" s="1"/>
  <c r="Q21" i="4"/>
  <c r="R21" i="4" s="1"/>
  <c r="Q20" i="4"/>
  <c r="R20" i="4" s="1"/>
  <c r="Q19" i="4"/>
  <c r="R19" i="4" s="1"/>
  <c r="Q16" i="4"/>
  <c r="R16" i="4" s="1"/>
  <c r="Q15" i="4"/>
  <c r="R15" i="4" s="1"/>
  <c r="Q14" i="4"/>
  <c r="R14" i="4" s="1"/>
  <c r="Q13" i="4"/>
  <c r="R13" i="4" s="1"/>
  <c r="Q12" i="4"/>
  <c r="R12" i="4" s="1"/>
  <c r="Q11" i="4"/>
  <c r="R11" i="4" s="1"/>
  <c r="Q8" i="4"/>
  <c r="R8" i="4" s="1"/>
  <c r="Q7" i="4"/>
  <c r="R7" i="4" s="1"/>
  <c r="Q5" i="4"/>
  <c r="R5" i="4" s="1"/>
  <c r="Q21" i="3"/>
  <c r="R21" i="3" s="1"/>
  <c r="Q20" i="3"/>
  <c r="R20" i="3" s="1"/>
  <c r="Q19" i="3"/>
  <c r="R19" i="3" s="1"/>
  <c r="Q14" i="3"/>
  <c r="R14" i="3" s="1"/>
  <c r="Q11" i="3"/>
  <c r="R11" i="3" s="1"/>
  <c r="Q28" i="3"/>
  <c r="R28" i="3" s="1"/>
  <c r="Q27" i="3"/>
  <c r="R27" i="3" s="1"/>
  <c r="Q26" i="3"/>
  <c r="R26" i="3" s="1"/>
  <c r="Q25" i="3"/>
  <c r="R25" i="3" s="1"/>
  <c r="Q24" i="3"/>
  <c r="R24" i="3" s="1"/>
  <c r="Q23" i="3"/>
  <c r="R23" i="3" s="1"/>
  <c r="Q22" i="3"/>
  <c r="R22" i="3" s="1"/>
  <c r="Q18" i="3"/>
  <c r="R18" i="3" s="1"/>
  <c r="Q17" i="3"/>
  <c r="R17" i="3" s="1"/>
  <c r="Q16" i="3"/>
  <c r="R16" i="3" s="1"/>
  <c r="Q15" i="3"/>
  <c r="R15" i="3" s="1"/>
  <c r="Q13" i="3"/>
  <c r="R13" i="3" s="1"/>
  <c r="Q12" i="3"/>
  <c r="R12" i="3" s="1"/>
  <c r="Q10" i="3"/>
  <c r="R10" i="3" s="1"/>
  <c r="Q9" i="3"/>
  <c r="R9" i="3" s="1"/>
  <c r="Q8" i="3"/>
  <c r="R8" i="3" s="1"/>
  <c r="Q7" i="3"/>
  <c r="R6" i="3"/>
  <c r="Q29" i="3"/>
  <c r="R29" i="3" s="1"/>
  <c r="V44" i="49"/>
  <c r="W44" i="49" s="1"/>
  <c r="V43" i="49"/>
  <c r="W43" i="49" s="1"/>
  <c r="V42" i="49"/>
  <c r="W42" i="49" s="1"/>
  <c r="V41" i="49"/>
  <c r="W41" i="49" s="1"/>
  <c r="V40" i="49"/>
  <c r="W40" i="49" s="1"/>
  <c r="V39" i="49"/>
  <c r="W39" i="49" s="1"/>
  <c r="V38" i="49"/>
  <c r="W38" i="49" s="1"/>
  <c r="V37" i="49"/>
  <c r="W37" i="49" s="1"/>
  <c r="V36" i="49"/>
  <c r="W36" i="49" s="1"/>
  <c r="V35" i="49"/>
  <c r="W35" i="49" s="1"/>
  <c r="V34" i="49"/>
  <c r="W34" i="49" s="1"/>
  <c r="V33" i="49"/>
  <c r="W33" i="49" s="1"/>
  <c r="V32" i="49"/>
  <c r="W32" i="49" s="1"/>
  <c r="V31" i="49"/>
  <c r="V30" i="49"/>
  <c r="W30" i="49" s="1"/>
  <c r="V29" i="49"/>
  <c r="W29" i="49" s="1"/>
  <c r="V28" i="49"/>
  <c r="W28" i="49" s="1"/>
  <c r="V27" i="49"/>
  <c r="W27" i="49" s="1"/>
  <c r="V26" i="49"/>
  <c r="V25" i="49"/>
  <c r="W25" i="49" s="1"/>
  <c r="V24" i="49"/>
  <c r="W24" i="49" s="1"/>
  <c r="V23" i="49"/>
  <c r="W23" i="49" s="1"/>
  <c r="V22" i="49"/>
  <c r="V21" i="49"/>
  <c r="W21" i="49" s="1"/>
  <c r="V20" i="49"/>
  <c r="W20" i="49" s="1"/>
  <c r="V19" i="49"/>
  <c r="W19" i="49" s="1"/>
  <c r="V18" i="49"/>
  <c r="W18" i="49" s="1"/>
  <c r="V17" i="49"/>
  <c r="W17" i="49" s="1"/>
  <c r="V16" i="49"/>
  <c r="W16" i="49" s="1"/>
  <c r="V15" i="49"/>
  <c r="W15" i="49" s="1"/>
  <c r="V14" i="49"/>
  <c r="W14" i="49" s="1"/>
  <c r="V13" i="49"/>
  <c r="W5" i="49"/>
  <c r="W13" i="2"/>
  <c r="V14" i="2"/>
  <c r="W14" i="2" s="1"/>
  <c r="V15" i="2"/>
  <c r="W15" i="2" s="1"/>
  <c r="V16" i="2"/>
  <c r="W16" i="2" s="1"/>
  <c r="V17" i="2"/>
  <c r="W17" i="2" s="1"/>
  <c r="V18" i="2"/>
  <c r="W18" i="2" s="1"/>
  <c r="V19" i="2"/>
  <c r="W19" i="2" s="1"/>
  <c r="V20" i="2"/>
  <c r="V21" i="2"/>
  <c r="W21" i="2" s="1"/>
  <c r="V22" i="2"/>
  <c r="W22" i="2" s="1"/>
  <c r="V23" i="2"/>
  <c r="W23" i="2" s="1"/>
  <c r="V24" i="2"/>
  <c r="W24" i="2" s="1"/>
  <c r="V25" i="2"/>
  <c r="W25" i="2" s="1"/>
  <c r="V26" i="2"/>
  <c r="W26" i="2" s="1"/>
  <c r="V27" i="2"/>
  <c r="W27" i="2" s="1"/>
  <c r="V28" i="2"/>
  <c r="W28" i="2" s="1"/>
  <c r="V29" i="2"/>
  <c r="W29" i="2" s="1"/>
  <c r="V30" i="2"/>
  <c r="W30" i="2" s="1"/>
  <c r="V31" i="2"/>
  <c r="V32" i="2"/>
  <c r="W32" i="2" s="1"/>
  <c r="V33" i="2"/>
  <c r="W33" i="2" s="1"/>
  <c r="V34" i="2"/>
  <c r="W34" i="2" s="1"/>
  <c r="V35" i="2"/>
  <c r="W35" i="2" s="1"/>
  <c r="V36" i="2"/>
  <c r="W36" i="2" s="1"/>
  <c r="V37" i="2"/>
  <c r="W37" i="2" s="1"/>
  <c r="V38" i="2"/>
  <c r="W38" i="2" s="1"/>
  <c r="V39" i="2"/>
  <c r="W39" i="2" s="1"/>
  <c r="V40" i="2"/>
  <c r="W40" i="2" s="1"/>
  <c r="V41" i="2"/>
  <c r="W41" i="2" s="1"/>
  <c r="V42" i="2"/>
  <c r="W42" i="2" s="1"/>
  <c r="V43" i="2"/>
  <c r="W43" i="2" s="1"/>
  <c r="V44" i="2"/>
  <c r="W44" i="2" s="1"/>
  <c r="V5" i="2"/>
  <c r="W5" i="2" s="1"/>
  <c r="C7" i="49" l="1"/>
  <c r="D7" i="49"/>
  <c r="E7" i="49"/>
  <c r="F7" i="49"/>
  <c r="G7" i="49"/>
  <c r="H7" i="49"/>
  <c r="I7" i="49"/>
  <c r="J7" i="49"/>
  <c r="K7" i="49"/>
  <c r="L7" i="49"/>
  <c r="M7" i="49"/>
  <c r="N7" i="49"/>
  <c r="O7" i="49"/>
  <c r="P7" i="49"/>
  <c r="Q7" i="49"/>
  <c r="S7" i="49"/>
  <c r="B7" i="49"/>
  <c r="B7" i="2"/>
</calcChain>
</file>

<file path=xl/comments1.xml><?xml version="1.0" encoding="utf-8"?>
<comments xmlns="http://schemas.openxmlformats.org/spreadsheetml/2006/main">
  <authors>
    <author>Author</author>
  </authors>
  <commentList>
    <comment ref="A27" authorId="0" shapeId="0">
      <text>
        <r>
          <rPr>
            <b/>
            <sz val="9"/>
            <color indexed="81"/>
            <rFont val="Tahoma"/>
            <family val="2"/>
          </rPr>
          <t>Author:</t>
        </r>
        <r>
          <rPr>
            <sz val="9"/>
            <color indexed="81"/>
            <rFont val="Tahoma"/>
            <family val="2"/>
          </rPr>
          <t xml:space="preserve">
Moved with other %ages</t>
        </r>
      </text>
    </comment>
  </commentList>
</comments>
</file>

<file path=xl/sharedStrings.xml><?xml version="1.0" encoding="utf-8"?>
<sst xmlns="http://schemas.openxmlformats.org/spreadsheetml/2006/main" count="4214" uniqueCount="459">
  <si>
    <t>Scotland</t>
  </si>
  <si>
    <t>Aberdeen City</t>
  </si>
  <si>
    <t>Aberdeenshire</t>
  </si>
  <si>
    <t>Angus</t>
  </si>
  <si>
    <t>Argyll &amp; Bute</t>
  </si>
  <si>
    <t>Clackmannanshire</t>
  </si>
  <si>
    <t>Dumfries &amp; Galloway</t>
  </si>
  <si>
    <t>Dundee City</t>
  </si>
  <si>
    <t>East Ayrshire</t>
  </si>
  <si>
    <t>East Dunbartonshire</t>
  </si>
  <si>
    <t>East Lothian</t>
  </si>
  <si>
    <t>East Renfrewshire</t>
  </si>
  <si>
    <t>Edinburgh</t>
  </si>
  <si>
    <t>Eilean Siar</t>
  </si>
  <si>
    <t>Falkirk</t>
  </si>
  <si>
    <t>Fife</t>
  </si>
  <si>
    <t>Glasgow City</t>
  </si>
  <si>
    <t>Highland</t>
  </si>
  <si>
    <t>Inverclyde</t>
  </si>
  <si>
    <t>Midlothian</t>
  </si>
  <si>
    <t>Moray</t>
  </si>
  <si>
    <t>North Ayrshire</t>
  </si>
  <si>
    <t>North Lanarkshire</t>
  </si>
  <si>
    <t>Orkney</t>
  </si>
  <si>
    <t>Perth &amp; Kinross</t>
  </si>
  <si>
    <t>Renfrewshire</t>
  </si>
  <si>
    <t>Scottish Borders</t>
  </si>
  <si>
    <t>Shetland</t>
  </si>
  <si>
    <t>South Ayrshire</t>
  </si>
  <si>
    <t>South Lanarkshire</t>
  </si>
  <si>
    <t>Stirling</t>
  </si>
  <si>
    <t>West Dunbartonshire</t>
  </si>
  <si>
    <t>West Lothian</t>
  </si>
  <si>
    <t>Not known / refused</t>
  </si>
  <si>
    <t>Own property - LA tenancy</t>
  </si>
  <si>
    <t>Own property - RSL tenancy</t>
  </si>
  <si>
    <t>Own property - private rented tenancy</t>
  </si>
  <si>
    <t>Own property - tenancy secured through employment / tied house</t>
  </si>
  <si>
    <t>Own property - owning / buying</t>
  </si>
  <si>
    <t>Parental / family home / relatives</t>
  </si>
  <si>
    <t>Friends / partners</t>
  </si>
  <si>
    <t>Armed services accommodation</t>
  </si>
  <si>
    <t>Prison</t>
  </si>
  <si>
    <t>Hospital</t>
  </si>
  <si>
    <t>Childrens residential accommodation (looked after by the local authority)</t>
  </si>
  <si>
    <t>Supported accommodation</t>
  </si>
  <si>
    <t>Hostel (unsupported)</t>
  </si>
  <si>
    <t>Bed &amp; Breakfast</t>
  </si>
  <si>
    <t>Caravan / mobile home</t>
  </si>
  <si>
    <t>Long-term roofless</t>
  </si>
  <si>
    <t>Long-term "sofa-surfing"</t>
  </si>
  <si>
    <t>Other</t>
  </si>
  <si>
    <t>Own property - Shared ownership / Shared equity / LCHO</t>
  </si>
  <si>
    <t>Lodger</t>
  </si>
  <si>
    <t>Shared Property – Private Rented Sector</t>
  </si>
  <si>
    <t>Shared Property – Local authority</t>
  </si>
  <si>
    <t>Shared Property - RSL</t>
  </si>
  <si>
    <t>Termination of tenancy to rent arrears: LA tenancy</t>
  </si>
  <si>
    <t>Termination of tenancy to rent arrears: RSL tenancy</t>
  </si>
  <si>
    <t>Termination of tenancy to rent arrears: Private rented tenancy</t>
  </si>
  <si>
    <t>Termination of mortgage due to default on payments</t>
  </si>
  <si>
    <t>Other action by landlord resulting in the termination of the tenancy</t>
  </si>
  <si>
    <t>Applicant terminated secure accommodation</t>
  </si>
  <si>
    <t>Loss of service / tied accommodation</t>
  </si>
  <si>
    <t>Discharge from prison / hospital / care / other institution</t>
  </si>
  <si>
    <t>Emergency (fire, flood, storm, closing order from Environmental Health etc.)</t>
  </si>
  <si>
    <t>Forced division and sale of matrimonial home</t>
  </si>
  <si>
    <t>Other reason for loss of accommodation</t>
  </si>
  <si>
    <t>Dispute within household: violent or abusive</t>
  </si>
  <si>
    <t>Dispute within household / relationship breakdown: non-violent</t>
  </si>
  <si>
    <t>Fleeing non-domestic violence</t>
  </si>
  <si>
    <t>Harassment</t>
  </si>
  <si>
    <t>Overcrowding</t>
  </si>
  <si>
    <t>Asked to leave</t>
  </si>
  <si>
    <t>Other reason for leaving accommodation / household</t>
  </si>
  <si>
    <t>All completing this question</t>
  </si>
  <si>
    <t>Financial difficulties/ debt/ unemployment</t>
  </si>
  <si>
    <t>Physical health reasons</t>
  </si>
  <si>
    <t>Mental health reasons</t>
  </si>
  <si>
    <t>Unmet need for support from housing/ social work/ health services</t>
  </si>
  <si>
    <t>Lack of support from friends/ family</t>
  </si>
  <si>
    <t>Difficulties managing on own</t>
  </si>
  <si>
    <t>Drug/ alcohol dependency</t>
  </si>
  <si>
    <t>Criminal/ anti-social behaviour</t>
  </si>
  <si>
    <t>Not to do with applicant household (e.g. landlord selling property, fire, circumstances of other persons sharing previous property, harassment by others, etc)</t>
  </si>
  <si>
    <t>Refused</t>
  </si>
  <si>
    <t>Homeless - priority unintentional</t>
  </si>
  <si>
    <t>Homeless - priority intentional</t>
  </si>
  <si>
    <t>Homeless - non-priority</t>
  </si>
  <si>
    <t>.</t>
  </si>
  <si>
    <t>Threatened with homelessness - priority unintentional</t>
  </si>
  <si>
    <t>Threatened with homelessness - priority intentional</t>
  </si>
  <si>
    <t>Threatened with homelessness - non-priority</t>
  </si>
  <si>
    <t>Lost contact or withdrew before assessment decision (pre- 1 April 2007)</t>
  </si>
  <si>
    <t>Applicant resolved homelessness prior to assessment decision</t>
  </si>
  <si>
    <t>Lost contact before assessment decision (from 1 April 2007)</t>
  </si>
  <si>
    <t>Withdrew application before assessment decision (from 1 April 2007)</t>
  </si>
  <si>
    <t>Ineligible for assistance (from 1 April 2007)</t>
  </si>
  <si>
    <t>All</t>
  </si>
  <si>
    <t>Mental health problem</t>
  </si>
  <si>
    <t>Learning disability</t>
  </si>
  <si>
    <t>Physical disability</t>
  </si>
  <si>
    <t>Medical condition</t>
  </si>
  <si>
    <t>Drug or alcohol dependency</t>
  </si>
  <si>
    <t>Basic housing management / independent living skills</t>
  </si>
  <si>
    <t>Local connection with this LA</t>
  </si>
  <si>
    <t>Local connection with this LA and another LA</t>
  </si>
  <si>
    <t>No known local connection with any LA</t>
  </si>
  <si>
    <t>Single Person</t>
  </si>
  <si>
    <t>Single Parent</t>
  </si>
  <si>
    <t>Couple</t>
  </si>
  <si>
    <t>Couple with Children</t>
  </si>
  <si>
    <t>Other with Children</t>
  </si>
  <si>
    <t>Hostel</t>
  </si>
  <si>
    <t>Total</t>
  </si>
  <si>
    <t>Entering</t>
  </si>
  <si>
    <t>Exiting</t>
  </si>
  <si>
    <t>LA ordinary dwelling</t>
  </si>
  <si>
    <t>Housing Association/RSL dwelling</t>
  </si>
  <si>
    <t>Hostel - LA owned</t>
  </si>
  <si>
    <t>Hostel - RSL</t>
  </si>
  <si>
    <t>Hostel - Other</t>
  </si>
  <si>
    <t>Bed and Breakfast</t>
  </si>
  <si>
    <t>Womens Refuge</t>
  </si>
  <si>
    <t>Private Sector Lease</t>
  </si>
  <si>
    <t>Other placed by local authority</t>
  </si>
  <si>
    <t>Contact maintained</t>
  </si>
  <si>
    <t>Lost contact post assessment</t>
  </si>
  <si>
    <t>LA tenancy</t>
  </si>
  <si>
    <t>Moved-in with friends/ relatives</t>
  </si>
  <si>
    <t>Not Known (Contact maintained)</t>
  </si>
  <si>
    <t>Other (known)</t>
  </si>
  <si>
    <t>Private rented tenancy</t>
  </si>
  <si>
    <t>RSL (Housing Association)</t>
  </si>
  <si>
    <t>Returned to previous/present accommodation</t>
  </si>
  <si>
    <t>2002-03</t>
  </si>
  <si>
    <t>2003-04</t>
  </si>
  <si>
    <t>2004-05</t>
  </si>
  <si>
    <t>2005-06</t>
  </si>
  <si>
    <t>2006-07</t>
  </si>
  <si>
    <t>2007-08</t>
  </si>
  <si>
    <t>2008-09</t>
  </si>
  <si>
    <t>2009-10</t>
  </si>
  <si>
    <t>2010-11</t>
  </si>
  <si>
    <t>2011-12</t>
  </si>
  <si>
    <t>2012-13</t>
  </si>
  <si>
    <t>2013-14</t>
  </si>
  <si>
    <t>2014-15</t>
  </si>
  <si>
    <t>2015-16</t>
  </si>
  <si>
    <t>2016-17</t>
  </si>
  <si>
    <t>2017-18</t>
  </si>
  <si>
    <t>2018-19</t>
  </si>
  <si>
    <t>2019-20</t>
  </si>
  <si>
    <t>Total applications</t>
  </si>
  <si>
    <t>Number</t>
  </si>
  <si>
    <t>Percentage</t>
  </si>
  <si>
    <t>HL2</t>
  </si>
  <si>
    <t>HL3</t>
  </si>
  <si>
    <t>Difference</t>
  </si>
  <si>
    <t>HL3 (No HL1 match)</t>
  </si>
  <si>
    <t>1 year</t>
  </si>
  <si>
    <t>2 years</t>
  </si>
  <si>
    <t>3 years</t>
  </si>
  <si>
    <t>4 years</t>
  </si>
  <si>
    <t>5 years</t>
  </si>
  <si>
    <t>Neither homeless nor threatened with homelessness</t>
  </si>
  <si>
    <t xml:space="preserve">      Non-priority</t>
  </si>
  <si>
    <t>Homeless</t>
  </si>
  <si>
    <t xml:space="preserve">Threatened with homelessness </t>
  </si>
  <si>
    <t>Ineligible for assistance</t>
  </si>
  <si>
    <t>Lost contact before assessment decision</t>
  </si>
  <si>
    <t>Withdrew application before assessment decision</t>
  </si>
  <si>
    <t>Total decisions</t>
  </si>
  <si>
    <t>Unintentional</t>
  </si>
  <si>
    <t>Intentional</t>
  </si>
  <si>
    <t>Percentage contact maintained</t>
  </si>
  <si>
    <t>Proportion securing settled accommodation</t>
  </si>
  <si>
    <t>Number securing settled accommodation</t>
  </si>
  <si>
    <t>No assessment</t>
  </si>
  <si>
    <t>Assessment carried out</t>
  </si>
  <si>
    <t>No duty to assess</t>
  </si>
  <si>
    <t>No support provided</t>
  </si>
  <si>
    <t>No support required</t>
  </si>
  <si>
    <t>Support required but not provided</t>
  </si>
  <si>
    <t>Support provided</t>
  </si>
  <si>
    <t>-</t>
  </si>
  <si>
    <t>Had support provided</t>
  </si>
  <si>
    <t>At least once during the last 3 months</t>
  </si>
  <si>
    <t>The night before</t>
  </si>
  <si>
    <t>Reason accommodation is no longer available</t>
  </si>
  <si>
    <t>Reason for having to leave accommodation/household</t>
  </si>
  <si>
    <t>5+</t>
  </si>
  <si>
    <t>Precentage of applications</t>
  </si>
  <si>
    <t>Number slept rough (night before)</t>
  </si>
  <si>
    <t>Number slept rough (last 3 months)</t>
  </si>
  <si>
    <t>Total assessments</t>
  </si>
  <si>
    <t>Reporting of the Number of Applications</t>
  </si>
  <si>
    <t>Percentage of all applications</t>
  </si>
  <si>
    <t xml:space="preserve">      Unintentionally homeless / threatened with homelessness</t>
  </si>
  <si>
    <t xml:space="preserve">      Intentionally homeless / threatened with homelessness</t>
  </si>
  <si>
    <t>All homeless (or threatened)</t>
  </si>
  <si>
    <t>Unintentionally homeless  (or threatened)</t>
  </si>
  <si>
    <t>Intentionally homeless (or threatened)</t>
  </si>
  <si>
    <t>Percentage of all homeless (or threatened)</t>
  </si>
  <si>
    <t>Local connection with only another LA</t>
  </si>
  <si>
    <t>Proportion completing this question</t>
  </si>
  <si>
    <t>All outcomes</t>
  </si>
  <si>
    <t>All outcomes (contact maintained)</t>
  </si>
  <si>
    <t>All assessed as homeless</t>
  </si>
  <si>
    <t>Assessed in previous:</t>
  </si>
  <si>
    <t>Households with at least one support need identified</t>
  </si>
  <si>
    <t>Total assessed as homeless</t>
  </si>
  <si>
    <t>Net difference</t>
  </si>
  <si>
    <t>Percentage where:</t>
  </si>
  <si>
    <t>Assessment carried out where there was a duty to assess</t>
  </si>
  <si>
    <t>Multiple offers refused on the same day are counted only once. If an offer was accepted then prior refusals on the same day have been excluded.</t>
  </si>
  <si>
    <t>All households</t>
  </si>
  <si>
    <t>Households assessed as homeless</t>
  </si>
  <si>
    <t>Households in temporary accommodation</t>
  </si>
  <si>
    <t>Rate per 1,000 population</t>
  </si>
  <si>
    <t>Comparison of figures for households in temporary accommodation taken from HL2 and HL3 data collections</t>
  </si>
  <si>
    <t>Number of applications reported in each publication</t>
  </si>
  <si>
    <t>Difference in applications reported between publication shown and most recent publication</t>
  </si>
  <si>
    <t>Percentage difference in applications reported between publication shown and most recent publication</t>
  </si>
  <si>
    <t>The table below shows the number of households in temporary accommodation as taken from the HL2 and HL3 data set, alongside the difference between them.</t>
  </si>
  <si>
    <t>Note: Figures have been rounded to the nearest 5 for disclosure control purposes.</t>
  </si>
  <si>
    <t>Applications</t>
  </si>
  <si>
    <t>Assessments</t>
  </si>
  <si>
    <t>Temporary Accommodation</t>
  </si>
  <si>
    <t>Outcomes</t>
  </si>
  <si>
    <t>Table of contents</t>
  </si>
  <si>
    <t>Data Quality</t>
  </si>
  <si>
    <t>It shows that currently the HL3 data collection gives a figure 4% higher than that shown by the HL2 data collection.</t>
  </si>
  <si>
    <t>Table 1a &amp; b: Applications</t>
  </si>
  <si>
    <t>Table 3a &amp; b: Rough Sleeping: Previous 3 Months</t>
  </si>
  <si>
    <t>Table 4: Rough Sleeping as a proportion of all applciations</t>
  </si>
  <si>
    <t>Table 5a &amp; b: Main reason for application</t>
  </si>
  <si>
    <t>Table 6a &amp; b: Reasons for failing to maintain accommodation</t>
  </si>
  <si>
    <t>Table 8a &amp;b: Assessment Decisions by Local Authority</t>
  </si>
  <si>
    <t>Table 9a &amp;b: Assessment Decisions by Local Authoirty</t>
  </si>
  <si>
    <t>Table 10a &amp; b: Assessed as Homeless by Local Authority</t>
  </si>
  <si>
    <t>Back to contents</t>
  </si>
  <si>
    <t>Table 2a &amp; b: Rough Sleeping: Previous Night</t>
  </si>
  <si>
    <t>The tables below show how the reported number of applications received in a financial year has been updated over time.</t>
  </si>
  <si>
    <t>Apr-Jun</t>
  </si>
  <si>
    <t>July-Sept</t>
  </si>
  <si>
    <t>Oct-Dec</t>
  </si>
  <si>
    <t>Jan-Mar</t>
  </si>
  <si>
    <t>No assessment and no support provided where there was a duty to assess</t>
  </si>
  <si>
    <t>Percentage assessed as homeless</t>
  </si>
  <si>
    <t>Assessessed as requiring support but it ws not provided</t>
  </si>
  <si>
    <t>The City of Edinburgh Council have previously been unable to report ‘not offered’ places via their placement level temporary accommodation return due to technical issues. These technical issues have been resolved and not offered information is now supplied as part of the regular data return from 2019/20.  Backdated information for 2018/19 has been provided by the City of Edinburgh Council. 2017/18 figures are estimates based on approximating that 75% of those presenting through temporary interview day services and 67% of those presenting through out of hours services should have had an entry on the placement level returns.</t>
  </si>
  <si>
    <t>Population (16+)</t>
  </si>
  <si>
    <t>As proportion of Scotland</t>
  </si>
  <si>
    <t>All known outcomes (contact maintained)</t>
  </si>
  <si>
    <t>Proportion securing settled accommodation (known outcomes only)</t>
  </si>
  <si>
    <t>Table 10b: Applications assessed as homeless or threatened with homelessness, as a proportion of all households assessed as homeless, by local authority: 2002-2003 to 2019-2020</t>
  </si>
  <si>
    <t>Not offered figures published in January 2020 for Edinburgh were much smaller in magnitude as they reported the number not accommodated as a result of temporary interview day services only. Figures published now refer to not offered placements resulting from both temporary interview day services and out of hours services. The difference to previously published figures are: for April 2018 to March 2019 – 1,075 vs 410; and for April to September 2019 – 330 vs 175.</t>
  </si>
  <si>
    <t>Note: Applicants may select multiple responses, which is reflected in the higher count of the 'all those completing this question' category.</t>
  </si>
  <si>
    <t xml:space="preserve">Note: As of 31st December 2012, Local Authorities no longer apply the priority need test to homeless households, due to the Abolition of Priority Need Test (Scotland) Order 2012.  </t>
  </si>
  <si>
    <t xml:space="preserve">Note: This information was not collected prior to 1 April 2007. The data specification was updated in July 2013 to include lodgers and different types of shared properties.  </t>
  </si>
  <si>
    <t xml:space="preserve">For disclosure purposes, figures in the table are rounded to the nearest 5, apart from 1,2 and 3, which are rounded to '&lt;4'. </t>
  </si>
  <si>
    <t xml:space="preserve">Note: Totals may not sum to 100% due to rounding.  </t>
  </si>
  <si>
    <t xml:space="preserve">Note: 'Other' includes households with 2 adults that are not a couple or households with more than 2 adults. </t>
  </si>
  <si>
    <t xml:space="preserve">Note: 'Other placed by local authority' includes all other property not owned by the local authority, such as mobile homes, caravans or chalets. </t>
  </si>
  <si>
    <t>Note that information on household type is derived from the information on household type as at the time of the original homelessness application, and therefore may not reflect the actual composition of the household whilst in temporary accommodation</t>
  </si>
  <si>
    <t>Populations based on NRS mid-2019 population estimates at: https://www.nrscotland.gov.uk/statistics-and-data/statistics/statistics-by-theme/population/population-estimates/mid-year-population-estimates/mid-2019</t>
  </si>
  <si>
    <t>2020-21</t>
  </si>
  <si>
    <t>Table 1a: Homelessness applications, by local authority: 2002-03 to 2020-21</t>
  </si>
  <si>
    <t>Change 19-20 to 20-21</t>
  </si>
  <si>
    <t>Homelessness in Scotland: 2020 to 2021</t>
  </si>
  <si>
    <t>29th June 2021</t>
  </si>
  <si>
    <t>Table 2a: Applications where at least one member of the household experienced rough sleeping the night before their application: 2002-03 to 2020-21</t>
  </si>
  <si>
    <t>Table 3a: Applications where at least one member of the household experienced rough sleeping in the three months prior to their application: 2002-03 to 2020-21</t>
  </si>
  <si>
    <t>Table 4: Applications where at least one member of the household experienced rough sleeping, as a proportion of all applications, by local authority: 2020-21</t>
  </si>
  <si>
    <t>Table 5a: Main reason for making an application for homelessness: 2007-08 to 2020-21</t>
  </si>
  <si>
    <t>Table 6a: Reasons for failing to maintain accommodation prior to application: 2007-2008 to 2020-2021</t>
  </si>
  <si>
    <t>Table 6c: Reasons for failing to maintain accommodation prior to application, as a proportion of all applications: 2007-2008 to 2020-2021</t>
  </si>
  <si>
    <t>Table 6b: Reasons for failing to maintain accommodation prior to application, as a proportion of those answering this question: 2007-2008 to 2020-2021</t>
  </si>
  <si>
    <t>Table 7a: Number of live homelessness cases at 31st March: 2003-2021</t>
  </si>
  <si>
    <t>Local Authority Furnished</t>
  </si>
  <si>
    <t>Local Authority other</t>
  </si>
  <si>
    <t>Housing Association</t>
  </si>
  <si>
    <t>Local Authority Hostel</t>
  </si>
  <si>
    <t>Other Hostel</t>
  </si>
  <si>
    <t>Lost contact post-assessment</t>
  </si>
  <si>
    <t>Contact with applicant lost before LA duty discharged</t>
  </si>
  <si>
    <t>Contact with applicant maintained until discharge of LA duty</t>
  </si>
  <si>
    <t>Change 2020 to 2021</t>
  </si>
  <si>
    <t>Table 5b: Main reason for making an application for homelessness, as a proportion of all applications: 2007-08 to 2020-21</t>
  </si>
  <si>
    <t>Table 1b: Homeless applications, as a proportion of all applications, by local authority: 2002-03 to 2020-21</t>
  </si>
  <si>
    <t>Table 2b: Applications where at least one member of the household experienced rough sleeping the night before their application, by local authority: 2002-03 to 2020-21</t>
  </si>
  <si>
    <t>Table 3b: Applications where at least one member of the household experienced rough sleeping in the three months prior to their application, by local authority: 2002-03 to 2020-21</t>
  </si>
  <si>
    <t>Table 7b: Number of live homelessness cases at 31st March as a proportion of all live cases: 2003-2021</t>
  </si>
  <si>
    <t>Table 8a: Homelessness assessment decisions: 2002-2003 to 2020-2021</t>
  </si>
  <si>
    <t>Table 8b: Homelessness assessment decisions, as a proportion of all assessments: 2002-2003 to 2019-2021</t>
  </si>
  <si>
    <t>Table 9a: Homelessness assessment decisions, by local authority: 2020-2021</t>
  </si>
  <si>
    <t>Table 9b: Homelessness assessment decisions, as a proportion of all assessments, by local authority: 2020-2021</t>
  </si>
  <si>
    <t>Table 10: Summary homelessness assessment decisions a) numbers and b) as a proportion of all assessments, by local authority: 2020-2021</t>
  </si>
  <si>
    <t>Table 11a: Applications assessed as homeless or threatened with homelessness, by local authority: 2002-2003 to 2020-2021</t>
  </si>
  <si>
    <t>Table 12: Households assessed as homeless compared to population, by local authority: 2020-21</t>
  </si>
  <si>
    <t>Table 13: Number of people associated with applications assessed as homeless or threatened with homelessness: 2002-03 to 2020-21</t>
  </si>
  <si>
    <t>Table 14: Number of adults associated with applications assessed as homeless or threatened with homelessness: 2002-03 to 2020-21</t>
  </si>
  <si>
    <t>Table 15: Number of children associated with applications assessed as homeless or threatened with homelessness: 2002-03 to 2020-21</t>
  </si>
  <si>
    <t>Table 16a: Households re-assessed as homeless: 2007-2008 to 2020-2021</t>
  </si>
  <si>
    <t>Table 16b: Households re-assessed as homeless, as a proportion of all households assessed as homeless: 2007-2008 to 2020-2021</t>
  </si>
  <si>
    <t>Table 17a: Households re-assessed as homeless within one year, by local authority: 2007-2008 to 2020-2021</t>
  </si>
  <si>
    <t>Table 17b: Households re-assessed as homeless within one year, as a proportion of all households assessed as homeless, by loal authority: 2007-2008 to 2020-2021</t>
  </si>
  <si>
    <t>Table 18a: Property type from which the household became homeless: 2007-2008 to 2020-2021</t>
  </si>
  <si>
    <t>Table 18b: Property type from which the household became homeless, as a proportion of all households assessed as homeless: 2007-2008 to 2019-2021</t>
  </si>
  <si>
    <t>Table 19a: Support needs identified for households assessed as homeless or threatened with homelessness: 2007-2008 to 2020-2021</t>
  </si>
  <si>
    <t>Table 19b: Support needs identified for households assessed as homeless or threatened with homelessnes, as a proportion of all households assessed as homeless: 2007-08 to 2020-2021</t>
  </si>
  <si>
    <t>Table 20a: Number of support needs identified for households assessed as homeless or threatened with homelessness: 2007-08 to 2020-2021</t>
  </si>
  <si>
    <t>Table 20b: Number of support needs identified for households assessed as homeless or threatened with homelessnes, as a proportion of all households assessed as homeless: 2007-08 to 2020-2021</t>
  </si>
  <si>
    <t>Table 21a: Households assessed as homeless or threatened with homelessness with at least one identified support need, by local authority: 2007-08 to 2020-2021</t>
  </si>
  <si>
    <t>Table 21b: Households assessed as homeless or threatened with homelessness with at least one identified support need, as a proportion of all households assessed as homeless, by local authority: 2007-08 to 2020-2021</t>
  </si>
  <si>
    <t>Note: Figures refer to homeless applications that closed in 2020/21.</t>
  </si>
  <si>
    <t>Note: Figures refer to homeless applications that closed in the given year and took up temporary accommodation.</t>
  </si>
  <si>
    <t>&lt;4</t>
  </si>
  <si>
    <t>Jan-March</t>
  </si>
  <si>
    <t>April-June</t>
  </si>
  <si>
    <t>a) Unintentionally homeless</t>
  </si>
  <si>
    <t>b) Intentionally Homeless</t>
  </si>
  <si>
    <t>All applications with a household member aged under 25</t>
  </si>
  <si>
    <t>All previously looked after</t>
  </si>
  <si>
    <t xml:space="preserve">      Less than 5 years ago</t>
  </si>
  <si>
    <t xml:space="preserve">      5 or more years ago</t>
  </si>
  <si>
    <t>Not looked after</t>
  </si>
  <si>
    <t>Not known/refused</t>
  </si>
  <si>
    <t>Note: Information about whether any household member was previously looked after by a local authority is only gathered for applications with a household member under the age of 25.</t>
  </si>
  <si>
    <t>All previously in armed forces</t>
  </si>
  <si>
    <t>Less than 5 years ago</t>
  </si>
  <si>
    <t>5 or more years ago</t>
  </si>
  <si>
    <t>Never been in armed services</t>
  </si>
  <si>
    <t>Table 61: Housing support assessments for households assessed as unintentionally homeless or threatened with homelessness, by local authority: April to September 2020</t>
  </si>
  <si>
    <t>Table 22a: Former armed forces status for households assessed as homeless or threatened with homelessness: 2007-08 to 2020-21</t>
  </si>
  <si>
    <t>Table 22b: Former armed forces status for households assessed as homeless or threatened with homelessness, as a proportion of all households assessed as homeless: 2007-08 to 2020-21</t>
  </si>
  <si>
    <t>Table 23a: Former looked after status for households assessed as homeless or threatened with homelessness: 2007-08 to 2020-21</t>
  </si>
  <si>
    <t>Table 23b: Former looked after status for households assessed as homeless or threatened with homelessness, as a proportion of all households assessed as homeless: 2007-08 to 2020-21</t>
  </si>
  <si>
    <t>Table 24: Local connection status of households assessed as homeless or threatened with homelessness a) numbers and b) as a proportion of all households assessed as homeless, by local authority: 2019/20</t>
  </si>
  <si>
    <t>Table 25: Average time (days) from application to assessment, by local authority: 2002-03 to 2020-21</t>
  </si>
  <si>
    <t>Table 26: Households in temporary accommodation as at 31 March, by local authority: 2002 to 2021</t>
  </si>
  <si>
    <t>Table 27: Households with children or a pregnant woman in temporary accommodation at as 31 March, by local authority: 2002 to 2021</t>
  </si>
  <si>
    <t>Table 28: Number of children in temporary accommodation as at 31 March, by local authority: 2002 to 2021</t>
  </si>
  <si>
    <t>Table 29a: Households in temporary accommodation, by type of accommodation and local authority: as at 31 March 2021</t>
  </si>
  <si>
    <t>Table 29b: Households in temporary accommodation, as a proportion of all households, by type of accommodation and local authority: as at 31 March 2021</t>
  </si>
  <si>
    <t>Table 30a: Households with children or pregnant women in temporary accommodation, by type of accommodation and local authority: as at 31 March 2021</t>
  </si>
  <si>
    <t>Table 30b: Households with children or pregnant women in temporary accommodation, as a proportion of all households, by type of accommodation and local authority: as at 31 March 2021</t>
  </si>
  <si>
    <t>Table 31a: Number of children in temporary accommodation, by type of accommodation and local authority: as at 31 March 2021</t>
  </si>
  <si>
    <t>Table 31b: Number of chilren in temporary accommodation, as a proportion of all children, by type of accommodation and local authority: as at 31 March 2021</t>
  </si>
  <si>
    <t>Table 32: Households in temporary accommodation compared to population, by local authority: as at 31 March 2021</t>
  </si>
  <si>
    <t>Table 33: Number of households entering and exiting temporary accommodation, by local authority: 2020-21</t>
  </si>
  <si>
    <t>Table 34: Households assessed as homeless or threatened with homelessness with cases closed a) number and b) as a proportion of total cases closed, by number of temporary accommodation placements and local authority: 2020-21</t>
  </si>
  <si>
    <t>Table 34: Households not assessed as homeless with cases closed c) number and d) as a proportion of total cases closed, by number of temporary accommodation placements and local authority: 2019-20</t>
  </si>
  <si>
    <t>Table 35: Households assessed as homeless or threatened with homelessness with cases closed a) number and b) as a proportion of total cases closed, by number of temporary accommodation placements and household type: 2020-21</t>
  </si>
  <si>
    <t>Table 35: Households not assessed as homeless with cases closed c) number and d) as a proportion of total cases closed, by number of temporary accommodation placements and household type: 2020-21</t>
  </si>
  <si>
    <t>Table 36: Average total time (days) spent in temporary accommodation, by local authority: 2017-18 to 2020-21</t>
  </si>
  <si>
    <t>Table 37: Average total time (days) spent in temporary accommodation, by household type: 2017-18 to 2020-21</t>
  </si>
  <si>
    <t>Table 38: Average total time (days) spent in temporary accommodation, by household type and local authority: 2020-21</t>
  </si>
  <si>
    <t>Table 39a: Number of temporary accommodation placements, by type of accommodation and local authority: 2020-21</t>
  </si>
  <si>
    <t>Table 39b: Temporary accommodation placements, as a proportion of all placements, by type of accommodation and local authority: 2020-21</t>
  </si>
  <si>
    <t>Table 40: Average duration (days) in temporary accommodation, by type of accommodation and local authority: 2020-21</t>
  </si>
  <si>
    <t>Table 41: Offers of temporary accommodation refused by the applicant, by local authority: 2017-18 to 2020-21</t>
  </si>
  <si>
    <t>Table 42: Instances where households requiring temporary accommodation have not been offered temporary accommodation, by local authority: 2017-18 to 2020-2021</t>
  </si>
  <si>
    <t>Table 43: Number of temporary accommodation placements that have been in breach of the Unsuitable Accommodation Order, by local authority: 2017-18 to 2020-2021</t>
  </si>
  <si>
    <t>Table 44a: Contact status for unintentionally homeless households: 2002-2003 to 2020-2021</t>
  </si>
  <si>
    <t>Table 44b: Contact status for intentionally homeless households: 2002-2003 to 2020-2021</t>
  </si>
  <si>
    <t>Table 47c: Outcomes for households assessed as intentionally homeless or threatened with homelessness, as a proportion of all outcomes: 2002-03 to 2020-21</t>
  </si>
  <si>
    <t>Table 48b: Outcomes for households assessed as unintentionally homeless or threatened with homelessness, as a proportion of all outcomes, by local authority: 2019-2020</t>
  </si>
  <si>
    <t>Table 49b: Outcomes for households assessed as intentionally homeless or threatened with homelessness, as a proportion of all outcomes, by local authority: 2020-2021</t>
  </si>
  <si>
    <t>Table 50: Average time (days) from assessment to closure for applications assessed as homeless or threatened with homelessness, by local authority: 2002-03 to 2020-21</t>
  </si>
  <si>
    <t>Table 54: Homelessness Applications by quarter, by local authority</t>
  </si>
  <si>
    <t>Table 55: Live applications at end of quarter, by local authority</t>
  </si>
  <si>
    <t>Table 56: Number of households assessed as homeless by quarter, by local authority</t>
  </si>
  <si>
    <t>Table 57: Households in temporary accommodation at the end of each quarter, by local authority</t>
  </si>
  <si>
    <t>Table 58: Contact status for unintentionally homeless households, by quarter</t>
  </si>
  <si>
    <t>Table 51: Average time (days) from assessment to closure for applications not assessed as homeless or threatened with homelessness, by local authority: 2002-03 to 2020-21</t>
  </si>
  <si>
    <t>Table 52: Applications assessed as homeless or threatened with homelessness referred to another local authority, by local authority: 2002-03 to 2020-21</t>
  </si>
  <si>
    <t>Notes</t>
  </si>
  <si>
    <t>Table 45b:  Outcomes for households assessed as intentionally homeless or threatened with homelessness when contact was lost before discharge of duty, 2002-03 to 2020-21</t>
  </si>
  <si>
    <t>Table 46a: Outcomes for households assessed as unintentionally homeless or threatened with homelessness where contact was maintained, 2002-03 to 2020-21</t>
  </si>
  <si>
    <t>Table 46c: Outcomes for households assessed as unintentionally homeless or threatened with homelessness where contact was maintained, as a proportion of all outcomes: 2002-03 to 2020-21</t>
  </si>
  <si>
    <t>Table 46b: Outcomes for households assessed as unintentionally homeless or threatened with homelessness where contact was maintained, as a proportion of all known outcomes: 2002-03 to 2020-21</t>
  </si>
  <si>
    <t>Table 47a: Outcomes for households assessed as intentionally homeless or threatened with homelessness where contact was maintained: 2002-03 to 2020-21</t>
  </si>
  <si>
    <t>Table 47b: Outcomes for households assessed as intentionally homeless or threatened with homelessness where contact was maintained, as a proportion of all known outcomes: 2002-03 to 2020-21</t>
  </si>
  <si>
    <t>Table 48a: Outcomes for households assessed as unintentionally homeless or threatened with homelessness where contact was maintained, by local authority: 2020-2021</t>
  </si>
  <si>
    <t>Table 49a: Outcomes for households assessed as intentionally homeless or threatened with homelessness where contact was maintained, by local authority: 2020-2021</t>
  </si>
  <si>
    <t>Table 53: Housing support assessments for households assessed as homeless or threatened with homelessness where contact was maintained, by local authority: 2020-2021</t>
  </si>
  <si>
    <t>Table 59a: Outcomes for households assessed as unintentionally homeless or threatened with homelessness  where contact was maintained, by quarter</t>
  </si>
  <si>
    <t>All known outcomes</t>
  </si>
  <si>
    <t>Table 59b: Outcomes for households assessed as unintentionally homeless or threatened with homelessness  where contact was maintained, by quarter, as a proportion of all known outcomes</t>
  </si>
  <si>
    <t>Table 59c: Outcomes for households assessed as unintentionally homeless or threatened with homelessness  where contact was maintained, by quarter, as a proportion of all outcomes</t>
  </si>
  <si>
    <t>Table 60a: Outcomes for households assessed as intentionally homeless or threatened with homelessness  where contact was maintained, by quarter</t>
  </si>
  <si>
    <t>Table 60b: Outcomes for households assessed as unintentionally homeless or threatened with homelessness  where contact was maintained, by quarter, as a proportion of all known outcomes</t>
  </si>
  <si>
    <t>Table 60c: Outcomes for households assessed as intentionally homeless or threatened with homelessness  where contact was maintained, by quarter, as a proportion of all known outcomes</t>
  </si>
  <si>
    <t>Correction</t>
  </si>
  <si>
    <t>Homelessness in Scotland: Update to 30th September 2019 (Published January 2020)</t>
  </si>
  <si>
    <t>Homelessness in Scotland: 2019 to 2020 (Published August 2020)</t>
  </si>
  <si>
    <t>Homelessness in Scotland: Equalities Breakdown 2019 to 2020 (Published October 2020)</t>
  </si>
  <si>
    <t>Homelessness in Scotland: update to 30 September 2020 (Published March 2021)</t>
  </si>
  <si>
    <t>Due to an outcome being recorded for these cases they were incorrectly recorded as having maintained contact. As a result the number of cases where contact was lost prior to the discharge of duty has been under-reported.</t>
  </si>
  <si>
    <t>For example, the 'Homelessness in Scotland: 2019 to 2020' publication reported that 95% of households assessed as homeless or threatened with homelessness maintained contact with the local authority until discharge of duty in 2019/20.</t>
  </si>
  <si>
    <t xml:space="preserve">The impact of the error has been to overestimate the proportion of households who maintained contact until discharge of duty by between 4% and 7%. </t>
  </si>
  <si>
    <t>The corrected figure for this publication shows the true proportion was 91%.</t>
  </si>
  <si>
    <t>The impact in subsequent tables was smaller. For example, the 'Homelessness in Scotland: 2019 to 2020' publication reported that 82% of households that were assessed as homeless and maintained contact secured settled accommodation as their outcome in 2019/20.</t>
  </si>
  <si>
    <t>The corrected figure included in this publication was 83%.</t>
  </si>
  <si>
    <t>Tables published is this publication correct errors in these previous publications. These are tables 44, 46, 47, 48, 49, 53, 58, 59, 60 and 61 in this document.</t>
  </si>
  <si>
    <t>Note: Total time in temporary accommodation is calculated by adding all placements taken up by a household for applications that closed in the given year.</t>
  </si>
  <si>
    <t>Table 7a &amp; b: Number of live homelessness cases at 31st March</t>
  </si>
  <si>
    <t>Table 12: Households assessed as homeless compared to population of Scotland aged 16 or over</t>
  </si>
  <si>
    <t>Table 11a &amp; b: Applications assessed as homeless or threatened with homelessness, by local authority</t>
  </si>
  <si>
    <t>Table 13: Number of people associated with applications assessed as homeless</t>
  </si>
  <si>
    <t>Table 14: Adults associated with applications assessed as homeless</t>
  </si>
  <si>
    <t>Table 15: Children associated with applications assessed as homeless</t>
  </si>
  <si>
    <t>Table 16a &amp; b: Households re-assessed as Homeless</t>
  </si>
  <si>
    <t>Table 17: Households Re-assessed as Homeless within one year by Local Authority</t>
  </si>
  <si>
    <t>Table 18a &amp; b: Property type from which the household became homeless</t>
  </si>
  <si>
    <t>Table 19a &amp; b: Support needs identified for households assessed as homeless</t>
  </si>
  <si>
    <t>Table 20a &amp; b: Number of support needs identified for households assessed as homeless</t>
  </si>
  <si>
    <t>Table 21a &amp; b: Households assessed as homeless with at least one identified support need</t>
  </si>
  <si>
    <t>Table 24a &amp; b: Local connection status of applications assessed as homeless</t>
  </si>
  <si>
    <t>Table 25: Average time in days from application to assessment</t>
  </si>
  <si>
    <t>Table 22a &amp; b: Homeless applications assessed as homeless where at least one household member was formerly in the armed forces</t>
  </si>
  <si>
    <t>Table 23a &amp; b: Homeless applications assessed as homeless where at least one member of the household was formerly looked after by the local authority</t>
  </si>
  <si>
    <t>Table 26: Households in temporary accommodation at 31 March each year</t>
  </si>
  <si>
    <t>Table 27: Households with children in temporary accommodation at 31 March each year</t>
  </si>
  <si>
    <t>Table 28: Number of children in temporary accommodation at 31 March each year</t>
  </si>
  <si>
    <t>Table 29a &amp; b: Households in temporary accommodation by type of accommodation and local authority at 31 March 2020</t>
  </si>
  <si>
    <t>Table 30a &amp; b: Households with children in temporary accommodation by type of accommodation and local authority at 31 March 2020</t>
  </si>
  <si>
    <t>Table 31a &amp; b: Number of children in temporary accommodation by type of accommodation and local authority at 31 March 2020</t>
  </si>
  <si>
    <t>Table 32: Households in temporary accommodation at 31st March compared to population of Scotland age 16 or over</t>
  </si>
  <si>
    <t>Table 33: Number of households entering and exiting temporary accommodation by local authority</t>
  </si>
  <si>
    <t>Table 34a &amp; b: Number of temporary accommodation placements taken up for applications assessed as homeless</t>
  </si>
  <si>
    <t>Table 35a &amp; b: Number of temporary accommodation placements taken up for applications assessed as homeless by household type</t>
  </si>
  <si>
    <t>Table 36:  Average of total time spent in temporary accommodation</t>
  </si>
  <si>
    <t>Table 37: Average of total time spent in temporary accommodation by household type</t>
  </si>
  <si>
    <t>Table 38: Average of total time spent in temporary accommodation by household type and local authority</t>
  </si>
  <si>
    <t>Table 39a &amp; b: Temporary accommodation placements by type</t>
  </si>
  <si>
    <t>Table 40: Average duration of placement by placement type</t>
  </si>
  <si>
    <t>Table 41: Offers of temporary accommodation refused</t>
  </si>
  <si>
    <t>Table 42: Households not offered temporary accommodation</t>
  </si>
  <si>
    <t>Table 43: Breaches of the Unsuitable Accommodation Order</t>
  </si>
  <si>
    <t>Table 44a &amp; b: Applications where lost contact or outcome not known</t>
  </si>
  <si>
    <t>Table 46a &amp; b: Outcomes for Homeless Applications assessed as unintentionally homeless</t>
  </si>
  <si>
    <t>Table 47a &amp; b: Outcomes for Homeless Applications assessed as intentionally homeless</t>
  </si>
  <si>
    <t>Table 48a &amp; b: Outcomes for households assessed as unintentionally homeless or threatened with homelessness by local authority</t>
  </si>
  <si>
    <t>Table 49a &amp; b: Outcomes for households assessed as intentionally homeless or threatened with homelessness by local authority</t>
  </si>
  <si>
    <t>Table 50: Average time in days from assessment to closure for applications assessed as homeless</t>
  </si>
  <si>
    <t>Table 51: Average time in days from assessment to closure for applications not assessed as homeless or threatened with homelessness</t>
  </si>
  <si>
    <t>Table 52: Applications assessed as homeless or threatened with homelessness referred to another local authority</t>
  </si>
  <si>
    <t>Table 53: Housing support assessments carried out under Housing Support Services (Homelessness)(Scotland) Regulations 2012</t>
  </si>
  <si>
    <t>Table 45a: Outcomes for households assessed as unintentionally homeless or threatened with homelessness when contact was lost before discharge of duty, 2002-03 to 2020-21</t>
  </si>
  <si>
    <t>Table 45a &amp; b: Outcomes for households assessed as unintentionally homeless or threatened with homelessness where contact was lost before discharge of duty</t>
  </si>
  <si>
    <t>Additional quarterly tables</t>
  </si>
  <si>
    <t>Table 59a &amp; b: Outcomes for households assessed as unintentionally homeless or threatened with homelessness  where contact was maintained, by quarter</t>
  </si>
  <si>
    <t>Table 60a &amp; b: Outcomes for households assessed as intentionally homeless or threatened with homelessness  where contact was maintained, by quarter</t>
  </si>
  <si>
    <t xml:space="preserve">An error has been discovered in recent Homelessness statistical publications due to the misclassification of a small number of households with whom contact was lost prior to discharge of duty by the local authority to which they made a homeless application.  </t>
  </si>
  <si>
    <t>In addition, subsequent tables which provided information for cases where contact was maintained were also inaccurate as they were based on the same underlying population.</t>
  </si>
  <si>
    <t>The errors relate to tables in the following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</si>
</sst>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0.0%"/>
    <numFmt numFmtId="166" formatCode="0.0"/>
    <numFmt numFmtId="167" formatCode="#,##0_ ;\-#,##0\ "/>
    <numFmt numFmtId="168" formatCode="[$-F800]dddd\,\ mmmm\ dd\,\ yyyy"/>
  </numFmts>
  <fonts count="25" x14ac:knownFonts="1">
    <font>
      <sz val="11"/>
      <color theme="1"/>
      <name val="Calibri"/>
      <family val="2"/>
      <scheme val="minor"/>
    </font>
    <font>
      <sz val="11"/>
      <color theme="1"/>
      <name val="Calibri"/>
      <family val="2"/>
      <scheme val="minor"/>
    </font>
    <font>
      <sz val="10"/>
      <color rgb="FF000000"/>
      <name val="Arial"/>
      <family val="2"/>
    </font>
    <font>
      <b/>
      <sz val="10"/>
      <name val="Arial"/>
      <family val="2"/>
    </font>
    <font>
      <sz val="10"/>
      <name val="Arial"/>
      <family val="2"/>
    </font>
    <font>
      <sz val="10"/>
      <color theme="1"/>
      <name val="Arial"/>
      <family val="2"/>
    </font>
    <font>
      <b/>
      <sz val="10"/>
      <color rgb="FF000000"/>
      <name val="Arial"/>
      <family val="2"/>
    </font>
    <font>
      <b/>
      <sz val="10"/>
      <color theme="1"/>
      <name val="Arial"/>
      <family val="2"/>
    </font>
    <font>
      <sz val="10"/>
      <color theme="1"/>
      <name val="Calibri"/>
      <family val="2"/>
      <scheme val="minor"/>
    </font>
    <font>
      <b/>
      <sz val="10"/>
      <color theme="1"/>
      <name val="Calibri"/>
      <family val="2"/>
      <scheme val="minor"/>
    </font>
    <font>
      <sz val="11"/>
      <name val="Times New Roman"/>
      <family val="1"/>
    </font>
    <font>
      <b/>
      <sz val="11"/>
      <color theme="1"/>
      <name val="Calibri"/>
      <family val="2"/>
      <scheme val="minor"/>
    </font>
    <font>
      <sz val="10"/>
      <color rgb="FFFF0000"/>
      <name val="Arial"/>
      <family val="2"/>
    </font>
    <font>
      <sz val="11"/>
      <color theme="1"/>
      <name val="Arial"/>
      <family val="2"/>
    </font>
    <font>
      <sz val="8"/>
      <name val="Arial"/>
      <family val="2"/>
    </font>
    <font>
      <b/>
      <sz val="10"/>
      <color rgb="FFFF0000"/>
      <name val="Arial"/>
      <family val="2"/>
    </font>
    <font>
      <sz val="9"/>
      <color indexed="81"/>
      <name val="Tahoma"/>
      <family val="2"/>
    </font>
    <font>
      <b/>
      <sz val="9"/>
      <color indexed="81"/>
      <name val="Tahoma"/>
      <family val="2"/>
    </font>
    <font>
      <b/>
      <sz val="11"/>
      <name val="Calibri"/>
      <family val="2"/>
      <scheme val="minor"/>
    </font>
    <font>
      <sz val="11"/>
      <color rgb="FFFF0000"/>
      <name val="Arial"/>
      <family val="2"/>
    </font>
    <font>
      <sz val="10"/>
      <color rgb="FF0070C0"/>
      <name val="Arial"/>
      <family val="2"/>
    </font>
    <font>
      <b/>
      <sz val="18"/>
      <color theme="3"/>
      <name val="Calibri"/>
      <family val="2"/>
      <scheme val="minor"/>
    </font>
    <font>
      <u/>
      <sz val="11"/>
      <color theme="10"/>
      <name val="Calibri"/>
      <family val="2"/>
      <scheme val="minor"/>
    </font>
    <font>
      <u/>
      <sz val="11"/>
      <color theme="10"/>
      <name val="Arial"/>
      <family val="2"/>
    </font>
    <font>
      <b/>
      <sz val="14"/>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Protection="0">
      <alignment horizontal="left"/>
    </xf>
    <xf numFmtId="0" fontId="5" fillId="0" borderId="0"/>
    <xf numFmtId="0" fontId="14" fillId="0" borderId="0"/>
    <xf numFmtId="9" fontId="4" fillId="0" borderId="0" applyFont="0" applyFill="0" applyBorder="0" applyAlignment="0" applyProtection="0"/>
    <xf numFmtId="0" fontId="22" fillId="0" borderId="0" applyNumberFormat="0" applyFill="0" applyBorder="0" applyAlignment="0" applyProtection="0"/>
  </cellStyleXfs>
  <cellXfs count="372">
    <xf numFmtId="0" fontId="0" fillId="0" borderId="0" xfId="0"/>
    <xf numFmtId="0" fontId="4" fillId="0" borderId="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4" fillId="0" borderId="0" xfId="0" applyFont="1" applyFill="1" applyBorder="1"/>
    <xf numFmtId="0" fontId="5" fillId="0" borderId="0" xfId="0" applyFont="1"/>
    <xf numFmtId="3" fontId="6" fillId="0" borderId="2" xfId="0" applyNumberFormat="1" applyFont="1" applyBorder="1" applyAlignment="1">
      <alignment horizontal="right"/>
    </xf>
    <xf numFmtId="0" fontId="7" fillId="0" borderId="0" xfId="0" applyFont="1"/>
    <xf numFmtId="3" fontId="2" fillId="0" borderId="3" xfId="0" applyNumberFormat="1" applyFont="1" applyBorder="1" applyAlignment="1">
      <alignment horizontal="right"/>
    </xf>
    <xf numFmtId="0" fontId="2" fillId="0" borderId="3" xfId="0" applyFont="1" applyBorder="1" applyAlignment="1">
      <alignment horizontal="right"/>
    </xf>
    <xf numFmtId="3" fontId="2" fillId="0" borderId="4" xfId="0" applyNumberFormat="1" applyFont="1" applyBorder="1" applyAlignment="1">
      <alignment horizontal="right"/>
    </xf>
    <xf numFmtId="3" fontId="3" fillId="2" borderId="2" xfId="3" applyNumberFormat="1" applyFont="1" applyFill="1" applyBorder="1" applyAlignment="1">
      <alignment horizontal="center" vertical="center"/>
    </xf>
    <xf numFmtId="3" fontId="3" fillId="2" borderId="2" xfId="3"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Alignment="1">
      <alignment horizontal="center" vertical="center"/>
    </xf>
    <xf numFmtId="0" fontId="7" fillId="0" borderId="0" xfId="0" applyFont="1" applyAlignment="1">
      <alignment vertical="top"/>
    </xf>
    <xf numFmtId="0" fontId="3" fillId="0" borderId="5"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9" fontId="2" fillId="0" borderId="4" xfId="2" applyFont="1" applyBorder="1" applyAlignment="1">
      <alignment horizontal="right" vertical="top"/>
    </xf>
    <xf numFmtId="0" fontId="8" fillId="0" borderId="0" xfId="0" applyFont="1"/>
    <xf numFmtId="0" fontId="8" fillId="0" borderId="0" xfId="0" applyFont="1" applyAlignment="1">
      <alignment vertical="top"/>
    </xf>
    <xf numFmtId="0" fontId="9" fillId="0" borderId="0" xfId="0" applyFont="1"/>
    <xf numFmtId="0" fontId="2" fillId="0" borderId="4" xfId="0" applyFont="1" applyBorder="1" applyAlignment="1">
      <alignment horizontal="right"/>
    </xf>
    <xf numFmtId="164" fontId="6" fillId="0" borderId="2" xfId="1" applyNumberFormat="1" applyFont="1" applyBorder="1" applyAlignment="1">
      <alignment horizontal="right"/>
    </xf>
    <xf numFmtId="164" fontId="2" fillId="0" borderId="3" xfId="1" applyNumberFormat="1" applyFont="1" applyBorder="1" applyAlignment="1">
      <alignment horizontal="right"/>
    </xf>
    <xf numFmtId="164" fontId="2" fillId="0" borderId="4" xfId="1" applyNumberFormat="1" applyFont="1" applyBorder="1" applyAlignment="1">
      <alignment horizontal="right"/>
    </xf>
    <xf numFmtId="3" fontId="3" fillId="2" borderId="1" xfId="3" applyNumberFormat="1" applyFont="1" applyFill="1" applyBorder="1" applyAlignment="1">
      <alignment horizontal="center" vertical="center"/>
    </xf>
    <xf numFmtId="3" fontId="6" fillId="0" borderId="3" xfId="0" applyNumberFormat="1" applyFont="1" applyBorder="1" applyAlignment="1">
      <alignment horizontal="right"/>
    </xf>
    <xf numFmtId="0" fontId="3" fillId="0" borderId="0" xfId="0" applyFont="1" applyFill="1" applyBorder="1"/>
    <xf numFmtId="165" fontId="7" fillId="0" borderId="0" xfId="2" applyNumberFormat="1" applyFont="1"/>
    <xf numFmtId="3" fontId="7" fillId="0" borderId="5" xfId="0" applyNumberFormat="1" applyFont="1" applyBorder="1"/>
    <xf numFmtId="3" fontId="5" fillId="0" borderId="7" xfId="0" applyNumberFormat="1" applyFont="1" applyBorder="1"/>
    <xf numFmtId="3" fontId="5" fillId="0" borderId="6" xfId="0" applyNumberFormat="1" applyFont="1" applyBorder="1"/>
    <xf numFmtId="3" fontId="7" fillId="0" borderId="2" xfId="0" applyNumberFormat="1" applyFont="1" applyBorder="1"/>
    <xf numFmtId="3" fontId="5" fillId="0" borderId="4" xfId="0" applyNumberFormat="1" applyFont="1" applyBorder="1"/>
    <xf numFmtId="3" fontId="5" fillId="0" borderId="3" xfId="0" applyNumberFormat="1" applyFont="1" applyBorder="1"/>
    <xf numFmtId="9" fontId="7" fillId="0" borderId="2" xfId="2" applyNumberFormat="1" applyFont="1" applyBorder="1"/>
    <xf numFmtId="9" fontId="5" fillId="0" borderId="3" xfId="2" applyNumberFormat="1" applyFont="1" applyBorder="1"/>
    <xf numFmtId="9" fontId="5" fillId="0" borderId="4" xfId="2" applyNumberFormat="1" applyFont="1" applyBorder="1"/>
    <xf numFmtId="9" fontId="7" fillId="0" borderId="8" xfId="2" applyNumberFormat="1" applyFont="1" applyBorder="1"/>
    <xf numFmtId="9" fontId="5" fillId="0" borderId="10" xfId="2" applyNumberFormat="1" applyFont="1" applyBorder="1"/>
    <xf numFmtId="9" fontId="5" fillId="0" borderId="9" xfId="2" applyNumberFormat="1" applyFont="1" applyBorder="1"/>
    <xf numFmtId="3" fontId="3" fillId="2" borderId="12" xfId="3" applyNumberFormat="1" applyFont="1" applyFill="1" applyBorder="1" applyAlignment="1">
      <alignment horizontal="center" vertical="center"/>
    </xf>
    <xf numFmtId="0" fontId="4" fillId="0" borderId="2" xfId="0" applyFont="1" applyFill="1" applyBorder="1" applyAlignment="1">
      <alignment horizontal="left" vertical="top" wrapText="1"/>
    </xf>
    <xf numFmtId="3" fontId="3" fillId="2" borderId="1" xfId="3" applyNumberFormat="1" applyFont="1" applyFill="1" applyBorder="1" applyAlignment="1">
      <alignment horizontal="center" vertical="center" wrapText="1"/>
    </xf>
    <xf numFmtId="0" fontId="6" fillId="0" borderId="2" xfId="0" applyFont="1" applyBorder="1" applyAlignment="1">
      <alignment horizontal="right"/>
    </xf>
    <xf numFmtId="3" fontId="2" fillId="0" borderId="2" xfId="0" applyNumberFormat="1" applyFont="1" applyBorder="1" applyAlignment="1">
      <alignment horizontal="right"/>
    </xf>
    <xf numFmtId="9" fontId="5" fillId="0" borderId="3" xfId="2" applyFont="1" applyBorder="1"/>
    <xf numFmtId="9" fontId="5" fillId="0" borderId="4" xfId="2" applyFont="1" applyBorder="1"/>
    <xf numFmtId="3" fontId="6" fillId="0" borderId="1" xfId="0" applyNumberFormat="1" applyFont="1" applyBorder="1" applyAlignment="1">
      <alignment horizontal="right"/>
    </xf>
    <xf numFmtId="0" fontId="3" fillId="2" borderId="1" xfId="3" applyNumberFormat="1" applyFont="1" applyFill="1" applyBorder="1" applyAlignment="1">
      <alignment horizontal="center" vertical="center"/>
    </xf>
    <xf numFmtId="0" fontId="3" fillId="2" borderId="1" xfId="3" applyNumberFormat="1" applyFont="1" applyFill="1" applyBorder="1" applyAlignment="1">
      <alignment horizontal="center" vertical="center" wrapText="1"/>
    </xf>
    <xf numFmtId="0" fontId="5" fillId="0" borderId="0" xfId="0" applyFont="1" applyAlignment="1">
      <alignment wrapText="1"/>
    </xf>
    <xf numFmtId="43" fontId="8" fillId="0" borderId="0" xfId="1" applyFont="1"/>
    <xf numFmtId="164" fontId="8" fillId="0" borderId="0" xfId="1" applyNumberFormat="1" applyFont="1"/>
    <xf numFmtId="164" fontId="3" fillId="2" borderId="1"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164" fontId="3" fillId="0" borderId="2" xfId="1" applyNumberFormat="1" applyFont="1" applyFill="1" applyBorder="1" applyAlignment="1">
      <alignment horizontal="left" vertical="top" wrapText="1"/>
    </xf>
    <xf numFmtId="164" fontId="6" fillId="0" borderId="3" xfId="1" applyNumberFormat="1" applyFont="1" applyBorder="1" applyAlignment="1">
      <alignment horizontal="right"/>
    </xf>
    <xf numFmtId="164" fontId="4" fillId="0" borderId="3" xfId="1" applyNumberFormat="1" applyFont="1" applyFill="1" applyBorder="1" applyAlignment="1">
      <alignment horizontal="left" vertical="top" wrapText="1"/>
    </xf>
    <xf numFmtId="164" fontId="4" fillId="0" borderId="4" xfId="1" applyNumberFormat="1" applyFont="1" applyFill="1" applyBorder="1" applyAlignment="1">
      <alignment horizontal="left" vertical="top" wrapText="1"/>
    </xf>
    <xf numFmtId="0" fontId="8" fillId="0" borderId="0" xfId="1" applyNumberFormat="1" applyFont="1"/>
    <xf numFmtId="0" fontId="5" fillId="0" borderId="0" xfId="1" applyNumberFormat="1" applyFont="1"/>
    <xf numFmtId="9" fontId="5" fillId="0" borderId="3" xfId="0" applyNumberFormat="1" applyFont="1" applyBorder="1"/>
    <xf numFmtId="9" fontId="5" fillId="0" borderId="4" xfId="0" applyNumberFormat="1" applyFont="1" applyBorder="1"/>
    <xf numFmtId="0" fontId="5" fillId="0" borderId="4" xfId="0" applyFont="1" applyBorder="1"/>
    <xf numFmtId="9" fontId="6" fillId="0" borderId="2" xfId="2" applyFont="1" applyBorder="1" applyAlignment="1">
      <alignment horizontal="right"/>
    </xf>
    <xf numFmtId="9" fontId="2" fillId="0" borderId="2" xfId="2" applyFont="1" applyBorder="1" applyAlignment="1">
      <alignment horizontal="right"/>
    </xf>
    <xf numFmtId="9" fontId="2" fillId="0" borderId="3" xfId="2" applyFont="1" applyBorder="1" applyAlignment="1">
      <alignment horizontal="right"/>
    </xf>
    <xf numFmtId="9" fontId="2" fillId="0" borderId="4" xfId="2" applyFont="1" applyBorder="1" applyAlignment="1">
      <alignment horizontal="right"/>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3" xfId="0" applyFont="1" applyBorder="1"/>
    <xf numFmtId="9" fontId="6" fillId="0" borderId="3" xfId="2" applyFont="1" applyBorder="1" applyAlignment="1">
      <alignment horizontal="right"/>
    </xf>
    <xf numFmtId="0" fontId="5" fillId="0" borderId="6" xfId="0" applyFont="1" applyBorder="1"/>
    <xf numFmtId="3" fontId="5" fillId="0" borderId="7" xfId="0" applyNumberFormat="1" applyFont="1" applyBorder="1" applyAlignment="1">
      <alignment horizontal="right"/>
    </xf>
    <xf numFmtId="9" fontId="5" fillId="0" borderId="3" xfId="2" applyFont="1" applyBorder="1" applyAlignment="1">
      <alignment horizontal="right"/>
    </xf>
    <xf numFmtId="3" fontId="5" fillId="0" borderId="6" xfId="0" applyNumberFormat="1" applyFont="1" applyBorder="1" applyAlignment="1">
      <alignment horizontal="right"/>
    </xf>
    <xf numFmtId="9" fontId="5" fillId="0" borderId="4" xfId="2" applyFont="1" applyBorder="1" applyAlignment="1">
      <alignment horizontal="right"/>
    </xf>
    <xf numFmtId="3" fontId="5" fillId="0" borderId="4" xfId="0" applyNumberFormat="1" applyFont="1" applyBorder="1" applyAlignment="1">
      <alignment horizontal="right"/>
    </xf>
    <xf numFmtId="3" fontId="3" fillId="2" borderId="1" xfId="3" applyNumberFormat="1" applyFont="1" applyFill="1" applyBorder="1" applyAlignment="1">
      <alignment horizontal="center" vertical="center" wrapText="1"/>
    </xf>
    <xf numFmtId="0" fontId="7" fillId="0" borderId="2" xfId="0" applyFont="1" applyBorder="1"/>
    <xf numFmtId="9" fontId="7" fillId="0" borderId="2" xfId="2" applyFont="1" applyBorder="1"/>
    <xf numFmtId="3" fontId="3" fillId="2" borderId="1" xfId="3" applyNumberFormat="1" applyFont="1" applyFill="1" applyBorder="1" applyAlignment="1">
      <alignment horizontal="center" vertical="center" wrapText="1"/>
    </xf>
    <xf numFmtId="0" fontId="5" fillId="0" borderId="1" xfId="0" applyFont="1" applyBorder="1"/>
    <xf numFmtId="9" fontId="5" fillId="0" borderId="1" xfId="2" applyFont="1" applyBorder="1"/>
    <xf numFmtId="0" fontId="3" fillId="0" borderId="3" xfId="0" applyFont="1" applyFill="1" applyBorder="1" applyAlignment="1">
      <alignment horizontal="left" vertical="top" wrapText="1"/>
    </xf>
    <xf numFmtId="3" fontId="5" fillId="0" borderId="1" xfId="0" applyNumberFormat="1" applyFont="1" applyBorder="1"/>
    <xf numFmtId="9" fontId="8" fillId="0" borderId="0" xfId="2" applyFont="1"/>
    <xf numFmtId="9" fontId="5" fillId="0" borderId="3" xfId="2" quotePrefix="1" applyFont="1" applyBorder="1" applyAlignment="1">
      <alignment horizontal="right"/>
    </xf>
    <xf numFmtId="9" fontId="0" fillId="0" borderId="0" xfId="2" applyFont="1"/>
    <xf numFmtId="9" fontId="0" fillId="0" borderId="9" xfId="2" applyFont="1" applyBorder="1"/>
    <xf numFmtId="9" fontId="0" fillId="0" borderId="10" xfId="2" applyFont="1" applyBorder="1"/>
    <xf numFmtId="3" fontId="7" fillId="0" borderId="3" xfId="0" applyNumberFormat="1" applyFont="1" applyBorder="1"/>
    <xf numFmtId="9" fontId="7" fillId="0" borderId="3" xfId="2" applyNumberFormat="1" applyFont="1" applyBorder="1"/>
    <xf numFmtId="0" fontId="4" fillId="0" borderId="3" xfId="0" applyFont="1" applyFill="1" applyBorder="1" applyAlignment="1">
      <alignment horizontal="left" vertical="top" wrapText="1" indent="3"/>
    </xf>
    <xf numFmtId="0" fontId="4" fillId="0" borderId="4" xfId="0" applyFont="1" applyFill="1" applyBorder="1" applyAlignment="1">
      <alignment horizontal="left" vertical="top" wrapText="1" indent="3"/>
    </xf>
    <xf numFmtId="0" fontId="3" fillId="0" borderId="7" xfId="4" applyFont="1" applyBorder="1" applyAlignment="1">
      <alignment horizontal="left"/>
    </xf>
    <xf numFmtId="0" fontId="3" fillId="0" borderId="7" xfId="5" applyFont="1" applyBorder="1"/>
    <xf numFmtId="0" fontId="13" fillId="0" borderId="0" xfId="0" applyFont="1"/>
    <xf numFmtId="9" fontId="2" fillId="0" borderId="0" xfId="2" applyFont="1" applyBorder="1" applyAlignment="1">
      <alignment horizontal="right"/>
    </xf>
    <xf numFmtId="9" fontId="2" fillId="0" borderId="7" xfId="2" applyFont="1" applyBorder="1" applyAlignment="1">
      <alignment horizontal="right"/>
    </xf>
    <xf numFmtId="9" fontId="2" fillId="0" borderId="6" xfId="2" applyFont="1" applyBorder="1" applyAlignment="1">
      <alignment horizontal="right"/>
    </xf>
    <xf numFmtId="9" fontId="6" fillId="0" borderId="1" xfId="2" applyFont="1" applyBorder="1" applyAlignment="1">
      <alignment horizontal="right"/>
    </xf>
    <xf numFmtId="3" fontId="7" fillId="0" borderId="5" xfId="0" applyNumberFormat="1" applyFont="1" applyBorder="1" applyAlignment="1">
      <alignment horizontal="right"/>
    </xf>
    <xf numFmtId="9" fontId="7" fillId="0" borderId="2" xfId="2" applyFont="1" applyBorder="1" applyAlignment="1">
      <alignment horizontal="right"/>
    </xf>
    <xf numFmtId="3" fontId="8" fillId="0" borderId="0" xfId="0" applyNumberFormat="1" applyFont="1"/>
    <xf numFmtId="3" fontId="5" fillId="0" borderId="0" xfId="0" applyNumberFormat="1" applyFont="1"/>
    <xf numFmtId="9" fontId="2" fillId="0" borderId="1" xfId="2" applyFont="1" applyBorder="1" applyAlignment="1">
      <alignment horizontal="right"/>
    </xf>
    <xf numFmtId="9" fontId="6" fillId="0" borderId="5" xfId="2" applyFont="1" applyBorder="1" applyAlignment="1">
      <alignment horizontal="right"/>
    </xf>
    <xf numFmtId="9" fontId="5" fillId="0" borderId="9" xfId="0" applyNumberFormat="1" applyFont="1" applyBorder="1"/>
    <xf numFmtId="9" fontId="5" fillId="0" borderId="10" xfId="0" applyNumberFormat="1" applyFont="1" applyBorder="1"/>
    <xf numFmtId="9" fontId="7" fillId="0" borderId="8" xfId="0" applyNumberFormat="1" applyFont="1" applyBorder="1"/>
    <xf numFmtId="9" fontId="11" fillId="0" borderId="8" xfId="2" applyFont="1" applyBorder="1"/>
    <xf numFmtId="3" fontId="2" fillId="0" borderId="1" xfId="0" applyNumberFormat="1" applyFont="1" applyBorder="1" applyAlignment="1">
      <alignment horizontal="right"/>
    </xf>
    <xf numFmtId="3" fontId="6" fillId="0" borderId="5" xfId="0" applyNumberFormat="1" applyFont="1" applyBorder="1" applyAlignment="1">
      <alignment horizontal="right"/>
    </xf>
    <xf numFmtId="3" fontId="2" fillId="0" borderId="7" xfId="0" applyNumberFormat="1" applyFont="1" applyBorder="1" applyAlignment="1">
      <alignment horizontal="right"/>
    </xf>
    <xf numFmtId="3" fontId="2" fillId="0" borderId="0" xfId="0" applyNumberFormat="1" applyFont="1" applyBorder="1" applyAlignment="1">
      <alignment horizontal="right"/>
    </xf>
    <xf numFmtId="3" fontId="2" fillId="0" borderId="9" xfId="0" applyNumberFormat="1" applyFont="1" applyBorder="1" applyAlignment="1">
      <alignment horizontal="right"/>
    </xf>
    <xf numFmtId="3" fontId="2" fillId="0" borderId="6" xfId="0" applyNumberFormat="1" applyFont="1" applyBorder="1" applyAlignment="1">
      <alignment horizontal="right"/>
    </xf>
    <xf numFmtId="167" fontId="6" fillId="0" borderId="3" xfId="1" applyNumberFormat="1" applyFont="1" applyBorder="1" applyAlignment="1">
      <alignment horizontal="right"/>
    </xf>
    <xf numFmtId="167" fontId="2" fillId="0" borderId="3" xfId="1" applyNumberFormat="1" applyFont="1" applyBorder="1" applyAlignment="1">
      <alignment horizontal="right"/>
    </xf>
    <xf numFmtId="167" fontId="2" fillId="0" borderId="4" xfId="1" applyNumberFormat="1" applyFont="1" applyBorder="1" applyAlignment="1">
      <alignment horizontal="right"/>
    </xf>
    <xf numFmtId="167" fontId="6" fillId="0" borderId="2" xfId="1" applyNumberFormat="1" applyFont="1" applyBorder="1" applyAlignment="1">
      <alignment horizontal="right"/>
    </xf>
    <xf numFmtId="3" fontId="7" fillId="0" borderId="0" xfId="0" applyNumberFormat="1" applyFont="1"/>
    <xf numFmtId="3" fontId="3" fillId="2" borderId="1" xfId="3" applyNumberFormat="1" applyFont="1" applyFill="1" applyBorder="1" applyAlignment="1">
      <alignment horizontal="center" vertical="center" wrapText="1"/>
    </xf>
    <xf numFmtId="3" fontId="5" fillId="0" borderId="4" xfId="0" applyNumberFormat="1" applyFont="1" applyBorder="1" applyAlignment="1">
      <alignment vertical="center"/>
    </xf>
    <xf numFmtId="9" fontId="5" fillId="0" borderId="10" xfId="2" applyNumberFormat="1" applyFont="1" applyBorder="1" applyAlignment="1">
      <alignment vertical="center"/>
    </xf>
    <xf numFmtId="0" fontId="3" fillId="3" borderId="0" xfId="0" applyFont="1" applyFill="1" applyBorder="1"/>
    <xf numFmtId="0" fontId="5" fillId="3" borderId="0" xfId="0" applyFont="1" applyFill="1"/>
    <xf numFmtId="3" fontId="6" fillId="0" borderId="3" xfId="0" applyNumberFormat="1" applyFont="1" applyBorder="1" applyAlignment="1">
      <alignment horizontal="right" vertical="center"/>
    </xf>
    <xf numFmtId="3" fontId="5" fillId="0" borderId="0" xfId="0" applyNumberFormat="1" applyFont="1" applyAlignment="1">
      <alignment vertical="center"/>
    </xf>
    <xf numFmtId="3" fontId="7" fillId="0" borderId="1" xfId="0" applyNumberFormat="1" applyFont="1" applyBorder="1" applyAlignment="1">
      <alignment vertical="center"/>
    </xf>
    <xf numFmtId="9" fontId="7" fillId="0" borderId="1" xfId="2" applyFont="1" applyBorder="1" applyAlignment="1">
      <alignment vertical="center"/>
    </xf>
    <xf numFmtId="167" fontId="6" fillId="0" borderId="5" xfId="1" applyNumberFormat="1" applyFont="1" applyBorder="1" applyAlignment="1">
      <alignment horizontal="right"/>
    </xf>
    <xf numFmtId="167" fontId="2" fillId="0" borderId="7" xfId="1" applyNumberFormat="1" applyFont="1" applyBorder="1" applyAlignment="1">
      <alignment horizontal="right"/>
    </xf>
    <xf numFmtId="167" fontId="2" fillId="0" borderId="6" xfId="1" applyNumberFormat="1" applyFont="1" applyBorder="1" applyAlignment="1">
      <alignment horizontal="right"/>
    </xf>
    <xf numFmtId="0" fontId="3" fillId="0" borderId="0" xfId="3" applyFont="1" applyBorder="1" applyAlignment="1"/>
    <xf numFmtId="0" fontId="4" fillId="0" borderId="0" xfId="3" applyFont="1"/>
    <xf numFmtId="9" fontId="4" fillId="0" borderId="0" xfId="7" applyFont="1"/>
    <xf numFmtId="9" fontId="4" fillId="0" borderId="0" xfId="7" applyFont="1" applyBorder="1"/>
    <xf numFmtId="0" fontId="3" fillId="0" borderId="0" xfId="3" applyFont="1"/>
    <xf numFmtId="168" fontId="4" fillId="0" borderId="3" xfId="0" applyNumberFormat="1" applyFont="1" applyFill="1" applyBorder="1" applyAlignment="1">
      <alignment horizontal="left" vertical="top" wrapText="1"/>
    </xf>
    <xf numFmtId="168" fontId="4" fillId="0" borderId="2" xfId="0" applyNumberFormat="1" applyFont="1" applyFill="1" applyBorder="1" applyAlignment="1">
      <alignment horizontal="left" vertical="top" wrapText="1"/>
    </xf>
    <xf numFmtId="168" fontId="4" fillId="0" borderId="4" xfId="0" applyNumberFormat="1" applyFont="1" applyFill="1" applyBorder="1" applyAlignment="1">
      <alignment horizontal="left" vertical="top" wrapText="1"/>
    </xf>
    <xf numFmtId="0" fontId="3" fillId="0" borderId="0" xfId="3" applyFont="1" applyBorder="1"/>
    <xf numFmtId="0" fontId="4" fillId="0" borderId="0" xfId="3" applyFont="1" applyBorder="1"/>
    <xf numFmtId="15" fontId="4" fillId="0" borderId="0" xfId="3" applyNumberFormat="1" applyFont="1" applyBorder="1"/>
    <xf numFmtId="3" fontId="5" fillId="0" borderId="0" xfId="0" applyNumberFormat="1" applyFont="1" applyBorder="1"/>
    <xf numFmtId="9" fontId="5" fillId="0" borderId="0" xfId="7" applyFont="1"/>
    <xf numFmtId="9" fontId="4" fillId="0" borderId="3" xfId="3" applyNumberFormat="1" applyFont="1" applyFill="1" applyBorder="1"/>
    <xf numFmtId="9" fontId="4" fillId="0" borderId="4" xfId="3" applyNumberFormat="1" applyFont="1" applyFill="1" applyBorder="1"/>
    <xf numFmtId="0" fontId="8" fillId="0" borderId="0" xfId="0" applyFont="1" applyFill="1"/>
    <xf numFmtId="0" fontId="4" fillId="0" borderId="3" xfId="0" applyFont="1" applyFill="1" applyBorder="1" applyAlignment="1">
      <alignment horizontal="left" vertical="center" wrapText="1"/>
    </xf>
    <xf numFmtId="0" fontId="3" fillId="0" borderId="5" xfId="0" applyFont="1" applyBorder="1"/>
    <xf numFmtId="0" fontId="4" fillId="0" borderId="7" xfId="0" applyFont="1" applyBorder="1"/>
    <xf numFmtId="0" fontId="4" fillId="0" borderId="6" xfId="0" applyFont="1" applyBorder="1"/>
    <xf numFmtId="0" fontId="3" fillId="0" borderId="0" xfId="0" applyFont="1" applyFill="1"/>
    <xf numFmtId="9" fontId="5" fillId="0" borderId="0" xfId="2" applyFont="1" applyBorder="1"/>
    <xf numFmtId="0" fontId="5" fillId="0" borderId="0" xfId="0" applyFont="1" applyFill="1"/>
    <xf numFmtId="3" fontId="2" fillId="0" borderId="3" xfId="0" applyNumberFormat="1" applyFont="1" applyBorder="1" applyAlignment="1">
      <alignment horizontal="right" vertical="center"/>
    </xf>
    <xf numFmtId="3" fontId="4" fillId="0" borderId="3" xfId="0" applyNumberFormat="1" applyFont="1" applyFill="1" applyBorder="1" applyAlignment="1">
      <alignment horizontal="left" vertical="center" wrapText="1"/>
    </xf>
    <xf numFmtId="3" fontId="2" fillId="0" borderId="3" xfId="0" applyNumberFormat="1" applyFont="1" applyBorder="1" applyAlignment="1">
      <alignment horizontal="right" vertical="top"/>
    </xf>
    <xf numFmtId="3" fontId="8" fillId="0" borderId="0" xfId="0" applyNumberFormat="1" applyFont="1" applyAlignment="1">
      <alignment vertical="top"/>
    </xf>
    <xf numFmtId="9" fontId="5" fillId="0" borderId="10" xfId="2" applyFont="1" applyBorder="1"/>
    <xf numFmtId="0" fontId="0" fillId="0" borderId="0" xfId="0" applyFill="1"/>
    <xf numFmtId="9" fontId="0" fillId="0" borderId="0" xfId="2" applyFont="1" applyFill="1"/>
    <xf numFmtId="9" fontId="7" fillId="0" borderId="3" xfId="2" applyFont="1" applyBorder="1"/>
    <xf numFmtId="3" fontId="3" fillId="2" borderId="1" xfId="3" applyNumberFormat="1" applyFont="1" applyFill="1" applyBorder="1" applyAlignment="1">
      <alignment horizontal="center" vertical="center" wrapText="1"/>
    </xf>
    <xf numFmtId="9" fontId="5" fillId="0" borderId="1" xfId="2" applyFont="1" applyFill="1" applyBorder="1"/>
    <xf numFmtId="0" fontId="4" fillId="0" borderId="11" xfId="0" applyFont="1" applyFill="1" applyBorder="1" applyAlignment="1">
      <alignment horizontal="left" vertical="top" wrapText="1"/>
    </xf>
    <xf numFmtId="3" fontId="15" fillId="3" borderId="10" xfId="3" applyNumberFormat="1" applyFont="1" applyFill="1" applyBorder="1" applyAlignment="1">
      <alignment horizontal="center" vertical="center"/>
    </xf>
    <xf numFmtId="3" fontId="3" fillId="2" borderId="18" xfId="3" applyNumberFormat="1" applyFont="1" applyFill="1" applyBorder="1" applyAlignment="1">
      <alignment horizontal="center" vertical="center" wrapText="1"/>
    </xf>
    <xf numFmtId="3" fontId="3" fillId="2" borderId="19" xfId="3" applyNumberFormat="1" applyFont="1" applyFill="1" applyBorder="1" applyAlignment="1">
      <alignment horizontal="center" vertical="center" wrapText="1"/>
    </xf>
    <xf numFmtId="3" fontId="6" fillId="0" borderId="20" xfId="0" applyNumberFormat="1" applyFont="1" applyBorder="1" applyAlignment="1">
      <alignment horizontal="right"/>
    </xf>
    <xf numFmtId="3" fontId="6" fillId="0" borderId="21" xfId="0" applyNumberFormat="1" applyFont="1" applyBorder="1" applyAlignment="1">
      <alignment horizontal="right"/>
    </xf>
    <xf numFmtId="3" fontId="2" fillId="0" borderId="22" xfId="0" applyNumberFormat="1" applyFont="1" applyBorder="1" applyAlignment="1">
      <alignment horizontal="right"/>
    </xf>
    <xf numFmtId="3" fontId="2" fillId="0" borderId="23" xfId="0" applyNumberFormat="1" applyFont="1" applyBorder="1" applyAlignment="1">
      <alignment horizontal="right"/>
    </xf>
    <xf numFmtId="3" fontId="2" fillId="0" borderId="24" xfId="0" applyNumberFormat="1" applyFont="1" applyBorder="1" applyAlignment="1">
      <alignment horizontal="right"/>
    </xf>
    <xf numFmtId="3" fontId="2" fillId="0" borderId="25" xfId="0" applyNumberFormat="1" applyFont="1" applyBorder="1" applyAlignment="1">
      <alignment horizontal="right"/>
    </xf>
    <xf numFmtId="3" fontId="2" fillId="0" borderId="27" xfId="0" applyNumberFormat="1" applyFont="1" applyBorder="1" applyAlignment="1">
      <alignment horizontal="right"/>
    </xf>
    <xf numFmtId="3" fontId="6" fillId="0" borderId="30" xfId="0" applyNumberFormat="1" applyFont="1" applyBorder="1" applyAlignment="1">
      <alignment horizontal="right"/>
    </xf>
    <xf numFmtId="3" fontId="2" fillId="0" borderId="31" xfId="0" applyNumberFormat="1" applyFont="1" applyBorder="1" applyAlignment="1">
      <alignment horizontal="right"/>
    </xf>
    <xf numFmtId="3" fontId="2" fillId="0" borderId="32" xfId="0" applyNumberFormat="1" applyFont="1" applyBorder="1" applyAlignment="1">
      <alignment horizontal="right"/>
    </xf>
    <xf numFmtId="0" fontId="4" fillId="0" borderId="0" xfId="0" applyFont="1"/>
    <xf numFmtId="0" fontId="4" fillId="0" borderId="1" xfId="0" applyFont="1" applyBorder="1"/>
    <xf numFmtId="3" fontId="3" fillId="0" borderId="2" xfId="3" applyNumberFormat="1" applyFont="1" applyFill="1" applyBorder="1" applyAlignment="1">
      <alignment horizontal="center" vertical="center"/>
    </xf>
    <xf numFmtId="0" fontId="4" fillId="0" borderId="5" xfId="0" applyFont="1" applyFill="1" applyBorder="1" applyAlignment="1">
      <alignment horizontal="left" vertical="top" wrapText="1"/>
    </xf>
    <xf numFmtId="0" fontId="4" fillId="0" borderId="7" xfId="0" applyFont="1" applyFill="1" applyBorder="1" applyAlignment="1">
      <alignment horizontal="left" vertical="top" wrapText="1" indent="3"/>
    </xf>
    <xf numFmtId="0" fontId="4" fillId="0" borderId="6" xfId="0" applyFont="1" applyFill="1" applyBorder="1" applyAlignment="1">
      <alignment horizontal="left" vertical="top" wrapText="1" indent="3"/>
    </xf>
    <xf numFmtId="0" fontId="3" fillId="0" borderId="0" xfId="0" applyFont="1" applyFill="1" applyBorder="1" applyAlignment="1"/>
    <xf numFmtId="0" fontId="15" fillId="0" borderId="0" xfId="0" applyFont="1" applyFill="1"/>
    <xf numFmtId="3" fontId="3" fillId="2" borderId="1" xfId="3" applyNumberFormat="1" applyFont="1" applyFill="1" applyBorder="1" applyAlignment="1">
      <alignment horizontal="center" vertical="center" wrapText="1"/>
    </xf>
    <xf numFmtId="0" fontId="19" fillId="0" borderId="0" xfId="0" applyFont="1" applyFill="1"/>
    <xf numFmtId="0" fontId="13" fillId="0" borderId="0" xfId="0" applyFont="1" applyFill="1"/>
    <xf numFmtId="9" fontId="7" fillId="0" borderId="2" xfId="2" applyFont="1" applyFill="1" applyBorder="1"/>
    <xf numFmtId="9" fontId="5" fillId="0" borderId="3" xfId="2" applyFont="1" applyFill="1" applyBorder="1"/>
    <xf numFmtId="9" fontId="5" fillId="0" borderId="4" xfId="2" applyFont="1" applyFill="1" applyBorder="1"/>
    <xf numFmtId="0" fontId="15" fillId="0" borderId="0" xfId="0" applyFont="1" applyFill="1" applyAlignment="1">
      <alignment wrapText="1"/>
    </xf>
    <xf numFmtId="49" fontId="11" fillId="2" borderId="6" xfId="0" applyNumberFormat="1" applyFont="1" applyFill="1" applyBorder="1" applyAlignment="1">
      <alignment horizontal="center" vertical="center" wrapText="1"/>
    </xf>
    <xf numFmtId="49" fontId="18" fillId="2" borderId="4"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164" fontId="5" fillId="0" borderId="0" xfId="0" applyNumberFormat="1" applyFont="1"/>
    <xf numFmtId="164" fontId="8" fillId="0" borderId="0" xfId="1" applyNumberFormat="1" applyFont="1" applyFill="1"/>
    <xf numFmtId="3" fontId="3" fillId="2" borderId="1" xfId="3" applyNumberFormat="1" applyFont="1" applyFill="1" applyBorder="1" applyAlignment="1">
      <alignment horizontal="center" vertical="center" wrapText="1"/>
    </xf>
    <xf numFmtId="0" fontId="12" fillId="0" borderId="0" xfId="0" applyFont="1"/>
    <xf numFmtId="0" fontId="20" fillId="0" borderId="0" xfId="0" applyFont="1"/>
    <xf numFmtId="0" fontId="3" fillId="2" borderId="11" xfId="3" applyNumberFormat="1" applyFont="1" applyFill="1" applyBorder="1" applyAlignment="1">
      <alignment horizontal="center" vertical="center" wrapText="1"/>
    </xf>
    <xf numFmtId="3" fontId="3" fillId="3" borderId="0" xfId="0" applyNumberFormat="1" applyFont="1" applyFill="1" applyBorder="1" applyAlignment="1">
      <alignment horizontal="right"/>
    </xf>
    <xf numFmtId="3" fontId="4" fillId="3" borderId="0" xfId="0" applyNumberFormat="1" applyFont="1" applyFill="1" applyBorder="1" applyAlignment="1">
      <alignment horizontal="right"/>
    </xf>
    <xf numFmtId="3" fontId="4" fillId="3" borderId="15" xfId="0" applyNumberFormat="1" applyFont="1" applyFill="1" applyBorder="1" applyAlignment="1">
      <alignment horizontal="right"/>
    </xf>
    <xf numFmtId="3" fontId="3" fillId="3" borderId="3" xfId="6" applyNumberFormat="1" applyFont="1" applyFill="1" applyBorder="1"/>
    <xf numFmtId="9" fontId="3" fillId="3" borderId="3" xfId="2" applyFont="1" applyFill="1" applyBorder="1" applyAlignment="1">
      <alignment vertical="top" wrapText="1"/>
    </xf>
    <xf numFmtId="3" fontId="4" fillId="3" borderId="3" xfId="6" applyNumberFormat="1" applyFont="1" applyFill="1" applyBorder="1"/>
    <xf numFmtId="9" fontId="4" fillId="3" borderId="3" xfId="2" applyFont="1" applyFill="1" applyBorder="1" applyAlignment="1">
      <alignment vertical="top" wrapText="1"/>
    </xf>
    <xf numFmtId="3" fontId="4" fillId="3" borderId="4" xfId="6" applyNumberFormat="1" applyFont="1" applyFill="1" applyBorder="1"/>
    <xf numFmtId="9" fontId="4" fillId="3" borderId="4" xfId="2" applyFont="1" applyFill="1" applyBorder="1" applyAlignment="1">
      <alignment vertical="top" wrapText="1"/>
    </xf>
    <xf numFmtId="0" fontId="4" fillId="0" borderId="0" xfId="3" applyFill="1"/>
    <xf numFmtId="164" fontId="4" fillId="0" borderId="0" xfId="1" applyNumberFormat="1" applyFont="1" applyFill="1" applyBorder="1" applyAlignment="1">
      <alignment horizontal="left" vertical="top" wrapText="1"/>
    </xf>
    <xf numFmtId="167" fontId="2" fillId="0" borderId="0" xfId="1" applyNumberFormat="1" applyFont="1" applyBorder="1" applyAlignment="1">
      <alignment horizontal="right"/>
    </xf>
    <xf numFmtId="0" fontId="11" fillId="0" borderId="0" xfId="0" applyFont="1"/>
    <xf numFmtId="0" fontId="21" fillId="0" borderId="0" xfId="0" applyFont="1"/>
    <xf numFmtId="0" fontId="22" fillId="0" borderId="0" xfId="8"/>
    <xf numFmtId="0" fontId="22" fillId="0" borderId="0" xfId="8" applyAlignment="1">
      <alignment horizontal="left" indent="5"/>
    </xf>
    <xf numFmtId="0" fontId="22" fillId="0" borderId="0" xfId="8" applyAlignment="1" applyProtection="1"/>
    <xf numFmtId="3" fontId="3" fillId="2" borderId="12" xfId="3" applyNumberFormat="1" applyFont="1" applyFill="1" applyBorder="1" applyAlignment="1">
      <alignment horizontal="center" vertical="center" wrapText="1"/>
    </xf>
    <xf numFmtId="3" fontId="3" fillId="2" borderId="1" xfId="3" applyNumberFormat="1" applyFont="1" applyFill="1" applyBorder="1" applyAlignment="1">
      <alignment horizontal="center" vertical="center" wrapText="1"/>
    </xf>
    <xf numFmtId="9" fontId="5" fillId="0" borderId="0" xfId="2" applyFont="1"/>
    <xf numFmtId="0" fontId="6" fillId="0" borderId="5" xfId="0" applyFont="1" applyBorder="1" applyAlignment="1">
      <alignment horizontal="right"/>
    </xf>
    <xf numFmtId="0" fontId="6" fillId="0" borderId="14" xfId="0" applyFont="1" applyBorder="1" applyAlignment="1">
      <alignment horizontal="right"/>
    </xf>
    <xf numFmtId="0" fontId="6" fillId="0" borderId="8" xfId="0" applyFont="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0" fontId="2" fillId="0" borderId="9" xfId="0" applyFont="1" applyBorder="1" applyAlignment="1">
      <alignment horizontal="right"/>
    </xf>
    <xf numFmtId="0" fontId="2" fillId="0" borderId="6" xfId="0" applyFont="1" applyBorder="1" applyAlignment="1">
      <alignment horizontal="right"/>
    </xf>
    <xf numFmtId="0" fontId="2" fillId="0" borderId="15" xfId="0" applyFont="1" applyBorder="1" applyAlignment="1">
      <alignment horizontal="right"/>
    </xf>
    <xf numFmtId="0" fontId="2" fillId="0" borderId="10" xfId="0" applyFont="1" applyBorder="1" applyAlignment="1">
      <alignment horizontal="right"/>
    </xf>
    <xf numFmtId="0" fontId="3" fillId="2" borderId="11" xfId="1" applyNumberFormat="1" applyFont="1" applyFill="1" applyBorder="1" applyAlignment="1">
      <alignment horizontal="center" vertical="center" wrapText="1"/>
    </xf>
    <xf numFmtId="0" fontId="3" fillId="2" borderId="13" xfId="1" applyNumberFormat="1" applyFont="1" applyFill="1" applyBorder="1" applyAlignment="1">
      <alignment horizontal="center" vertical="center" wrapText="1"/>
    </xf>
    <xf numFmtId="0" fontId="3" fillId="2" borderId="12" xfId="1" applyNumberFormat="1" applyFont="1" applyFill="1" applyBorder="1" applyAlignment="1">
      <alignment horizontal="center" vertical="center" wrapText="1"/>
    </xf>
    <xf numFmtId="164" fontId="2" fillId="0" borderId="7" xfId="1" applyNumberFormat="1" applyFont="1" applyBorder="1" applyAlignment="1">
      <alignment horizontal="right"/>
    </xf>
    <xf numFmtId="164" fontId="2" fillId="0" borderId="0" xfId="1" applyNumberFormat="1" applyFont="1" applyBorder="1" applyAlignment="1">
      <alignment horizontal="right"/>
    </xf>
    <xf numFmtId="164" fontId="2" fillId="0" borderId="9" xfId="1" applyNumberFormat="1" applyFont="1" applyBorder="1" applyAlignment="1">
      <alignment horizontal="right"/>
    </xf>
    <xf numFmtId="164" fontId="2" fillId="0" borderId="6" xfId="1" applyNumberFormat="1" applyFont="1" applyBorder="1" applyAlignment="1">
      <alignment horizontal="right"/>
    </xf>
    <xf numFmtId="164" fontId="2" fillId="0" borderId="15" xfId="1" applyNumberFormat="1" applyFont="1" applyBorder="1" applyAlignment="1">
      <alignment horizontal="right"/>
    </xf>
    <xf numFmtId="164" fontId="2" fillId="0" borderId="10" xfId="1" applyNumberFormat="1" applyFont="1" applyBorder="1" applyAlignment="1">
      <alignment horizontal="right"/>
    </xf>
    <xf numFmtId="164" fontId="6" fillId="0" borderId="5" xfId="1" applyNumberFormat="1" applyFont="1" applyBorder="1" applyAlignment="1">
      <alignment horizontal="right"/>
    </xf>
    <xf numFmtId="164" fontId="6" fillId="0" borderId="14" xfId="1" applyNumberFormat="1" applyFont="1" applyBorder="1" applyAlignment="1">
      <alignment horizontal="right"/>
    </xf>
    <xf numFmtId="164" fontId="6" fillId="0" borderId="8" xfId="1" applyNumberFormat="1" applyFont="1" applyBorder="1" applyAlignment="1">
      <alignment horizontal="right"/>
    </xf>
    <xf numFmtId="3" fontId="6" fillId="0" borderId="2" xfId="0" applyNumberFormat="1" applyFont="1" applyBorder="1" applyAlignment="1">
      <alignment horizontal="right" vertical="center"/>
    </xf>
    <xf numFmtId="9" fontId="6" fillId="0" borderId="2" xfId="2" applyFont="1" applyBorder="1" applyAlignment="1">
      <alignment horizontal="right" vertical="center"/>
    </xf>
    <xf numFmtId="9" fontId="5" fillId="0" borderId="3" xfId="2" quotePrefix="1" applyNumberFormat="1" applyFont="1" applyBorder="1" applyAlignment="1">
      <alignment horizontal="right"/>
    </xf>
    <xf numFmtId="3" fontId="3" fillId="2" borderId="5" xfId="3" applyNumberFormat="1" applyFont="1" applyFill="1" applyBorder="1" applyAlignment="1">
      <alignment horizontal="center" vertical="center"/>
    </xf>
    <xf numFmtId="164" fontId="4" fillId="0" borderId="7" xfId="1" applyNumberFormat="1" applyFont="1" applyBorder="1" applyAlignment="1">
      <alignment horizontal="right"/>
    </xf>
    <xf numFmtId="164" fontId="4" fillId="0" borderId="0" xfId="1" applyNumberFormat="1" applyFont="1" applyBorder="1" applyAlignment="1">
      <alignment horizontal="right"/>
    </xf>
    <xf numFmtId="164" fontId="4" fillId="0" borderId="9" xfId="1" applyNumberFormat="1" applyFont="1" applyBorder="1" applyAlignment="1">
      <alignment horizontal="right"/>
    </xf>
    <xf numFmtId="3" fontId="3" fillId="2" borderId="2" xfId="3" applyNumberFormat="1" applyFont="1" applyFill="1" applyBorder="1" applyAlignment="1">
      <alignment horizontal="center" vertical="center" wrapText="1"/>
    </xf>
    <xf numFmtId="164" fontId="4" fillId="3" borderId="7" xfId="1" applyNumberFormat="1" applyFont="1" applyFill="1" applyBorder="1" applyAlignment="1">
      <alignment horizontal="right"/>
    </xf>
    <xf numFmtId="164" fontId="4" fillId="3" borderId="0" xfId="1" applyNumberFormat="1" applyFont="1" applyFill="1" applyBorder="1" applyAlignment="1">
      <alignment horizontal="right"/>
    </xf>
    <xf numFmtId="164" fontId="4" fillId="3" borderId="9" xfId="1" applyNumberFormat="1" applyFont="1" applyFill="1" applyBorder="1" applyAlignment="1">
      <alignment horizontal="right"/>
    </xf>
    <xf numFmtId="0" fontId="7" fillId="0" borderId="1" xfId="0" applyFont="1" applyBorder="1"/>
    <xf numFmtId="9" fontId="3" fillId="3" borderId="3" xfId="2" applyFont="1" applyFill="1" applyBorder="1"/>
    <xf numFmtId="9" fontId="4" fillId="3" borderId="3" xfId="2" applyFont="1" applyFill="1" applyBorder="1"/>
    <xf numFmtId="9" fontId="4" fillId="3" borderId="4" xfId="2" applyFont="1" applyFill="1" applyBorder="1"/>
    <xf numFmtId="166" fontId="3" fillId="3" borderId="2" xfId="0" applyNumberFormat="1" applyFont="1" applyFill="1" applyBorder="1"/>
    <xf numFmtId="166" fontId="4" fillId="3" borderId="3" xfId="0" applyNumberFormat="1" applyFont="1" applyFill="1" applyBorder="1"/>
    <xf numFmtId="166" fontId="4" fillId="3" borderId="4" xfId="0" applyNumberFormat="1" applyFont="1" applyFill="1" applyBorder="1"/>
    <xf numFmtId="9" fontId="3" fillId="3" borderId="2" xfId="2" applyFont="1" applyFill="1" applyBorder="1" applyAlignment="1">
      <alignment vertical="top" wrapText="1"/>
    </xf>
    <xf numFmtId="166" fontId="4" fillId="3" borderId="0" xfId="0" applyNumberFormat="1" applyFont="1" applyFill="1" applyBorder="1"/>
    <xf numFmtId="0" fontId="5" fillId="0" borderId="11" xfId="0" applyFont="1" applyBorder="1"/>
    <xf numFmtId="0" fontId="3" fillId="0" borderId="0" xfId="0" applyFont="1" applyFill="1" applyBorder="1" applyAlignment="1">
      <alignment horizontal="left"/>
    </xf>
    <xf numFmtId="0" fontId="4" fillId="0" borderId="3" xfId="0" applyFont="1" applyFill="1" applyBorder="1" applyAlignment="1">
      <alignment horizontal="left" vertical="top"/>
    </xf>
    <xf numFmtId="0" fontId="4" fillId="0" borderId="0" xfId="0" applyFont="1" applyFill="1"/>
    <xf numFmtId="0" fontId="7" fillId="3" borderId="0" xfId="0" applyFont="1" applyFill="1"/>
    <xf numFmtId="0" fontId="4" fillId="0" borderId="0" xfId="0" applyFont="1" applyFill="1" applyBorder="1" applyAlignment="1">
      <alignment horizontal="left" vertical="top"/>
    </xf>
    <xf numFmtId="0" fontId="0" fillId="3" borderId="0" xfId="0" applyFill="1"/>
    <xf numFmtId="9" fontId="7" fillId="0" borderId="2" xfId="0" applyNumberFormat="1" applyFont="1" applyBorder="1"/>
    <xf numFmtId="3" fontId="8" fillId="0" borderId="0" xfId="0" applyNumberFormat="1" applyFont="1" applyAlignment="1">
      <alignment horizontal="right" vertical="center"/>
    </xf>
    <xf numFmtId="164" fontId="7" fillId="0" borderId="11" xfId="0" applyNumberFormat="1" applyFont="1" applyBorder="1"/>
    <xf numFmtId="164" fontId="7" fillId="0" borderId="1" xfId="0" applyNumberFormat="1" applyFont="1" applyBorder="1"/>
    <xf numFmtId="9" fontId="7" fillId="0" borderId="12" xfId="2" applyFont="1" applyBorder="1"/>
    <xf numFmtId="9" fontId="7" fillId="0" borderId="1" xfId="2" applyFont="1" applyBorder="1"/>
    <xf numFmtId="3" fontId="3" fillId="2" borderId="5" xfId="3" applyNumberFormat="1" applyFont="1" applyFill="1" applyBorder="1" applyAlignment="1">
      <alignment horizontal="center" vertical="center" wrapText="1"/>
    </xf>
    <xf numFmtId="3" fontId="3" fillId="2" borderId="2" xfId="3" applyNumberFormat="1" applyFont="1" applyFill="1" applyBorder="1" applyAlignment="1">
      <alignment horizontal="center" vertical="center" wrapText="1"/>
    </xf>
    <xf numFmtId="0" fontId="23" fillId="0" borderId="0" xfId="8" applyFont="1" applyAlignment="1" applyProtection="1"/>
    <xf numFmtId="3" fontId="3" fillId="2" borderId="5" xfId="3" applyNumberFormat="1" applyFont="1" applyFill="1" applyBorder="1" applyAlignment="1">
      <alignment horizontal="center" vertical="center" wrapText="1"/>
    </xf>
    <xf numFmtId="3" fontId="3" fillId="2" borderId="2" xfId="3" applyNumberFormat="1" applyFont="1" applyFill="1" applyBorder="1" applyAlignment="1">
      <alignment horizontal="center" vertical="center" wrapText="1"/>
    </xf>
    <xf numFmtId="0" fontId="2" fillId="0" borderId="3" xfId="0" applyFont="1" applyFill="1" applyBorder="1" applyAlignment="1">
      <alignment horizontal="right"/>
    </xf>
    <xf numFmtId="3" fontId="2" fillId="0" borderId="3" xfId="0" applyNumberFormat="1" applyFont="1" applyFill="1" applyBorder="1" applyAlignment="1">
      <alignment horizontal="right"/>
    </xf>
    <xf numFmtId="3" fontId="5" fillId="0" borderId="3" xfId="0" applyNumberFormat="1" applyFont="1" applyFill="1" applyBorder="1"/>
    <xf numFmtId="3" fontId="4" fillId="0" borderId="9" xfId="0" applyNumberFormat="1" applyFont="1" applyFill="1" applyBorder="1"/>
    <xf numFmtId="3" fontId="4" fillId="0" borderId="9" xfId="3" applyNumberFormat="1" applyFont="1" applyFill="1" applyBorder="1"/>
    <xf numFmtId="3" fontId="5" fillId="0" borderId="10" xfId="0" applyNumberFormat="1" applyFont="1" applyFill="1" applyBorder="1"/>
    <xf numFmtId="164" fontId="4" fillId="0" borderId="9" xfId="3" applyNumberFormat="1" applyFont="1" applyBorder="1"/>
    <xf numFmtId="164" fontId="4" fillId="0" borderId="10" xfId="3" applyNumberFormat="1" applyFont="1" applyBorder="1"/>
    <xf numFmtId="3" fontId="2" fillId="0" borderId="8" xfId="0" applyNumberFormat="1" applyFont="1" applyBorder="1" applyAlignment="1">
      <alignment horizontal="right"/>
    </xf>
    <xf numFmtId="9" fontId="5" fillId="0" borderId="9" xfId="2" quotePrefix="1" applyNumberFormat="1" applyFont="1" applyBorder="1"/>
    <xf numFmtId="0" fontId="5" fillId="0" borderId="0" xfId="0" applyNumberFormat="1" applyFont="1" applyBorder="1" applyAlignment="1"/>
    <xf numFmtId="0" fontId="3" fillId="2" borderId="2" xfId="3" applyNumberFormat="1" applyFont="1" applyFill="1" applyBorder="1" applyAlignment="1">
      <alignment horizontal="center" vertical="center"/>
    </xf>
    <xf numFmtId="0" fontId="5" fillId="0" borderId="0" xfId="0" applyNumberFormat="1" applyFont="1"/>
    <xf numFmtId="3" fontId="3" fillId="2" borderId="1" xfId="3" applyNumberFormat="1" applyFont="1" applyFill="1" applyBorder="1" applyAlignment="1">
      <alignment horizontal="center" vertical="center" wrapText="1"/>
    </xf>
    <xf numFmtId="0" fontId="5" fillId="0" borderId="3" xfId="0" applyNumberFormat="1" applyFont="1" applyBorder="1" applyAlignment="1">
      <alignment horizontal="right"/>
    </xf>
    <xf numFmtId="3" fontId="5" fillId="0" borderId="3" xfId="0" applyNumberFormat="1" applyFont="1" applyBorder="1" applyAlignment="1">
      <alignment horizontal="right"/>
    </xf>
    <xf numFmtId="0" fontId="5" fillId="0" borderId="4" xfId="0" applyNumberFormat="1" applyFont="1" applyBorder="1" applyAlignment="1">
      <alignment horizontal="right"/>
    </xf>
    <xf numFmtId="164" fontId="5" fillId="0" borderId="3" xfId="1" applyNumberFormat="1" applyFont="1" applyBorder="1" applyAlignment="1">
      <alignment horizontal="right"/>
    </xf>
    <xf numFmtId="164" fontId="5" fillId="0" borderId="4" xfId="1" applyNumberFormat="1" applyFont="1" applyBorder="1" applyAlignment="1">
      <alignment horizontal="right"/>
    </xf>
    <xf numFmtId="164" fontId="7" fillId="0" borderId="2" xfId="1" applyNumberFormat="1" applyFont="1" applyBorder="1" applyAlignment="1">
      <alignment horizontal="right"/>
    </xf>
    <xf numFmtId="3" fontId="3" fillId="2" borderId="2" xfId="3" applyNumberFormat="1" applyFont="1" applyFill="1" applyBorder="1" applyAlignment="1">
      <alignment horizontal="center" vertical="center" wrapText="1"/>
    </xf>
    <xf numFmtId="3" fontId="3" fillId="2" borderId="1" xfId="3" applyNumberFormat="1" applyFont="1" applyFill="1" applyBorder="1" applyAlignment="1">
      <alignment horizontal="center" vertical="center" wrapText="1"/>
    </xf>
    <xf numFmtId="9" fontId="5" fillId="0" borderId="3" xfId="2" quotePrefix="1" applyFont="1" applyBorder="1"/>
    <xf numFmtId="49" fontId="5" fillId="0" borderId="0" xfId="0" applyNumberFormat="1" applyFont="1" applyBorder="1" applyAlignment="1">
      <alignment vertical="center" wrapText="1"/>
    </xf>
    <xf numFmtId="0" fontId="3" fillId="2" borderId="2" xfId="0" applyFont="1" applyFill="1" applyBorder="1" applyAlignment="1">
      <alignment horizontal="center" vertical="center"/>
    </xf>
    <xf numFmtId="3" fontId="7" fillId="0" borderId="2" xfId="0" applyNumberFormat="1" applyFont="1" applyBorder="1" applyAlignment="1">
      <alignment horizontal="right"/>
    </xf>
    <xf numFmtId="0" fontId="5" fillId="0" borderId="6" xfId="0" applyFont="1" applyFill="1" applyBorder="1"/>
    <xf numFmtId="49" fontId="5" fillId="0" borderId="7" xfId="0" applyNumberFormat="1" applyFont="1" applyBorder="1" applyAlignment="1">
      <alignment horizontal="left" vertical="top"/>
    </xf>
    <xf numFmtId="164" fontId="7" fillId="0" borderId="2" xfId="1" applyNumberFormat="1" applyFont="1" applyBorder="1"/>
    <xf numFmtId="164" fontId="5" fillId="0" borderId="3" xfId="1" applyNumberFormat="1" applyFont="1" applyBorder="1"/>
    <xf numFmtId="3" fontId="3" fillId="2" borderId="2" xfId="3" applyNumberFormat="1" applyFont="1" applyFill="1" applyBorder="1" applyAlignment="1">
      <alignment horizontal="center" vertical="center" wrapText="1"/>
    </xf>
    <xf numFmtId="3" fontId="2" fillId="0" borderId="3" xfId="1" applyNumberFormat="1" applyFont="1" applyBorder="1" applyAlignment="1">
      <alignment horizontal="right"/>
    </xf>
    <xf numFmtId="3" fontId="2" fillId="0" borderId="4" xfId="1" applyNumberFormat="1" applyFont="1" applyBorder="1" applyAlignment="1">
      <alignment horizontal="right"/>
    </xf>
    <xf numFmtId="0" fontId="3" fillId="0" borderId="2" xfId="0" applyFont="1" applyFill="1" applyBorder="1" applyAlignment="1">
      <alignment horizontal="left" vertical="center" wrapText="1"/>
    </xf>
    <xf numFmtId="3" fontId="7" fillId="0" borderId="2" xfId="0" applyNumberFormat="1" applyFont="1" applyBorder="1" applyAlignment="1">
      <alignment vertical="center"/>
    </xf>
    <xf numFmtId="9" fontId="7" fillId="0" borderId="2" xfId="2" applyFont="1" applyBorder="1" applyAlignment="1">
      <alignment vertical="center"/>
    </xf>
    <xf numFmtId="9" fontId="2" fillId="0" borderId="3" xfId="2" applyFont="1" applyBorder="1" applyAlignment="1">
      <alignment horizontal="right" vertical="center"/>
    </xf>
    <xf numFmtId="9" fontId="3" fillId="0" borderId="2" xfId="2" applyFont="1" applyFill="1" applyBorder="1" applyAlignment="1">
      <alignment horizontal="right" vertical="top" wrapText="1"/>
    </xf>
    <xf numFmtId="9" fontId="4" fillId="0" borderId="3" xfId="2" applyFont="1" applyFill="1" applyBorder="1" applyAlignment="1">
      <alignment horizontal="right" vertical="top" wrapText="1"/>
    </xf>
    <xf numFmtId="9" fontId="4" fillId="0" borderId="4" xfId="2" applyFont="1" applyFill="1" applyBorder="1" applyAlignment="1">
      <alignment horizontal="right" vertical="top" wrapText="1"/>
    </xf>
    <xf numFmtId="0" fontId="11" fillId="3" borderId="0" xfId="0" applyFont="1" applyFill="1"/>
    <xf numFmtId="3" fontId="3" fillId="2" borderId="1" xfId="3" applyNumberFormat="1" applyFont="1" applyFill="1" applyBorder="1" applyAlignment="1">
      <alignment horizontal="center" vertical="center" wrapText="1"/>
    </xf>
    <xf numFmtId="164" fontId="6" fillId="3" borderId="5" xfId="1" applyNumberFormat="1" applyFont="1" applyFill="1" applyBorder="1" applyAlignment="1">
      <alignment horizontal="right"/>
    </xf>
    <xf numFmtId="164" fontId="6" fillId="3" borderId="14" xfId="1" applyNumberFormat="1" applyFont="1" applyFill="1" applyBorder="1" applyAlignment="1">
      <alignment horizontal="right"/>
    </xf>
    <xf numFmtId="164" fontId="6" fillId="3" borderId="8" xfId="1" applyNumberFormat="1" applyFont="1" applyFill="1" applyBorder="1" applyAlignment="1">
      <alignment horizontal="right"/>
    </xf>
    <xf numFmtId="164" fontId="2" fillId="3" borderId="7" xfId="1" applyNumberFormat="1" applyFont="1" applyFill="1" applyBorder="1" applyAlignment="1">
      <alignment horizontal="right"/>
    </xf>
    <xf numFmtId="164" fontId="2" fillId="3" borderId="0" xfId="1" applyNumberFormat="1" applyFont="1" applyFill="1" applyBorder="1" applyAlignment="1">
      <alignment horizontal="right"/>
    </xf>
    <xf numFmtId="164" fontId="2" fillId="3" borderId="9" xfId="1" applyNumberFormat="1" applyFont="1" applyFill="1" applyBorder="1" applyAlignment="1">
      <alignment horizontal="right"/>
    </xf>
    <xf numFmtId="9" fontId="5" fillId="0" borderId="9" xfId="2" quotePrefix="1" applyNumberFormat="1" applyFont="1" applyBorder="1" applyAlignment="1">
      <alignment horizontal="right"/>
    </xf>
    <xf numFmtId="9" fontId="5" fillId="0" borderId="1" xfId="2" quotePrefix="1" applyFont="1" applyBorder="1" applyAlignment="1">
      <alignment horizontal="right"/>
    </xf>
    <xf numFmtId="0" fontId="0" fillId="3" borderId="0" xfId="0" applyFill="1" applyAlignment="1">
      <alignment horizontal="left" indent="2"/>
    </xf>
    <xf numFmtId="3" fontId="3" fillId="2" borderId="1" xfId="3" applyNumberFormat="1" applyFont="1" applyFill="1" applyBorder="1" applyAlignment="1">
      <alignment horizontal="center" vertical="center" wrapText="1"/>
    </xf>
    <xf numFmtId="0" fontId="24" fillId="0" borderId="0" xfId="0" applyFont="1"/>
    <xf numFmtId="0" fontId="5" fillId="0" borderId="0" xfId="0" applyFont="1" applyAlignment="1"/>
    <xf numFmtId="0" fontId="5" fillId="0" borderId="0" xfId="0" applyFont="1" applyFill="1" applyAlignment="1"/>
    <xf numFmtId="0" fontId="4" fillId="0" borderId="0" xfId="3" applyFont="1" applyFill="1"/>
    <xf numFmtId="3" fontId="3" fillId="2" borderId="11" xfId="3" applyNumberFormat="1" applyFont="1" applyFill="1" applyBorder="1" applyAlignment="1">
      <alignment horizontal="center" vertical="center" wrapText="1"/>
    </xf>
    <xf numFmtId="3" fontId="3" fillId="2" borderId="12" xfId="3" applyNumberFormat="1"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12" xfId="3" applyFont="1" applyFill="1" applyBorder="1" applyAlignment="1">
      <alignment horizontal="center" vertical="center" wrapText="1"/>
    </xf>
    <xf numFmtId="3" fontId="3" fillId="2" borderId="1" xfId="3" applyNumberFormat="1" applyFont="1" applyFill="1" applyBorder="1" applyAlignment="1">
      <alignment horizontal="center" vertical="center" wrapText="1"/>
    </xf>
    <xf numFmtId="0" fontId="3" fillId="2" borderId="11" xfId="3" applyNumberFormat="1" applyFont="1" applyFill="1" applyBorder="1" applyAlignment="1">
      <alignment horizontal="center" vertical="center" wrapText="1"/>
    </xf>
    <xf numFmtId="0" fontId="3" fillId="2" borderId="12" xfId="3" applyNumberFormat="1" applyFont="1" applyFill="1" applyBorder="1" applyAlignment="1">
      <alignment horizontal="center" vertical="center" wrapText="1"/>
    </xf>
    <xf numFmtId="0" fontId="3" fillId="2" borderId="13" xfId="3" applyNumberFormat="1" applyFont="1" applyFill="1" applyBorder="1" applyAlignment="1">
      <alignment horizontal="center" vertical="center" wrapText="1"/>
    </xf>
    <xf numFmtId="0" fontId="0" fillId="3" borderId="0" xfId="0" applyFill="1" applyAlignment="1">
      <alignment horizontal="left" vertical="top" wrapText="1"/>
    </xf>
    <xf numFmtId="3" fontId="3" fillId="2" borderId="5" xfId="3" applyNumberFormat="1" applyFont="1" applyFill="1" applyBorder="1" applyAlignment="1">
      <alignment horizontal="center" vertical="center" wrapText="1"/>
    </xf>
    <xf numFmtId="3" fontId="3" fillId="2" borderId="6" xfId="3" applyNumberFormat="1" applyFont="1" applyFill="1" applyBorder="1" applyAlignment="1">
      <alignment horizontal="center" vertical="center" wrapText="1"/>
    </xf>
    <xf numFmtId="3" fontId="3" fillId="2" borderId="2" xfId="3" applyNumberFormat="1" applyFont="1" applyFill="1" applyBorder="1" applyAlignment="1">
      <alignment horizontal="center" vertical="center" wrapText="1"/>
    </xf>
    <xf numFmtId="3" fontId="3" fillId="2" borderId="4" xfId="3" applyNumberFormat="1" applyFont="1" applyFill="1" applyBorder="1" applyAlignment="1">
      <alignment horizontal="center" vertical="center" wrapText="1"/>
    </xf>
    <xf numFmtId="0" fontId="5" fillId="0" borderId="0" xfId="0" applyFont="1" applyAlignment="1">
      <alignment horizontal="left" vertical="center" wrapText="1"/>
    </xf>
    <xf numFmtId="0" fontId="3" fillId="2" borderId="11" xfId="1" applyNumberFormat="1" applyFont="1" applyFill="1" applyBorder="1" applyAlignment="1">
      <alignment horizontal="center" vertical="center" wrapText="1"/>
    </xf>
    <xf numFmtId="0" fontId="3" fillId="2" borderId="13" xfId="1" applyNumberFormat="1" applyFont="1" applyFill="1" applyBorder="1" applyAlignment="1">
      <alignment horizontal="center" vertical="center" wrapText="1"/>
    </xf>
    <xf numFmtId="0" fontId="3" fillId="2" borderId="12" xfId="1" applyNumberFormat="1" applyFont="1" applyFill="1" applyBorder="1" applyAlignment="1">
      <alignment horizontal="center" vertical="center" wrapText="1"/>
    </xf>
    <xf numFmtId="3" fontId="3" fillId="2" borderId="16" xfId="3" applyNumberFormat="1" applyFont="1" applyFill="1" applyBorder="1" applyAlignment="1">
      <alignment horizontal="center" vertical="center" wrapText="1"/>
    </xf>
    <xf numFmtId="3" fontId="3" fillId="2" borderId="17" xfId="3" applyNumberFormat="1" applyFont="1" applyFill="1" applyBorder="1" applyAlignment="1">
      <alignment horizontal="center" vertical="center" wrapText="1"/>
    </xf>
    <xf numFmtId="3" fontId="3" fillId="2" borderId="26" xfId="3" applyNumberFormat="1" applyFont="1" applyFill="1" applyBorder="1" applyAlignment="1">
      <alignment horizontal="center" vertical="center" wrapText="1"/>
    </xf>
    <xf numFmtId="3" fontId="3" fillId="2" borderId="28" xfId="3" applyNumberFormat="1" applyFont="1" applyFill="1" applyBorder="1" applyAlignment="1">
      <alignment horizontal="center" vertical="center" wrapText="1"/>
    </xf>
    <xf numFmtId="3" fontId="3" fillId="2" borderId="29" xfId="3" applyNumberFormat="1"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cellXfs>
  <cellStyles count="9">
    <cellStyle name="Comma" xfId="1" builtinId="3"/>
    <cellStyle name="Hyperlink" xfId="8" builtinId="8"/>
    <cellStyle name="Normal" xfId="0" builtinId="0"/>
    <cellStyle name="Normal 2" xfId="5"/>
    <cellStyle name="Normal 2 2" xfId="3"/>
    <cellStyle name="Normal_TABLE4" xfId="6"/>
    <cellStyle name="Percent" xfId="2" builtinId="5"/>
    <cellStyle name="Percent 2" xfId="7"/>
    <cellStyle name="Table Row Heading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tabSelected="1" workbookViewId="0"/>
  </sheetViews>
  <sheetFormatPr defaultRowHeight="15" x14ac:dyDescent="0.25"/>
  <cols>
    <col min="1" max="1" width="134.5703125" customWidth="1"/>
  </cols>
  <sheetData>
    <row r="1" spans="1:3" ht="23.25" x14ac:dyDescent="0.35">
      <c r="A1" s="223" t="s">
        <v>270</v>
      </c>
    </row>
    <row r="2" spans="1:3" x14ac:dyDescent="0.25">
      <c r="A2" t="s">
        <v>271</v>
      </c>
    </row>
    <row r="4" spans="1:3" ht="18.75" x14ac:dyDescent="0.3">
      <c r="A4" s="341" t="s">
        <v>230</v>
      </c>
    </row>
    <row r="5" spans="1:3" x14ac:dyDescent="0.25">
      <c r="A5" s="222"/>
    </row>
    <row r="6" spans="1:3" x14ac:dyDescent="0.25">
      <c r="A6" s="222" t="s">
        <v>231</v>
      </c>
    </row>
    <row r="7" spans="1:3" x14ac:dyDescent="0.25">
      <c r="A7" s="225" t="s">
        <v>378</v>
      </c>
      <c r="B7" s="224"/>
    </row>
    <row r="8" spans="1:3" x14ac:dyDescent="0.25">
      <c r="A8" s="225" t="str">
        <f>'HL2-HL3 Data Quality'!A1</f>
        <v>Comparison of figures for households in temporary accommodation taken from HL2 and HL3 data collections</v>
      </c>
    </row>
    <row r="9" spans="1:3" x14ac:dyDescent="0.25">
      <c r="A9" s="225" t="str">
        <f>'Data over time'!A1</f>
        <v>Reporting of the Number of Applications</v>
      </c>
    </row>
    <row r="11" spans="1:3" x14ac:dyDescent="0.25">
      <c r="A11" s="222" t="s">
        <v>226</v>
      </c>
    </row>
    <row r="12" spans="1:3" x14ac:dyDescent="0.25">
      <c r="A12" s="225" t="s">
        <v>233</v>
      </c>
    </row>
    <row r="13" spans="1:3" x14ac:dyDescent="0.25">
      <c r="A13" s="225" t="s">
        <v>242</v>
      </c>
      <c r="C13" s="224"/>
    </row>
    <row r="14" spans="1:3" x14ac:dyDescent="0.25">
      <c r="A14" s="225" t="s">
        <v>234</v>
      </c>
    </row>
    <row r="15" spans="1:3" x14ac:dyDescent="0.25">
      <c r="A15" s="225" t="s">
        <v>235</v>
      </c>
    </row>
    <row r="16" spans="1:3" x14ac:dyDescent="0.25">
      <c r="A16" s="225" t="s">
        <v>236</v>
      </c>
    </row>
    <row r="17" spans="1:1" x14ac:dyDescent="0.25">
      <c r="A17" s="225" t="s">
        <v>237</v>
      </c>
    </row>
    <row r="18" spans="1:1" x14ac:dyDescent="0.25">
      <c r="A18" s="225" t="s">
        <v>408</v>
      </c>
    </row>
    <row r="20" spans="1:1" x14ac:dyDescent="0.25">
      <c r="A20" s="222" t="s">
        <v>227</v>
      </c>
    </row>
    <row r="21" spans="1:1" x14ac:dyDescent="0.25">
      <c r="A21" s="225" t="s">
        <v>238</v>
      </c>
    </row>
    <row r="22" spans="1:1" x14ac:dyDescent="0.25">
      <c r="A22" s="225" t="s">
        <v>239</v>
      </c>
    </row>
    <row r="23" spans="1:1" x14ac:dyDescent="0.25">
      <c r="A23" s="225" t="s">
        <v>240</v>
      </c>
    </row>
    <row r="24" spans="1:1" x14ac:dyDescent="0.25">
      <c r="A24" s="225" t="s">
        <v>410</v>
      </c>
    </row>
    <row r="25" spans="1:1" x14ac:dyDescent="0.25">
      <c r="A25" s="225" t="s">
        <v>409</v>
      </c>
    </row>
    <row r="26" spans="1:1" x14ac:dyDescent="0.25">
      <c r="A26" s="225" t="s">
        <v>411</v>
      </c>
    </row>
    <row r="27" spans="1:1" x14ac:dyDescent="0.25">
      <c r="A27" s="225" t="s">
        <v>412</v>
      </c>
    </row>
    <row r="28" spans="1:1" x14ac:dyDescent="0.25">
      <c r="A28" s="225" t="s">
        <v>413</v>
      </c>
    </row>
    <row r="29" spans="1:1" x14ac:dyDescent="0.25">
      <c r="A29" s="225" t="s">
        <v>414</v>
      </c>
    </row>
    <row r="30" spans="1:1" x14ac:dyDescent="0.25">
      <c r="A30" s="225" t="s">
        <v>415</v>
      </c>
    </row>
    <row r="31" spans="1:1" x14ac:dyDescent="0.25">
      <c r="A31" s="225" t="s">
        <v>416</v>
      </c>
    </row>
    <row r="32" spans="1:1" x14ac:dyDescent="0.25">
      <c r="A32" s="225" t="s">
        <v>417</v>
      </c>
    </row>
    <row r="33" spans="1:1" x14ac:dyDescent="0.25">
      <c r="A33" s="225" t="s">
        <v>418</v>
      </c>
    </row>
    <row r="34" spans="1:1" x14ac:dyDescent="0.25">
      <c r="A34" s="225" t="s">
        <v>419</v>
      </c>
    </row>
    <row r="35" spans="1:1" x14ac:dyDescent="0.25">
      <c r="A35" s="225" t="s">
        <v>422</v>
      </c>
    </row>
    <row r="36" spans="1:1" x14ac:dyDescent="0.25">
      <c r="A36" s="225" t="s">
        <v>423</v>
      </c>
    </row>
    <row r="37" spans="1:1" x14ac:dyDescent="0.25">
      <c r="A37" s="225" t="s">
        <v>420</v>
      </c>
    </row>
    <row r="38" spans="1:1" x14ac:dyDescent="0.25">
      <c r="A38" s="225" t="s">
        <v>421</v>
      </c>
    </row>
    <row r="40" spans="1:1" x14ac:dyDescent="0.25">
      <c r="A40" s="222" t="s">
        <v>228</v>
      </c>
    </row>
    <row r="41" spans="1:1" x14ac:dyDescent="0.25">
      <c r="A41" s="225" t="s">
        <v>424</v>
      </c>
    </row>
    <row r="42" spans="1:1" x14ac:dyDescent="0.25">
      <c r="A42" s="225" t="s">
        <v>425</v>
      </c>
    </row>
    <row r="43" spans="1:1" x14ac:dyDescent="0.25">
      <c r="A43" s="225" t="s">
        <v>426</v>
      </c>
    </row>
    <row r="44" spans="1:1" x14ac:dyDescent="0.25">
      <c r="A44" s="225" t="s">
        <v>427</v>
      </c>
    </row>
    <row r="45" spans="1:1" x14ac:dyDescent="0.25">
      <c r="A45" s="225" t="s">
        <v>428</v>
      </c>
    </row>
    <row r="46" spans="1:1" x14ac:dyDescent="0.25">
      <c r="A46" s="225" t="s">
        <v>429</v>
      </c>
    </row>
    <row r="47" spans="1:1" x14ac:dyDescent="0.25">
      <c r="A47" s="225" t="s">
        <v>430</v>
      </c>
    </row>
    <row r="48" spans="1:1" x14ac:dyDescent="0.25">
      <c r="A48" s="225" t="s">
        <v>431</v>
      </c>
    </row>
    <row r="49" spans="1:1" x14ac:dyDescent="0.25">
      <c r="A49" s="225" t="s">
        <v>432</v>
      </c>
    </row>
    <row r="50" spans="1:1" x14ac:dyDescent="0.25">
      <c r="A50" s="225" t="s">
        <v>433</v>
      </c>
    </row>
    <row r="51" spans="1:1" x14ac:dyDescent="0.25">
      <c r="A51" s="225" t="s">
        <v>434</v>
      </c>
    </row>
    <row r="52" spans="1:1" x14ac:dyDescent="0.25">
      <c r="A52" s="225" t="s">
        <v>435</v>
      </c>
    </row>
    <row r="53" spans="1:1" x14ac:dyDescent="0.25">
      <c r="A53" s="225" t="s">
        <v>436</v>
      </c>
    </row>
    <row r="54" spans="1:1" x14ac:dyDescent="0.25">
      <c r="A54" s="225" t="s">
        <v>437</v>
      </c>
    </row>
    <row r="55" spans="1:1" x14ac:dyDescent="0.25">
      <c r="A55" s="225" t="s">
        <v>438</v>
      </c>
    </row>
    <row r="56" spans="1:1" x14ac:dyDescent="0.25">
      <c r="A56" s="225" t="s">
        <v>439</v>
      </c>
    </row>
    <row r="57" spans="1:1" x14ac:dyDescent="0.25">
      <c r="A57" s="225" t="s">
        <v>440</v>
      </c>
    </row>
    <row r="58" spans="1:1" x14ac:dyDescent="0.25">
      <c r="A58" s="225" t="s">
        <v>441</v>
      </c>
    </row>
    <row r="60" spans="1:1" x14ac:dyDescent="0.25">
      <c r="A60" s="222" t="s">
        <v>229</v>
      </c>
    </row>
    <row r="61" spans="1:1" x14ac:dyDescent="0.25">
      <c r="A61" s="225" t="s">
        <v>442</v>
      </c>
    </row>
    <row r="62" spans="1:1" x14ac:dyDescent="0.25">
      <c r="A62" s="225" t="s">
        <v>452</v>
      </c>
    </row>
    <row r="63" spans="1:1" x14ac:dyDescent="0.25">
      <c r="A63" s="225" t="s">
        <v>443</v>
      </c>
    </row>
    <row r="64" spans="1:1" x14ac:dyDescent="0.25">
      <c r="A64" s="225" t="s">
        <v>444</v>
      </c>
    </row>
    <row r="65" spans="1:1" x14ac:dyDescent="0.25">
      <c r="A65" s="225" t="s">
        <v>445</v>
      </c>
    </row>
    <row r="66" spans="1:1" x14ac:dyDescent="0.25">
      <c r="A66" s="225" t="s">
        <v>446</v>
      </c>
    </row>
    <row r="67" spans="1:1" x14ac:dyDescent="0.25">
      <c r="A67" s="225" t="s">
        <v>447</v>
      </c>
    </row>
    <row r="68" spans="1:1" x14ac:dyDescent="0.25">
      <c r="A68" s="225" t="s">
        <v>448</v>
      </c>
    </row>
    <row r="69" spans="1:1" x14ac:dyDescent="0.25">
      <c r="A69" s="225" t="s">
        <v>449</v>
      </c>
    </row>
    <row r="70" spans="1:1" x14ac:dyDescent="0.25">
      <c r="A70" s="225" t="s">
        <v>450</v>
      </c>
    </row>
    <row r="72" spans="1:1" x14ac:dyDescent="0.25">
      <c r="A72" s="222" t="s">
        <v>453</v>
      </c>
    </row>
    <row r="73" spans="1:1" x14ac:dyDescent="0.25">
      <c r="A73" s="225" t="s">
        <v>371</v>
      </c>
    </row>
    <row r="74" spans="1:1" x14ac:dyDescent="0.25">
      <c r="A74" s="225" t="s">
        <v>372</v>
      </c>
    </row>
    <row r="75" spans="1:1" x14ac:dyDescent="0.25">
      <c r="A75" s="225" t="s">
        <v>373</v>
      </c>
    </row>
    <row r="76" spans="1:1" x14ac:dyDescent="0.25">
      <c r="A76" s="225" t="s">
        <v>374</v>
      </c>
    </row>
    <row r="77" spans="1:1" x14ac:dyDescent="0.25">
      <c r="A77" s="225" t="s">
        <v>375</v>
      </c>
    </row>
    <row r="78" spans="1:1" x14ac:dyDescent="0.25">
      <c r="A78" s="225" t="s">
        <v>454</v>
      </c>
    </row>
    <row r="79" spans="1:1" x14ac:dyDescent="0.25">
      <c r="A79" s="225" t="s">
        <v>455</v>
      </c>
    </row>
    <row r="80" spans="1:1" x14ac:dyDescent="0.25">
      <c r="A80" s="225" t="s">
        <v>334</v>
      </c>
    </row>
  </sheetData>
  <hyperlinks>
    <hyperlink ref="A12" location="'Tables 1a &amp; b'!A1" display="'Tables 1a &amp; b'!A1"/>
    <hyperlink ref="A8" location="'HL2-HL3 Data Quality'!A1" display="'HL2-HL3 Data Quality'!A1"/>
    <hyperlink ref="A9" location="'Data over time'!A1" display="'Data over time'!A1"/>
    <hyperlink ref="A13" location="'Tables 2a &amp; b'!A1" display="'Tables 2a &amp; b'!A1"/>
    <hyperlink ref="A14" location="'Tables 3a &amp; b'!A1" display="'Tables 3a &amp; b'!A1"/>
    <hyperlink ref="A15" location="'Table 4'!A1" display="'Table 4'!A1"/>
    <hyperlink ref="A16" location="'Tables 5a &amp; b'!A1" display="'Tables 5a &amp; b'!A1"/>
    <hyperlink ref="A17" location="'Tables 6a-c'!A1" display="Table 6a &amp; b: Reasons for failing to maintain accommodation"/>
    <hyperlink ref="A21" location="'Tables 8a &amp; b'!A1" display="'Tables 8a &amp; b'!A1"/>
    <hyperlink ref="A22" location="'Tables 9a &amp; b'!A1" display="'Tables 9a &amp; b'!A1"/>
    <hyperlink ref="A23" location="'Tables 10a &amp; b'!A1" display="'Tables 10a &amp; b'!A1"/>
    <hyperlink ref="A25" location="'Table 12'!A1" display="Table 12: Households assessed as homeless compared to population of Scotland aged 16 or over"/>
    <hyperlink ref="A27" location="'Table 14'!A1" display="Table 14: Adults associated with applications assessed as homeless"/>
    <hyperlink ref="A28" location="'Table 15'!A1" display="Table 15: Children associated with applications assessed as homeless"/>
    <hyperlink ref="A29" location="'Tables 16a &amp; b'!A1" display="Table 16a &amp; b: Households re-assessed as Homeless"/>
    <hyperlink ref="A30" location="'Tables 17a &amp; b'!A1" display="Table 17: Households Re-assessed as Homeless within one year by Local Authority"/>
    <hyperlink ref="A31" location="' Tables 18a &amp; b'!A1" display="Table 18a &amp; b: Property type from which the household became homeless"/>
    <hyperlink ref="A32" location="'Tables 19a &amp; b'!A1" display="Table 19a &amp; b: Support needs identified for households assessed as homeless"/>
    <hyperlink ref="A33" location="'Tables 20a &amp; b'!A1" display="Table 20a &amp; b: Number of support needs identified for households assessed as homeless"/>
    <hyperlink ref="A34" location="'Tables 21a &amp; b'!A1" display="Table 21a &amp; b: Households assessed as homeless with at least one identified support need"/>
    <hyperlink ref="A37" location="'Tables 24a &amp; b'!A1" display="Table 24a &amp; b: Local connection status of applications assessed as homeless"/>
    <hyperlink ref="A38" location="'Table 25'!A1" display="Table 25: Average time in days from application to assessment"/>
    <hyperlink ref="A35" location="'Tables 22a &amp; b'!A1" display="Table 23a &amp; b: Homeless applications assessed as homeless where at least one household member was formerly in the armed forces"/>
    <hyperlink ref="A36" location="'Tables 23a &amp; b'!A1" display="Table 23a &amp; b: Homeless applications assessed as homeless where at least one member of the household was formerly looked after by the local authority"/>
    <hyperlink ref="A41" location="'Table 26'!A1" display="Table 26: Households in temporary accommodation at 31 March each year"/>
    <hyperlink ref="A42" location="'Table 27'!A1" display="Table 27: Households with children in temporary accommodation at 31 March each year"/>
    <hyperlink ref="A43" location="'Table 28'!A1" display="Table 28: Number of children in temporary accommodation at 31 March each year"/>
    <hyperlink ref="A44" location="'Tables 29a &amp; b'!A1" display="Table 29a &amp; b: Households in temporary accommodation by type of accommodation and local authority at 31 March 2020"/>
    <hyperlink ref="A45" location="'Tables 30a &amp; b'!A1" display="Table 30a &amp; b: Households with children in temporary accommodation by type of accommodation and local authority at 31 March 2020"/>
    <hyperlink ref="A46" location="'Tables 31a &amp; b'!A1" display="Table 31a &amp; b: Number of children in temporary accommodation by type of accommodation and local authority at 31 March 2020"/>
    <hyperlink ref="A47" location="'Table 32'!A1" display="Table 32: Households in temporary accommodation at 31st March compared to population of Scotland age 16 or over"/>
    <hyperlink ref="A48" location="'Table 33'!A1" display="Table 33: Number of households entering and exiting temporary accommodation by local authority"/>
    <hyperlink ref="A49" location="'Tables 34a - d'!A1" display="Table 34a &amp; b: Number of temporary accommodation placements taken up for applications assessed as homeless"/>
    <hyperlink ref="A50" location="'Tables 35a - d'!A1" display="Table 35a &amp; b: Number of temporary accommodation placements taken up for applications assessed as homeless by household type"/>
    <hyperlink ref="A51" location="'Table 36'!A1" display="Table 39:  Average of total time spent in temporary accommodation"/>
    <hyperlink ref="A52" location="'Table 37'!A1" display="Table 37: Average of total time spent in temporary accommodation by household type"/>
    <hyperlink ref="A53" location="'Table 38'!A1" display="Table 38: Average of total time spent in temporary accommodation by household type and local authority"/>
    <hyperlink ref="A54" location="'Tables 39 a &amp; b'!A1" display="Table 39a &amp; b: Temporary accommodation placements by type"/>
    <hyperlink ref="A55" location="'Table 40'!A1" display="Table 40: Average duration of placement by placement type"/>
    <hyperlink ref="A56" location="'Table 41'!A1" display="Table 41: Offers of temporary accommodation refused"/>
    <hyperlink ref="A57" location="'Table 42'!A1" display="Table 42: Households not offered temporary accommodation"/>
    <hyperlink ref="A58" location="'Table 43'!A1" display="Table 43: Breaches of the Unsuitable Accommodation Order"/>
    <hyperlink ref="A61" location="'Tables 44a &amp; b'!A1" display="Table 44a &amp; b: Applications where lost contact or outcome not known"/>
    <hyperlink ref="A63" location="'Table 46a - c'!A1" display="Table 46a &amp; b: Outcomes for Homeless Applications assessed as unintentionally homeless"/>
    <hyperlink ref="A64" location="'Table 47a - c'!A1" display="Table 47a &amp; b: Outcomes for Homeless Applications assessed as intentionally homeless"/>
    <hyperlink ref="A65" location="'Table 48a &amp; b'!A1" display="Table 48a &amp; b: Outcomes for households assessed as unintentionally homeless or threatened with homelessness by local authority"/>
    <hyperlink ref="A66" location="'Table 49a &amp; b'!A1" display="Table 49a &amp; b: Outcomes for households assessed as intentionally homeless or threatened with homelessness by local authority"/>
    <hyperlink ref="A67" location="'Table 50'!A1" display="Table 50: Average time in days from assessment to closure for applications assessed as homeless"/>
    <hyperlink ref="A68" location="'Table 51'!A1" display="Table 51: Average time in days from assessment to closure for applications not assessed as homeless or threatened with homelessness"/>
    <hyperlink ref="A69" location="'Table 52'!A1" display="Table 52: Applications assessed as homeless or threatened with homelessness referred to another local authority"/>
    <hyperlink ref="A70" location="'Table 53'!A1" display="Table 53: Housing support assessments carried out under Housing Support Services (Homelessness)(Scotland) Regulations 2012"/>
    <hyperlink ref="A7" location="Changes!A1" display="Changes"/>
    <hyperlink ref="A18" location="'Table 7'!A1" display="Table 7a: Number of live homelessness cases at 31st March: 2003-2021"/>
    <hyperlink ref="A24" location="'Tables 11a &amp; b'!A1" display="Table 11a: Applications assessed as homeless or threatened with homelessness, by local authority: 2002-2003 to 2020-2021"/>
    <hyperlink ref="A26" location="'Table 13'!A1" display="Table 13: Number of people associated with applications assessed as homeless"/>
    <hyperlink ref="A73:A80" location="'Table 54'!A1" display="Table 54: Homelessness Applications by quarter, by local authority"/>
    <hyperlink ref="A74" location="'Table 55'!A1" display="Table 55: Live applications at end of quarter, by local authority"/>
    <hyperlink ref="A75" location="'Table 56'!A1" display="Table 56: Number of households assessed as homeless by quarter, by local authority"/>
    <hyperlink ref="A76" location="'Table 57'!A1" display="Table 57: Households in temporary accommodation at the end of each quarter, by local authority"/>
    <hyperlink ref="A77" location="'Table 58a &amp; b'!A1" display="Table 58: Contact status for unintentionally homeless households, by quarter"/>
    <hyperlink ref="A78" location="'Table 59'!A1" display="Table 59a: Outcomes for households assessed as unintentionally homeless or threatened with homelessness  where contact was maintained, by quarter"/>
    <hyperlink ref="A79" location="'Table 60'!A1" display="Table 60a: Outcomes for households assessed as intentionally homeless or threatened with homelessness  where contact was maintained, by quarter"/>
    <hyperlink ref="A80" location="'Table 61'!A1" display="Table 61: Housing support assessments for households assessed as unintentionally homeless or threatened with homelessness, by local authority: April to September 2020"/>
  </hyperlink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R49"/>
  <sheetViews>
    <sheetView showGridLines="0" workbookViewId="0">
      <selection activeCell="A2" sqref="A2"/>
    </sheetView>
  </sheetViews>
  <sheetFormatPr defaultRowHeight="12.75" x14ac:dyDescent="0.2"/>
  <cols>
    <col min="1" max="1" width="40.7109375" style="6" customWidth="1"/>
    <col min="2" max="15" width="9.5703125" style="6" customWidth="1"/>
    <col min="16" max="16" width="3.140625" style="6" customWidth="1"/>
    <col min="17" max="17" width="9.140625" style="6"/>
    <col min="18" max="18" width="12.85546875" style="6" customWidth="1"/>
    <col min="19" max="16384" width="9.140625" style="6"/>
  </cols>
  <sheetData>
    <row r="1" spans="1:18" x14ac:dyDescent="0.2">
      <c r="A1" s="30" t="s">
        <v>276</v>
      </c>
    </row>
    <row r="2" spans="1:18" ht="15" x14ac:dyDescent="0.25">
      <c r="A2" s="226" t="s">
        <v>241</v>
      </c>
    </row>
    <row r="3" spans="1:18" ht="12.75" customHeight="1" x14ac:dyDescent="0.2">
      <c r="Q3" s="345" t="s">
        <v>269</v>
      </c>
      <c r="R3" s="346"/>
    </row>
    <row r="4" spans="1:18" x14ac:dyDescent="0.2">
      <c r="A4" s="2"/>
      <c r="B4" s="12" t="s">
        <v>140</v>
      </c>
      <c r="C4" s="12" t="s">
        <v>141</v>
      </c>
      <c r="D4" s="12" t="s">
        <v>142</v>
      </c>
      <c r="E4" s="12" t="s">
        <v>143</v>
      </c>
      <c r="F4" s="12" t="s">
        <v>144</v>
      </c>
      <c r="G4" s="12" t="s">
        <v>145</v>
      </c>
      <c r="H4" s="12" t="s">
        <v>146</v>
      </c>
      <c r="I4" s="12" t="s">
        <v>147</v>
      </c>
      <c r="J4" s="12" t="s">
        <v>148</v>
      </c>
      <c r="K4" s="12" t="s">
        <v>149</v>
      </c>
      <c r="L4" s="28" t="s">
        <v>150</v>
      </c>
      <c r="M4" s="28" t="s">
        <v>151</v>
      </c>
      <c r="N4" s="28" t="s">
        <v>152</v>
      </c>
      <c r="O4" s="28" t="s">
        <v>267</v>
      </c>
      <c r="Q4" s="13" t="s">
        <v>154</v>
      </c>
      <c r="R4" s="13" t="s">
        <v>155</v>
      </c>
    </row>
    <row r="5" spans="1:18" x14ac:dyDescent="0.2">
      <c r="A5" s="73" t="s">
        <v>153</v>
      </c>
      <c r="B5" s="51">
        <v>57234</v>
      </c>
      <c r="C5" s="51">
        <v>57666</v>
      </c>
      <c r="D5" s="51">
        <v>57208</v>
      </c>
      <c r="E5" s="51">
        <v>55629</v>
      </c>
      <c r="F5" s="51">
        <v>45534</v>
      </c>
      <c r="G5" s="51">
        <v>40026</v>
      </c>
      <c r="H5" s="51">
        <v>36827</v>
      </c>
      <c r="I5" s="51">
        <v>35968</v>
      </c>
      <c r="J5" s="51">
        <v>34970</v>
      </c>
      <c r="K5" s="51">
        <v>34719</v>
      </c>
      <c r="L5" s="51">
        <v>35558</v>
      </c>
      <c r="M5" s="51">
        <v>36778</v>
      </c>
      <c r="N5" s="51">
        <v>37043</v>
      </c>
      <c r="O5" s="51">
        <v>33792</v>
      </c>
      <c r="Q5" s="35">
        <f t="shared" ref="Q5:Q14" si="0">O5-N5</f>
        <v>-3251</v>
      </c>
      <c r="R5" s="278">
        <f t="shared" ref="R5:R14" si="1">Q5/N5</f>
        <v>-8.7762870177901353E-2</v>
      </c>
    </row>
    <row r="6" spans="1:18" x14ac:dyDescent="0.2">
      <c r="A6" s="88" t="s">
        <v>75</v>
      </c>
      <c r="B6" s="29">
        <v>30697</v>
      </c>
      <c r="C6" s="29">
        <v>31279</v>
      </c>
      <c r="D6" s="29">
        <v>33554</v>
      </c>
      <c r="E6" s="29">
        <v>32300</v>
      </c>
      <c r="F6" s="29">
        <v>24403</v>
      </c>
      <c r="G6" s="29">
        <v>20138</v>
      </c>
      <c r="H6" s="29">
        <v>18016</v>
      </c>
      <c r="I6" s="29">
        <v>18197</v>
      </c>
      <c r="J6" s="29">
        <v>19054</v>
      </c>
      <c r="K6" s="29">
        <v>20968</v>
      </c>
      <c r="L6" s="29">
        <v>23011</v>
      </c>
      <c r="M6" s="29">
        <v>24424</v>
      </c>
      <c r="N6" s="29">
        <v>25114</v>
      </c>
      <c r="O6" s="29">
        <v>23947</v>
      </c>
      <c r="Q6" s="35">
        <f>O6-N6</f>
        <v>-1167</v>
      </c>
      <c r="R6" s="278">
        <f t="shared" si="1"/>
        <v>-4.6468105439197258E-2</v>
      </c>
    </row>
    <row r="7" spans="1:18" x14ac:dyDescent="0.2">
      <c r="A7" s="2" t="s">
        <v>83</v>
      </c>
      <c r="B7" s="9">
        <v>2571</v>
      </c>
      <c r="C7" s="9">
        <v>2940</v>
      </c>
      <c r="D7" s="9">
        <v>3134</v>
      </c>
      <c r="E7" s="9">
        <v>3041</v>
      </c>
      <c r="F7" s="9">
        <v>2635</v>
      </c>
      <c r="G7" s="9">
        <v>2469</v>
      </c>
      <c r="H7" s="9">
        <v>2456</v>
      </c>
      <c r="I7" s="9">
        <v>2292</v>
      </c>
      <c r="J7" s="9">
        <v>2418</v>
      </c>
      <c r="K7" s="9">
        <v>2618</v>
      </c>
      <c r="L7" s="9">
        <v>2977</v>
      </c>
      <c r="M7" s="9">
        <v>3254</v>
      </c>
      <c r="N7" s="9">
        <v>3222</v>
      </c>
      <c r="O7" s="9">
        <v>3102</v>
      </c>
      <c r="Q7" s="37">
        <f t="shared" si="0"/>
        <v>-120</v>
      </c>
      <c r="R7" s="65">
        <f>Q7/N7</f>
        <v>-3.7243947858473E-2</v>
      </c>
    </row>
    <row r="8" spans="1:18" x14ac:dyDescent="0.2">
      <c r="A8" s="2" t="s">
        <v>81</v>
      </c>
      <c r="B8" s="9">
        <v>1876</v>
      </c>
      <c r="C8" s="9">
        <v>1706</v>
      </c>
      <c r="D8" s="9">
        <v>1819</v>
      </c>
      <c r="E8" s="9">
        <v>1866</v>
      </c>
      <c r="F8" s="9">
        <v>1352</v>
      </c>
      <c r="G8" s="9">
        <v>1140</v>
      </c>
      <c r="H8" s="9">
        <v>1329</v>
      </c>
      <c r="I8" s="9">
        <v>1495</v>
      </c>
      <c r="J8" s="9">
        <v>1601</v>
      </c>
      <c r="K8" s="9">
        <v>1634</v>
      </c>
      <c r="L8" s="9">
        <v>1953</v>
      </c>
      <c r="M8" s="9">
        <v>2329</v>
      </c>
      <c r="N8" s="9">
        <v>2097</v>
      </c>
      <c r="O8" s="9">
        <v>1674</v>
      </c>
      <c r="Q8" s="37">
        <f t="shared" si="0"/>
        <v>-423</v>
      </c>
      <c r="R8" s="65">
        <f>Q8/N8</f>
        <v>-0.20171673819742489</v>
      </c>
    </row>
    <row r="9" spans="1:18" x14ac:dyDescent="0.2">
      <c r="A9" s="2" t="s">
        <v>82</v>
      </c>
      <c r="B9" s="9">
        <v>4057</v>
      </c>
      <c r="C9" s="9">
        <v>3840</v>
      </c>
      <c r="D9" s="9">
        <v>3837</v>
      </c>
      <c r="E9" s="9">
        <v>3579</v>
      </c>
      <c r="F9" s="9">
        <v>2933</v>
      </c>
      <c r="G9" s="9">
        <v>2622</v>
      </c>
      <c r="H9" s="9">
        <v>2570</v>
      </c>
      <c r="I9" s="9">
        <v>2828</v>
      </c>
      <c r="J9" s="9">
        <v>2782</v>
      </c>
      <c r="K9" s="9">
        <v>2982</v>
      </c>
      <c r="L9" s="9">
        <v>3218</v>
      </c>
      <c r="M9" s="9">
        <v>3233</v>
      </c>
      <c r="N9" s="9">
        <v>3242</v>
      </c>
      <c r="O9" s="9">
        <v>3101</v>
      </c>
      <c r="Q9" s="37">
        <f t="shared" si="0"/>
        <v>-141</v>
      </c>
      <c r="R9" s="65">
        <f>Q9/N9</f>
        <v>-4.3491671807526215E-2</v>
      </c>
    </row>
    <row r="10" spans="1:18" x14ac:dyDescent="0.2">
      <c r="A10" s="2" t="s">
        <v>76</v>
      </c>
      <c r="B10" s="9">
        <v>6387</v>
      </c>
      <c r="C10" s="9">
        <v>6910</v>
      </c>
      <c r="D10" s="9">
        <v>6939</v>
      </c>
      <c r="E10" s="9">
        <v>6360</v>
      </c>
      <c r="F10" s="9">
        <v>4957</v>
      </c>
      <c r="G10" s="9">
        <v>4553</v>
      </c>
      <c r="H10" s="9">
        <v>3576</v>
      </c>
      <c r="I10" s="9">
        <v>3117</v>
      </c>
      <c r="J10" s="9">
        <v>3069</v>
      </c>
      <c r="K10" s="9">
        <v>3435</v>
      </c>
      <c r="L10" s="9">
        <v>4253</v>
      </c>
      <c r="M10" s="9">
        <v>4607</v>
      </c>
      <c r="N10" s="9">
        <v>4495</v>
      </c>
      <c r="O10" s="9">
        <v>3339</v>
      </c>
      <c r="Q10" s="37">
        <f>O10-N10</f>
        <v>-1156</v>
      </c>
      <c r="R10" s="65">
        <f t="shared" si="1"/>
        <v>-0.25717463848720801</v>
      </c>
    </row>
    <row r="11" spans="1:18" x14ac:dyDescent="0.2">
      <c r="A11" s="2" t="s">
        <v>80</v>
      </c>
      <c r="B11" s="9">
        <v>5886</v>
      </c>
      <c r="C11" s="9">
        <v>6447</v>
      </c>
      <c r="D11" s="9">
        <v>7494</v>
      </c>
      <c r="E11" s="9">
        <v>6254</v>
      </c>
      <c r="F11" s="9">
        <v>4304</v>
      </c>
      <c r="G11" s="9">
        <v>3105</v>
      </c>
      <c r="H11" s="9">
        <v>2776</v>
      </c>
      <c r="I11" s="9">
        <v>3342</v>
      </c>
      <c r="J11" s="9">
        <v>3514</v>
      </c>
      <c r="K11" s="9">
        <v>4116</v>
      </c>
      <c r="L11" s="9">
        <v>4932</v>
      </c>
      <c r="M11" s="9">
        <v>5597</v>
      </c>
      <c r="N11" s="9">
        <v>5326</v>
      </c>
      <c r="O11" s="9">
        <v>5917</v>
      </c>
      <c r="Q11" s="37">
        <f t="shared" si="0"/>
        <v>591</v>
      </c>
      <c r="R11" s="65">
        <f t="shared" si="1"/>
        <v>0.11096507698084866</v>
      </c>
    </row>
    <row r="12" spans="1:18" x14ac:dyDescent="0.2">
      <c r="A12" s="2" t="s">
        <v>78</v>
      </c>
      <c r="B12" s="9">
        <v>3048</v>
      </c>
      <c r="C12" s="9">
        <v>2758</v>
      </c>
      <c r="D12" s="9">
        <v>2838</v>
      </c>
      <c r="E12" s="9">
        <v>2726</v>
      </c>
      <c r="F12" s="9">
        <v>2307</v>
      </c>
      <c r="G12" s="9">
        <v>1996</v>
      </c>
      <c r="H12" s="9">
        <v>2261</v>
      </c>
      <c r="I12" s="9">
        <v>3033</v>
      </c>
      <c r="J12" s="9">
        <v>3472</v>
      </c>
      <c r="K12" s="9">
        <v>4214</v>
      </c>
      <c r="L12" s="9">
        <v>5238</v>
      </c>
      <c r="M12" s="9">
        <v>6071</v>
      </c>
      <c r="N12" s="9">
        <v>6450</v>
      </c>
      <c r="O12" s="9">
        <v>5866</v>
      </c>
      <c r="Q12" s="37">
        <f t="shared" si="0"/>
        <v>-584</v>
      </c>
      <c r="R12" s="65">
        <f t="shared" si="1"/>
        <v>-9.0542635658914725E-2</v>
      </c>
    </row>
    <row r="13" spans="1:18" ht="51" x14ac:dyDescent="0.2">
      <c r="A13" s="2" t="s">
        <v>84</v>
      </c>
      <c r="B13" s="9">
        <v>15027</v>
      </c>
      <c r="C13" s="9">
        <v>14821</v>
      </c>
      <c r="D13" s="9">
        <v>16022</v>
      </c>
      <c r="E13" s="9">
        <v>16762</v>
      </c>
      <c r="F13" s="9">
        <v>12461</v>
      </c>
      <c r="G13" s="9">
        <v>10047</v>
      </c>
      <c r="H13" s="9">
        <v>8545</v>
      </c>
      <c r="I13" s="9">
        <v>7774</v>
      </c>
      <c r="J13" s="9">
        <v>8518</v>
      </c>
      <c r="K13" s="9">
        <v>9479</v>
      </c>
      <c r="L13" s="9">
        <v>9853</v>
      </c>
      <c r="M13" s="9">
        <v>10718</v>
      </c>
      <c r="N13" s="9">
        <v>11062</v>
      </c>
      <c r="O13" s="9">
        <v>10947</v>
      </c>
      <c r="Q13" s="37">
        <f>O13-N13</f>
        <v>-115</v>
      </c>
      <c r="R13" s="65">
        <f>Q13/N13</f>
        <v>-1.0395950099439522E-2</v>
      </c>
    </row>
    <row r="14" spans="1:18" x14ac:dyDescent="0.2">
      <c r="A14" s="2" t="s">
        <v>77</v>
      </c>
      <c r="B14" s="9">
        <v>1639</v>
      </c>
      <c r="C14" s="9">
        <v>1410</v>
      </c>
      <c r="D14" s="9">
        <v>1282</v>
      </c>
      <c r="E14" s="9">
        <v>1149</v>
      </c>
      <c r="F14" s="9">
        <v>893</v>
      </c>
      <c r="G14" s="9">
        <v>811</v>
      </c>
      <c r="H14" s="9">
        <v>840</v>
      </c>
      <c r="I14" s="9">
        <v>1424</v>
      </c>
      <c r="J14" s="9">
        <v>1505</v>
      </c>
      <c r="K14" s="9">
        <v>1711</v>
      </c>
      <c r="L14" s="9">
        <v>2026</v>
      </c>
      <c r="M14" s="9">
        <v>2348</v>
      </c>
      <c r="N14" s="9">
        <v>2327</v>
      </c>
      <c r="O14" s="9">
        <v>1855</v>
      </c>
      <c r="Q14" s="37">
        <f t="shared" si="0"/>
        <v>-472</v>
      </c>
      <c r="R14" s="65">
        <f t="shared" si="1"/>
        <v>-0.20283626987537601</v>
      </c>
    </row>
    <row r="15" spans="1:18" ht="25.5" x14ac:dyDescent="0.2">
      <c r="A15" s="2" t="s">
        <v>79</v>
      </c>
      <c r="B15" s="9">
        <v>1259</v>
      </c>
      <c r="C15" s="9">
        <v>1171</v>
      </c>
      <c r="D15" s="9">
        <v>1069</v>
      </c>
      <c r="E15" s="9">
        <v>919</v>
      </c>
      <c r="F15" s="9">
        <v>576</v>
      </c>
      <c r="G15" s="9">
        <v>442</v>
      </c>
      <c r="H15" s="9">
        <v>473</v>
      </c>
      <c r="I15" s="9">
        <v>648</v>
      </c>
      <c r="J15" s="9">
        <v>740</v>
      </c>
      <c r="K15" s="9">
        <v>763</v>
      </c>
      <c r="L15" s="9">
        <v>907</v>
      </c>
      <c r="M15" s="9">
        <v>1456</v>
      </c>
      <c r="N15" s="9">
        <v>1357</v>
      </c>
      <c r="O15" s="9">
        <v>1205</v>
      </c>
      <c r="Q15" s="37">
        <f t="shared" ref="Q15:Q16" si="2">O15-N15</f>
        <v>-152</v>
      </c>
      <c r="R15" s="65">
        <f t="shared" ref="R15:R16" si="3">Q15/N15</f>
        <v>-0.11201179071481208</v>
      </c>
    </row>
    <row r="16" spans="1:18" x14ac:dyDescent="0.2">
      <c r="A16" s="3" t="s">
        <v>85</v>
      </c>
      <c r="B16" s="11">
        <v>2863</v>
      </c>
      <c r="C16" s="11">
        <v>2643</v>
      </c>
      <c r="D16" s="11">
        <v>902</v>
      </c>
      <c r="E16" s="11">
        <v>482</v>
      </c>
      <c r="F16" s="11">
        <v>259</v>
      </c>
      <c r="G16" s="11">
        <v>231</v>
      </c>
      <c r="H16" s="11">
        <v>268</v>
      </c>
      <c r="I16" s="11">
        <v>488</v>
      </c>
      <c r="J16" s="11">
        <v>479</v>
      </c>
      <c r="K16" s="11">
        <v>445</v>
      </c>
      <c r="L16" s="11">
        <v>316</v>
      </c>
      <c r="M16" s="11">
        <v>311</v>
      </c>
      <c r="N16" s="11">
        <v>367</v>
      </c>
      <c r="O16" s="11">
        <v>402</v>
      </c>
      <c r="Q16" s="36">
        <f t="shared" si="2"/>
        <v>35</v>
      </c>
      <c r="R16" s="66">
        <f t="shared" si="3"/>
        <v>9.5367847411444148E-2</v>
      </c>
    </row>
    <row r="17" spans="1:15" x14ac:dyDescent="0.2">
      <c r="A17" s="86" t="s">
        <v>205</v>
      </c>
      <c r="B17" s="171">
        <f t="shared" ref="B17:O17" si="4">B6/B5</f>
        <v>0.53634203445504425</v>
      </c>
      <c r="C17" s="171">
        <f t="shared" si="4"/>
        <v>0.5424166753372871</v>
      </c>
      <c r="D17" s="171">
        <f t="shared" si="4"/>
        <v>0.58652635994965741</v>
      </c>
      <c r="E17" s="171">
        <f t="shared" si="4"/>
        <v>0.58063240396196225</v>
      </c>
      <c r="F17" s="171">
        <f t="shared" si="4"/>
        <v>0.53592919576580134</v>
      </c>
      <c r="G17" s="171">
        <f t="shared" si="4"/>
        <v>0.50312297006945483</v>
      </c>
      <c r="H17" s="171">
        <f t="shared" si="4"/>
        <v>0.48920628886414858</v>
      </c>
      <c r="I17" s="171">
        <f t="shared" si="4"/>
        <v>0.50592193060498225</v>
      </c>
      <c r="J17" s="171">
        <f t="shared" si="4"/>
        <v>0.54486702888189875</v>
      </c>
      <c r="K17" s="171">
        <f t="shared" si="4"/>
        <v>0.60393444511650685</v>
      </c>
      <c r="L17" s="171">
        <f t="shared" si="4"/>
        <v>0.64713988413296586</v>
      </c>
      <c r="M17" s="171">
        <f t="shared" si="4"/>
        <v>0.6640926640926641</v>
      </c>
      <c r="N17" s="171">
        <f t="shared" si="4"/>
        <v>0.67796884701563054</v>
      </c>
      <c r="O17" s="171">
        <f t="shared" si="4"/>
        <v>0.70865885416666663</v>
      </c>
    </row>
    <row r="19" spans="1:15" x14ac:dyDescent="0.2">
      <c r="A19" s="30" t="s">
        <v>278</v>
      </c>
    </row>
    <row r="20" spans="1:15" s="161" customFormat="1" x14ac:dyDescent="0.2"/>
    <row r="21" spans="1:15" x14ac:dyDescent="0.2">
      <c r="A21" s="2"/>
      <c r="B21" s="28" t="s">
        <v>140</v>
      </c>
      <c r="C21" s="28" t="s">
        <v>141</v>
      </c>
      <c r="D21" s="28" t="s">
        <v>142</v>
      </c>
      <c r="E21" s="28" t="s">
        <v>143</v>
      </c>
      <c r="F21" s="28" t="s">
        <v>144</v>
      </c>
      <c r="G21" s="28" t="s">
        <v>145</v>
      </c>
      <c r="H21" s="28" t="s">
        <v>146</v>
      </c>
      <c r="I21" s="28" t="s">
        <v>147</v>
      </c>
      <c r="J21" s="28" t="s">
        <v>148</v>
      </c>
      <c r="K21" s="28" t="s">
        <v>149</v>
      </c>
      <c r="L21" s="28" t="s">
        <v>150</v>
      </c>
      <c r="M21" s="28" t="s">
        <v>151</v>
      </c>
      <c r="N21" s="28" t="s">
        <v>152</v>
      </c>
      <c r="O21" s="28" t="s">
        <v>267</v>
      </c>
    </row>
    <row r="22" spans="1:15" x14ac:dyDescent="0.2">
      <c r="A22" s="73" t="s">
        <v>75</v>
      </c>
      <c r="B22" s="105">
        <f t="shared" ref="B22:O22" si="5">B6/B$6</f>
        <v>1</v>
      </c>
      <c r="C22" s="105">
        <f t="shared" si="5"/>
        <v>1</v>
      </c>
      <c r="D22" s="105">
        <f t="shared" si="5"/>
        <v>1</v>
      </c>
      <c r="E22" s="105">
        <f t="shared" si="5"/>
        <v>1</v>
      </c>
      <c r="F22" s="105">
        <f t="shared" si="5"/>
        <v>1</v>
      </c>
      <c r="G22" s="105">
        <f t="shared" si="5"/>
        <v>1</v>
      </c>
      <c r="H22" s="105">
        <f t="shared" si="5"/>
        <v>1</v>
      </c>
      <c r="I22" s="105">
        <f t="shared" si="5"/>
        <v>1</v>
      </c>
      <c r="J22" s="105">
        <f t="shared" si="5"/>
        <v>1</v>
      </c>
      <c r="K22" s="105">
        <f t="shared" si="5"/>
        <v>1</v>
      </c>
      <c r="L22" s="105">
        <f t="shared" si="5"/>
        <v>1</v>
      </c>
      <c r="M22" s="105">
        <f t="shared" si="5"/>
        <v>1</v>
      </c>
      <c r="N22" s="105">
        <f t="shared" si="5"/>
        <v>1</v>
      </c>
      <c r="O22" s="105">
        <f t="shared" si="5"/>
        <v>1</v>
      </c>
    </row>
    <row r="23" spans="1:15" x14ac:dyDescent="0.2">
      <c r="A23" s="2" t="s">
        <v>83</v>
      </c>
      <c r="B23" s="70">
        <f t="shared" ref="B23:O23" si="6">B7/B$6</f>
        <v>8.3754112779750464E-2</v>
      </c>
      <c r="C23" s="70">
        <f t="shared" si="6"/>
        <v>9.3992774705073695E-2</v>
      </c>
      <c r="D23" s="70">
        <f t="shared" si="6"/>
        <v>9.3401680872623238E-2</v>
      </c>
      <c r="E23" s="70">
        <f t="shared" si="6"/>
        <v>9.4148606811145508E-2</v>
      </c>
      <c r="F23" s="70">
        <f t="shared" si="6"/>
        <v>0.10797852723025858</v>
      </c>
      <c r="G23" s="70">
        <f t="shared" si="6"/>
        <v>0.122604032177972</v>
      </c>
      <c r="H23" s="70">
        <f t="shared" si="6"/>
        <v>0.13632326820603907</v>
      </c>
      <c r="I23" s="70">
        <f t="shared" si="6"/>
        <v>0.12595482771885474</v>
      </c>
      <c r="J23" s="70">
        <f t="shared" si="6"/>
        <v>0.12690248766663167</v>
      </c>
      <c r="K23" s="70">
        <f t="shared" si="6"/>
        <v>0.12485692483784815</v>
      </c>
      <c r="L23" s="70">
        <f t="shared" si="6"/>
        <v>0.12937290860892617</v>
      </c>
      <c r="M23" s="70">
        <f t="shared" si="6"/>
        <v>0.13322961021945628</v>
      </c>
      <c r="N23" s="70">
        <f t="shared" si="6"/>
        <v>0.12829497491439038</v>
      </c>
      <c r="O23" s="70">
        <f t="shared" si="6"/>
        <v>0.12953605879650895</v>
      </c>
    </row>
    <row r="24" spans="1:15" x14ac:dyDescent="0.2">
      <c r="A24" s="2" t="s">
        <v>81</v>
      </c>
      <c r="B24" s="70">
        <f t="shared" ref="B24:O24" si="7">B8/B$6</f>
        <v>6.1113463856402907E-2</v>
      </c>
      <c r="C24" s="70">
        <f t="shared" si="7"/>
        <v>5.4541385594168615E-2</v>
      </c>
      <c r="D24" s="70">
        <f t="shared" si="7"/>
        <v>5.4211122369911185E-2</v>
      </c>
      <c r="E24" s="70">
        <f t="shared" si="7"/>
        <v>5.7770897832817338E-2</v>
      </c>
      <c r="F24" s="70">
        <f t="shared" si="7"/>
        <v>5.5403024218333811E-2</v>
      </c>
      <c r="G24" s="70">
        <f t="shared" si="7"/>
        <v>5.6609395173304204E-2</v>
      </c>
      <c r="H24" s="70">
        <f t="shared" si="7"/>
        <v>7.3767761989342803E-2</v>
      </c>
      <c r="I24" s="70">
        <f t="shared" si="7"/>
        <v>8.2156399406495578E-2</v>
      </c>
      <c r="J24" s="70">
        <f t="shared" si="7"/>
        <v>8.4024351842132888E-2</v>
      </c>
      <c r="K24" s="70">
        <f t="shared" si="7"/>
        <v>7.7928271652041206E-2</v>
      </c>
      <c r="L24" s="70">
        <f t="shared" si="7"/>
        <v>8.4872452305419149E-2</v>
      </c>
      <c r="M24" s="70">
        <f t="shared" si="7"/>
        <v>9.5357025876187357E-2</v>
      </c>
      <c r="N24" s="70">
        <f t="shared" si="7"/>
        <v>8.3499243449868601E-2</v>
      </c>
      <c r="O24" s="70">
        <f t="shared" si="7"/>
        <v>6.9904372155176017E-2</v>
      </c>
    </row>
    <row r="25" spans="1:15" x14ac:dyDescent="0.2">
      <c r="A25" s="2" t="s">
        <v>82</v>
      </c>
      <c r="B25" s="70">
        <f t="shared" ref="B25:O25" si="8">B9/B$6</f>
        <v>0.13216275206046194</v>
      </c>
      <c r="C25" s="70">
        <f t="shared" si="8"/>
        <v>0.12276607308417788</v>
      </c>
      <c r="D25" s="70">
        <f t="shared" si="8"/>
        <v>0.11435298325087918</v>
      </c>
      <c r="E25" s="70">
        <f t="shared" si="8"/>
        <v>0.11080495356037151</v>
      </c>
      <c r="F25" s="70">
        <f t="shared" si="8"/>
        <v>0.12019014055648895</v>
      </c>
      <c r="G25" s="70">
        <f t="shared" si="8"/>
        <v>0.13020160889859966</v>
      </c>
      <c r="H25" s="70">
        <f t="shared" si="8"/>
        <v>0.14265097690941386</v>
      </c>
      <c r="I25" s="70">
        <f t="shared" si="8"/>
        <v>0.15541023245589933</v>
      </c>
      <c r="J25" s="70">
        <f t="shared" si="8"/>
        <v>0.14600608796053322</v>
      </c>
      <c r="K25" s="70">
        <f t="shared" si="8"/>
        <v>0.14221671117893933</v>
      </c>
      <c r="L25" s="70">
        <f t="shared" si="8"/>
        <v>0.13984616053191951</v>
      </c>
      <c r="M25" s="70">
        <f t="shared" si="8"/>
        <v>0.132369800196528</v>
      </c>
      <c r="N25" s="70">
        <f t="shared" si="8"/>
        <v>0.12909134347375967</v>
      </c>
      <c r="O25" s="70">
        <f t="shared" si="8"/>
        <v>0.12949429991230635</v>
      </c>
    </row>
    <row r="26" spans="1:15" x14ac:dyDescent="0.2">
      <c r="A26" s="2" t="s">
        <v>76</v>
      </c>
      <c r="B26" s="70">
        <f t="shared" ref="B26:O26" si="9">B10/B$6</f>
        <v>0.20806593478190052</v>
      </c>
      <c r="C26" s="70">
        <f t="shared" si="9"/>
        <v>0.22091499088845551</v>
      </c>
      <c r="D26" s="70">
        <f t="shared" si="9"/>
        <v>0.20680097752875962</v>
      </c>
      <c r="E26" s="70">
        <f t="shared" si="9"/>
        <v>0.19690402476780186</v>
      </c>
      <c r="F26" s="70">
        <f t="shared" si="9"/>
        <v>0.20313076261115437</v>
      </c>
      <c r="G26" s="70">
        <f t="shared" si="9"/>
        <v>0.22608997914390705</v>
      </c>
      <c r="H26" s="70">
        <f t="shared" si="9"/>
        <v>0.19849023090586146</v>
      </c>
      <c r="I26" s="70">
        <f t="shared" si="9"/>
        <v>0.17129197120404463</v>
      </c>
      <c r="J26" s="70">
        <f t="shared" si="9"/>
        <v>0.16106854203841714</v>
      </c>
      <c r="K26" s="70">
        <f t="shared" si="9"/>
        <v>0.16382106066386876</v>
      </c>
      <c r="L26" s="70">
        <f t="shared" si="9"/>
        <v>0.18482464908087437</v>
      </c>
      <c r="M26" s="70">
        <f t="shared" si="9"/>
        <v>0.18862594169669178</v>
      </c>
      <c r="N26" s="70">
        <f t="shared" si="9"/>
        <v>0.17898383371824481</v>
      </c>
      <c r="O26" s="70">
        <f t="shared" si="9"/>
        <v>0.1394329143525285</v>
      </c>
    </row>
    <row r="27" spans="1:15" x14ac:dyDescent="0.2">
      <c r="A27" s="2" t="s">
        <v>80</v>
      </c>
      <c r="B27" s="70">
        <f t="shared" ref="B27:O27" si="10">B11/B$6</f>
        <v>0.19174512167312766</v>
      </c>
      <c r="C27" s="70">
        <f t="shared" si="10"/>
        <v>0.20611272738898304</v>
      </c>
      <c r="D27" s="70">
        <f t="shared" si="10"/>
        <v>0.22334147940633009</v>
      </c>
      <c r="E27" s="70">
        <f t="shared" si="10"/>
        <v>0.19362229102167183</v>
      </c>
      <c r="F27" s="70">
        <f t="shared" si="10"/>
        <v>0.17637175757079049</v>
      </c>
      <c r="G27" s="70">
        <f t="shared" si="10"/>
        <v>0.15418611580097327</v>
      </c>
      <c r="H27" s="70">
        <f t="shared" si="10"/>
        <v>0.15408525754884547</v>
      </c>
      <c r="I27" s="70">
        <f t="shared" si="10"/>
        <v>0.1836566467000055</v>
      </c>
      <c r="J27" s="70">
        <f t="shared" si="10"/>
        <v>0.18442321822189567</v>
      </c>
      <c r="K27" s="70">
        <f t="shared" si="10"/>
        <v>0.1962991224723388</v>
      </c>
      <c r="L27" s="70">
        <f t="shared" si="10"/>
        <v>0.21433227586806311</v>
      </c>
      <c r="M27" s="70">
        <f t="shared" si="10"/>
        <v>0.2291598427775958</v>
      </c>
      <c r="N27" s="70">
        <f t="shared" si="10"/>
        <v>0.21207294736003823</v>
      </c>
      <c r="O27" s="70">
        <f t="shared" si="10"/>
        <v>0.24708731782686766</v>
      </c>
    </row>
    <row r="28" spans="1:15" x14ac:dyDescent="0.2">
      <c r="A28" s="2" t="s">
        <v>78</v>
      </c>
      <c r="B28" s="70">
        <f t="shared" ref="B28:O28" si="11">B12/B$6</f>
        <v>9.9293090530019223E-2</v>
      </c>
      <c r="C28" s="70">
        <f t="shared" si="11"/>
        <v>8.8174174366188171E-2</v>
      </c>
      <c r="D28" s="70">
        <f t="shared" si="11"/>
        <v>8.4580079871252309E-2</v>
      </c>
      <c r="E28" s="70">
        <f t="shared" si="11"/>
        <v>8.4396284829721363E-2</v>
      </c>
      <c r="F28" s="70">
        <f t="shared" si="11"/>
        <v>9.4537556857763383E-2</v>
      </c>
      <c r="G28" s="70">
        <f t="shared" si="11"/>
        <v>9.9116098917469461E-2</v>
      </c>
      <c r="H28" s="70">
        <f t="shared" si="11"/>
        <v>0.12549955595026643</v>
      </c>
      <c r="I28" s="70">
        <f t="shared" si="11"/>
        <v>0.16667582568555256</v>
      </c>
      <c r="J28" s="70">
        <f t="shared" si="11"/>
        <v>0.18221895664952242</v>
      </c>
      <c r="K28" s="70">
        <f t="shared" si="11"/>
        <v>0.20097291110263257</v>
      </c>
      <c r="L28" s="70">
        <f t="shared" si="11"/>
        <v>0.22763026378688453</v>
      </c>
      <c r="M28" s="70">
        <f t="shared" si="11"/>
        <v>0.24856698329511956</v>
      </c>
      <c r="N28" s="70">
        <f t="shared" si="11"/>
        <v>0.25682886039659153</v>
      </c>
      <c r="O28" s="70">
        <f t="shared" si="11"/>
        <v>0.24495761473253436</v>
      </c>
    </row>
    <row r="29" spans="1:15" ht="51" x14ac:dyDescent="0.2">
      <c r="A29" s="2" t="s">
        <v>84</v>
      </c>
      <c r="B29" s="70">
        <f t="shared" ref="B29:O29" si="12">B13/B$6</f>
        <v>0.48952666384337229</v>
      </c>
      <c r="C29" s="70">
        <f t="shared" si="12"/>
        <v>0.47383228364078134</v>
      </c>
      <c r="D29" s="70">
        <f t="shared" si="12"/>
        <v>0.47749895690528699</v>
      </c>
      <c r="E29" s="70">
        <f t="shared" si="12"/>
        <v>0.5189473684210526</v>
      </c>
      <c r="F29" s="70">
        <f t="shared" si="12"/>
        <v>0.51063393845019056</v>
      </c>
      <c r="G29" s="70">
        <f t="shared" si="12"/>
        <v>0.49890753798788362</v>
      </c>
      <c r="H29" s="70">
        <f t="shared" si="12"/>
        <v>0.474300621669627</v>
      </c>
      <c r="I29" s="70">
        <f t="shared" si="12"/>
        <v>0.42721327691377697</v>
      </c>
      <c r="J29" s="70">
        <f t="shared" si="12"/>
        <v>0.44704523984465205</v>
      </c>
      <c r="K29" s="70">
        <f t="shared" si="12"/>
        <v>0.4520698206791301</v>
      </c>
      <c r="L29" s="70">
        <f t="shared" si="12"/>
        <v>0.42818651949067837</v>
      </c>
      <c r="M29" s="70">
        <f t="shared" si="12"/>
        <v>0.43883065836881757</v>
      </c>
      <c r="N29" s="70">
        <f t="shared" si="12"/>
        <v>0.44047145018714662</v>
      </c>
      <c r="O29" s="70">
        <f t="shared" si="12"/>
        <v>0.45713450536601663</v>
      </c>
    </row>
    <row r="30" spans="1:15" x14ac:dyDescent="0.2">
      <c r="A30" s="2" t="s">
        <v>77</v>
      </c>
      <c r="B30" s="70">
        <f t="shared" ref="B30:O30" si="13">B14/B$6</f>
        <v>5.3392839691175031E-2</v>
      </c>
      <c r="C30" s="70">
        <f t="shared" si="13"/>
        <v>4.5078167460596563E-2</v>
      </c>
      <c r="D30" s="70">
        <f t="shared" si="13"/>
        <v>3.8207069201883534E-2</v>
      </c>
      <c r="E30" s="70">
        <f t="shared" si="13"/>
        <v>3.5572755417956653E-2</v>
      </c>
      <c r="F30" s="70">
        <f t="shared" si="13"/>
        <v>3.659386141048232E-2</v>
      </c>
      <c r="G30" s="70">
        <f t="shared" si="13"/>
        <v>4.0272122355745357E-2</v>
      </c>
      <c r="H30" s="70">
        <f t="shared" si="13"/>
        <v>4.6625222024866783E-2</v>
      </c>
      <c r="I30" s="70">
        <f t="shared" si="13"/>
        <v>7.8254657361103472E-2</v>
      </c>
      <c r="J30" s="70">
        <f t="shared" si="13"/>
        <v>7.8986039676708308E-2</v>
      </c>
      <c r="K30" s="70">
        <f t="shared" si="13"/>
        <v>8.160053414727203E-2</v>
      </c>
      <c r="L30" s="70">
        <f t="shared" si="13"/>
        <v>8.8044848116118374E-2</v>
      </c>
      <c r="M30" s="70">
        <f t="shared" si="13"/>
        <v>9.6134949230265318E-2</v>
      </c>
      <c r="N30" s="70">
        <f t="shared" si="13"/>
        <v>9.2657481882615272E-2</v>
      </c>
      <c r="O30" s="70">
        <f t="shared" si="13"/>
        <v>7.7462730195849164E-2</v>
      </c>
    </row>
    <row r="31" spans="1:15" ht="25.5" x14ac:dyDescent="0.2">
      <c r="A31" s="2" t="s">
        <v>79</v>
      </c>
      <c r="B31" s="70">
        <f t="shared" ref="B31:O31" si="14">B15/B$6</f>
        <v>4.1013779848193634E-2</v>
      </c>
      <c r="C31" s="70">
        <f t="shared" si="14"/>
        <v>3.7437258224367789E-2</v>
      </c>
      <c r="D31" s="70">
        <f t="shared" si="14"/>
        <v>3.1859092805626751E-2</v>
      </c>
      <c r="E31" s="70">
        <f t="shared" si="14"/>
        <v>2.8452012383900927E-2</v>
      </c>
      <c r="F31" s="70">
        <f t="shared" si="14"/>
        <v>2.3603655288284228E-2</v>
      </c>
      <c r="G31" s="70">
        <f t="shared" si="14"/>
        <v>2.1948554970702156E-2</v>
      </c>
      <c r="H31" s="70">
        <f t="shared" si="14"/>
        <v>2.6254440497335701E-2</v>
      </c>
      <c r="I31" s="70">
        <f t="shared" si="14"/>
        <v>3.5610265428367316E-2</v>
      </c>
      <c r="J31" s="70">
        <f t="shared" si="14"/>
        <v>3.8836989608481157E-2</v>
      </c>
      <c r="K31" s="70">
        <f t="shared" si="14"/>
        <v>3.6388782907287295E-2</v>
      </c>
      <c r="L31" s="70">
        <f t="shared" si="14"/>
        <v>3.9415931511016473E-2</v>
      </c>
      <c r="M31" s="70">
        <f t="shared" si="14"/>
        <v>5.9613494923026533E-2</v>
      </c>
      <c r="N31" s="70">
        <f t="shared" si="14"/>
        <v>5.4033606753205385E-2</v>
      </c>
      <c r="O31" s="70">
        <f t="shared" si="14"/>
        <v>5.0319455464149995E-2</v>
      </c>
    </row>
    <row r="32" spans="1:15" x14ac:dyDescent="0.2">
      <c r="A32" s="3" t="s">
        <v>85</v>
      </c>
      <c r="B32" s="71">
        <f t="shared" ref="B32:O32" si="15">B16/B$6</f>
        <v>9.326644297488354E-2</v>
      </c>
      <c r="C32" s="71">
        <f t="shared" si="15"/>
        <v>8.4497586239969308E-2</v>
      </c>
      <c r="D32" s="71">
        <f t="shared" si="15"/>
        <v>2.6882040889312751E-2</v>
      </c>
      <c r="E32" s="71">
        <f t="shared" si="15"/>
        <v>1.4922600619195047E-2</v>
      </c>
      <c r="F32" s="71">
        <f t="shared" si="15"/>
        <v>1.0613449166086137E-2</v>
      </c>
      <c r="G32" s="71">
        <f t="shared" si="15"/>
        <v>1.1470851127222167E-2</v>
      </c>
      <c r="H32" s="71">
        <f t="shared" si="15"/>
        <v>1.4875666074600355E-2</v>
      </c>
      <c r="I32" s="71">
        <f t="shared" si="15"/>
        <v>2.6817607297906249E-2</v>
      </c>
      <c r="J32" s="71">
        <f t="shared" si="15"/>
        <v>2.5139078408733074E-2</v>
      </c>
      <c r="K32" s="71">
        <f t="shared" si="15"/>
        <v>2.122281571919115E-2</v>
      </c>
      <c r="L32" s="71">
        <f t="shared" si="15"/>
        <v>1.3732562687410368E-2</v>
      </c>
      <c r="M32" s="71">
        <f t="shared" si="15"/>
        <v>1.2733377006223387E-2</v>
      </c>
      <c r="N32" s="71">
        <f t="shared" si="15"/>
        <v>1.4613363064426217E-2</v>
      </c>
      <c r="O32" s="71">
        <f t="shared" si="15"/>
        <v>1.678707144945087E-2</v>
      </c>
    </row>
    <row r="34" spans="1:15" x14ac:dyDescent="0.2">
      <c r="A34" s="30" t="s">
        <v>277</v>
      </c>
    </row>
    <row r="35" spans="1:15" s="161" customFormat="1" x14ac:dyDescent="0.2"/>
    <row r="36" spans="1:15" x14ac:dyDescent="0.2">
      <c r="A36" s="2"/>
      <c r="B36" s="28" t="s">
        <v>140</v>
      </c>
      <c r="C36" s="28" t="s">
        <v>141</v>
      </c>
      <c r="D36" s="28" t="s">
        <v>142</v>
      </c>
      <c r="E36" s="28" t="s">
        <v>143</v>
      </c>
      <c r="F36" s="28" t="s">
        <v>144</v>
      </c>
      <c r="G36" s="28" t="s">
        <v>145</v>
      </c>
      <c r="H36" s="28" t="s">
        <v>146</v>
      </c>
      <c r="I36" s="28" t="s">
        <v>147</v>
      </c>
      <c r="J36" s="28" t="s">
        <v>148</v>
      </c>
      <c r="K36" s="28" t="s">
        <v>149</v>
      </c>
      <c r="L36" s="28" t="s">
        <v>150</v>
      </c>
      <c r="M36" s="28" t="s">
        <v>151</v>
      </c>
      <c r="N36" s="28" t="s">
        <v>152</v>
      </c>
      <c r="O36" s="28" t="s">
        <v>267</v>
      </c>
    </row>
    <row r="37" spans="1:15" x14ac:dyDescent="0.2">
      <c r="A37" s="73" t="s">
        <v>75</v>
      </c>
      <c r="B37" s="105">
        <f t="shared" ref="B37:O37" si="16">B6/B$5</f>
        <v>0.53634203445504425</v>
      </c>
      <c r="C37" s="105">
        <f t="shared" si="16"/>
        <v>0.5424166753372871</v>
      </c>
      <c r="D37" s="105">
        <f t="shared" si="16"/>
        <v>0.58652635994965741</v>
      </c>
      <c r="E37" s="105">
        <f t="shared" si="16"/>
        <v>0.58063240396196225</v>
      </c>
      <c r="F37" s="105">
        <f t="shared" si="16"/>
        <v>0.53592919576580134</v>
      </c>
      <c r="G37" s="105">
        <f t="shared" si="16"/>
        <v>0.50312297006945483</v>
      </c>
      <c r="H37" s="105">
        <f t="shared" si="16"/>
        <v>0.48920628886414858</v>
      </c>
      <c r="I37" s="105">
        <f t="shared" si="16"/>
        <v>0.50592193060498225</v>
      </c>
      <c r="J37" s="105">
        <f t="shared" si="16"/>
        <v>0.54486702888189875</v>
      </c>
      <c r="K37" s="105">
        <f t="shared" si="16"/>
        <v>0.60393444511650685</v>
      </c>
      <c r="L37" s="105">
        <f t="shared" si="16"/>
        <v>0.64713988413296586</v>
      </c>
      <c r="M37" s="105">
        <f t="shared" si="16"/>
        <v>0.6640926640926641</v>
      </c>
      <c r="N37" s="105">
        <f t="shared" si="16"/>
        <v>0.67796884701563054</v>
      </c>
      <c r="O37" s="105">
        <f t="shared" si="16"/>
        <v>0.70865885416666663</v>
      </c>
    </row>
    <row r="38" spans="1:15" x14ac:dyDescent="0.2">
      <c r="A38" s="2" t="s">
        <v>83</v>
      </c>
      <c r="B38" s="70">
        <f t="shared" ref="B38:O38" si="17">B7/B$5</f>
        <v>4.4920851242268585E-2</v>
      </c>
      <c r="C38" s="70">
        <f t="shared" si="17"/>
        <v>5.0983248361252731E-2</v>
      </c>
      <c r="D38" s="70">
        <f t="shared" si="17"/>
        <v>5.4782547895399242E-2</v>
      </c>
      <c r="E38" s="70">
        <f t="shared" si="17"/>
        <v>5.4665731902424991E-2</v>
      </c>
      <c r="F38" s="70">
        <f t="shared" si="17"/>
        <v>5.7868845258488164E-2</v>
      </c>
      <c r="G38" s="70">
        <f t="shared" si="17"/>
        <v>6.1684904811872283E-2</v>
      </c>
      <c r="H38" s="70">
        <f t="shared" si="17"/>
        <v>6.6690200124908353E-2</v>
      </c>
      <c r="I38" s="70">
        <f t="shared" si="17"/>
        <v>6.3723309608540932E-2</v>
      </c>
      <c r="J38" s="70">
        <f t="shared" si="17"/>
        <v>6.9144981412639403E-2</v>
      </c>
      <c r="K38" s="70">
        <f t="shared" si="17"/>
        <v>7.540539762089922E-2</v>
      </c>
      <c r="L38" s="70">
        <f t="shared" si="17"/>
        <v>8.3722369087125256E-2</v>
      </c>
      <c r="M38" s="70">
        <f t="shared" si="17"/>
        <v>8.8476806786665946E-2</v>
      </c>
      <c r="N38" s="70">
        <f t="shared" si="17"/>
        <v>8.697999622060848E-2</v>
      </c>
      <c r="O38" s="70">
        <f t="shared" si="17"/>
        <v>9.1796875E-2</v>
      </c>
    </row>
    <row r="39" spans="1:15" x14ac:dyDescent="0.2">
      <c r="A39" s="2" t="s">
        <v>81</v>
      </c>
      <c r="B39" s="70">
        <f t="shared" ref="B39:O39" si="18">B8/B$5</f>
        <v>3.2777719537337949E-2</v>
      </c>
      <c r="C39" s="70">
        <f t="shared" si="18"/>
        <v>2.9584157042277945E-2</v>
      </c>
      <c r="D39" s="70">
        <f t="shared" si="18"/>
        <v>3.1796252272409453E-2</v>
      </c>
      <c r="E39" s="70">
        <f t="shared" si="18"/>
        <v>3.3543655287709646E-2</v>
      </c>
      <c r="F39" s="70">
        <f t="shared" si="18"/>
        <v>2.9692098212324856E-2</v>
      </c>
      <c r="G39" s="70">
        <f t="shared" si="18"/>
        <v>2.848148703342827E-2</v>
      </c>
      <c r="H39" s="70">
        <f t="shared" si="18"/>
        <v>3.6087653080620195E-2</v>
      </c>
      <c r="I39" s="70">
        <f t="shared" si="18"/>
        <v>4.1564724199288257E-2</v>
      </c>
      <c r="J39" s="70">
        <f t="shared" si="18"/>
        <v>4.578209894195024E-2</v>
      </c>
      <c r="K39" s="70">
        <f t="shared" si="18"/>
        <v>4.7063567499063916E-2</v>
      </c>
      <c r="L39" s="70">
        <f t="shared" si="18"/>
        <v>5.4924348951009616E-2</v>
      </c>
      <c r="M39" s="70">
        <f t="shared" si="18"/>
        <v>6.3325901354070374E-2</v>
      </c>
      <c r="N39" s="70">
        <f t="shared" si="18"/>
        <v>5.6609885808384851E-2</v>
      </c>
      <c r="O39" s="70">
        <f t="shared" si="18"/>
        <v>4.9538352272727272E-2</v>
      </c>
    </row>
    <row r="40" spans="1:15" x14ac:dyDescent="0.2">
      <c r="A40" s="2" t="s">
        <v>82</v>
      </c>
      <c r="B40" s="70">
        <f t="shared" ref="B40:O40" si="19">B9/B$5</f>
        <v>7.0884439319285744E-2</v>
      </c>
      <c r="C40" s="70">
        <f t="shared" si="19"/>
        <v>6.6590365206534177E-2</v>
      </c>
      <c r="D40" s="70">
        <f t="shared" si="19"/>
        <v>6.7071039015522305E-2</v>
      </c>
      <c r="E40" s="70">
        <f t="shared" si="19"/>
        <v>6.4336946556652105E-2</v>
      </c>
      <c r="F40" s="70">
        <f t="shared" si="19"/>
        <v>6.4413405367417756E-2</v>
      </c>
      <c r="G40" s="70">
        <f t="shared" si="19"/>
        <v>6.5507420176885031E-2</v>
      </c>
      <c r="H40" s="70">
        <f t="shared" si="19"/>
        <v>6.9785755016699702E-2</v>
      </c>
      <c r="I40" s="70">
        <f t="shared" si="19"/>
        <v>7.8625444839857644E-2</v>
      </c>
      <c r="J40" s="70">
        <f t="shared" si="19"/>
        <v>7.9553903345724902E-2</v>
      </c>
      <c r="K40" s="70">
        <f t="shared" si="19"/>
        <v>8.5889570552147243E-2</v>
      </c>
      <c r="L40" s="70">
        <f t="shared" si="19"/>
        <v>9.0500028123066539E-2</v>
      </c>
      <c r="M40" s="70">
        <f t="shared" si="19"/>
        <v>8.790581325792593E-2</v>
      </c>
      <c r="N40" s="70">
        <f t="shared" si="19"/>
        <v>8.7519909294603571E-2</v>
      </c>
      <c r="O40" s="70">
        <f t="shared" si="19"/>
        <v>9.1767282196969696E-2</v>
      </c>
    </row>
    <row r="41" spans="1:15" x14ac:dyDescent="0.2">
      <c r="A41" s="2" t="s">
        <v>76</v>
      </c>
      <c r="B41" s="70">
        <f t="shared" ref="B41:O41" si="20">B10/B$5</f>
        <v>0.11159450676171506</v>
      </c>
      <c r="C41" s="70">
        <f t="shared" si="20"/>
        <v>0.11982797488988312</v>
      </c>
      <c r="D41" s="70">
        <f t="shared" si="20"/>
        <v>0.12129422458397426</v>
      </c>
      <c r="E41" s="70">
        <f t="shared" si="20"/>
        <v>0.11432885725071455</v>
      </c>
      <c r="F41" s="70">
        <f t="shared" si="20"/>
        <v>0.10886370624148987</v>
      </c>
      <c r="G41" s="70">
        <f t="shared" si="20"/>
        <v>0.11375106180982361</v>
      </c>
      <c r="H41" s="70">
        <f t="shared" si="20"/>
        <v>9.7102669237244407E-2</v>
      </c>
      <c r="I41" s="70">
        <f t="shared" si="20"/>
        <v>8.6660364768683273E-2</v>
      </c>
      <c r="J41" s="70">
        <f t="shared" si="20"/>
        <v>8.7760937946811557E-2</v>
      </c>
      <c r="K41" s="70">
        <f t="shared" si="20"/>
        <v>9.8937181370431171E-2</v>
      </c>
      <c r="L41" s="70">
        <f t="shared" si="20"/>
        <v>0.11960740199111311</v>
      </c>
      <c r="M41" s="70">
        <f t="shared" si="20"/>
        <v>0.12526510413834357</v>
      </c>
      <c r="N41" s="70">
        <f t="shared" si="20"/>
        <v>0.12134546338039576</v>
      </c>
      <c r="O41" s="70">
        <f t="shared" si="20"/>
        <v>9.8810369318181823E-2</v>
      </c>
    </row>
    <row r="42" spans="1:15" x14ac:dyDescent="0.2">
      <c r="A42" s="2" t="s">
        <v>80</v>
      </c>
      <c r="B42" s="70">
        <f t="shared" ref="B42:O42" si="21">B11/B$5</f>
        <v>0.10284096865499529</v>
      </c>
      <c r="C42" s="70">
        <f t="shared" si="21"/>
        <v>0.11179898033503277</v>
      </c>
      <c r="D42" s="70">
        <f t="shared" si="21"/>
        <v>0.13099566494196616</v>
      </c>
      <c r="E42" s="70">
        <f t="shared" si="21"/>
        <v>0.11242337629653598</v>
      </c>
      <c r="F42" s="70">
        <f t="shared" si="21"/>
        <v>9.4522774190714628E-2</v>
      </c>
      <c r="G42" s="70">
        <f t="shared" si="21"/>
        <v>7.7574576525258579E-2</v>
      </c>
      <c r="H42" s="70">
        <f t="shared" si="21"/>
        <v>7.5379477014147225E-2</v>
      </c>
      <c r="I42" s="70">
        <f t="shared" si="21"/>
        <v>9.2915925266903912E-2</v>
      </c>
      <c r="J42" s="70">
        <f t="shared" si="21"/>
        <v>0.10048613096940234</v>
      </c>
      <c r="K42" s="70">
        <f t="shared" si="21"/>
        <v>0.11855180160718914</v>
      </c>
      <c r="L42" s="70">
        <f t="shared" si="21"/>
        <v>0.13870296417121322</v>
      </c>
      <c r="M42" s="70">
        <f t="shared" si="21"/>
        <v>0.15218337049322964</v>
      </c>
      <c r="N42" s="70">
        <f t="shared" si="21"/>
        <v>0.14377885160489162</v>
      </c>
      <c r="O42" s="70">
        <f t="shared" si="21"/>
        <v>0.17510061553030304</v>
      </c>
    </row>
    <row r="43" spans="1:15" x14ac:dyDescent="0.2">
      <c r="A43" s="2" t="s">
        <v>78</v>
      </c>
      <c r="B43" s="70">
        <f t="shared" ref="B43:O43" si="22">B12/B$5</f>
        <v>5.3255058182199395E-2</v>
      </c>
      <c r="C43" s="70">
        <f t="shared" si="22"/>
        <v>4.7827142510318041E-2</v>
      </c>
      <c r="D43" s="70">
        <f t="shared" si="22"/>
        <v>4.9608446371136906E-2</v>
      </c>
      <c r="E43" s="70">
        <f t="shared" si="22"/>
        <v>4.9003217746139603E-2</v>
      </c>
      <c r="F43" s="70">
        <f t="shared" si="22"/>
        <v>5.0665436816444857E-2</v>
      </c>
      <c r="G43" s="70">
        <f t="shared" si="22"/>
        <v>4.9867586069055114E-2</v>
      </c>
      <c r="H43" s="70">
        <f t="shared" si="22"/>
        <v>6.1395172020528417E-2</v>
      </c>
      <c r="I43" s="70">
        <f t="shared" si="22"/>
        <v>8.4324955516014238E-2</v>
      </c>
      <c r="J43" s="70">
        <f t="shared" si="22"/>
        <v>9.9285101515584784E-2</v>
      </c>
      <c r="K43" s="70">
        <f t="shared" si="22"/>
        <v>0.12137446355021746</v>
      </c>
      <c r="L43" s="70">
        <f t="shared" si="22"/>
        <v>0.14730862253220092</v>
      </c>
      <c r="M43" s="70">
        <f t="shared" si="22"/>
        <v>0.16507151014193266</v>
      </c>
      <c r="N43" s="70">
        <f t="shared" si="22"/>
        <v>0.17412196636341548</v>
      </c>
      <c r="O43" s="70">
        <f t="shared" si="22"/>
        <v>0.17359138257575757</v>
      </c>
    </row>
    <row r="44" spans="1:15" ht="51" x14ac:dyDescent="0.2">
      <c r="A44" s="2" t="s">
        <v>84</v>
      </c>
      <c r="B44" s="70">
        <f t="shared" ref="B44:O44" si="23">B13/B$5</f>
        <v>0.26255372680574485</v>
      </c>
      <c r="C44" s="70">
        <f t="shared" si="23"/>
        <v>0.25701453195990703</v>
      </c>
      <c r="D44" s="70">
        <f t="shared" si="23"/>
        <v>0.28006572507341632</v>
      </c>
      <c r="E44" s="70">
        <f t="shared" si="23"/>
        <v>0.30131765805604988</v>
      </c>
      <c r="F44" s="70">
        <f t="shared" si="23"/>
        <v>0.27366363596433435</v>
      </c>
      <c r="G44" s="70">
        <f t="shared" si="23"/>
        <v>0.2510118423025034</v>
      </c>
      <c r="H44" s="70">
        <f t="shared" si="23"/>
        <v>0.23203084693295681</v>
      </c>
      <c r="I44" s="70">
        <f t="shared" si="23"/>
        <v>0.21613656583629892</v>
      </c>
      <c r="J44" s="70">
        <f t="shared" si="23"/>
        <v>0.24358021160995139</v>
      </c>
      <c r="K44" s="70">
        <f t="shared" si="23"/>
        <v>0.27302053630576917</v>
      </c>
      <c r="L44" s="70">
        <f t="shared" si="23"/>
        <v>0.27709657461049553</v>
      </c>
      <c r="M44" s="70">
        <f t="shared" si="23"/>
        <v>0.2914242210016858</v>
      </c>
      <c r="N44" s="70">
        <f t="shared" si="23"/>
        <v>0.29862592122668252</v>
      </c>
      <c r="O44" s="70">
        <f t="shared" si="23"/>
        <v>0.32395241477272729</v>
      </c>
    </row>
    <row r="45" spans="1:15" x14ac:dyDescent="0.2">
      <c r="A45" s="2" t="s">
        <v>77</v>
      </c>
      <c r="B45" s="70">
        <f t="shared" ref="B45:O45" si="24">B14/B$5</f>
        <v>2.8636824265296852E-2</v>
      </c>
      <c r="C45" s="70">
        <f t="shared" si="24"/>
        <v>2.4451149724274267E-2</v>
      </c>
      <c r="D45" s="70">
        <f t="shared" si="24"/>
        <v>2.240945322332541E-2</v>
      </c>
      <c r="E45" s="70">
        <f t="shared" si="24"/>
        <v>2.0654694493879092E-2</v>
      </c>
      <c r="F45" s="70">
        <f t="shared" si="24"/>
        <v>1.9611718715684984E-2</v>
      </c>
      <c r="G45" s="70">
        <f t="shared" si="24"/>
        <v>2.0261829810623095E-2</v>
      </c>
      <c r="H45" s="70">
        <f t="shared" si="24"/>
        <v>2.2809351834252044E-2</v>
      </c>
      <c r="I45" s="70">
        <f t="shared" si="24"/>
        <v>3.9590747330960852E-2</v>
      </c>
      <c r="J45" s="70">
        <f t="shared" si="24"/>
        <v>4.3036888761795823E-2</v>
      </c>
      <c r="K45" s="70">
        <f t="shared" si="24"/>
        <v>4.9281373311443305E-2</v>
      </c>
      <c r="L45" s="70">
        <f t="shared" si="24"/>
        <v>5.6977332808369426E-2</v>
      </c>
      <c r="M45" s="70">
        <f t="shared" si="24"/>
        <v>6.3842514546739892E-2</v>
      </c>
      <c r="N45" s="70">
        <f t="shared" si="24"/>
        <v>6.2818886159328347E-2</v>
      </c>
      <c r="O45" s="70">
        <f t="shared" si="24"/>
        <v>5.489464962121212E-2</v>
      </c>
    </row>
    <row r="46" spans="1:15" ht="25.5" x14ac:dyDescent="0.2">
      <c r="A46" s="2" t="s">
        <v>79</v>
      </c>
      <c r="B46" s="70">
        <f t="shared" ref="B46:O46" si="25">B15/B$5</f>
        <v>2.1997414124471468E-2</v>
      </c>
      <c r="C46" s="70">
        <f t="shared" si="25"/>
        <v>2.0306593139805085E-2</v>
      </c>
      <c r="D46" s="70">
        <f t="shared" si="25"/>
        <v>1.8686197734582577E-2</v>
      </c>
      <c r="E46" s="70">
        <f t="shared" si="25"/>
        <v>1.6520160348019917E-2</v>
      </c>
      <c r="F46" s="70">
        <f t="shared" si="25"/>
        <v>1.2649887995783371E-2</v>
      </c>
      <c r="G46" s="70">
        <f t="shared" si="25"/>
        <v>1.1042822165592365E-2</v>
      </c>
      <c r="H46" s="70">
        <f t="shared" si="25"/>
        <v>1.284383740190621E-2</v>
      </c>
      <c r="I46" s="70">
        <f t="shared" si="25"/>
        <v>1.8016014234875446E-2</v>
      </c>
      <c r="J46" s="70">
        <f t="shared" si="25"/>
        <v>2.1160995138690308E-2</v>
      </c>
      <c r="K46" s="70">
        <f t="shared" si="25"/>
        <v>2.1976439413577579E-2</v>
      </c>
      <c r="L46" s="70">
        <f t="shared" si="25"/>
        <v>2.5507621351032118E-2</v>
      </c>
      <c r="M46" s="70">
        <f t="shared" si="25"/>
        <v>3.9588884659307197E-2</v>
      </c>
      <c r="N46" s="70">
        <f t="shared" si="25"/>
        <v>3.6633102070566637E-2</v>
      </c>
      <c r="O46" s="70">
        <f t="shared" si="25"/>
        <v>3.5659327651515152E-2</v>
      </c>
    </row>
    <row r="47" spans="1:15" x14ac:dyDescent="0.2">
      <c r="A47" s="3" t="s">
        <v>85</v>
      </c>
      <c r="B47" s="71">
        <f t="shared" ref="B47:O47" si="26">B16/B$5</f>
        <v>5.0022713771534402E-2</v>
      </c>
      <c r="C47" s="71">
        <f t="shared" si="26"/>
        <v>4.5832899802309854E-2</v>
      </c>
      <c r="D47" s="71">
        <f t="shared" si="26"/>
        <v>1.5767025590826458E-2</v>
      </c>
      <c r="E47" s="71">
        <f t="shared" si="26"/>
        <v>8.6645454708874862E-3</v>
      </c>
      <c r="F47" s="71">
        <f t="shared" si="26"/>
        <v>5.6880572758817591E-3</v>
      </c>
      <c r="G47" s="71">
        <f t="shared" si="26"/>
        <v>5.7712486883525708E-3</v>
      </c>
      <c r="H47" s="71">
        <f t="shared" si="26"/>
        <v>7.2772693947375563E-3</v>
      </c>
      <c r="I47" s="71">
        <f t="shared" si="26"/>
        <v>1.3567615658362989E-2</v>
      </c>
      <c r="J47" s="71">
        <f t="shared" si="26"/>
        <v>1.3697454961395482E-2</v>
      </c>
      <c r="K47" s="71">
        <f t="shared" si="26"/>
        <v>1.2817189435179585E-2</v>
      </c>
      <c r="L47" s="71">
        <f t="shared" si="26"/>
        <v>8.8868890263794371E-3</v>
      </c>
      <c r="M47" s="71">
        <f t="shared" si="26"/>
        <v>8.4561422589591612E-3</v>
      </c>
      <c r="N47" s="71">
        <f t="shared" si="26"/>
        <v>9.9074049078098428E-3</v>
      </c>
      <c r="O47" s="71">
        <f t="shared" si="26"/>
        <v>1.1896306818181818E-2</v>
      </c>
    </row>
    <row r="48" spans="1:15" x14ac:dyDescent="0.2">
      <c r="A48" s="1"/>
      <c r="B48" s="102"/>
      <c r="C48" s="102"/>
      <c r="D48" s="102"/>
      <c r="E48" s="102"/>
      <c r="F48" s="102"/>
      <c r="G48" s="102"/>
      <c r="H48" s="102"/>
      <c r="I48" s="102"/>
      <c r="J48" s="102"/>
      <c r="K48" s="102"/>
      <c r="L48" s="102"/>
      <c r="M48" s="102"/>
      <c r="N48" s="102"/>
      <c r="O48" s="102"/>
    </row>
    <row r="49" spans="1:1" x14ac:dyDescent="0.2">
      <c r="A49" s="6" t="s">
        <v>258</v>
      </c>
    </row>
  </sheetData>
  <mergeCells count="1">
    <mergeCell ref="Q3:R3"/>
  </mergeCells>
  <hyperlinks>
    <hyperlink ref="A2" location="Contents!A1" display="Back to contents"/>
  </hyperlink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W74"/>
  <sheetViews>
    <sheetView showGridLines="0" topLeftCell="A4" workbookViewId="0">
      <selection activeCell="T17" sqref="T17"/>
    </sheetView>
  </sheetViews>
  <sheetFormatPr defaultRowHeight="12.75" x14ac:dyDescent="0.2"/>
  <cols>
    <col min="1" max="1" width="20.140625" style="6" bestFit="1" customWidth="1"/>
    <col min="2" max="20" width="9.140625" style="6"/>
    <col min="21" max="21" width="3.42578125" style="6" customWidth="1"/>
    <col min="22" max="22" width="9.140625" style="6"/>
    <col min="23" max="23" width="12" style="6" customWidth="1"/>
    <col min="24" max="16384" width="9.140625" style="6"/>
  </cols>
  <sheetData>
    <row r="1" spans="1:23" x14ac:dyDescent="0.2">
      <c r="A1" s="30" t="s">
        <v>279</v>
      </c>
    </row>
    <row r="2" spans="1:23" ht="15" x14ac:dyDescent="0.25">
      <c r="A2" s="226" t="s">
        <v>241</v>
      </c>
    </row>
    <row r="3" spans="1:23" x14ac:dyDescent="0.2">
      <c r="V3" s="345" t="s">
        <v>269</v>
      </c>
      <c r="W3" s="346"/>
    </row>
    <row r="4" spans="1:23" s="301" customFormat="1" x14ac:dyDescent="0.2">
      <c r="A4" s="299"/>
      <c r="B4" s="300">
        <v>2003</v>
      </c>
      <c r="C4" s="300">
        <v>2004</v>
      </c>
      <c r="D4" s="300">
        <v>2005</v>
      </c>
      <c r="E4" s="300">
        <v>2006</v>
      </c>
      <c r="F4" s="300">
        <v>2007</v>
      </c>
      <c r="G4" s="300">
        <v>2008</v>
      </c>
      <c r="H4" s="300">
        <v>2009</v>
      </c>
      <c r="I4" s="300">
        <v>2010</v>
      </c>
      <c r="J4" s="300">
        <v>2011</v>
      </c>
      <c r="K4" s="300">
        <v>2012</v>
      </c>
      <c r="L4" s="300">
        <v>2013</v>
      </c>
      <c r="M4" s="300">
        <v>2014</v>
      </c>
      <c r="N4" s="300">
        <v>2015</v>
      </c>
      <c r="O4" s="300">
        <v>2016</v>
      </c>
      <c r="P4" s="300">
        <v>2017</v>
      </c>
      <c r="Q4" s="300">
        <v>2018</v>
      </c>
      <c r="R4" s="300">
        <v>2019</v>
      </c>
      <c r="S4" s="300">
        <v>2020</v>
      </c>
      <c r="T4" s="300">
        <v>2021</v>
      </c>
      <c r="V4" s="309" t="s">
        <v>154</v>
      </c>
      <c r="W4" s="309" t="s">
        <v>155</v>
      </c>
    </row>
    <row r="5" spans="1:23" x14ac:dyDescent="0.2">
      <c r="A5" s="17" t="s">
        <v>0</v>
      </c>
      <c r="B5" s="7">
        <v>10643</v>
      </c>
      <c r="C5" s="7">
        <v>15525</v>
      </c>
      <c r="D5" s="7">
        <v>17999</v>
      </c>
      <c r="E5" s="7">
        <v>19264</v>
      </c>
      <c r="F5" s="7">
        <v>20100</v>
      </c>
      <c r="G5" s="7">
        <v>23402</v>
      </c>
      <c r="H5" s="7">
        <v>23417</v>
      </c>
      <c r="I5" s="7">
        <v>24083</v>
      </c>
      <c r="J5" s="7">
        <v>23987</v>
      </c>
      <c r="K5" s="7">
        <v>21132</v>
      </c>
      <c r="L5" s="7">
        <v>20026</v>
      </c>
      <c r="M5" s="7">
        <v>19275</v>
      </c>
      <c r="N5" s="7">
        <v>19429</v>
      </c>
      <c r="O5" s="7">
        <v>20398</v>
      </c>
      <c r="P5" s="7">
        <v>20809</v>
      </c>
      <c r="Q5" s="7">
        <v>21680</v>
      </c>
      <c r="R5" s="7">
        <v>21613</v>
      </c>
      <c r="S5" s="7">
        <v>22932</v>
      </c>
      <c r="T5" s="7">
        <v>25226</v>
      </c>
      <c r="V5" s="32">
        <f>T5-S5</f>
        <v>2294</v>
      </c>
      <c r="W5" s="38">
        <f>V5/S5</f>
        <v>0.10003488574917146</v>
      </c>
    </row>
    <row r="6" spans="1:23" x14ac:dyDescent="0.2">
      <c r="A6" s="18" t="s">
        <v>1</v>
      </c>
      <c r="B6" s="9">
        <v>387</v>
      </c>
      <c r="C6" s="9">
        <v>500</v>
      </c>
      <c r="D6" s="9">
        <v>382</v>
      </c>
      <c r="E6" s="9">
        <v>343</v>
      </c>
      <c r="F6" s="9">
        <v>157</v>
      </c>
      <c r="G6" s="9">
        <v>628</v>
      </c>
      <c r="H6" s="9">
        <v>759</v>
      </c>
      <c r="I6" s="9">
        <v>802</v>
      </c>
      <c r="J6" s="9">
        <v>972</v>
      </c>
      <c r="K6" s="9">
        <v>509</v>
      </c>
      <c r="L6" s="9">
        <v>405</v>
      </c>
      <c r="M6" s="9">
        <v>570</v>
      </c>
      <c r="N6" s="9">
        <v>829</v>
      </c>
      <c r="O6" s="9">
        <v>638</v>
      </c>
      <c r="P6" s="9">
        <v>666</v>
      </c>
      <c r="Q6" s="9">
        <v>669</v>
      </c>
      <c r="R6" s="9">
        <v>618</v>
      </c>
      <c r="S6" s="9">
        <v>479</v>
      </c>
      <c r="T6" s="9">
        <v>457</v>
      </c>
      <c r="V6" s="33">
        <f>T6-S6</f>
        <v>-22</v>
      </c>
      <c r="W6" s="39">
        <f>V6/S6</f>
        <v>-4.5929018789144051E-2</v>
      </c>
    </row>
    <row r="7" spans="1:23" x14ac:dyDescent="0.2">
      <c r="A7" s="18" t="s">
        <v>2</v>
      </c>
      <c r="B7" s="9">
        <v>204</v>
      </c>
      <c r="C7" s="9">
        <v>262</v>
      </c>
      <c r="D7" s="9">
        <v>325</v>
      </c>
      <c r="E7" s="9">
        <v>439</v>
      </c>
      <c r="F7" s="9">
        <v>452</v>
      </c>
      <c r="G7" s="9">
        <v>517</v>
      </c>
      <c r="H7" s="9">
        <v>546</v>
      </c>
      <c r="I7" s="9">
        <v>641</v>
      </c>
      <c r="J7" s="9">
        <v>669</v>
      </c>
      <c r="K7" s="9">
        <v>682</v>
      </c>
      <c r="L7" s="9">
        <v>630</v>
      </c>
      <c r="M7" s="9">
        <v>584</v>
      </c>
      <c r="N7" s="9">
        <v>617</v>
      </c>
      <c r="O7" s="9">
        <v>631</v>
      </c>
      <c r="P7" s="9">
        <v>547</v>
      </c>
      <c r="Q7" s="9">
        <v>620</v>
      </c>
      <c r="R7" s="9">
        <v>548</v>
      </c>
      <c r="S7" s="9">
        <v>509</v>
      </c>
      <c r="T7" s="9">
        <v>345</v>
      </c>
      <c r="V7" s="33">
        <f t="shared" ref="V7:V37" si="0">T7-S7</f>
        <v>-164</v>
      </c>
      <c r="W7" s="39">
        <f>V7/S7</f>
        <v>-0.32220039292730845</v>
      </c>
    </row>
    <row r="8" spans="1:23" x14ac:dyDescent="0.2">
      <c r="A8" s="18" t="s">
        <v>3</v>
      </c>
      <c r="B8" s="9">
        <v>353</v>
      </c>
      <c r="C8" s="9">
        <v>446</v>
      </c>
      <c r="D8" s="9">
        <v>623</v>
      </c>
      <c r="E8" s="9">
        <v>608</v>
      </c>
      <c r="F8" s="9">
        <v>334</v>
      </c>
      <c r="G8" s="9">
        <v>583</v>
      </c>
      <c r="H8" s="9">
        <v>583</v>
      </c>
      <c r="I8" s="9">
        <v>551</v>
      </c>
      <c r="J8" s="9">
        <v>489</v>
      </c>
      <c r="K8" s="9">
        <v>492</v>
      </c>
      <c r="L8" s="9">
        <v>415</v>
      </c>
      <c r="M8" s="9">
        <v>385</v>
      </c>
      <c r="N8" s="9">
        <v>428</v>
      </c>
      <c r="O8" s="9">
        <v>566</v>
      </c>
      <c r="P8" s="9">
        <v>649</v>
      </c>
      <c r="Q8" s="9">
        <v>637</v>
      </c>
      <c r="R8" s="9">
        <v>602</v>
      </c>
      <c r="S8" s="9">
        <v>605</v>
      </c>
      <c r="T8" s="9">
        <v>536</v>
      </c>
      <c r="V8" s="33">
        <f t="shared" si="0"/>
        <v>-69</v>
      </c>
      <c r="W8" s="39">
        <f t="shared" ref="W8:W37" si="1">V8/S8</f>
        <v>-0.1140495867768595</v>
      </c>
    </row>
    <row r="9" spans="1:23" x14ac:dyDescent="0.2">
      <c r="A9" s="18" t="s">
        <v>4</v>
      </c>
      <c r="B9" s="9">
        <v>162</v>
      </c>
      <c r="C9" s="9">
        <v>277</v>
      </c>
      <c r="D9" s="9">
        <v>350</v>
      </c>
      <c r="E9" s="9">
        <v>411</v>
      </c>
      <c r="F9" s="9">
        <v>474</v>
      </c>
      <c r="G9" s="9">
        <v>445</v>
      </c>
      <c r="H9" s="9">
        <v>415</v>
      </c>
      <c r="I9" s="9">
        <v>470</v>
      </c>
      <c r="J9" s="9">
        <v>420</v>
      </c>
      <c r="K9" s="9">
        <v>368</v>
      </c>
      <c r="L9" s="9">
        <v>345</v>
      </c>
      <c r="M9" s="9">
        <v>382</v>
      </c>
      <c r="N9" s="9">
        <v>327</v>
      </c>
      <c r="O9" s="9">
        <v>312</v>
      </c>
      <c r="P9" s="9">
        <v>312</v>
      </c>
      <c r="Q9" s="9">
        <v>342</v>
      </c>
      <c r="R9" s="9">
        <v>359</v>
      </c>
      <c r="S9" s="9">
        <v>369</v>
      </c>
      <c r="T9" s="9">
        <v>330</v>
      </c>
      <c r="V9" s="33">
        <f t="shared" si="0"/>
        <v>-39</v>
      </c>
      <c r="W9" s="39">
        <f t="shared" si="1"/>
        <v>-0.10569105691056911</v>
      </c>
    </row>
    <row r="10" spans="1:23" x14ac:dyDescent="0.2">
      <c r="A10" s="18" t="s">
        <v>5</v>
      </c>
      <c r="B10" s="9">
        <v>300</v>
      </c>
      <c r="C10" s="9">
        <v>322</v>
      </c>
      <c r="D10" s="9">
        <v>298</v>
      </c>
      <c r="E10" s="9">
        <v>334</v>
      </c>
      <c r="F10" s="9">
        <v>344</v>
      </c>
      <c r="G10" s="9">
        <v>197</v>
      </c>
      <c r="H10" s="9">
        <v>206</v>
      </c>
      <c r="I10" s="9">
        <v>272</v>
      </c>
      <c r="J10" s="9">
        <v>353</v>
      </c>
      <c r="K10" s="9">
        <v>358</v>
      </c>
      <c r="L10" s="9">
        <v>302</v>
      </c>
      <c r="M10" s="9">
        <v>255</v>
      </c>
      <c r="N10" s="9">
        <v>246</v>
      </c>
      <c r="O10" s="9">
        <v>234</v>
      </c>
      <c r="P10" s="9">
        <v>197</v>
      </c>
      <c r="Q10" s="9">
        <v>233</v>
      </c>
      <c r="R10" s="9">
        <v>214</v>
      </c>
      <c r="S10" s="9">
        <v>193</v>
      </c>
      <c r="T10" s="9">
        <v>198</v>
      </c>
      <c r="V10" s="33">
        <f t="shared" si="0"/>
        <v>5</v>
      </c>
      <c r="W10" s="39">
        <f t="shared" si="1"/>
        <v>2.5906735751295335E-2</v>
      </c>
    </row>
    <row r="11" spans="1:23" x14ac:dyDescent="0.2">
      <c r="A11" s="18" t="s">
        <v>6</v>
      </c>
      <c r="B11" s="9">
        <v>324</v>
      </c>
      <c r="C11" s="9">
        <v>349</v>
      </c>
      <c r="D11" s="9">
        <v>521</v>
      </c>
      <c r="E11" s="9">
        <v>546</v>
      </c>
      <c r="F11" s="9">
        <v>619</v>
      </c>
      <c r="G11" s="9">
        <v>556</v>
      </c>
      <c r="H11" s="9">
        <v>467</v>
      </c>
      <c r="I11" s="9">
        <v>516</v>
      </c>
      <c r="J11" s="9">
        <v>440</v>
      </c>
      <c r="K11" s="9">
        <v>448</v>
      </c>
      <c r="L11" s="9">
        <v>399</v>
      </c>
      <c r="M11" s="9">
        <v>448</v>
      </c>
      <c r="N11" s="9">
        <v>363</v>
      </c>
      <c r="O11" s="9">
        <v>386</v>
      </c>
      <c r="P11" s="9">
        <v>331</v>
      </c>
      <c r="Q11" s="9">
        <v>247</v>
      </c>
      <c r="R11" s="9">
        <v>280</v>
      </c>
      <c r="S11" s="9">
        <v>333</v>
      </c>
      <c r="T11" s="9">
        <v>299</v>
      </c>
      <c r="V11" s="33">
        <f t="shared" si="0"/>
        <v>-34</v>
      </c>
      <c r="W11" s="39">
        <f t="shared" si="1"/>
        <v>-0.1021021021021021</v>
      </c>
    </row>
    <row r="12" spans="1:23" x14ac:dyDescent="0.2">
      <c r="A12" s="18" t="s">
        <v>7</v>
      </c>
      <c r="B12" s="9">
        <v>324</v>
      </c>
      <c r="C12" s="9">
        <v>314</v>
      </c>
      <c r="D12" s="9">
        <v>624</v>
      </c>
      <c r="E12" s="9">
        <v>934</v>
      </c>
      <c r="F12" s="9">
        <v>1145</v>
      </c>
      <c r="G12" s="9">
        <v>1260</v>
      </c>
      <c r="H12" s="9">
        <v>1238</v>
      </c>
      <c r="I12" s="9">
        <v>1025</v>
      </c>
      <c r="J12" s="9">
        <v>1062</v>
      </c>
      <c r="K12" s="9">
        <v>991</v>
      </c>
      <c r="L12" s="9">
        <v>1017</v>
      </c>
      <c r="M12" s="9">
        <v>749</v>
      </c>
      <c r="N12" s="9">
        <v>555</v>
      </c>
      <c r="O12" s="9">
        <v>614</v>
      </c>
      <c r="P12" s="9">
        <v>568</v>
      </c>
      <c r="Q12" s="9">
        <v>592</v>
      </c>
      <c r="R12" s="9">
        <v>565</v>
      </c>
      <c r="S12" s="9">
        <v>564</v>
      </c>
      <c r="T12" s="9">
        <v>848</v>
      </c>
      <c r="V12" s="33">
        <f t="shared" si="0"/>
        <v>284</v>
      </c>
      <c r="W12" s="39">
        <f t="shared" si="1"/>
        <v>0.50354609929078009</v>
      </c>
    </row>
    <row r="13" spans="1:23" x14ac:dyDescent="0.2">
      <c r="A13" s="18" t="s">
        <v>8</v>
      </c>
      <c r="B13" s="9">
        <v>97</v>
      </c>
      <c r="C13" s="9">
        <v>136</v>
      </c>
      <c r="D13" s="9">
        <v>222</v>
      </c>
      <c r="E13" s="9">
        <v>279</v>
      </c>
      <c r="F13" s="9">
        <v>269</v>
      </c>
      <c r="G13" s="9">
        <v>290</v>
      </c>
      <c r="H13" s="9">
        <v>269</v>
      </c>
      <c r="I13" s="9">
        <v>212</v>
      </c>
      <c r="J13" s="9">
        <v>213</v>
      </c>
      <c r="K13" s="9">
        <v>193</v>
      </c>
      <c r="L13" s="9">
        <v>75</v>
      </c>
      <c r="M13" s="9">
        <v>89</v>
      </c>
      <c r="N13" s="9">
        <v>154</v>
      </c>
      <c r="O13" s="9">
        <v>161</v>
      </c>
      <c r="P13" s="9">
        <v>233</v>
      </c>
      <c r="Q13" s="9">
        <v>244</v>
      </c>
      <c r="R13" s="9">
        <v>226</v>
      </c>
      <c r="S13" s="9">
        <v>316</v>
      </c>
      <c r="T13" s="9">
        <v>308</v>
      </c>
      <c r="V13" s="33">
        <f t="shared" si="0"/>
        <v>-8</v>
      </c>
      <c r="W13" s="39">
        <f t="shared" si="1"/>
        <v>-2.5316455696202531E-2</v>
      </c>
    </row>
    <row r="14" spans="1:23" x14ac:dyDescent="0.2">
      <c r="A14" s="18" t="s">
        <v>9</v>
      </c>
      <c r="B14" s="9">
        <v>174</v>
      </c>
      <c r="C14" s="9">
        <v>277</v>
      </c>
      <c r="D14" s="9">
        <v>280</v>
      </c>
      <c r="E14" s="9">
        <v>281</v>
      </c>
      <c r="F14" s="9">
        <v>305</v>
      </c>
      <c r="G14" s="9">
        <v>379</v>
      </c>
      <c r="H14" s="9">
        <v>423</v>
      </c>
      <c r="I14" s="9">
        <v>489</v>
      </c>
      <c r="J14" s="9">
        <v>440</v>
      </c>
      <c r="K14" s="9">
        <v>418</v>
      </c>
      <c r="L14" s="9">
        <v>315</v>
      </c>
      <c r="M14" s="9">
        <v>401</v>
      </c>
      <c r="N14" s="9">
        <v>482</v>
      </c>
      <c r="O14" s="9">
        <v>494</v>
      </c>
      <c r="P14" s="9">
        <v>505</v>
      </c>
      <c r="Q14" s="9">
        <v>511</v>
      </c>
      <c r="R14" s="9">
        <v>492</v>
      </c>
      <c r="S14" s="9">
        <v>479</v>
      </c>
      <c r="T14" s="9">
        <v>434</v>
      </c>
      <c r="V14" s="33">
        <f t="shared" si="0"/>
        <v>-45</v>
      </c>
      <c r="W14" s="39">
        <f t="shared" si="1"/>
        <v>-9.3945720250521919E-2</v>
      </c>
    </row>
    <row r="15" spans="1:23" x14ac:dyDescent="0.2">
      <c r="A15" s="18" t="s">
        <v>10</v>
      </c>
      <c r="B15" s="9">
        <v>242</v>
      </c>
      <c r="C15" s="9">
        <v>279</v>
      </c>
      <c r="D15" s="9">
        <v>453</v>
      </c>
      <c r="E15" s="9">
        <v>404</v>
      </c>
      <c r="F15" s="9">
        <v>452</v>
      </c>
      <c r="G15" s="9">
        <v>456</v>
      </c>
      <c r="H15" s="9">
        <v>496</v>
      </c>
      <c r="I15" s="9">
        <v>473</v>
      </c>
      <c r="J15" s="9">
        <v>453</v>
      </c>
      <c r="K15" s="9">
        <v>404</v>
      </c>
      <c r="L15" s="9">
        <v>376</v>
      </c>
      <c r="M15" s="9">
        <v>479</v>
      </c>
      <c r="N15" s="9">
        <v>543</v>
      </c>
      <c r="O15" s="9">
        <v>660</v>
      </c>
      <c r="P15" s="9">
        <v>718</v>
      </c>
      <c r="Q15" s="9">
        <v>674</v>
      </c>
      <c r="R15" s="9">
        <v>704</v>
      </c>
      <c r="S15" s="9">
        <v>676</v>
      </c>
      <c r="T15" s="9">
        <v>747</v>
      </c>
      <c r="V15" s="33">
        <f t="shared" si="0"/>
        <v>71</v>
      </c>
      <c r="W15" s="39">
        <f t="shared" si="1"/>
        <v>0.10502958579881656</v>
      </c>
    </row>
    <row r="16" spans="1:23" x14ac:dyDescent="0.2">
      <c r="A16" s="18" t="s">
        <v>11</v>
      </c>
      <c r="B16" s="9">
        <v>130</v>
      </c>
      <c r="C16" s="9">
        <v>169</v>
      </c>
      <c r="D16" s="9">
        <v>145</v>
      </c>
      <c r="E16" s="9">
        <v>121</v>
      </c>
      <c r="F16" s="9">
        <v>79</v>
      </c>
      <c r="G16" s="9">
        <v>119</v>
      </c>
      <c r="H16" s="9">
        <v>106</v>
      </c>
      <c r="I16" s="9">
        <v>98</v>
      </c>
      <c r="J16" s="9">
        <v>95</v>
      </c>
      <c r="K16" s="9">
        <v>70</v>
      </c>
      <c r="L16" s="9">
        <v>94</v>
      </c>
      <c r="M16" s="9">
        <v>118</v>
      </c>
      <c r="N16" s="9">
        <v>112</v>
      </c>
      <c r="O16" s="9">
        <v>115</v>
      </c>
      <c r="P16" s="9">
        <v>119</v>
      </c>
      <c r="Q16" s="9">
        <v>126</v>
      </c>
      <c r="R16" s="9">
        <v>155</v>
      </c>
      <c r="S16" s="9">
        <v>181</v>
      </c>
      <c r="T16" s="9">
        <v>264</v>
      </c>
      <c r="V16" s="33">
        <f t="shared" si="0"/>
        <v>83</v>
      </c>
      <c r="W16" s="39">
        <f t="shared" si="1"/>
        <v>0.4585635359116022</v>
      </c>
    </row>
    <row r="17" spans="1:23" x14ac:dyDescent="0.2">
      <c r="A17" s="18" t="s">
        <v>12</v>
      </c>
      <c r="B17" s="9">
        <v>885</v>
      </c>
      <c r="C17" s="9">
        <v>1253</v>
      </c>
      <c r="D17" s="9">
        <v>1160</v>
      </c>
      <c r="E17" s="9">
        <v>1205</v>
      </c>
      <c r="F17" s="9">
        <v>1423</v>
      </c>
      <c r="G17" s="9">
        <v>1683</v>
      </c>
      <c r="H17" s="9">
        <v>1729</v>
      </c>
      <c r="I17" s="9">
        <v>1864</v>
      </c>
      <c r="J17" s="9">
        <v>2060</v>
      </c>
      <c r="K17" s="9">
        <v>1988</v>
      </c>
      <c r="L17" s="9">
        <v>2144</v>
      </c>
      <c r="M17" s="9">
        <v>2310</v>
      </c>
      <c r="N17" s="9">
        <v>2364</v>
      </c>
      <c r="O17" s="9">
        <v>2483</v>
      </c>
      <c r="P17" s="9">
        <v>2714</v>
      </c>
      <c r="Q17" s="9">
        <v>3029</v>
      </c>
      <c r="R17" s="9">
        <v>3345</v>
      </c>
      <c r="S17" s="9">
        <v>4127</v>
      </c>
      <c r="T17" s="9">
        <v>5446</v>
      </c>
      <c r="V17" s="33">
        <f t="shared" si="0"/>
        <v>1319</v>
      </c>
      <c r="W17" s="39">
        <f t="shared" si="1"/>
        <v>0.31960261691301189</v>
      </c>
    </row>
    <row r="18" spans="1:23" x14ac:dyDescent="0.2">
      <c r="A18" s="18" t="s">
        <v>13</v>
      </c>
      <c r="B18" s="9">
        <v>26</v>
      </c>
      <c r="C18" s="9">
        <v>44</v>
      </c>
      <c r="D18" s="9">
        <v>84</v>
      </c>
      <c r="E18" s="9">
        <v>100</v>
      </c>
      <c r="F18" s="9">
        <v>108</v>
      </c>
      <c r="G18" s="9">
        <v>99</v>
      </c>
      <c r="H18" s="9">
        <v>129</v>
      </c>
      <c r="I18" s="9">
        <v>135</v>
      </c>
      <c r="J18" s="9">
        <v>187</v>
      </c>
      <c r="K18" s="9">
        <v>154</v>
      </c>
      <c r="L18" s="9">
        <v>140</v>
      </c>
      <c r="M18" s="9">
        <v>134</v>
      </c>
      <c r="N18" s="9">
        <v>141</v>
      </c>
      <c r="O18" s="9">
        <v>143</v>
      </c>
      <c r="P18" s="9">
        <v>142</v>
      </c>
      <c r="Q18" s="9">
        <v>127</v>
      </c>
      <c r="R18" s="9">
        <v>134</v>
      </c>
      <c r="S18" s="9">
        <v>126</v>
      </c>
      <c r="T18" s="9">
        <v>135</v>
      </c>
      <c r="V18" s="33">
        <f t="shared" si="0"/>
        <v>9</v>
      </c>
      <c r="W18" s="39">
        <f t="shared" si="1"/>
        <v>7.1428571428571425E-2</v>
      </c>
    </row>
    <row r="19" spans="1:23" x14ac:dyDescent="0.2">
      <c r="A19" s="18" t="s">
        <v>14</v>
      </c>
      <c r="B19" s="9">
        <v>159</v>
      </c>
      <c r="C19" s="9">
        <v>224</v>
      </c>
      <c r="D19" s="9">
        <v>415</v>
      </c>
      <c r="E19" s="9">
        <v>470</v>
      </c>
      <c r="F19" s="9">
        <v>718</v>
      </c>
      <c r="G19" s="9">
        <v>1032</v>
      </c>
      <c r="H19" s="9">
        <v>1391</v>
      </c>
      <c r="I19" s="9">
        <v>1330</v>
      </c>
      <c r="J19" s="9">
        <v>937</v>
      </c>
      <c r="K19" s="9">
        <v>549</v>
      </c>
      <c r="L19" s="9">
        <v>527</v>
      </c>
      <c r="M19" s="9">
        <v>366</v>
      </c>
      <c r="N19" s="9">
        <v>360</v>
      </c>
      <c r="O19" s="9">
        <v>330</v>
      </c>
      <c r="P19" s="9">
        <v>409</v>
      </c>
      <c r="Q19" s="9">
        <v>488</v>
      </c>
      <c r="R19" s="9">
        <v>404</v>
      </c>
      <c r="S19" s="9">
        <v>717</v>
      </c>
      <c r="T19" s="9">
        <v>919</v>
      </c>
      <c r="V19" s="33">
        <f t="shared" si="0"/>
        <v>202</v>
      </c>
      <c r="W19" s="39">
        <f t="shared" si="1"/>
        <v>0.28172942817294283</v>
      </c>
    </row>
    <row r="20" spans="1:23" x14ac:dyDescent="0.2">
      <c r="A20" s="18" t="s">
        <v>15</v>
      </c>
      <c r="B20" s="9">
        <v>740</v>
      </c>
      <c r="C20" s="9">
        <v>1135</v>
      </c>
      <c r="D20" s="9">
        <v>1334</v>
      </c>
      <c r="E20" s="9">
        <v>1421</v>
      </c>
      <c r="F20" s="9">
        <v>1484</v>
      </c>
      <c r="G20" s="9">
        <v>1549</v>
      </c>
      <c r="H20" s="9">
        <v>1607</v>
      </c>
      <c r="I20" s="9">
        <v>1573</v>
      </c>
      <c r="J20" s="9">
        <v>1964</v>
      </c>
      <c r="K20" s="9">
        <v>1702</v>
      </c>
      <c r="L20" s="9">
        <v>1373</v>
      </c>
      <c r="M20" s="9">
        <v>1308</v>
      </c>
      <c r="N20" s="9">
        <v>1138</v>
      </c>
      <c r="O20" s="9">
        <v>1176</v>
      </c>
      <c r="P20" s="9">
        <v>1220</v>
      </c>
      <c r="Q20" s="9">
        <v>1244</v>
      </c>
      <c r="R20" s="9">
        <v>1372</v>
      </c>
      <c r="S20" s="9">
        <v>1372</v>
      </c>
      <c r="T20" s="9">
        <v>1646</v>
      </c>
      <c r="V20" s="33">
        <f t="shared" si="0"/>
        <v>274</v>
      </c>
      <c r="W20" s="39">
        <f t="shared" si="1"/>
        <v>0.19970845481049562</v>
      </c>
    </row>
    <row r="21" spans="1:23" x14ac:dyDescent="0.2">
      <c r="A21" s="18" t="s">
        <v>16</v>
      </c>
      <c r="B21" s="9">
        <v>2056</v>
      </c>
      <c r="C21" s="9">
        <v>3743</v>
      </c>
      <c r="D21" s="9">
        <v>3838</v>
      </c>
      <c r="E21" s="9">
        <v>3718</v>
      </c>
      <c r="F21" s="9">
        <v>3902</v>
      </c>
      <c r="G21" s="9">
        <v>4520</v>
      </c>
      <c r="H21" s="9">
        <v>3902</v>
      </c>
      <c r="I21" s="9">
        <v>4161</v>
      </c>
      <c r="J21" s="9">
        <v>4002</v>
      </c>
      <c r="K21" s="9">
        <v>3693</v>
      </c>
      <c r="L21" s="9">
        <v>3504</v>
      </c>
      <c r="M21" s="9">
        <v>2938</v>
      </c>
      <c r="N21" s="9">
        <v>3203</v>
      </c>
      <c r="O21" s="9">
        <v>3837</v>
      </c>
      <c r="P21" s="9">
        <v>3471</v>
      </c>
      <c r="Q21" s="9">
        <v>3533</v>
      </c>
      <c r="R21" s="9">
        <v>3638</v>
      </c>
      <c r="S21" s="9">
        <v>4028</v>
      </c>
      <c r="T21" s="9">
        <v>3919</v>
      </c>
      <c r="V21" s="33">
        <f t="shared" si="0"/>
        <v>-109</v>
      </c>
      <c r="W21" s="39">
        <f t="shared" si="1"/>
        <v>-2.7060575968222443E-2</v>
      </c>
    </row>
    <row r="22" spans="1:23" x14ac:dyDescent="0.2">
      <c r="A22" s="18" t="s">
        <v>17</v>
      </c>
      <c r="B22" s="9">
        <v>386</v>
      </c>
      <c r="C22" s="9">
        <v>593</v>
      </c>
      <c r="D22" s="9">
        <v>762</v>
      </c>
      <c r="E22" s="9">
        <v>825</v>
      </c>
      <c r="F22" s="9">
        <v>820</v>
      </c>
      <c r="G22" s="9">
        <v>1151</v>
      </c>
      <c r="H22" s="9">
        <v>1468</v>
      </c>
      <c r="I22" s="9">
        <v>1622</v>
      </c>
      <c r="J22" s="9">
        <v>1549</v>
      </c>
      <c r="K22" s="9">
        <v>1068</v>
      </c>
      <c r="L22" s="9">
        <v>810</v>
      </c>
      <c r="M22" s="9">
        <v>709</v>
      </c>
      <c r="N22" s="9">
        <v>796</v>
      </c>
      <c r="O22" s="9">
        <v>716</v>
      </c>
      <c r="P22" s="9">
        <v>918</v>
      </c>
      <c r="Q22" s="9">
        <v>972</v>
      </c>
      <c r="R22" s="9">
        <v>953</v>
      </c>
      <c r="S22" s="9">
        <v>960</v>
      </c>
      <c r="T22" s="9">
        <v>1061</v>
      </c>
      <c r="V22" s="33">
        <f t="shared" si="0"/>
        <v>101</v>
      </c>
      <c r="W22" s="39">
        <f t="shared" si="1"/>
        <v>0.10520833333333333</v>
      </c>
    </row>
    <row r="23" spans="1:23" x14ac:dyDescent="0.2">
      <c r="A23" s="18" t="s">
        <v>18</v>
      </c>
      <c r="B23" s="9">
        <v>239</v>
      </c>
      <c r="C23" s="9">
        <v>419</v>
      </c>
      <c r="D23" s="9">
        <v>419</v>
      </c>
      <c r="E23" s="9">
        <v>234</v>
      </c>
      <c r="F23" s="9">
        <v>263</v>
      </c>
      <c r="G23" s="9">
        <v>187</v>
      </c>
      <c r="H23" s="9">
        <v>225</v>
      </c>
      <c r="I23" s="9">
        <v>211</v>
      </c>
      <c r="J23" s="9">
        <v>227</v>
      </c>
      <c r="K23" s="9">
        <v>186</v>
      </c>
      <c r="L23" s="9">
        <v>152</v>
      </c>
      <c r="M23" s="9">
        <v>144</v>
      </c>
      <c r="N23" s="9">
        <v>99</v>
      </c>
      <c r="O23" s="9">
        <v>86</v>
      </c>
      <c r="P23" s="9">
        <v>88</v>
      </c>
      <c r="Q23" s="9">
        <v>109</v>
      </c>
      <c r="R23" s="9">
        <v>108</v>
      </c>
      <c r="S23" s="9">
        <v>167</v>
      </c>
      <c r="T23" s="9">
        <v>179</v>
      </c>
      <c r="V23" s="33">
        <f t="shared" si="0"/>
        <v>12</v>
      </c>
      <c r="W23" s="39">
        <f t="shared" si="1"/>
        <v>7.1856287425149698E-2</v>
      </c>
    </row>
    <row r="24" spans="1:23" x14ac:dyDescent="0.2">
      <c r="A24" s="18" t="s">
        <v>19</v>
      </c>
      <c r="B24" s="9">
        <v>19</v>
      </c>
      <c r="C24" s="9">
        <v>42</v>
      </c>
      <c r="D24" s="9">
        <v>224</v>
      </c>
      <c r="E24" s="9">
        <v>360</v>
      </c>
      <c r="F24" s="9">
        <v>564</v>
      </c>
      <c r="G24" s="9">
        <v>700</v>
      </c>
      <c r="H24" s="9">
        <v>802</v>
      </c>
      <c r="I24" s="9">
        <v>741</v>
      </c>
      <c r="J24" s="9">
        <v>846</v>
      </c>
      <c r="K24" s="9">
        <v>893</v>
      </c>
      <c r="L24" s="9">
        <v>1000</v>
      </c>
      <c r="M24" s="9">
        <v>946</v>
      </c>
      <c r="N24" s="9">
        <v>1003</v>
      </c>
      <c r="O24" s="9">
        <v>1025</v>
      </c>
      <c r="P24" s="9">
        <v>1087</v>
      </c>
      <c r="Q24" s="9">
        <v>1082</v>
      </c>
      <c r="R24" s="9">
        <v>899</v>
      </c>
      <c r="S24" s="9">
        <v>843</v>
      </c>
      <c r="T24" s="9">
        <v>802</v>
      </c>
      <c r="V24" s="33">
        <f t="shared" si="0"/>
        <v>-41</v>
      </c>
      <c r="W24" s="39">
        <f t="shared" si="1"/>
        <v>-4.8635824436536183E-2</v>
      </c>
    </row>
    <row r="25" spans="1:23" x14ac:dyDescent="0.2">
      <c r="A25" s="18" t="s">
        <v>20</v>
      </c>
      <c r="B25" s="9">
        <v>391</v>
      </c>
      <c r="C25" s="9">
        <v>222</v>
      </c>
      <c r="D25" s="9">
        <v>309</v>
      </c>
      <c r="E25" s="9">
        <v>338</v>
      </c>
      <c r="F25" s="9">
        <v>333</v>
      </c>
      <c r="G25" s="9">
        <v>311</v>
      </c>
      <c r="H25" s="9">
        <v>402</v>
      </c>
      <c r="I25" s="9">
        <v>437</v>
      </c>
      <c r="J25" s="9">
        <v>222</v>
      </c>
      <c r="K25" s="9">
        <v>194</v>
      </c>
      <c r="L25" s="9">
        <v>173</v>
      </c>
      <c r="M25" s="9">
        <v>250</v>
      </c>
      <c r="N25" s="9">
        <v>232</v>
      </c>
      <c r="O25" s="9">
        <v>217</v>
      </c>
      <c r="P25" s="9">
        <v>212</v>
      </c>
      <c r="Q25" s="9">
        <v>189</v>
      </c>
      <c r="R25" s="9">
        <v>229</v>
      </c>
      <c r="S25" s="9">
        <v>220</v>
      </c>
      <c r="T25" s="9">
        <v>190</v>
      </c>
      <c r="V25" s="33">
        <f t="shared" si="0"/>
        <v>-30</v>
      </c>
      <c r="W25" s="39">
        <f t="shared" si="1"/>
        <v>-0.13636363636363635</v>
      </c>
    </row>
    <row r="26" spans="1:23" x14ac:dyDescent="0.2">
      <c r="A26" s="18" t="s">
        <v>21</v>
      </c>
      <c r="B26" s="9">
        <v>365</v>
      </c>
      <c r="C26" s="9">
        <v>350</v>
      </c>
      <c r="D26" s="9">
        <v>308</v>
      </c>
      <c r="E26" s="9">
        <v>371</v>
      </c>
      <c r="F26" s="9">
        <v>385</v>
      </c>
      <c r="G26" s="9">
        <v>440</v>
      </c>
      <c r="H26" s="9">
        <v>259</v>
      </c>
      <c r="I26" s="9">
        <v>255</v>
      </c>
      <c r="J26" s="9">
        <v>214</v>
      </c>
      <c r="K26" s="9">
        <v>266</v>
      </c>
      <c r="L26" s="9">
        <v>255</v>
      </c>
      <c r="M26" s="9">
        <v>291</v>
      </c>
      <c r="N26" s="9">
        <v>274</v>
      </c>
      <c r="O26" s="9">
        <v>332</v>
      </c>
      <c r="P26" s="9">
        <v>357</v>
      </c>
      <c r="Q26" s="9">
        <v>419</v>
      </c>
      <c r="R26" s="9">
        <v>451</v>
      </c>
      <c r="S26" s="9">
        <v>548</v>
      </c>
      <c r="T26" s="9">
        <v>460</v>
      </c>
      <c r="V26" s="33">
        <f t="shared" si="0"/>
        <v>-88</v>
      </c>
      <c r="W26" s="39">
        <f t="shared" si="1"/>
        <v>-0.16058394160583941</v>
      </c>
    </row>
    <row r="27" spans="1:23" x14ac:dyDescent="0.2">
      <c r="A27" s="18" t="s">
        <v>22</v>
      </c>
      <c r="B27" s="9">
        <v>660</v>
      </c>
      <c r="C27" s="9">
        <v>840</v>
      </c>
      <c r="D27" s="9">
        <v>1310</v>
      </c>
      <c r="E27" s="9">
        <v>1380</v>
      </c>
      <c r="F27" s="9">
        <v>1591</v>
      </c>
      <c r="G27" s="9">
        <v>1881</v>
      </c>
      <c r="H27" s="9">
        <v>1433</v>
      </c>
      <c r="I27" s="9">
        <v>1228</v>
      </c>
      <c r="J27" s="9">
        <v>1006</v>
      </c>
      <c r="K27" s="9">
        <v>1011</v>
      </c>
      <c r="L27" s="9">
        <v>1022</v>
      </c>
      <c r="M27" s="9">
        <v>1027</v>
      </c>
      <c r="N27" s="9">
        <v>1108</v>
      </c>
      <c r="O27" s="9">
        <v>960</v>
      </c>
      <c r="P27" s="9">
        <v>959</v>
      </c>
      <c r="Q27" s="9">
        <v>1089</v>
      </c>
      <c r="R27" s="9">
        <v>965</v>
      </c>
      <c r="S27" s="9">
        <v>783</v>
      </c>
      <c r="T27" s="9">
        <v>737</v>
      </c>
      <c r="V27" s="33">
        <f t="shared" si="0"/>
        <v>-46</v>
      </c>
      <c r="W27" s="39">
        <f t="shared" si="1"/>
        <v>-5.8748403575989781E-2</v>
      </c>
    </row>
    <row r="28" spans="1:23" x14ac:dyDescent="0.2">
      <c r="A28" s="18" t="s">
        <v>23</v>
      </c>
      <c r="B28" s="9">
        <v>36</v>
      </c>
      <c r="C28" s="9">
        <v>55</v>
      </c>
      <c r="D28" s="9">
        <v>73</v>
      </c>
      <c r="E28" s="9">
        <v>94</v>
      </c>
      <c r="F28" s="9">
        <v>130</v>
      </c>
      <c r="G28" s="9">
        <v>106</v>
      </c>
      <c r="H28" s="9">
        <v>81</v>
      </c>
      <c r="I28" s="9">
        <v>98</v>
      </c>
      <c r="J28" s="9">
        <v>102</v>
      </c>
      <c r="K28" s="9">
        <v>111</v>
      </c>
      <c r="L28" s="9">
        <v>99</v>
      </c>
      <c r="M28" s="9">
        <v>98</v>
      </c>
      <c r="N28" s="9">
        <v>93</v>
      </c>
      <c r="O28" s="9">
        <v>87</v>
      </c>
      <c r="P28" s="9">
        <v>120</v>
      </c>
      <c r="Q28" s="9">
        <v>105</v>
      </c>
      <c r="R28" s="9">
        <v>139</v>
      </c>
      <c r="S28" s="9">
        <v>138</v>
      </c>
      <c r="T28" s="9">
        <v>164</v>
      </c>
      <c r="V28" s="33">
        <f t="shared" si="0"/>
        <v>26</v>
      </c>
      <c r="W28" s="39">
        <f t="shared" si="1"/>
        <v>0.18840579710144928</v>
      </c>
    </row>
    <row r="29" spans="1:23" x14ac:dyDescent="0.2">
      <c r="A29" s="18" t="s">
        <v>24</v>
      </c>
      <c r="B29" s="9">
        <v>212</v>
      </c>
      <c r="C29" s="9">
        <v>404</v>
      </c>
      <c r="D29" s="9">
        <v>442</v>
      </c>
      <c r="E29" s="9">
        <v>469</v>
      </c>
      <c r="F29" s="9">
        <v>368</v>
      </c>
      <c r="G29" s="9">
        <v>439</v>
      </c>
      <c r="H29" s="9">
        <v>451</v>
      </c>
      <c r="I29" s="9">
        <v>563</v>
      </c>
      <c r="J29" s="9">
        <v>748</v>
      </c>
      <c r="K29" s="9">
        <v>756</v>
      </c>
      <c r="L29" s="9">
        <v>865</v>
      </c>
      <c r="M29" s="9">
        <v>766</v>
      </c>
      <c r="N29" s="9">
        <v>686</v>
      </c>
      <c r="O29" s="9">
        <v>534</v>
      </c>
      <c r="P29" s="9">
        <v>299</v>
      </c>
      <c r="Q29" s="9">
        <v>302</v>
      </c>
      <c r="R29" s="9">
        <v>233</v>
      </c>
      <c r="S29" s="9">
        <v>177</v>
      </c>
      <c r="T29" s="9">
        <v>132</v>
      </c>
      <c r="V29" s="33">
        <f t="shared" si="0"/>
        <v>-45</v>
      </c>
      <c r="W29" s="39">
        <f t="shared" si="1"/>
        <v>-0.25423728813559321</v>
      </c>
    </row>
    <row r="30" spans="1:23" x14ac:dyDescent="0.2">
      <c r="A30" s="18" t="s">
        <v>25</v>
      </c>
      <c r="B30" s="9">
        <v>170</v>
      </c>
      <c r="C30" s="9">
        <v>234</v>
      </c>
      <c r="D30" s="9">
        <v>238</v>
      </c>
      <c r="E30" s="9">
        <v>231</v>
      </c>
      <c r="F30" s="9">
        <v>271</v>
      </c>
      <c r="G30" s="9">
        <v>282</v>
      </c>
      <c r="H30" s="9">
        <v>376</v>
      </c>
      <c r="I30" s="9">
        <v>355</v>
      </c>
      <c r="J30" s="9">
        <v>376</v>
      </c>
      <c r="K30" s="9">
        <v>371</v>
      </c>
      <c r="L30" s="9">
        <v>363</v>
      </c>
      <c r="M30" s="9">
        <v>319</v>
      </c>
      <c r="N30" s="9">
        <v>269</v>
      </c>
      <c r="O30" s="9">
        <v>276</v>
      </c>
      <c r="P30" s="9">
        <v>337</v>
      </c>
      <c r="Q30" s="9">
        <v>348</v>
      </c>
      <c r="R30" s="9">
        <v>317</v>
      </c>
      <c r="S30" s="9">
        <v>292</v>
      </c>
      <c r="T30" s="9">
        <v>326</v>
      </c>
      <c r="V30" s="33">
        <f t="shared" si="0"/>
        <v>34</v>
      </c>
      <c r="W30" s="39">
        <f t="shared" si="1"/>
        <v>0.11643835616438356</v>
      </c>
    </row>
    <row r="31" spans="1:23" x14ac:dyDescent="0.2">
      <c r="A31" s="18" t="s">
        <v>26</v>
      </c>
      <c r="B31" s="9">
        <v>202</v>
      </c>
      <c r="C31" s="9">
        <v>419</v>
      </c>
      <c r="D31" s="9">
        <v>316</v>
      </c>
      <c r="E31" s="9">
        <v>401</v>
      </c>
      <c r="F31" s="9">
        <v>199</v>
      </c>
      <c r="G31" s="9">
        <v>305</v>
      </c>
      <c r="H31" s="9">
        <v>208</v>
      </c>
      <c r="I31" s="9">
        <v>228</v>
      </c>
      <c r="J31" s="9">
        <v>197</v>
      </c>
      <c r="K31" s="9">
        <v>212</v>
      </c>
      <c r="L31" s="9">
        <v>202</v>
      </c>
      <c r="M31" s="9">
        <v>239</v>
      </c>
      <c r="N31" s="9">
        <v>203</v>
      </c>
      <c r="O31" s="9">
        <v>201</v>
      </c>
      <c r="P31" s="9">
        <v>236</v>
      </c>
      <c r="Q31" s="9">
        <v>286</v>
      </c>
      <c r="R31" s="9">
        <v>256</v>
      </c>
      <c r="S31" s="9">
        <v>240</v>
      </c>
      <c r="T31" s="9">
        <v>264</v>
      </c>
      <c r="V31" s="33">
        <f t="shared" si="0"/>
        <v>24</v>
      </c>
      <c r="W31" s="39">
        <f t="shared" si="1"/>
        <v>0.1</v>
      </c>
    </row>
    <row r="32" spans="1:23" x14ac:dyDescent="0.2">
      <c r="A32" s="18" t="s">
        <v>27</v>
      </c>
      <c r="B32" s="9">
        <v>65</v>
      </c>
      <c r="C32" s="9">
        <v>115</v>
      </c>
      <c r="D32" s="9">
        <v>129</v>
      </c>
      <c r="E32" s="9">
        <v>169</v>
      </c>
      <c r="F32" s="9">
        <v>174</v>
      </c>
      <c r="G32" s="9">
        <v>133</v>
      </c>
      <c r="H32" s="9">
        <v>133</v>
      </c>
      <c r="I32" s="9">
        <v>122</v>
      </c>
      <c r="J32" s="9">
        <v>131</v>
      </c>
      <c r="K32" s="9">
        <v>162</v>
      </c>
      <c r="L32" s="9">
        <v>181</v>
      </c>
      <c r="M32" s="9">
        <v>166</v>
      </c>
      <c r="N32" s="9">
        <v>193</v>
      </c>
      <c r="O32" s="9">
        <v>171</v>
      </c>
      <c r="P32" s="9">
        <v>139</v>
      </c>
      <c r="Q32" s="9">
        <v>128</v>
      </c>
      <c r="R32" s="9">
        <v>109</v>
      </c>
      <c r="S32" s="9">
        <v>99</v>
      </c>
      <c r="T32" s="9">
        <v>89</v>
      </c>
      <c r="V32" s="33">
        <f t="shared" si="0"/>
        <v>-10</v>
      </c>
      <c r="W32" s="39">
        <f t="shared" si="1"/>
        <v>-0.10101010101010101</v>
      </c>
    </row>
    <row r="33" spans="1:23" x14ac:dyDescent="0.2">
      <c r="A33" s="18" t="s">
        <v>28</v>
      </c>
      <c r="B33" s="9">
        <v>160</v>
      </c>
      <c r="C33" s="9">
        <v>255</v>
      </c>
      <c r="D33" s="9">
        <v>280</v>
      </c>
      <c r="E33" s="9">
        <v>354</v>
      </c>
      <c r="F33" s="9">
        <v>381</v>
      </c>
      <c r="G33" s="9">
        <v>394</v>
      </c>
      <c r="H33" s="9">
        <v>340</v>
      </c>
      <c r="I33" s="9">
        <v>317</v>
      </c>
      <c r="J33" s="9">
        <v>281</v>
      </c>
      <c r="K33" s="9">
        <v>341</v>
      </c>
      <c r="L33" s="9">
        <v>343</v>
      </c>
      <c r="M33" s="9">
        <v>242</v>
      </c>
      <c r="N33" s="9">
        <v>244</v>
      </c>
      <c r="O33" s="9">
        <v>204</v>
      </c>
      <c r="P33" s="9">
        <v>220</v>
      </c>
      <c r="Q33" s="9">
        <v>241</v>
      </c>
      <c r="R33" s="9">
        <v>291</v>
      </c>
      <c r="S33" s="9">
        <v>339</v>
      </c>
      <c r="T33" s="9">
        <v>400</v>
      </c>
      <c r="V33" s="33">
        <f t="shared" si="0"/>
        <v>61</v>
      </c>
      <c r="W33" s="39">
        <f t="shared" si="1"/>
        <v>0.17994100294985252</v>
      </c>
    </row>
    <row r="34" spans="1:23" x14ac:dyDescent="0.2">
      <c r="A34" s="18" t="s">
        <v>29</v>
      </c>
      <c r="B34" s="9">
        <v>512</v>
      </c>
      <c r="C34" s="9">
        <v>793</v>
      </c>
      <c r="D34" s="9">
        <v>864</v>
      </c>
      <c r="E34" s="9">
        <v>895</v>
      </c>
      <c r="F34" s="9">
        <v>839</v>
      </c>
      <c r="G34" s="9">
        <v>1067</v>
      </c>
      <c r="H34" s="9">
        <v>1239</v>
      </c>
      <c r="I34" s="9">
        <v>1497</v>
      </c>
      <c r="J34" s="9">
        <v>1572</v>
      </c>
      <c r="K34" s="9">
        <v>1050</v>
      </c>
      <c r="L34" s="9">
        <v>1015</v>
      </c>
      <c r="M34" s="9">
        <v>1101</v>
      </c>
      <c r="N34" s="9">
        <v>1049</v>
      </c>
      <c r="O34" s="9">
        <v>1160</v>
      </c>
      <c r="P34" s="9">
        <v>1109</v>
      </c>
      <c r="Q34" s="9">
        <v>1104</v>
      </c>
      <c r="R34" s="9">
        <v>1014</v>
      </c>
      <c r="S34" s="9">
        <v>1061</v>
      </c>
      <c r="T34" s="9">
        <v>1129</v>
      </c>
      <c r="V34" s="33">
        <f t="shared" si="0"/>
        <v>68</v>
      </c>
      <c r="W34" s="39">
        <f t="shared" si="1"/>
        <v>6.4090480678605094E-2</v>
      </c>
    </row>
    <row r="35" spans="1:23" x14ac:dyDescent="0.2">
      <c r="A35" s="18" t="s">
        <v>30</v>
      </c>
      <c r="B35" s="9">
        <v>85</v>
      </c>
      <c r="C35" s="9">
        <v>135</v>
      </c>
      <c r="D35" s="9">
        <v>231</v>
      </c>
      <c r="E35" s="9">
        <v>250</v>
      </c>
      <c r="F35" s="9">
        <v>231</v>
      </c>
      <c r="G35" s="9">
        <v>346</v>
      </c>
      <c r="H35" s="9">
        <v>382</v>
      </c>
      <c r="I35" s="9">
        <v>483</v>
      </c>
      <c r="J35" s="9">
        <v>399</v>
      </c>
      <c r="K35" s="9">
        <v>271</v>
      </c>
      <c r="L35" s="9">
        <v>286</v>
      </c>
      <c r="M35" s="9">
        <v>309</v>
      </c>
      <c r="N35" s="9">
        <v>278</v>
      </c>
      <c r="O35" s="9">
        <v>307</v>
      </c>
      <c r="P35" s="9">
        <v>328</v>
      </c>
      <c r="Q35" s="9">
        <v>362</v>
      </c>
      <c r="R35" s="9">
        <v>412</v>
      </c>
      <c r="S35" s="9">
        <v>592</v>
      </c>
      <c r="T35" s="9">
        <v>716</v>
      </c>
      <c r="V35" s="33">
        <f t="shared" si="0"/>
        <v>124</v>
      </c>
      <c r="W35" s="39">
        <f t="shared" si="1"/>
        <v>0.20945945945945946</v>
      </c>
    </row>
    <row r="36" spans="1:23" x14ac:dyDescent="0.2">
      <c r="A36" s="18" t="s">
        <v>31</v>
      </c>
      <c r="B36" s="9">
        <v>357</v>
      </c>
      <c r="C36" s="9">
        <v>361</v>
      </c>
      <c r="D36" s="9">
        <v>450</v>
      </c>
      <c r="E36" s="9">
        <v>565</v>
      </c>
      <c r="F36" s="9">
        <v>467</v>
      </c>
      <c r="G36" s="9">
        <v>529</v>
      </c>
      <c r="H36" s="9">
        <v>567</v>
      </c>
      <c r="I36" s="9">
        <v>629</v>
      </c>
      <c r="J36" s="9">
        <v>560</v>
      </c>
      <c r="K36" s="9">
        <v>502</v>
      </c>
      <c r="L36" s="9">
        <v>466</v>
      </c>
      <c r="M36" s="9">
        <v>445</v>
      </c>
      <c r="N36" s="9">
        <v>399</v>
      </c>
      <c r="O36" s="9">
        <v>466</v>
      </c>
      <c r="P36" s="9">
        <v>515</v>
      </c>
      <c r="Q36" s="9">
        <v>482</v>
      </c>
      <c r="R36" s="9">
        <v>532</v>
      </c>
      <c r="S36" s="9">
        <v>526</v>
      </c>
      <c r="T36" s="9">
        <v>500</v>
      </c>
      <c r="V36" s="33">
        <f t="shared" si="0"/>
        <v>-26</v>
      </c>
      <c r="W36" s="39">
        <f t="shared" si="1"/>
        <v>-4.9429657794676805E-2</v>
      </c>
    </row>
    <row r="37" spans="1:23" x14ac:dyDescent="0.2">
      <c r="A37" s="19" t="s">
        <v>32</v>
      </c>
      <c r="B37" s="11">
        <v>221</v>
      </c>
      <c r="C37" s="11">
        <v>558</v>
      </c>
      <c r="D37" s="11">
        <v>590</v>
      </c>
      <c r="E37" s="11">
        <v>714</v>
      </c>
      <c r="F37" s="11">
        <v>819</v>
      </c>
      <c r="G37" s="11">
        <v>818</v>
      </c>
      <c r="H37" s="11">
        <v>785</v>
      </c>
      <c r="I37" s="11">
        <v>685</v>
      </c>
      <c r="J37" s="11">
        <v>801</v>
      </c>
      <c r="K37" s="11">
        <v>719</v>
      </c>
      <c r="L37" s="11">
        <v>733</v>
      </c>
      <c r="M37" s="11">
        <v>707</v>
      </c>
      <c r="N37" s="11">
        <v>641</v>
      </c>
      <c r="O37" s="11">
        <v>876</v>
      </c>
      <c r="P37" s="11">
        <v>1084</v>
      </c>
      <c r="Q37" s="11">
        <v>1146</v>
      </c>
      <c r="R37" s="11">
        <v>1049</v>
      </c>
      <c r="S37" s="11">
        <v>873</v>
      </c>
      <c r="T37" s="11">
        <v>1246</v>
      </c>
      <c r="V37" s="34">
        <f t="shared" si="0"/>
        <v>373</v>
      </c>
      <c r="W37" s="40">
        <f t="shared" si="1"/>
        <v>0.42726231386025199</v>
      </c>
    </row>
    <row r="38" spans="1:23" x14ac:dyDescent="0.2">
      <c r="W38" s="31"/>
    </row>
    <row r="39" spans="1:23" x14ac:dyDescent="0.2">
      <c r="A39" s="30" t="s">
        <v>293</v>
      </c>
      <c r="V39" s="161"/>
      <c r="W39" s="161"/>
    </row>
    <row r="41" spans="1:23" s="301" customFormat="1" x14ac:dyDescent="0.2">
      <c r="A41" s="299"/>
      <c r="B41" s="300">
        <v>2003</v>
      </c>
      <c r="C41" s="300">
        <v>2004</v>
      </c>
      <c r="D41" s="300">
        <v>2005</v>
      </c>
      <c r="E41" s="300">
        <v>2006</v>
      </c>
      <c r="F41" s="300">
        <v>2007</v>
      </c>
      <c r="G41" s="300">
        <v>2008</v>
      </c>
      <c r="H41" s="300">
        <v>2009</v>
      </c>
      <c r="I41" s="300">
        <v>2010</v>
      </c>
      <c r="J41" s="300">
        <v>2011</v>
      </c>
      <c r="K41" s="300">
        <v>2012</v>
      </c>
      <c r="L41" s="300">
        <v>2013</v>
      </c>
      <c r="M41" s="300">
        <v>2014</v>
      </c>
      <c r="N41" s="300">
        <v>2015</v>
      </c>
      <c r="O41" s="300">
        <v>2016</v>
      </c>
      <c r="P41" s="300">
        <v>2017</v>
      </c>
      <c r="Q41" s="300">
        <v>2018</v>
      </c>
      <c r="R41" s="300">
        <v>2019</v>
      </c>
      <c r="S41" s="300">
        <v>2020</v>
      </c>
      <c r="T41" s="300">
        <v>2021</v>
      </c>
      <c r="V41" s="6"/>
      <c r="W41" s="6"/>
    </row>
    <row r="42" spans="1:23" x14ac:dyDescent="0.2">
      <c r="A42" s="17" t="s">
        <v>0</v>
      </c>
      <c r="B42" s="68">
        <f>B5/B$5</f>
        <v>1</v>
      </c>
      <c r="C42" s="68">
        <f t="shared" ref="C42:T56" si="2">C5/C$5</f>
        <v>1</v>
      </c>
      <c r="D42" s="68">
        <f t="shared" si="2"/>
        <v>1</v>
      </c>
      <c r="E42" s="68">
        <f t="shared" si="2"/>
        <v>1</v>
      </c>
      <c r="F42" s="68">
        <f t="shared" si="2"/>
        <v>1</v>
      </c>
      <c r="G42" s="68">
        <f t="shared" si="2"/>
        <v>1</v>
      </c>
      <c r="H42" s="68">
        <f t="shared" si="2"/>
        <v>1</v>
      </c>
      <c r="I42" s="68">
        <f t="shared" si="2"/>
        <v>1</v>
      </c>
      <c r="J42" s="68">
        <f t="shared" si="2"/>
        <v>1</v>
      </c>
      <c r="K42" s="68">
        <f t="shared" si="2"/>
        <v>1</v>
      </c>
      <c r="L42" s="68">
        <f t="shared" si="2"/>
        <v>1</v>
      </c>
      <c r="M42" s="68">
        <f t="shared" si="2"/>
        <v>1</v>
      </c>
      <c r="N42" s="68">
        <f t="shared" si="2"/>
        <v>1</v>
      </c>
      <c r="O42" s="68">
        <f t="shared" si="2"/>
        <v>1</v>
      </c>
      <c r="P42" s="68">
        <f t="shared" si="2"/>
        <v>1</v>
      </c>
      <c r="Q42" s="68">
        <f t="shared" si="2"/>
        <v>1</v>
      </c>
      <c r="R42" s="68">
        <f t="shared" si="2"/>
        <v>1</v>
      </c>
      <c r="S42" s="68">
        <f t="shared" si="2"/>
        <v>1</v>
      </c>
      <c r="T42" s="68">
        <f t="shared" si="2"/>
        <v>1</v>
      </c>
    </row>
    <row r="43" spans="1:23" x14ac:dyDescent="0.2">
      <c r="A43" s="18" t="s">
        <v>1</v>
      </c>
      <c r="B43" s="70">
        <f t="shared" ref="B43:Q74" si="3">B6/B$5</f>
        <v>3.6361928027811706E-2</v>
      </c>
      <c r="C43" s="70">
        <f t="shared" si="3"/>
        <v>3.2206119162640899E-2</v>
      </c>
      <c r="D43" s="70">
        <f t="shared" si="3"/>
        <v>2.1223401300072227E-2</v>
      </c>
      <c r="E43" s="70">
        <f t="shared" si="3"/>
        <v>1.7805232558139535E-2</v>
      </c>
      <c r="F43" s="70">
        <f t="shared" si="3"/>
        <v>7.8109452736318408E-3</v>
      </c>
      <c r="G43" s="70">
        <f t="shared" si="3"/>
        <v>2.6835313221092214E-2</v>
      </c>
      <c r="H43" s="70">
        <f t="shared" si="3"/>
        <v>3.2412350002135201E-2</v>
      </c>
      <c r="I43" s="70">
        <f t="shared" si="3"/>
        <v>3.3301498982684884E-2</v>
      </c>
      <c r="J43" s="70">
        <f t="shared" si="3"/>
        <v>4.0521949389252514E-2</v>
      </c>
      <c r="K43" s="70">
        <f t="shared" si="3"/>
        <v>2.4086693166761309E-2</v>
      </c>
      <c r="L43" s="70">
        <f t="shared" si="3"/>
        <v>2.0223709178068511E-2</v>
      </c>
      <c r="M43" s="70">
        <f t="shared" si="3"/>
        <v>2.9571984435797664E-2</v>
      </c>
      <c r="N43" s="70">
        <f t="shared" si="3"/>
        <v>4.2668176437284475E-2</v>
      </c>
      <c r="O43" s="70">
        <f t="shared" si="3"/>
        <v>3.1277576232964018E-2</v>
      </c>
      <c r="P43" s="70">
        <f t="shared" si="3"/>
        <v>3.2005382286510647E-2</v>
      </c>
      <c r="Q43" s="70">
        <f t="shared" si="3"/>
        <v>3.0857933579335792E-2</v>
      </c>
      <c r="R43" s="70">
        <f t="shared" si="2"/>
        <v>2.8593901818350066E-2</v>
      </c>
      <c r="S43" s="70">
        <f t="shared" si="2"/>
        <v>2.0887842316413746E-2</v>
      </c>
      <c r="T43" s="70">
        <f t="shared" si="2"/>
        <v>1.811622928724332E-2</v>
      </c>
    </row>
    <row r="44" spans="1:23" x14ac:dyDescent="0.2">
      <c r="A44" s="18" t="s">
        <v>2</v>
      </c>
      <c r="B44" s="70">
        <f t="shared" si="3"/>
        <v>1.9167527952644932E-2</v>
      </c>
      <c r="C44" s="70">
        <f t="shared" si="2"/>
        <v>1.6876006441223834E-2</v>
      </c>
      <c r="D44" s="70">
        <f t="shared" si="2"/>
        <v>1.8056558697705428E-2</v>
      </c>
      <c r="E44" s="70">
        <f t="shared" si="2"/>
        <v>2.278862126245847E-2</v>
      </c>
      <c r="F44" s="70">
        <f t="shared" si="2"/>
        <v>2.2487562189054726E-2</v>
      </c>
      <c r="G44" s="70">
        <f t="shared" si="2"/>
        <v>2.2092128877873686E-2</v>
      </c>
      <c r="H44" s="70">
        <f t="shared" si="2"/>
        <v>2.3316394072682239E-2</v>
      </c>
      <c r="I44" s="70">
        <f t="shared" si="2"/>
        <v>2.6616285346509987E-2</v>
      </c>
      <c r="J44" s="70">
        <f t="shared" si="2"/>
        <v>2.7890107141368241E-2</v>
      </c>
      <c r="K44" s="70">
        <f t="shared" si="2"/>
        <v>3.2273329547605527E-2</v>
      </c>
      <c r="L44" s="70">
        <f t="shared" si="2"/>
        <v>3.145910316588435E-2</v>
      </c>
      <c r="M44" s="70">
        <f t="shared" si="2"/>
        <v>3.0298313878080414E-2</v>
      </c>
      <c r="N44" s="70">
        <f t="shared" si="2"/>
        <v>3.1756652426784701E-2</v>
      </c>
      <c r="O44" s="70">
        <f t="shared" si="2"/>
        <v>3.093440533385626E-2</v>
      </c>
      <c r="P44" s="70">
        <f t="shared" si="2"/>
        <v>2.6286702868950934E-2</v>
      </c>
      <c r="Q44" s="70">
        <f t="shared" si="2"/>
        <v>2.859778597785978E-2</v>
      </c>
      <c r="R44" s="70">
        <f t="shared" si="2"/>
        <v>2.5355110350252164E-2</v>
      </c>
      <c r="S44" s="70">
        <f t="shared" si="2"/>
        <v>2.2196057910343625E-2</v>
      </c>
      <c r="T44" s="70">
        <f t="shared" si="2"/>
        <v>1.367636565448347E-2</v>
      </c>
    </row>
    <row r="45" spans="1:23" x14ac:dyDescent="0.2">
      <c r="A45" s="18" t="s">
        <v>3</v>
      </c>
      <c r="B45" s="70">
        <f t="shared" si="3"/>
        <v>3.3167340035704221E-2</v>
      </c>
      <c r="C45" s="70">
        <f t="shared" si="2"/>
        <v>2.8727858293075684E-2</v>
      </c>
      <c r="D45" s="70">
        <f t="shared" si="2"/>
        <v>3.4613034057447638E-2</v>
      </c>
      <c r="E45" s="70">
        <f t="shared" si="2"/>
        <v>3.1561461794019932E-2</v>
      </c>
      <c r="F45" s="70">
        <f t="shared" si="2"/>
        <v>1.6616915422885573E-2</v>
      </c>
      <c r="G45" s="70">
        <f t="shared" si="2"/>
        <v>2.4912400649517136E-2</v>
      </c>
      <c r="H45" s="70">
        <f t="shared" si="2"/>
        <v>2.489644275526327E-2</v>
      </c>
      <c r="I45" s="70">
        <f t="shared" si="2"/>
        <v>2.2879209400822158E-2</v>
      </c>
      <c r="J45" s="70">
        <f t="shared" si="2"/>
        <v>2.0386042439654813E-2</v>
      </c>
      <c r="K45" s="70">
        <f t="shared" si="2"/>
        <v>2.3282226007950029E-2</v>
      </c>
      <c r="L45" s="70">
        <f t="shared" si="2"/>
        <v>2.0723060021971437E-2</v>
      </c>
      <c r="M45" s="70">
        <f t="shared" si="2"/>
        <v>1.9974059662775615E-2</v>
      </c>
      <c r="N45" s="70">
        <f t="shared" si="2"/>
        <v>2.2028925832518399E-2</v>
      </c>
      <c r="O45" s="70">
        <f t="shared" si="2"/>
        <v>2.7747818413569957E-2</v>
      </c>
      <c r="P45" s="70">
        <f t="shared" si="2"/>
        <v>3.1188428084002115E-2</v>
      </c>
      <c r="Q45" s="70">
        <f t="shared" si="2"/>
        <v>2.9381918819188193E-2</v>
      </c>
      <c r="R45" s="70">
        <f t="shared" si="2"/>
        <v>2.7853606625641975E-2</v>
      </c>
      <c r="S45" s="70">
        <f t="shared" si="2"/>
        <v>2.6382347810919238E-2</v>
      </c>
      <c r="T45" s="70">
        <f t="shared" si="2"/>
        <v>2.1247918813922143E-2</v>
      </c>
    </row>
    <row r="46" spans="1:23" x14ac:dyDescent="0.2">
      <c r="A46" s="18" t="s">
        <v>4</v>
      </c>
      <c r="B46" s="70">
        <f t="shared" si="3"/>
        <v>1.5221272197688622E-2</v>
      </c>
      <c r="C46" s="70">
        <f t="shared" si="2"/>
        <v>1.7842190016103061E-2</v>
      </c>
      <c r="D46" s="70">
        <f t="shared" si="2"/>
        <v>1.9445524751375075E-2</v>
      </c>
      <c r="E46" s="70">
        <f t="shared" si="2"/>
        <v>2.1335132890365448E-2</v>
      </c>
      <c r="F46" s="70">
        <f t="shared" si="2"/>
        <v>2.3582089552238807E-2</v>
      </c>
      <c r="G46" s="70">
        <f t="shared" si="2"/>
        <v>1.9015468763353558E-2</v>
      </c>
      <c r="H46" s="70">
        <f t="shared" si="2"/>
        <v>1.7722167655976426E-2</v>
      </c>
      <c r="I46" s="70">
        <f t="shared" si="2"/>
        <v>1.9515841049703109E-2</v>
      </c>
      <c r="J46" s="70">
        <f t="shared" si="2"/>
        <v>1.7509484303997999E-2</v>
      </c>
      <c r="K46" s="70">
        <f t="shared" si="2"/>
        <v>1.7414347908385388E-2</v>
      </c>
      <c r="L46" s="70">
        <f t="shared" si="2"/>
        <v>1.7227604114650952E-2</v>
      </c>
      <c r="M46" s="70">
        <f t="shared" si="2"/>
        <v>1.9818417639429313E-2</v>
      </c>
      <c r="N46" s="70">
        <f t="shared" si="2"/>
        <v>1.6830511091667097E-2</v>
      </c>
      <c r="O46" s="70">
        <f t="shared" si="2"/>
        <v>1.5295617217374253E-2</v>
      </c>
      <c r="P46" s="70">
        <f t="shared" si="2"/>
        <v>1.4993512422509491E-2</v>
      </c>
      <c r="Q46" s="70">
        <f t="shared" si="2"/>
        <v>1.5774907749077492E-2</v>
      </c>
      <c r="R46" s="70">
        <f t="shared" si="2"/>
        <v>1.6610373386387822E-2</v>
      </c>
      <c r="S46" s="70">
        <f t="shared" si="2"/>
        <v>1.6091051805337521E-2</v>
      </c>
      <c r="T46" s="70">
        <f t="shared" si="2"/>
        <v>1.3081741060810274E-2</v>
      </c>
    </row>
    <row r="47" spans="1:23" x14ac:dyDescent="0.2">
      <c r="A47" s="18" t="s">
        <v>5</v>
      </c>
      <c r="B47" s="70">
        <f t="shared" si="3"/>
        <v>2.818754110683078E-2</v>
      </c>
      <c r="C47" s="70">
        <f t="shared" si="2"/>
        <v>2.074074074074074E-2</v>
      </c>
      <c r="D47" s="70">
        <f t="shared" si="2"/>
        <v>1.6556475359742209E-2</v>
      </c>
      <c r="E47" s="70">
        <f t="shared" si="2"/>
        <v>1.7338039867109634E-2</v>
      </c>
      <c r="F47" s="70">
        <f t="shared" si="2"/>
        <v>1.7114427860696519E-2</v>
      </c>
      <c r="G47" s="70">
        <f t="shared" si="2"/>
        <v>8.4180839244509011E-3</v>
      </c>
      <c r="H47" s="70">
        <f t="shared" si="2"/>
        <v>8.7970278003160103E-3</v>
      </c>
      <c r="I47" s="70">
        <f t="shared" si="2"/>
        <v>1.1294273969189885E-2</v>
      </c>
      <c r="J47" s="70">
        <f t="shared" si="2"/>
        <v>1.4716304665026889E-2</v>
      </c>
      <c r="K47" s="70">
        <f t="shared" si="2"/>
        <v>1.6941131932614047E-2</v>
      </c>
      <c r="L47" s="70">
        <f t="shared" si="2"/>
        <v>1.5080395485868371E-2</v>
      </c>
      <c r="M47" s="70">
        <f t="shared" si="2"/>
        <v>1.3229571984435798E-2</v>
      </c>
      <c r="N47" s="70">
        <f t="shared" si="2"/>
        <v>1.2661485408410108E-2</v>
      </c>
      <c r="O47" s="70">
        <f t="shared" si="2"/>
        <v>1.1471712913030689E-2</v>
      </c>
      <c r="P47" s="70">
        <f t="shared" si="2"/>
        <v>9.4670575231870831E-3</v>
      </c>
      <c r="Q47" s="70">
        <f t="shared" si="2"/>
        <v>1.0747232472324723E-2</v>
      </c>
      <c r="R47" s="70">
        <f t="shared" si="2"/>
        <v>9.9014482024707348E-3</v>
      </c>
      <c r="S47" s="70">
        <f t="shared" si="2"/>
        <v>8.4161869876155596E-3</v>
      </c>
      <c r="T47" s="70">
        <f t="shared" si="2"/>
        <v>7.8490446364861653E-3</v>
      </c>
    </row>
    <row r="48" spans="1:23" x14ac:dyDescent="0.2">
      <c r="A48" s="18" t="s">
        <v>6</v>
      </c>
      <c r="B48" s="70">
        <f t="shared" si="3"/>
        <v>3.0442544395377243E-2</v>
      </c>
      <c r="C48" s="70">
        <f t="shared" si="2"/>
        <v>2.2479871175523348E-2</v>
      </c>
      <c r="D48" s="70">
        <f t="shared" si="2"/>
        <v>2.8946052558475471E-2</v>
      </c>
      <c r="E48" s="70">
        <f t="shared" si="2"/>
        <v>2.8343023255813952E-2</v>
      </c>
      <c r="F48" s="70">
        <f t="shared" si="2"/>
        <v>3.0796019900497511E-2</v>
      </c>
      <c r="G48" s="70">
        <f t="shared" si="2"/>
        <v>2.3758653106572089E-2</v>
      </c>
      <c r="H48" s="70">
        <f t="shared" si="2"/>
        <v>1.9942776615279496E-2</v>
      </c>
      <c r="I48" s="70">
        <f t="shared" si="2"/>
        <v>2.1425902088610223E-2</v>
      </c>
      <c r="J48" s="70">
        <f t="shared" si="2"/>
        <v>1.8343269270855046E-2</v>
      </c>
      <c r="K48" s="70">
        <f t="shared" si="2"/>
        <v>2.1200075714556125E-2</v>
      </c>
      <c r="L48" s="70">
        <f t="shared" si="2"/>
        <v>1.9924098671726755E-2</v>
      </c>
      <c r="M48" s="70">
        <f t="shared" si="2"/>
        <v>2.3242542153047989E-2</v>
      </c>
      <c r="N48" s="70">
        <f t="shared" si="2"/>
        <v>1.8683411395336868E-2</v>
      </c>
      <c r="O48" s="70">
        <f t="shared" si="2"/>
        <v>1.8923423865084811E-2</v>
      </c>
      <c r="P48" s="70">
        <f t="shared" si="2"/>
        <v>1.5906578884136671E-2</v>
      </c>
      <c r="Q48" s="70">
        <f t="shared" si="2"/>
        <v>1.1392988929889299E-2</v>
      </c>
      <c r="R48" s="70">
        <f t="shared" si="2"/>
        <v>1.2955165872391617E-2</v>
      </c>
      <c r="S48" s="70">
        <f t="shared" si="2"/>
        <v>1.4521193092621664E-2</v>
      </c>
      <c r="T48" s="70">
        <f t="shared" si="2"/>
        <v>1.1852850233885673E-2</v>
      </c>
    </row>
    <row r="49" spans="1:20" x14ac:dyDescent="0.2">
      <c r="A49" s="18" t="s">
        <v>7</v>
      </c>
      <c r="B49" s="70">
        <f t="shared" si="3"/>
        <v>3.0442544395377243E-2</v>
      </c>
      <c r="C49" s="70">
        <f t="shared" si="2"/>
        <v>2.0225442834138487E-2</v>
      </c>
      <c r="D49" s="70">
        <f t="shared" si="2"/>
        <v>3.4668592699594422E-2</v>
      </c>
      <c r="E49" s="70">
        <f t="shared" si="2"/>
        <v>4.8484219269102992E-2</v>
      </c>
      <c r="F49" s="70">
        <f t="shared" si="2"/>
        <v>5.6965174129353237E-2</v>
      </c>
      <c r="G49" s="70">
        <f t="shared" si="2"/>
        <v>5.3841552004102212E-2</v>
      </c>
      <c r="H49" s="70">
        <f t="shared" si="2"/>
        <v>5.2867574838792328E-2</v>
      </c>
      <c r="I49" s="70">
        <f t="shared" si="2"/>
        <v>4.2561142714778059E-2</v>
      </c>
      <c r="J49" s="70">
        <f t="shared" si="2"/>
        <v>4.4273981740109228E-2</v>
      </c>
      <c r="K49" s="70">
        <f t="shared" si="2"/>
        <v>4.6895703198939993E-2</v>
      </c>
      <c r="L49" s="70">
        <f t="shared" si="2"/>
        <v>5.0783980824927591E-2</v>
      </c>
      <c r="M49" s="70">
        <f t="shared" si="2"/>
        <v>3.8858625162127104E-2</v>
      </c>
      <c r="N49" s="70">
        <f t="shared" si="2"/>
        <v>2.8565546348242318E-2</v>
      </c>
      <c r="O49" s="70">
        <f t="shared" si="2"/>
        <v>3.0100990293165996E-2</v>
      </c>
      <c r="P49" s="70">
        <f t="shared" si="2"/>
        <v>2.7295881589696765E-2</v>
      </c>
      <c r="Q49" s="70">
        <f t="shared" si="2"/>
        <v>2.7306273062730629E-2</v>
      </c>
      <c r="R49" s="70">
        <f t="shared" si="2"/>
        <v>2.614167399250451E-2</v>
      </c>
      <c r="S49" s="70">
        <f t="shared" si="2"/>
        <v>2.4594453165881738E-2</v>
      </c>
      <c r="T49" s="70">
        <f t="shared" si="2"/>
        <v>3.3616110362324585E-2</v>
      </c>
    </row>
    <row r="50" spans="1:20" x14ac:dyDescent="0.2">
      <c r="A50" s="18" t="s">
        <v>8</v>
      </c>
      <c r="B50" s="70">
        <f t="shared" si="3"/>
        <v>9.1139716245419531E-3</v>
      </c>
      <c r="C50" s="70">
        <f t="shared" si="2"/>
        <v>8.7600644122383248E-3</v>
      </c>
      <c r="D50" s="70">
        <f t="shared" si="2"/>
        <v>1.2334018556586477E-2</v>
      </c>
      <c r="E50" s="70">
        <f t="shared" si="2"/>
        <v>1.448297342192691E-2</v>
      </c>
      <c r="F50" s="70">
        <f t="shared" si="2"/>
        <v>1.3383084577114427E-2</v>
      </c>
      <c r="G50" s="70">
        <f t="shared" si="2"/>
        <v>1.2392103239039399E-2</v>
      </c>
      <c r="H50" s="70">
        <f t="shared" si="2"/>
        <v>1.1487380962548576E-2</v>
      </c>
      <c r="I50" s="70">
        <f t="shared" si="2"/>
        <v>8.8028900053979987E-3</v>
      </c>
      <c r="J50" s="70">
        <f t="shared" si="2"/>
        <v>8.8798098970275571E-3</v>
      </c>
      <c r="K50" s="70">
        <f t="shared" si="2"/>
        <v>9.1330683323869021E-3</v>
      </c>
      <c r="L50" s="70">
        <f t="shared" si="2"/>
        <v>3.7451313292719466E-3</v>
      </c>
      <c r="M50" s="70">
        <f t="shared" si="2"/>
        <v>4.6173800259403375E-3</v>
      </c>
      <c r="N50" s="70">
        <f t="shared" si="2"/>
        <v>7.9262957434762474E-3</v>
      </c>
      <c r="O50" s="70">
        <f t="shared" si="2"/>
        <v>7.8929306794783809E-3</v>
      </c>
      <c r="P50" s="70">
        <f t="shared" si="2"/>
        <v>1.1197078187322794E-2</v>
      </c>
      <c r="Q50" s="70">
        <f t="shared" si="2"/>
        <v>1.1254612546125461E-2</v>
      </c>
      <c r="R50" s="70">
        <f t="shared" si="2"/>
        <v>1.0456669597001804E-2</v>
      </c>
      <c r="S50" s="70">
        <f t="shared" si="2"/>
        <v>1.3779870922728065E-2</v>
      </c>
      <c r="T50" s="70">
        <f t="shared" si="2"/>
        <v>1.2209624990089591E-2</v>
      </c>
    </row>
    <row r="51" spans="1:20" x14ac:dyDescent="0.2">
      <c r="A51" s="18" t="s">
        <v>9</v>
      </c>
      <c r="B51" s="70">
        <f t="shared" si="3"/>
        <v>1.6348773841961851E-2</v>
      </c>
      <c r="C51" s="70">
        <f t="shared" si="2"/>
        <v>1.7842190016103061E-2</v>
      </c>
      <c r="D51" s="70">
        <f t="shared" si="2"/>
        <v>1.5556419801100061E-2</v>
      </c>
      <c r="E51" s="70">
        <f t="shared" si="2"/>
        <v>1.4586794019933555E-2</v>
      </c>
      <c r="F51" s="70">
        <f t="shared" si="2"/>
        <v>1.5174129353233831E-2</v>
      </c>
      <c r="G51" s="70">
        <f t="shared" si="2"/>
        <v>1.6195196991710112E-2</v>
      </c>
      <c r="H51" s="70">
        <f t="shared" si="2"/>
        <v>1.8063799803561514E-2</v>
      </c>
      <c r="I51" s="70">
        <f t="shared" si="2"/>
        <v>2.0304779304903875E-2</v>
      </c>
      <c r="J51" s="70">
        <f t="shared" si="2"/>
        <v>1.8343269270855046E-2</v>
      </c>
      <c r="K51" s="70">
        <f t="shared" si="2"/>
        <v>1.9780427787242098E-2</v>
      </c>
      <c r="L51" s="70">
        <f t="shared" si="2"/>
        <v>1.5729551582942175E-2</v>
      </c>
      <c r="M51" s="70">
        <f t="shared" si="2"/>
        <v>2.0804150453955901E-2</v>
      </c>
      <c r="N51" s="70">
        <f t="shared" si="2"/>
        <v>2.4808276288023057E-2</v>
      </c>
      <c r="O51" s="70">
        <f t="shared" si="2"/>
        <v>2.4218060594175899E-2</v>
      </c>
      <c r="P51" s="70">
        <f t="shared" si="2"/>
        <v>2.4268345427459273E-2</v>
      </c>
      <c r="Q51" s="70">
        <f t="shared" si="2"/>
        <v>2.3570110701107011E-2</v>
      </c>
      <c r="R51" s="70">
        <f t="shared" si="2"/>
        <v>2.2764077175773841E-2</v>
      </c>
      <c r="S51" s="70">
        <f t="shared" si="2"/>
        <v>2.0887842316413746E-2</v>
      </c>
      <c r="T51" s="70">
        <f t="shared" si="2"/>
        <v>1.7204471576944422E-2</v>
      </c>
    </row>
    <row r="52" spans="1:20" x14ac:dyDescent="0.2">
      <c r="A52" s="18" t="s">
        <v>10</v>
      </c>
      <c r="B52" s="70">
        <f t="shared" si="3"/>
        <v>2.2737949826176829E-2</v>
      </c>
      <c r="C52" s="70">
        <f t="shared" si="2"/>
        <v>1.7971014492753623E-2</v>
      </c>
      <c r="D52" s="70">
        <f t="shared" si="2"/>
        <v>2.5168064892494027E-2</v>
      </c>
      <c r="E52" s="70">
        <f t="shared" si="2"/>
        <v>2.0971760797342191E-2</v>
      </c>
      <c r="F52" s="70">
        <f t="shared" si="2"/>
        <v>2.2487562189054726E-2</v>
      </c>
      <c r="G52" s="70">
        <f t="shared" si="2"/>
        <v>1.9485514058627466E-2</v>
      </c>
      <c r="H52" s="70">
        <f t="shared" si="2"/>
        <v>2.1181193150275442E-2</v>
      </c>
      <c r="I52" s="70">
        <f t="shared" si="2"/>
        <v>1.9640410247892703E-2</v>
      </c>
      <c r="J52" s="70">
        <f t="shared" si="2"/>
        <v>1.8885229499312126E-2</v>
      </c>
      <c r="K52" s="70">
        <f t="shared" si="2"/>
        <v>1.9117925421162217E-2</v>
      </c>
      <c r="L52" s="70">
        <f t="shared" si="2"/>
        <v>1.8775591730750024E-2</v>
      </c>
      <c r="M52" s="70">
        <f t="shared" si="2"/>
        <v>2.4850843060959794E-2</v>
      </c>
      <c r="N52" s="70">
        <f t="shared" si="2"/>
        <v>2.7947912913685726E-2</v>
      </c>
      <c r="O52" s="70">
        <f t="shared" si="2"/>
        <v>3.2356113344445533E-2</v>
      </c>
      <c r="P52" s="70">
        <f t="shared" si="2"/>
        <v>3.4504301023595557E-2</v>
      </c>
      <c r="Q52" s="70">
        <f t="shared" si="2"/>
        <v>3.1088560885608855E-2</v>
      </c>
      <c r="R52" s="70">
        <f t="shared" si="2"/>
        <v>3.2572988479156066E-2</v>
      </c>
      <c r="S52" s="70">
        <f t="shared" si="2"/>
        <v>2.9478458049886622E-2</v>
      </c>
      <c r="T52" s="70">
        <f t="shared" si="2"/>
        <v>2.9612304764925077E-2</v>
      </c>
    </row>
    <row r="53" spans="1:20" x14ac:dyDescent="0.2">
      <c r="A53" s="18" t="s">
        <v>11</v>
      </c>
      <c r="B53" s="70">
        <f t="shared" si="3"/>
        <v>1.2214601146293339E-2</v>
      </c>
      <c r="C53" s="70">
        <f t="shared" si="2"/>
        <v>1.0885668276972625E-2</v>
      </c>
      <c r="D53" s="70">
        <f t="shared" si="2"/>
        <v>8.0560031112839603E-3</v>
      </c>
      <c r="E53" s="70">
        <f t="shared" si="2"/>
        <v>6.2811461794019937E-3</v>
      </c>
      <c r="F53" s="70">
        <f t="shared" si="2"/>
        <v>3.9303482587064679E-3</v>
      </c>
      <c r="G53" s="70">
        <f t="shared" si="2"/>
        <v>5.0850354670540976E-3</v>
      </c>
      <c r="H53" s="70">
        <f t="shared" si="2"/>
        <v>4.5266259555024127E-3</v>
      </c>
      <c r="I53" s="70">
        <f t="shared" si="2"/>
        <v>4.0692604741934145E-3</v>
      </c>
      <c r="J53" s="70">
        <f t="shared" si="2"/>
        <v>3.9604785925709757E-3</v>
      </c>
      <c r="K53" s="70">
        <f t="shared" si="2"/>
        <v>3.3125118303993944E-3</v>
      </c>
      <c r="L53" s="70">
        <f t="shared" si="2"/>
        <v>4.693897932687506E-3</v>
      </c>
      <c r="M53" s="70">
        <f t="shared" si="2"/>
        <v>6.1219195849546047E-3</v>
      </c>
      <c r="N53" s="70">
        <f t="shared" si="2"/>
        <v>5.7645787225281799E-3</v>
      </c>
      <c r="O53" s="70">
        <f t="shared" si="2"/>
        <v>5.6378076281988427E-3</v>
      </c>
      <c r="P53" s="70">
        <f t="shared" si="2"/>
        <v>5.7186794175597098E-3</v>
      </c>
      <c r="Q53" s="70">
        <f t="shared" si="2"/>
        <v>5.811808118081181E-3</v>
      </c>
      <c r="R53" s="70">
        <f t="shared" si="2"/>
        <v>7.1716096793596447E-3</v>
      </c>
      <c r="S53" s="70">
        <f t="shared" si="2"/>
        <v>7.8929007500436067E-3</v>
      </c>
      <c r="T53" s="70">
        <f t="shared" si="2"/>
        <v>1.046539284864822E-2</v>
      </c>
    </row>
    <row r="54" spans="1:20" x14ac:dyDescent="0.2">
      <c r="A54" s="18" t="s">
        <v>12</v>
      </c>
      <c r="B54" s="70">
        <f t="shared" si="3"/>
        <v>8.3153246265150804E-2</v>
      </c>
      <c r="C54" s="70">
        <f t="shared" si="2"/>
        <v>8.0708534621578093E-2</v>
      </c>
      <c r="D54" s="70">
        <f t="shared" si="2"/>
        <v>6.4448024890271682E-2</v>
      </c>
      <c r="E54" s="70">
        <f t="shared" si="2"/>
        <v>6.2551910299003324E-2</v>
      </c>
      <c r="F54" s="70">
        <f t="shared" si="2"/>
        <v>7.0796019900497512E-2</v>
      </c>
      <c r="G54" s="70">
        <f t="shared" si="2"/>
        <v>7.1916930176907951E-2</v>
      </c>
      <c r="H54" s="70">
        <f t="shared" si="2"/>
        <v>7.3835247896827091E-2</v>
      </c>
      <c r="I54" s="70">
        <f t="shared" si="2"/>
        <v>7.7398995141801277E-2</v>
      </c>
      <c r="J54" s="70">
        <f t="shared" si="2"/>
        <v>8.5879851586275896E-2</v>
      </c>
      <c r="K54" s="70">
        <f t="shared" si="2"/>
        <v>9.4075335983342792E-2</v>
      </c>
      <c r="L54" s="70">
        <f t="shared" si="2"/>
        <v>0.10706082093278738</v>
      </c>
      <c r="M54" s="70">
        <f t="shared" si="2"/>
        <v>0.1198443579766537</v>
      </c>
      <c r="N54" s="70">
        <f t="shared" si="2"/>
        <v>0.12167378660764835</v>
      </c>
      <c r="O54" s="70">
        <f t="shared" si="2"/>
        <v>0.12172762035493676</v>
      </c>
      <c r="P54" s="70">
        <f t="shared" si="2"/>
        <v>0.13042433562400885</v>
      </c>
      <c r="Q54" s="70">
        <f t="shared" si="2"/>
        <v>0.13971402214022141</v>
      </c>
      <c r="R54" s="70">
        <f t="shared" si="2"/>
        <v>0.15476796372553556</v>
      </c>
      <c r="S54" s="70">
        <f t="shared" si="2"/>
        <v>0.17996685853828712</v>
      </c>
      <c r="T54" s="70">
        <f t="shared" si="2"/>
        <v>0.21588836914294776</v>
      </c>
    </row>
    <row r="55" spans="1:20" x14ac:dyDescent="0.2">
      <c r="A55" s="18" t="s">
        <v>13</v>
      </c>
      <c r="B55" s="70">
        <f t="shared" si="3"/>
        <v>2.4429202292586675E-3</v>
      </c>
      <c r="C55" s="70">
        <f t="shared" si="2"/>
        <v>2.8341384863123991E-3</v>
      </c>
      <c r="D55" s="70">
        <f t="shared" si="2"/>
        <v>4.6669259403300184E-3</v>
      </c>
      <c r="E55" s="70">
        <f t="shared" si="2"/>
        <v>5.1910299003322261E-3</v>
      </c>
      <c r="F55" s="70">
        <f t="shared" si="2"/>
        <v>5.3731343283582086E-3</v>
      </c>
      <c r="G55" s="70">
        <f t="shared" si="2"/>
        <v>4.2304076574651737E-3</v>
      </c>
      <c r="H55" s="70">
        <f t="shared" si="2"/>
        <v>5.5088183798095401E-3</v>
      </c>
      <c r="I55" s="70">
        <f t="shared" si="2"/>
        <v>5.6056139185317443E-3</v>
      </c>
      <c r="J55" s="70">
        <f t="shared" si="2"/>
        <v>7.7958894401133948E-3</v>
      </c>
      <c r="K55" s="70">
        <f t="shared" si="2"/>
        <v>7.2875260268786676E-3</v>
      </c>
      <c r="L55" s="70">
        <f t="shared" si="2"/>
        <v>6.9909118146409665E-3</v>
      </c>
      <c r="M55" s="70">
        <f t="shared" si="2"/>
        <v>6.9520103761348895E-3</v>
      </c>
      <c r="N55" s="70">
        <f t="shared" si="2"/>
        <v>7.2571928560399403E-3</v>
      </c>
      <c r="O55" s="70">
        <f t="shared" si="2"/>
        <v>7.0104912246298657E-3</v>
      </c>
      <c r="P55" s="70">
        <f t="shared" si="2"/>
        <v>6.8239703974241912E-3</v>
      </c>
      <c r="Q55" s="70">
        <f t="shared" si="2"/>
        <v>5.8579335793357929E-3</v>
      </c>
      <c r="R55" s="70">
        <f t="shared" si="2"/>
        <v>6.1999722389302738E-3</v>
      </c>
      <c r="S55" s="70">
        <f t="shared" si="2"/>
        <v>5.4945054945054949E-3</v>
      </c>
      <c r="T55" s="70">
        <f t="shared" si="2"/>
        <v>5.3516213430587489E-3</v>
      </c>
    </row>
    <row r="56" spans="1:20" x14ac:dyDescent="0.2">
      <c r="A56" s="18" t="s">
        <v>14</v>
      </c>
      <c r="B56" s="70">
        <f t="shared" si="3"/>
        <v>1.4939396786620315E-2</v>
      </c>
      <c r="C56" s="70">
        <f t="shared" si="2"/>
        <v>1.4428341384863125E-2</v>
      </c>
      <c r="D56" s="70">
        <f t="shared" si="2"/>
        <v>2.3056836490916163E-2</v>
      </c>
      <c r="E56" s="70">
        <f t="shared" si="2"/>
        <v>2.4397840531561462E-2</v>
      </c>
      <c r="F56" s="70">
        <f t="shared" si="2"/>
        <v>3.5721393034825868E-2</v>
      </c>
      <c r="G56" s="70">
        <f t="shared" si="2"/>
        <v>4.4098794974788483E-2</v>
      </c>
      <c r="H56" s="70">
        <f t="shared" si="2"/>
        <v>5.9401289661357132E-2</v>
      </c>
      <c r="I56" s="70">
        <f t="shared" si="2"/>
        <v>5.5225677864053482E-2</v>
      </c>
      <c r="J56" s="70">
        <f t="shared" si="2"/>
        <v>3.9062825697252682E-2</v>
      </c>
      <c r="K56" s="70">
        <f t="shared" si="2"/>
        <v>2.5979557069846677E-2</v>
      </c>
      <c r="L56" s="70">
        <f t="shared" si="2"/>
        <v>2.6315789473684209E-2</v>
      </c>
      <c r="M56" s="70">
        <f t="shared" si="2"/>
        <v>1.8988326848249026E-2</v>
      </c>
      <c r="N56" s="70">
        <f t="shared" si="2"/>
        <v>1.852900303669772E-2</v>
      </c>
      <c r="O56" s="70">
        <f t="shared" si="2"/>
        <v>1.6178056672222767E-2</v>
      </c>
      <c r="P56" s="70">
        <f t="shared" si="2"/>
        <v>1.9654956989764043E-2</v>
      </c>
      <c r="Q56" s="70">
        <f t="shared" si="2"/>
        <v>2.2509225092250923E-2</v>
      </c>
      <c r="R56" s="70">
        <f t="shared" si="2"/>
        <v>1.8692453615879331E-2</v>
      </c>
      <c r="S56" s="70">
        <f t="shared" si="2"/>
        <v>3.1266352694924122E-2</v>
      </c>
      <c r="T56" s="70">
        <f t="shared" si="2"/>
        <v>3.6430666772377704E-2</v>
      </c>
    </row>
    <row r="57" spans="1:20" x14ac:dyDescent="0.2">
      <c r="A57" s="18" t="s">
        <v>15</v>
      </c>
      <c r="B57" s="70">
        <f t="shared" si="3"/>
        <v>6.952926806351592E-2</v>
      </c>
      <c r="C57" s="70">
        <f t="shared" ref="C57:T71" si="4">C20/C$5</f>
        <v>7.3107890499194847E-2</v>
      </c>
      <c r="D57" s="70">
        <f t="shared" si="4"/>
        <v>7.4115228623812437E-2</v>
      </c>
      <c r="E57" s="70">
        <f t="shared" si="4"/>
        <v>7.3764534883720936E-2</v>
      </c>
      <c r="F57" s="70">
        <f t="shared" si="4"/>
        <v>7.3830845771144279E-2</v>
      </c>
      <c r="G57" s="70">
        <f t="shared" si="4"/>
        <v>6.6190923852662162E-2</v>
      </c>
      <c r="H57" s="70">
        <f t="shared" si="4"/>
        <v>6.8625357646154503E-2</v>
      </c>
      <c r="I57" s="70">
        <f t="shared" si="4"/>
        <v>6.5315782917410622E-2</v>
      </c>
      <c r="J57" s="70">
        <f t="shared" si="4"/>
        <v>8.187768374536207E-2</v>
      </c>
      <c r="K57" s="70">
        <f t="shared" si="4"/>
        <v>8.0541359076282418E-2</v>
      </c>
      <c r="L57" s="70">
        <f t="shared" si="4"/>
        <v>6.856087086787177E-2</v>
      </c>
      <c r="M57" s="70">
        <f t="shared" si="4"/>
        <v>6.7859922178988327E-2</v>
      </c>
      <c r="N57" s="70">
        <f t="shared" si="4"/>
        <v>5.8572237377116684E-2</v>
      </c>
      <c r="O57" s="70">
        <f t="shared" si="4"/>
        <v>5.7652711050102952E-2</v>
      </c>
      <c r="P57" s="70">
        <f t="shared" si="4"/>
        <v>5.8628478062376858E-2</v>
      </c>
      <c r="Q57" s="70">
        <f t="shared" si="4"/>
        <v>5.7380073800738007E-2</v>
      </c>
      <c r="R57" s="70">
        <f t="shared" si="4"/>
        <v>6.3480312774718925E-2</v>
      </c>
      <c r="S57" s="70">
        <f t="shared" si="4"/>
        <v>5.9829059829059832E-2</v>
      </c>
      <c r="T57" s="70">
        <f t="shared" si="4"/>
        <v>6.5250138745738526E-2</v>
      </c>
    </row>
    <row r="58" spans="1:20" x14ac:dyDescent="0.2">
      <c r="A58" s="18" t="s">
        <v>16</v>
      </c>
      <c r="B58" s="70">
        <f t="shared" si="3"/>
        <v>0.19317861505214695</v>
      </c>
      <c r="C58" s="70">
        <f t="shared" si="4"/>
        <v>0.24109500805152978</v>
      </c>
      <c r="D58" s="70">
        <f t="shared" si="4"/>
        <v>0.21323406855936441</v>
      </c>
      <c r="E58" s="70">
        <f t="shared" si="4"/>
        <v>0.19300249169435216</v>
      </c>
      <c r="F58" s="70">
        <f t="shared" si="4"/>
        <v>0.19412935323383085</v>
      </c>
      <c r="G58" s="70">
        <f t="shared" si="4"/>
        <v>0.19314588496709684</v>
      </c>
      <c r="H58" s="70">
        <f t="shared" si="4"/>
        <v>0.16663107998462656</v>
      </c>
      <c r="I58" s="70">
        <f t="shared" si="4"/>
        <v>0.17277747788896733</v>
      </c>
      <c r="J58" s="70">
        <f t="shared" si="4"/>
        <v>0.16684037186809522</v>
      </c>
      <c r="K58" s="70">
        <f t="shared" si="4"/>
        <v>0.17475865985235661</v>
      </c>
      <c r="L58" s="70">
        <f t="shared" si="4"/>
        <v>0.17497253570358534</v>
      </c>
      <c r="M58" s="70">
        <f t="shared" si="4"/>
        <v>0.15242542153047989</v>
      </c>
      <c r="N58" s="70">
        <f t="shared" si="4"/>
        <v>0.16485665757373</v>
      </c>
      <c r="O58" s="70">
        <f t="shared" si="4"/>
        <v>0.18810667712520834</v>
      </c>
      <c r="P58" s="70">
        <f t="shared" si="4"/>
        <v>0.1668028257004181</v>
      </c>
      <c r="Q58" s="70">
        <f t="shared" si="4"/>
        <v>0.16296125461254612</v>
      </c>
      <c r="R58" s="70">
        <f t="shared" si="4"/>
        <v>0.1683246194420025</v>
      </c>
      <c r="S58" s="70">
        <f t="shared" si="4"/>
        <v>0.17564974707831851</v>
      </c>
      <c r="T58" s="70">
        <f t="shared" si="4"/>
        <v>0.15535558550701656</v>
      </c>
    </row>
    <row r="59" spans="1:20" x14ac:dyDescent="0.2">
      <c r="A59" s="18" t="s">
        <v>17</v>
      </c>
      <c r="B59" s="70">
        <f t="shared" si="3"/>
        <v>3.6267969557455607E-2</v>
      </c>
      <c r="C59" s="70">
        <f t="shared" si="4"/>
        <v>3.8196457326892107E-2</v>
      </c>
      <c r="D59" s="70">
        <f t="shared" si="4"/>
        <v>4.2335685315850878E-2</v>
      </c>
      <c r="E59" s="70">
        <f t="shared" si="4"/>
        <v>4.2825996677740862E-2</v>
      </c>
      <c r="F59" s="70">
        <f t="shared" si="4"/>
        <v>4.0796019900497513E-2</v>
      </c>
      <c r="G59" s="70">
        <f t="shared" si="4"/>
        <v>4.9183830441842574E-2</v>
      </c>
      <c r="H59" s="70">
        <f t="shared" si="4"/>
        <v>6.2689499081863609E-2</v>
      </c>
      <c r="I59" s="70">
        <f t="shared" si="4"/>
        <v>6.7350413154507335E-2</v>
      </c>
      <c r="J59" s="70">
        <f t="shared" si="4"/>
        <v>6.4576645683078332E-2</v>
      </c>
      <c r="K59" s="70">
        <f t="shared" si="4"/>
        <v>5.0539466212379328E-2</v>
      </c>
      <c r="L59" s="70">
        <f t="shared" si="4"/>
        <v>4.0447418356137022E-2</v>
      </c>
      <c r="M59" s="70">
        <f t="shared" si="4"/>
        <v>3.6783398184176391E-2</v>
      </c>
      <c r="N59" s="70">
        <f t="shared" si="4"/>
        <v>4.0969684492253848E-2</v>
      </c>
      <c r="O59" s="70">
        <f t="shared" si="4"/>
        <v>3.5101480537307578E-2</v>
      </c>
      <c r="P59" s="70">
        <f t="shared" si="4"/>
        <v>4.4115526935460621E-2</v>
      </c>
      <c r="Q59" s="70">
        <f t="shared" si="4"/>
        <v>4.4833948339483398E-2</v>
      </c>
      <c r="R59" s="70">
        <f t="shared" si="4"/>
        <v>4.409383241567575E-2</v>
      </c>
      <c r="S59" s="70">
        <f t="shared" si="4"/>
        <v>4.1862899005756148E-2</v>
      </c>
      <c r="T59" s="70">
        <f t="shared" si="4"/>
        <v>4.2059779592483942E-2</v>
      </c>
    </row>
    <row r="60" spans="1:20" x14ac:dyDescent="0.2">
      <c r="A60" s="18" t="s">
        <v>18</v>
      </c>
      <c r="B60" s="70">
        <f t="shared" si="3"/>
        <v>2.2456074415108523E-2</v>
      </c>
      <c r="C60" s="70">
        <f t="shared" si="4"/>
        <v>2.6988727858293076E-2</v>
      </c>
      <c r="D60" s="70">
        <f t="shared" si="4"/>
        <v>2.3279071059503307E-2</v>
      </c>
      <c r="E60" s="70">
        <f t="shared" si="4"/>
        <v>1.2147009966777408E-2</v>
      </c>
      <c r="F60" s="70">
        <f t="shared" si="4"/>
        <v>1.3084577114427861E-2</v>
      </c>
      <c r="G60" s="70">
        <f t="shared" si="4"/>
        <v>7.9907700196564391E-3</v>
      </c>
      <c r="H60" s="70">
        <f t="shared" si="4"/>
        <v>9.6084041508305938E-3</v>
      </c>
      <c r="I60" s="70">
        <f t="shared" si="4"/>
        <v>8.7613669393348005E-3</v>
      </c>
      <c r="J60" s="70">
        <f t="shared" si="4"/>
        <v>9.4634593738274903E-3</v>
      </c>
      <c r="K60" s="70">
        <f t="shared" si="4"/>
        <v>8.8018171493469619E-3</v>
      </c>
      <c r="L60" s="70">
        <f t="shared" si="4"/>
        <v>7.5901328273244783E-3</v>
      </c>
      <c r="M60" s="70">
        <f t="shared" si="4"/>
        <v>7.4708171206225677E-3</v>
      </c>
      <c r="N60" s="70">
        <f t="shared" si="4"/>
        <v>5.0954758350918727E-3</v>
      </c>
      <c r="O60" s="70">
        <f t="shared" si="4"/>
        <v>4.2160996176095695E-3</v>
      </c>
      <c r="P60" s="70">
        <f t="shared" si="4"/>
        <v>4.2289394012206254E-3</v>
      </c>
      <c r="Q60" s="70">
        <f t="shared" si="4"/>
        <v>5.027675276752768E-3</v>
      </c>
      <c r="R60" s="70">
        <f t="shared" si="4"/>
        <v>4.9969925507796237E-3</v>
      </c>
      <c r="S60" s="70">
        <f t="shared" si="4"/>
        <v>7.2824001395429966E-3</v>
      </c>
      <c r="T60" s="70">
        <f t="shared" si="4"/>
        <v>7.0958534845001189E-3</v>
      </c>
    </row>
    <row r="61" spans="1:20" x14ac:dyDescent="0.2">
      <c r="A61" s="18" t="s">
        <v>19</v>
      </c>
      <c r="B61" s="70">
        <f t="shared" si="3"/>
        <v>1.7852109367659495E-3</v>
      </c>
      <c r="C61" s="70">
        <f t="shared" si="4"/>
        <v>2.7053140096618359E-3</v>
      </c>
      <c r="D61" s="70">
        <f t="shared" si="4"/>
        <v>1.2445135840880049E-2</v>
      </c>
      <c r="E61" s="70">
        <f t="shared" si="4"/>
        <v>1.8687707641196014E-2</v>
      </c>
      <c r="F61" s="70">
        <f t="shared" si="4"/>
        <v>2.8059701492537312E-2</v>
      </c>
      <c r="G61" s="70">
        <f t="shared" si="4"/>
        <v>2.9911973335612341E-2</v>
      </c>
      <c r="H61" s="70">
        <f t="shared" si="4"/>
        <v>3.4248622795405047E-2</v>
      </c>
      <c r="I61" s="70">
        <f t="shared" si="4"/>
        <v>3.0768591952829796E-2</v>
      </c>
      <c r="J61" s="70">
        <f t="shared" si="4"/>
        <v>3.526910409805311E-2</v>
      </c>
      <c r="K61" s="70">
        <f t="shared" si="4"/>
        <v>4.2258186636380847E-2</v>
      </c>
      <c r="L61" s="70">
        <f t="shared" si="4"/>
        <v>4.9935084390292622E-2</v>
      </c>
      <c r="M61" s="70">
        <f t="shared" si="4"/>
        <v>4.9079118028534374E-2</v>
      </c>
      <c r="N61" s="70">
        <f t="shared" si="4"/>
        <v>5.1623861238355037E-2</v>
      </c>
      <c r="O61" s="70">
        <f t="shared" si="4"/>
        <v>5.025002451220708E-2</v>
      </c>
      <c r="P61" s="70">
        <f t="shared" si="4"/>
        <v>5.2237012830986591E-2</v>
      </c>
      <c r="Q61" s="70">
        <f t="shared" si="4"/>
        <v>4.9907749077490772E-2</v>
      </c>
      <c r="R61" s="70">
        <f t="shared" si="4"/>
        <v>4.1595336140285939E-2</v>
      </c>
      <c r="S61" s="70">
        <f t="shared" si="4"/>
        <v>3.6760858189429618E-2</v>
      </c>
      <c r="T61" s="70">
        <f t="shared" si="4"/>
        <v>3.1792594941726787E-2</v>
      </c>
    </row>
    <row r="62" spans="1:20" x14ac:dyDescent="0.2">
      <c r="A62" s="18" t="s">
        <v>20</v>
      </c>
      <c r="B62" s="70">
        <f t="shared" si="3"/>
        <v>3.6737761909236118E-2</v>
      </c>
      <c r="C62" s="70">
        <f t="shared" si="4"/>
        <v>1.4299516908212561E-2</v>
      </c>
      <c r="D62" s="70">
        <f t="shared" si="4"/>
        <v>1.7167620423356855E-2</v>
      </c>
      <c r="E62" s="70">
        <f t="shared" si="4"/>
        <v>1.7545681063122924E-2</v>
      </c>
      <c r="F62" s="70">
        <f t="shared" si="4"/>
        <v>1.6567164179104477E-2</v>
      </c>
      <c r="G62" s="70">
        <f t="shared" si="4"/>
        <v>1.3289462439107769E-2</v>
      </c>
      <c r="H62" s="70">
        <f t="shared" si="4"/>
        <v>1.716701541615066E-2</v>
      </c>
      <c r="I62" s="70">
        <f t="shared" si="4"/>
        <v>1.8145579869617571E-2</v>
      </c>
      <c r="J62" s="70">
        <f t="shared" si="4"/>
        <v>9.2550131321132278E-3</v>
      </c>
      <c r="K62" s="70">
        <f t="shared" si="4"/>
        <v>9.1803899299640352E-3</v>
      </c>
      <c r="L62" s="70">
        <f t="shared" si="4"/>
        <v>8.6387695995206234E-3</v>
      </c>
      <c r="M62" s="70">
        <f t="shared" si="4"/>
        <v>1.2970168612191959E-2</v>
      </c>
      <c r="N62" s="70">
        <f t="shared" si="4"/>
        <v>1.1940913068094087E-2</v>
      </c>
      <c r="O62" s="70">
        <f t="shared" si="4"/>
        <v>1.0638297872340425E-2</v>
      </c>
      <c r="P62" s="70">
        <f t="shared" si="4"/>
        <v>1.0187899466576961E-2</v>
      </c>
      <c r="Q62" s="70">
        <f t="shared" si="4"/>
        <v>8.7177121771217711E-3</v>
      </c>
      <c r="R62" s="70">
        <f t="shared" si="4"/>
        <v>1.0595474945634571E-2</v>
      </c>
      <c r="S62" s="70">
        <f t="shared" si="4"/>
        <v>9.5935810221524503E-3</v>
      </c>
      <c r="T62" s="70">
        <f t="shared" si="4"/>
        <v>7.5319115198604616E-3</v>
      </c>
    </row>
    <row r="63" spans="1:20" x14ac:dyDescent="0.2">
      <c r="A63" s="18" t="s">
        <v>21</v>
      </c>
      <c r="B63" s="70">
        <f t="shared" si="3"/>
        <v>3.4294841679977449E-2</v>
      </c>
      <c r="C63" s="70">
        <f t="shared" si="4"/>
        <v>2.2544283413848631E-2</v>
      </c>
      <c r="D63" s="70">
        <f t="shared" si="4"/>
        <v>1.7112061781210067E-2</v>
      </c>
      <c r="E63" s="70">
        <f t="shared" si="4"/>
        <v>1.9258720930232558E-2</v>
      </c>
      <c r="F63" s="70">
        <f t="shared" si="4"/>
        <v>1.9154228855721392E-2</v>
      </c>
      <c r="G63" s="70">
        <f t="shared" si="4"/>
        <v>1.8801811810956328E-2</v>
      </c>
      <c r="H63" s="70">
        <f t="shared" si="4"/>
        <v>1.1060340778067217E-2</v>
      </c>
      <c r="I63" s="70">
        <f t="shared" si="4"/>
        <v>1.0588381846115517E-2</v>
      </c>
      <c r="J63" s="70">
        <f t="shared" si="4"/>
        <v>8.9214991453704096E-3</v>
      </c>
      <c r="K63" s="70">
        <f t="shared" si="4"/>
        <v>1.2587544955517699E-2</v>
      </c>
      <c r="L63" s="70">
        <f t="shared" si="4"/>
        <v>1.2733446519524618E-2</v>
      </c>
      <c r="M63" s="70">
        <f t="shared" si="4"/>
        <v>1.5097276264591441E-2</v>
      </c>
      <c r="N63" s="70">
        <f t="shared" si="4"/>
        <v>1.4102630089042154E-2</v>
      </c>
      <c r="O63" s="70">
        <f t="shared" si="4"/>
        <v>1.6276105500539269E-2</v>
      </c>
      <c r="P63" s="70">
        <f t="shared" si="4"/>
        <v>1.715603825267913E-2</v>
      </c>
      <c r="Q63" s="70">
        <f t="shared" si="4"/>
        <v>1.9326568265682655E-2</v>
      </c>
      <c r="R63" s="70">
        <f t="shared" si="4"/>
        <v>2.0867070744459353E-2</v>
      </c>
      <c r="S63" s="70">
        <f t="shared" si="4"/>
        <v>2.3896738182452467E-2</v>
      </c>
      <c r="T63" s="70">
        <f t="shared" si="4"/>
        <v>1.823515420597796E-2</v>
      </c>
    </row>
    <row r="64" spans="1:20" x14ac:dyDescent="0.2">
      <c r="A64" s="18" t="s">
        <v>22</v>
      </c>
      <c r="B64" s="70">
        <f t="shared" si="3"/>
        <v>6.2012590435027715E-2</v>
      </c>
      <c r="C64" s="70">
        <f t="shared" si="4"/>
        <v>5.4106280193236718E-2</v>
      </c>
      <c r="D64" s="70">
        <f t="shared" si="4"/>
        <v>7.2781821212289571E-2</v>
      </c>
      <c r="E64" s="70">
        <f t="shared" si="4"/>
        <v>7.1636212624584722E-2</v>
      </c>
      <c r="F64" s="70">
        <f t="shared" si="4"/>
        <v>7.915422885572139E-2</v>
      </c>
      <c r="G64" s="70">
        <f t="shared" si="4"/>
        <v>8.0377745491838307E-2</v>
      </c>
      <c r="H64" s="70">
        <f t="shared" si="4"/>
        <v>6.1194858436178848E-2</v>
      </c>
      <c r="I64" s="70">
        <f t="shared" si="4"/>
        <v>5.0990325125607278E-2</v>
      </c>
      <c r="J64" s="70">
        <f t="shared" si="4"/>
        <v>4.1939383832909495E-2</v>
      </c>
      <c r="K64" s="70">
        <f t="shared" si="4"/>
        <v>4.7842135150482683E-2</v>
      </c>
      <c r="L64" s="70">
        <f t="shared" si="4"/>
        <v>5.1033656246879056E-2</v>
      </c>
      <c r="M64" s="70">
        <f t="shared" si="4"/>
        <v>5.3281452658884565E-2</v>
      </c>
      <c r="N64" s="70">
        <f t="shared" si="4"/>
        <v>5.7028153790725206E-2</v>
      </c>
      <c r="O64" s="70">
        <f t="shared" si="4"/>
        <v>4.7063437591920776E-2</v>
      </c>
      <c r="P64" s="70">
        <f t="shared" si="4"/>
        <v>4.6085828247392956E-2</v>
      </c>
      <c r="Q64" s="70">
        <f t="shared" si="4"/>
        <v>5.0230627306273062E-2</v>
      </c>
      <c r="R64" s="70">
        <f t="shared" si="4"/>
        <v>4.4649053810206819E-2</v>
      </c>
      <c r="S64" s="70">
        <f t="shared" si="4"/>
        <v>3.414442700156986E-2</v>
      </c>
      <c r="T64" s="70">
        <f t="shared" si="4"/>
        <v>2.9215888369142948E-2</v>
      </c>
    </row>
    <row r="65" spans="1:20" x14ac:dyDescent="0.2">
      <c r="A65" s="18" t="s">
        <v>23</v>
      </c>
      <c r="B65" s="70">
        <f t="shared" si="3"/>
        <v>3.3825049328196936E-3</v>
      </c>
      <c r="C65" s="70">
        <f t="shared" si="4"/>
        <v>3.5426731078904991E-3</v>
      </c>
      <c r="D65" s="70">
        <f t="shared" si="4"/>
        <v>4.0557808767153732E-3</v>
      </c>
      <c r="E65" s="70">
        <f t="shared" si="4"/>
        <v>4.8795681063122922E-3</v>
      </c>
      <c r="F65" s="70">
        <f t="shared" si="4"/>
        <v>6.4676616915422883E-3</v>
      </c>
      <c r="G65" s="70">
        <f t="shared" si="4"/>
        <v>4.5295273908212974E-3</v>
      </c>
      <c r="H65" s="70">
        <f t="shared" si="4"/>
        <v>3.4590254942990137E-3</v>
      </c>
      <c r="I65" s="70">
        <f t="shared" si="4"/>
        <v>4.0692604741934145E-3</v>
      </c>
      <c r="J65" s="70">
        <f t="shared" si="4"/>
        <v>4.2523033309709423E-3</v>
      </c>
      <c r="K65" s="70">
        <f t="shared" si="4"/>
        <v>5.2526973310618964E-3</v>
      </c>
      <c r="L65" s="70">
        <f t="shared" si="4"/>
        <v>4.943573354638969E-3</v>
      </c>
      <c r="M65" s="70">
        <f t="shared" si="4"/>
        <v>5.0843060959792474E-3</v>
      </c>
      <c r="N65" s="70">
        <f t="shared" si="4"/>
        <v>4.7866591178135779E-3</v>
      </c>
      <c r="O65" s="70">
        <f t="shared" si="4"/>
        <v>4.2651240317678205E-3</v>
      </c>
      <c r="P65" s="70">
        <f t="shared" si="4"/>
        <v>5.7667355471190352E-3</v>
      </c>
      <c r="Q65" s="70">
        <f t="shared" si="4"/>
        <v>4.8431734317343177E-3</v>
      </c>
      <c r="R65" s="70">
        <f t="shared" si="4"/>
        <v>6.431314486651552E-3</v>
      </c>
      <c r="S65" s="70">
        <f t="shared" si="4"/>
        <v>6.0177917320774462E-3</v>
      </c>
      <c r="T65" s="70">
        <f t="shared" si="4"/>
        <v>6.5012288908269248E-3</v>
      </c>
    </row>
    <row r="66" spans="1:20" x14ac:dyDescent="0.2">
      <c r="A66" s="18" t="s">
        <v>24</v>
      </c>
      <c r="B66" s="70">
        <f t="shared" si="3"/>
        <v>1.9919195715493752E-2</v>
      </c>
      <c r="C66" s="70">
        <f t="shared" si="4"/>
        <v>2.602254428341385E-2</v>
      </c>
      <c r="D66" s="70">
        <f t="shared" si="4"/>
        <v>2.4556919828879382E-2</v>
      </c>
      <c r="E66" s="70">
        <f t="shared" si="4"/>
        <v>2.4345930232558141E-2</v>
      </c>
      <c r="F66" s="70">
        <f t="shared" si="4"/>
        <v>1.8308457711442787E-2</v>
      </c>
      <c r="G66" s="70">
        <f t="shared" si="4"/>
        <v>1.8759080420476883E-2</v>
      </c>
      <c r="H66" s="70">
        <f t="shared" si="4"/>
        <v>1.9259512320109324E-2</v>
      </c>
      <c r="I66" s="70">
        <f t="shared" si="4"/>
        <v>2.3377486193580533E-2</v>
      </c>
      <c r="J66" s="70">
        <f t="shared" si="4"/>
        <v>3.1183557760453579E-2</v>
      </c>
      <c r="K66" s="70">
        <f t="shared" si="4"/>
        <v>3.5775127768313458E-2</v>
      </c>
      <c r="L66" s="70">
        <f t="shared" si="4"/>
        <v>4.3193847997603119E-2</v>
      </c>
      <c r="M66" s="70">
        <f t="shared" si="4"/>
        <v>3.9740596627756163E-2</v>
      </c>
      <c r="N66" s="70">
        <f t="shared" si="4"/>
        <v>3.5308044675485102E-2</v>
      </c>
      <c r="O66" s="70">
        <f t="shared" si="4"/>
        <v>2.6179037160505934E-2</v>
      </c>
      <c r="P66" s="70">
        <f t="shared" si="4"/>
        <v>1.4368782738238262E-2</v>
      </c>
      <c r="Q66" s="70">
        <f t="shared" si="4"/>
        <v>1.3929889298892989E-2</v>
      </c>
      <c r="R66" s="70">
        <f t="shared" si="4"/>
        <v>1.0780548743811595E-2</v>
      </c>
      <c r="S66" s="70">
        <f t="shared" si="4"/>
        <v>7.7184720041862899E-3</v>
      </c>
      <c r="T66" s="70">
        <f t="shared" si="4"/>
        <v>5.2326964243241099E-3</v>
      </c>
    </row>
    <row r="67" spans="1:20" x14ac:dyDescent="0.2">
      <c r="A67" s="18" t="s">
        <v>25</v>
      </c>
      <c r="B67" s="70">
        <f t="shared" si="3"/>
        <v>1.5972939960537443E-2</v>
      </c>
      <c r="C67" s="70">
        <f t="shared" si="4"/>
        <v>1.5072463768115942E-2</v>
      </c>
      <c r="D67" s="70">
        <f t="shared" si="4"/>
        <v>1.3222956830935053E-2</v>
      </c>
      <c r="E67" s="70">
        <f t="shared" si="4"/>
        <v>1.1991279069767442E-2</v>
      </c>
      <c r="F67" s="70">
        <f t="shared" si="4"/>
        <v>1.3482587064676617E-2</v>
      </c>
      <c r="G67" s="70">
        <f t="shared" si="4"/>
        <v>1.2050252115203828E-2</v>
      </c>
      <c r="H67" s="70">
        <f t="shared" si="4"/>
        <v>1.6056710936499123E-2</v>
      </c>
      <c r="I67" s="70">
        <f t="shared" si="4"/>
        <v>1.4740688452435327E-2</v>
      </c>
      <c r="J67" s="70">
        <f t="shared" si="4"/>
        <v>1.5675157376912493E-2</v>
      </c>
      <c r="K67" s="70">
        <f t="shared" si="4"/>
        <v>1.7556312701116791E-2</v>
      </c>
      <c r="L67" s="70">
        <f t="shared" si="4"/>
        <v>1.8126435633676222E-2</v>
      </c>
      <c r="M67" s="70">
        <f t="shared" si="4"/>
        <v>1.6549935149156939E-2</v>
      </c>
      <c r="N67" s="70">
        <f t="shared" si="4"/>
        <v>1.3845282824643574E-2</v>
      </c>
      <c r="O67" s="70">
        <f t="shared" si="4"/>
        <v>1.3530738307677223E-2</v>
      </c>
      <c r="P67" s="70">
        <f t="shared" si="4"/>
        <v>1.6194915661492622E-2</v>
      </c>
      <c r="Q67" s="70">
        <f t="shared" si="4"/>
        <v>1.6051660516605167E-2</v>
      </c>
      <c r="R67" s="70">
        <f t="shared" si="4"/>
        <v>1.466709850552908E-2</v>
      </c>
      <c r="S67" s="70">
        <f t="shared" si="4"/>
        <v>1.2733298447584161E-2</v>
      </c>
      <c r="T67" s="70">
        <f t="shared" si="4"/>
        <v>1.2923174502497423E-2</v>
      </c>
    </row>
    <row r="68" spans="1:20" x14ac:dyDescent="0.2">
      <c r="A68" s="18" t="s">
        <v>26</v>
      </c>
      <c r="B68" s="70">
        <f t="shared" si="3"/>
        <v>1.8979611011932726E-2</v>
      </c>
      <c r="C68" s="70">
        <f t="shared" si="4"/>
        <v>2.6988727858293076E-2</v>
      </c>
      <c r="D68" s="70">
        <f t="shared" si="4"/>
        <v>1.7556530918384355E-2</v>
      </c>
      <c r="E68" s="70">
        <f t="shared" si="4"/>
        <v>2.0816029900332225E-2</v>
      </c>
      <c r="F68" s="70">
        <f t="shared" si="4"/>
        <v>9.9004975124378104E-3</v>
      </c>
      <c r="G68" s="70">
        <f t="shared" si="4"/>
        <v>1.3033074096231091E-2</v>
      </c>
      <c r="H68" s="70">
        <f t="shared" si="4"/>
        <v>8.8824358372122814E-3</v>
      </c>
      <c r="I68" s="70">
        <f t="shared" si="4"/>
        <v>9.4672590624091685E-3</v>
      </c>
      <c r="J68" s="70">
        <f t="shared" si="4"/>
        <v>8.2127819235419189E-3</v>
      </c>
      <c r="K68" s="70">
        <f t="shared" si="4"/>
        <v>1.0032178686352452E-2</v>
      </c>
      <c r="L68" s="70">
        <f t="shared" si="4"/>
        <v>1.008688704683911E-2</v>
      </c>
      <c r="M68" s="70">
        <f t="shared" si="4"/>
        <v>1.2399481193255513E-2</v>
      </c>
      <c r="N68" s="70">
        <f t="shared" si="4"/>
        <v>1.0448298934582325E-2</v>
      </c>
      <c r="O68" s="70">
        <f t="shared" si="4"/>
        <v>9.8539072458084121E-3</v>
      </c>
      <c r="P68" s="70">
        <f t="shared" si="4"/>
        <v>1.1341246576000769E-2</v>
      </c>
      <c r="Q68" s="70">
        <f t="shared" si="4"/>
        <v>1.3191881918819188E-2</v>
      </c>
      <c r="R68" s="70">
        <f t="shared" si="4"/>
        <v>1.1844723083329478E-2</v>
      </c>
      <c r="S68" s="70">
        <f t="shared" si="4"/>
        <v>1.0465724751439037E-2</v>
      </c>
      <c r="T68" s="70">
        <f t="shared" si="4"/>
        <v>1.046539284864822E-2</v>
      </c>
    </row>
    <row r="69" spans="1:20" x14ac:dyDescent="0.2">
      <c r="A69" s="18" t="s">
        <v>27</v>
      </c>
      <c r="B69" s="70">
        <f t="shared" si="3"/>
        <v>6.1073005731466694E-3</v>
      </c>
      <c r="C69" s="70">
        <f t="shared" si="4"/>
        <v>7.4074074074074077E-3</v>
      </c>
      <c r="D69" s="70">
        <f t="shared" si="4"/>
        <v>7.1670648369353855E-3</v>
      </c>
      <c r="E69" s="70">
        <f t="shared" si="4"/>
        <v>8.772840531561462E-3</v>
      </c>
      <c r="F69" s="70">
        <f t="shared" si="4"/>
        <v>8.6567164179104476E-3</v>
      </c>
      <c r="G69" s="70">
        <f t="shared" si="4"/>
        <v>5.6832749337663449E-3</v>
      </c>
      <c r="H69" s="70">
        <f t="shared" si="4"/>
        <v>5.6796344536020841E-3</v>
      </c>
      <c r="I69" s="70">
        <f t="shared" si="4"/>
        <v>5.0658140597101692E-3</v>
      </c>
      <c r="J69" s="70">
        <f t="shared" si="4"/>
        <v>5.4612915329136612E-3</v>
      </c>
      <c r="K69" s="70">
        <f t="shared" si="4"/>
        <v>7.6660988074957409E-3</v>
      </c>
      <c r="L69" s="70">
        <f t="shared" si="4"/>
        <v>9.038250274642964E-3</v>
      </c>
      <c r="M69" s="70">
        <f t="shared" si="4"/>
        <v>8.61219195849546E-3</v>
      </c>
      <c r="N69" s="70">
        <f t="shared" si="4"/>
        <v>9.9336044057851663E-3</v>
      </c>
      <c r="O69" s="70">
        <f t="shared" si="4"/>
        <v>8.3831748210608879E-3</v>
      </c>
      <c r="P69" s="70">
        <f t="shared" si="4"/>
        <v>6.6798020087462159E-3</v>
      </c>
      <c r="Q69" s="70">
        <f t="shared" si="4"/>
        <v>5.9040590405904057E-3</v>
      </c>
      <c r="R69" s="70">
        <f t="shared" si="4"/>
        <v>5.0432610003238792E-3</v>
      </c>
      <c r="S69" s="70">
        <f t="shared" si="4"/>
        <v>4.3171114599686025E-3</v>
      </c>
      <c r="T69" s="70">
        <f t="shared" si="4"/>
        <v>3.5281059224609528E-3</v>
      </c>
    </row>
    <row r="70" spans="1:20" x14ac:dyDescent="0.2">
      <c r="A70" s="18" t="s">
        <v>28</v>
      </c>
      <c r="B70" s="70">
        <f t="shared" si="3"/>
        <v>1.5033355256976416E-2</v>
      </c>
      <c r="C70" s="70">
        <f t="shared" si="4"/>
        <v>1.6425120772946861E-2</v>
      </c>
      <c r="D70" s="70">
        <f t="shared" si="4"/>
        <v>1.5556419801100061E-2</v>
      </c>
      <c r="E70" s="70">
        <f t="shared" si="4"/>
        <v>1.8376245847176079E-2</v>
      </c>
      <c r="F70" s="70">
        <f t="shared" si="4"/>
        <v>1.8955223880597016E-2</v>
      </c>
      <c r="G70" s="70">
        <f t="shared" si="4"/>
        <v>1.6836167848901802E-2</v>
      </c>
      <c r="H70" s="70">
        <f t="shared" si="4"/>
        <v>1.4519366272366229E-2</v>
      </c>
      <c r="I70" s="70">
        <f t="shared" si="4"/>
        <v>1.31628119420338E-2</v>
      </c>
      <c r="J70" s="70">
        <f t="shared" si="4"/>
        <v>1.1714678784341518E-2</v>
      </c>
      <c r="K70" s="70">
        <f t="shared" si="4"/>
        <v>1.6136664773802763E-2</v>
      </c>
      <c r="L70" s="70">
        <f t="shared" si="4"/>
        <v>1.7127733945870367E-2</v>
      </c>
      <c r="M70" s="70">
        <f t="shared" si="4"/>
        <v>1.2555123216601816E-2</v>
      </c>
      <c r="N70" s="70">
        <f t="shared" si="4"/>
        <v>1.2558546502650677E-2</v>
      </c>
      <c r="O70" s="70">
        <f t="shared" si="4"/>
        <v>1.0000980488283165E-2</v>
      </c>
      <c r="P70" s="70">
        <f t="shared" si="4"/>
        <v>1.0572348503051564E-2</v>
      </c>
      <c r="Q70" s="70">
        <f t="shared" si="4"/>
        <v>1.1116236162361624E-2</v>
      </c>
      <c r="R70" s="70">
        <f t="shared" si="4"/>
        <v>1.3464118817378429E-2</v>
      </c>
      <c r="S70" s="70">
        <f t="shared" si="4"/>
        <v>1.478283621140764E-2</v>
      </c>
      <c r="T70" s="70">
        <f t="shared" si="4"/>
        <v>1.585665583128518E-2</v>
      </c>
    </row>
    <row r="71" spans="1:20" x14ac:dyDescent="0.2">
      <c r="A71" s="18" t="s">
        <v>29</v>
      </c>
      <c r="B71" s="70">
        <f t="shared" si="3"/>
        <v>4.8106736822324532E-2</v>
      </c>
      <c r="C71" s="70">
        <f t="shared" si="4"/>
        <v>5.1078904991948469E-2</v>
      </c>
      <c r="D71" s="70">
        <f t="shared" si="4"/>
        <v>4.8002666814823049E-2</v>
      </c>
      <c r="E71" s="70">
        <f t="shared" si="4"/>
        <v>4.6459717607973419E-2</v>
      </c>
      <c r="F71" s="70">
        <f t="shared" ref="C71:T74" si="5">F34/F$5</f>
        <v>4.1741293532338311E-2</v>
      </c>
      <c r="G71" s="70">
        <f t="shared" si="5"/>
        <v>4.5594393641569093E-2</v>
      </c>
      <c r="H71" s="70">
        <f t="shared" si="5"/>
        <v>5.2910278857240464E-2</v>
      </c>
      <c r="I71" s="70">
        <f t="shared" si="5"/>
        <v>6.2160029896607565E-2</v>
      </c>
      <c r="J71" s="70">
        <f t="shared" si="5"/>
        <v>6.5535498394963934E-2</v>
      </c>
      <c r="K71" s="70">
        <f t="shared" si="5"/>
        <v>4.9687677455990911E-2</v>
      </c>
      <c r="L71" s="70">
        <f t="shared" si="5"/>
        <v>5.0684110656147009E-2</v>
      </c>
      <c r="M71" s="70">
        <f t="shared" si="5"/>
        <v>5.7120622568093388E-2</v>
      </c>
      <c r="N71" s="70">
        <f t="shared" si="5"/>
        <v>5.3991456070821967E-2</v>
      </c>
      <c r="O71" s="70">
        <f t="shared" si="5"/>
        <v>5.6868320423570935E-2</v>
      </c>
      <c r="P71" s="70">
        <f t="shared" si="5"/>
        <v>5.3294247681291748E-2</v>
      </c>
      <c r="Q71" s="70">
        <f t="shared" si="5"/>
        <v>5.0922509225092248E-2</v>
      </c>
      <c r="R71" s="70">
        <f t="shared" si="5"/>
        <v>4.6916207837875354E-2</v>
      </c>
      <c r="S71" s="70">
        <f t="shared" si="5"/>
        <v>4.6267224838653413E-2</v>
      </c>
      <c r="T71" s="70">
        <f t="shared" si="5"/>
        <v>4.4755411083802425E-2</v>
      </c>
    </row>
    <row r="72" spans="1:20" x14ac:dyDescent="0.2">
      <c r="A72" s="18" t="s">
        <v>30</v>
      </c>
      <c r="B72" s="70">
        <f t="shared" si="3"/>
        <v>7.9864699802687216E-3</v>
      </c>
      <c r="C72" s="70">
        <f t="shared" si="5"/>
        <v>8.6956521739130436E-3</v>
      </c>
      <c r="D72" s="70">
        <f t="shared" si="5"/>
        <v>1.283404633590755E-2</v>
      </c>
      <c r="E72" s="70">
        <f t="shared" si="5"/>
        <v>1.2977574750830565E-2</v>
      </c>
      <c r="F72" s="70">
        <f t="shared" si="5"/>
        <v>1.1492537313432836E-2</v>
      </c>
      <c r="G72" s="70">
        <f t="shared" si="5"/>
        <v>1.4785061105888385E-2</v>
      </c>
      <c r="H72" s="70">
        <f t="shared" si="5"/>
        <v>1.6312935047187942E-2</v>
      </c>
      <c r="I72" s="70">
        <f t="shared" si="5"/>
        <v>2.0055640908524686E-2</v>
      </c>
      <c r="J72" s="70">
        <f t="shared" si="5"/>
        <v>1.6634010088798099E-2</v>
      </c>
      <c r="K72" s="70">
        <f t="shared" si="5"/>
        <v>1.2824152943403369E-2</v>
      </c>
      <c r="L72" s="70">
        <f t="shared" si="5"/>
        <v>1.4281434135623688E-2</v>
      </c>
      <c r="M72" s="70">
        <f t="shared" si="5"/>
        <v>1.6031128404669262E-2</v>
      </c>
      <c r="N72" s="70">
        <f t="shared" si="5"/>
        <v>1.4308507900561016E-2</v>
      </c>
      <c r="O72" s="70">
        <f t="shared" si="5"/>
        <v>1.5050495146582998E-2</v>
      </c>
      <c r="P72" s="70">
        <f t="shared" si="5"/>
        <v>1.5762410495458696E-2</v>
      </c>
      <c r="Q72" s="70">
        <f t="shared" si="5"/>
        <v>1.6697416974169741E-2</v>
      </c>
      <c r="R72" s="70">
        <f t="shared" si="5"/>
        <v>1.9062601212233379E-2</v>
      </c>
      <c r="S72" s="70">
        <f t="shared" si="5"/>
        <v>2.5815454386882958E-2</v>
      </c>
      <c r="T72" s="70">
        <f t="shared" si="5"/>
        <v>2.8383413938000476E-2</v>
      </c>
    </row>
    <row r="73" spans="1:20" x14ac:dyDescent="0.2">
      <c r="A73" s="18" t="s">
        <v>31</v>
      </c>
      <c r="B73" s="70">
        <f t="shared" si="3"/>
        <v>3.3543173917128632E-2</v>
      </c>
      <c r="C73" s="70">
        <f t="shared" si="5"/>
        <v>2.3252818035426732E-2</v>
      </c>
      <c r="D73" s="70">
        <f t="shared" si="5"/>
        <v>2.500138896605367E-2</v>
      </c>
      <c r="E73" s="70">
        <f t="shared" si="5"/>
        <v>2.9329318936877076E-2</v>
      </c>
      <c r="F73" s="70">
        <f t="shared" si="5"/>
        <v>2.3233830845771145E-2</v>
      </c>
      <c r="G73" s="70">
        <f t="shared" si="5"/>
        <v>2.2604905563627039E-2</v>
      </c>
      <c r="H73" s="70">
        <f t="shared" si="5"/>
        <v>2.4213178460093094E-2</v>
      </c>
      <c r="I73" s="70">
        <f t="shared" si="5"/>
        <v>2.6118008553751609E-2</v>
      </c>
      <c r="J73" s="70">
        <f t="shared" si="5"/>
        <v>2.3345979071997331E-2</v>
      </c>
      <c r="K73" s="70">
        <f t="shared" si="5"/>
        <v>2.375544198372137E-2</v>
      </c>
      <c r="L73" s="70">
        <f t="shared" si="5"/>
        <v>2.326974932587636E-2</v>
      </c>
      <c r="M73" s="70">
        <f t="shared" si="5"/>
        <v>2.3086900129701687E-2</v>
      </c>
      <c r="N73" s="70">
        <f t="shared" si="5"/>
        <v>2.0536311699006639E-2</v>
      </c>
      <c r="O73" s="70">
        <f t="shared" si="5"/>
        <v>2.2845376997744877E-2</v>
      </c>
      <c r="P73" s="70">
        <f t="shared" si="5"/>
        <v>2.4748906723052525E-2</v>
      </c>
      <c r="Q73" s="70">
        <f t="shared" si="5"/>
        <v>2.2232472324723248E-2</v>
      </c>
      <c r="R73" s="70">
        <f t="shared" si="5"/>
        <v>2.461481515754407E-2</v>
      </c>
      <c r="S73" s="70">
        <f t="shared" si="5"/>
        <v>2.2937380080237223E-2</v>
      </c>
      <c r="T73" s="70">
        <f t="shared" si="5"/>
        <v>1.9820819789106478E-2</v>
      </c>
    </row>
    <row r="74" spans="1:20" x14ac:dyDescent="0.2">
      <c r="A74" s="19" t="s">
        <v>32</v>
      </c>
      <c r="B74" s="71">
        <f t="shared" si="3"/>
        <v>2.0764821948698674E-2</v>
      </c>
      <c r="C74" s="71">
        <f t="shared" si="5"/>
        <v>3.5942028985507246E-2</v>
      </c>
      <c r="D74" s="71">
        <f t="shared" si="5"/>
        <v>3.2779598866603699E-2</v>
      </c>
      <c r="E74" s="71">
        <f t="shared" si="5"/>
        <v>3.7063953488372096E-2</v>
      </c>
      <c r="F74" s="71">
        <f t="shared" si="5"/>
        <v>4.074626865671642E-2</v>
      </c>
      <c r="G74" s="71">
        <f t="shared" si="5"/>
        <v>3.4954277412186992E-2</v>
      </c>
      <c r="H74" s="71">
        <f t="shared" si="5"/>
        <v>3.3522654481786734E-2</v>
      </c>
      <c r="I74" s="71">
        <f t="shared" si="5"/>
        <v>2.8443300253290702E-2</v>
      </c>
      <c r="J74" s="71">
        <f t="shared" si="5"/>
        <v>3.3393087922624756E-2</v>
      </c>
      <c r="K74" s="71">
        <f t="shared" si="5"/>
        <v>3.4024228657959496E-2</v>
      </c>
      <c r="L74" s="71">
        <f t="shared" si="5"/>
        <v>3.6602416858084491E-2</v>
      </c>
      <c r="M74" s="71">
        <f t="shared" si="5"/>
        <v>3.6679636835278862E-2</v>
      </c>
      <c r="N74" s="71">
        <f t="shared" si="5"/>
        <v>3.2991919295897884E-2</v>
      </c>
      <c r="O74" s="71">
        <f t="shared" si="5"/>
        <v>4.2945386802627709E-2</v>
      </c>
      <c r="P74" s="71">
        <f t="shared" si="5"/>
        <v>5.209284444230862E-2</v>
      </c>
      <c r="Q74" s="71">
        <f t="shared" si="5"/>
        <v>5.2859778597785977E-2</v>
      </c>
      <c r="R74" s="71">
        <f t="shared" si="5"/>
        <v>4.8535603571924303E-2</v>
      </c>
      <c r="S74" s="71">
        <f t="shared" si="5"/>
        <v>3.8069073783359497E-2</v>
      </c>
      <c r="T74" s="71">
        <f t="shared" si="5"/>
        <v>4.9393482914453342E-2</v>
      </c>
    </row>
  </sheetData>
  <mergeCells count="1">
    <mergeCell ref="V3:W3"/>
  </mergeCells>
  <hyperlinks>
    <hyperlink ref="A2"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44"/>
  <sheetViews>
    <sheetView showGridLines="0" topLeftCell="B22" workbookViewId="0">
      <selection activeCell="T22" sqref="T22"/>
    </sheetView>
  </sheetViews>
  <sheetFormatPr defaultRowHeight="12.75" x14ac:dyDescent="0.2"/>
  <cols>
    <col min="1" max="1" width="61.85546875" style="6" customWidth="1"/>
    <col min="2" max="20" width="10" style="6" customWidth="1"/>
    <col min="21" max="21" width="5.5703125" style="6" customWidth="1"/>
    <col min="22" max="22" width="9.140625" style="6"/>
    <col min="23" max="23" width="11.42578125" style="6" bestFit="1" customWidth="1"/>
    <col min="24" max="16384" width="9.140625" style="6"/>
  </cols>
  <sheetData>
    <row r="1" spans="1:23" x14ac:dyDescent="0.2">
      <c r="A1" s="30" t="s">
        <v>294</v>
      </c>
    </row>
    <row r="2" spans="1:23" ht="15" x14ac:dyDescent="0.25">
      <c r="A2" s="226" t="s">
        <v>241</v>
      </c>
    </row>
    <row r="3" spans="1:23" ht="12.75" customHeight="1" x14ac:dyDescent="0.2">
      <c r="V3" s="345" t="s">
        <v>269</v>
      </c>
      <c r="W3" s="346"/>
    </row>
    <row r="4" spans="1:23" s="15" customFormat="1" x14ac:dyDescent="0.25">
      <c r="A4" s="14"/>
      <c r="B4" s="12" t="s">
        <v>135</v>
      </c>
      <c r="C4" s="12" t="s">
        <v>136</v>
      </c>
      <c r="D4" s="12" t="s">
        <v>137</v>
      </c>
      <c r="E4" s="12" t="s">
        <v>138</v>
      </c>
      <c r="F4" s="12" t="s">
        <v>139</v>
      </c>
      <c r="G4" s="12" t="s">
        <v>140</v>
      </c>
      <c r="H4" s="12" t="s">
        <v>141</v>
      </c>
      <c r="I4" s="12" t="s">
        <v>142</v>
      </c>
      <c r="J4" s="12" t="s">
        <v>143</v>
      </c>
      <c r="K4" s="12" t="s">
        <v>144</v>
      </c>
      <c r="L4" s="12" t="s">
        <v>145</v>
      </c>
      <c r="M4" s="12" t="s">
        <v>146</v>
      </c>
      <c r="N4" s="12" t="s">
        <v>147</v>
      </c>
      <c r="O4" s="12" t="s">
        <v>148</v>
      </c>
      <c r="P4" s="12" t="s">
        <v>149</v>
      </c>
      <c r="Q4" s="28" t="s">
        <v>150</v>
      </c>
      <c r="R4" s="28" t="s">
        <v>151</v>
      </c>
      <c r="S4" s="28" t="s">
        <v>152</v>
      </c>
      <c r="T4" s="28" t="s">
        <v>267</v>
      </c>
      <c r="V4" s="13" t="s">
        <v>154</v>
      </c>
      <c r="W4" s="13" t="s">
        <v>155</v>
      </c>
    </row>
    <row r="5" spans="1:23" x14ac:dyDescent="0.2">
      <c r="A5" s="17" t="s">
        <v>195</v>
      </c>
      <c r="B5" s="7">
        <v>50680</v>
      </c>
      <c r="C5" s="7">
        <v>55744</v>
      </c>
      <c r="D5" s="7">
        <v>57225</v>
      </c>
      <c r="E5" s="7">
        <v>60228</v>
      </c>
      <c r="F5" s="7">
        <v>59464</v>
      </c>
      <c r="G5" s="7">
        <v>56430</v>
      </c>
      <c r="H5" s="7">
        <v>58559</v>
      </c>
      <c r="I5" s="7">
        <v>57728</v>
      </c>
      <c r="J5" s="7">
        <v>56235</v>
      </c>
      <c r="K5" s="7">
        <v>46110</v>
      </c>
      <c r="L5" s="7">
        <v>40145</v>
      </c>
      <c r="M5" s="7">
        <v>36903</v>
      </c>
      <c r="N5" s="7">
        <v>36199</v>
      </c>
      <c r="O5" s="7">
        <v>34718</v>
      </c>
      <c r="P5" s="7">
        <v>34803</v>
      </c>
      <c r="Q5" s="7">
        <v>35525</v>
      </c>
      <c r="R5" s="7">
        <v>36718</v>
      </c>
      <c r="S5" s="7">
        <v>37535</v>
      </c>
      <c r="T5" s="7">
        <v>33398</v>
      </c>
      <c r="V5" s="106">
        <f>IFERROR(T5-S5, "-")</f>
        <v>-4137</v>
      </c>
      <c r="W5" s="107">
        <f>IFERROR(V5/S5, "-")</f>
        <v>-0.11021713067803383</v>
      </c>
    </row>
    <row r="6" spans="1:23" x14ac:dyDescent="0.2">
      <c r="A6" s="18" t="s">
        <v>86</v>
      </c>
      <c r="B6" s="9">
        <v>24228</v>
      </c>
      <c r="C6" s="9">
        <v>25915</v>
      </c>
      <c r="D6" s="9">
        <v>25296</v>
      </c>
      <c r="E6" s="9">
        <v>26838</v>
      </c>
      <c r="F6" s="9">
        <v>26973</v>
      </c>
      <c r="G6" s="9">
        <v>26581</v>
      </c>
      <c r="H6" s="9">
        <v>29564</v>
      </c>
      <c r="I6" s="9">
        <v>32293</v>
      </c>
      <c r="J6" s="9">
        <v>31886</v>
      </c>
      <c r="K6" s="9">
        <v>28562</v>
      </c>
      <c r="L6" s="9">
        <v>27330</v>
      </c>
      <c r="M6" s="9">
        <v>26435</v>
      </c>
      <c r="N6" s="9">
        <v>26456</v>
      </c>
      <c r="O6" s="9">
        <v>25342</v>
      </c>
      <c r="P6" s="9">
        <v>25689</v>
      </c>
      <c r="Q6" s="9">
        <v>26088</v>
      </c>
      <c r="R6" s="9">
        <v>27125</v>
      </c>
      <c r="S6" s="9">
        <v>28793</v>
      </c>
      <c r="T6" s="9">
        <v>26031</v>
      </c>
      <c r="V6" s="77">
        <f t="shared" ref="V6:V21" si="0">IFERROR(T6-S6, "-")</f>
        <v>-2762</v>
      </c>
      <c r="W6" s="78">
        <f>IFERROR(V6/S6, "-")</f>
        <v>-9.5926093147640057E-2</v>
      </c>
    </row>
    <row r="7" spans="1:23" x14ac:dyDescent="0.2">
      <c r="A7" s="18" t="s">
        <v>87</v>
      </c>
      <c r="B7" s="9">
        <v>1137</v>
      </c>
      <c r="C7" s="9">
        <v>914</v>
      </c>
      <c r="D7" s="9">
        <v>899</v>
      </c>
      <c r="E7" s="9">
        <v>1019</v>
      </c>
      <c r="F7" s="9">
        <v>1221</v>
      </c>
      <c r="G7" s="9">
        <v>1289</v>
      </c>
      <c r="H7" s="9">
        <v>1365</v>
      </c>
      <c r="I7" s="9">
        <v>1245</v>
      </c>
      <c r="J7" s="9">
        <v>1463</v>
      </c>
      <c r="K7" s="9">
        <v>1432</v>
      </c>
      <c r="L7" s="9">
        <v>1546</v>
      </c>
      <c r="M7" s="9">
        <v>1697</v>
      </c>
      <c r="N7" s="9">
        <v>1672</v>
      </c>
      <c r="O7" s="9">
        <v>1522</v>
      </c>
      <c r="P7" s="9">
        <v>1316</v>
      </c>
      <c r="Q7" s="9">
        <v>1394</v>
      </c>
      <c r="R7" s="9">
        <v>1375</v>
      </c>
      <c r="S7" s="9">
        <v>1055</v>
      </c>
      <c r="T7" s="9">
        <v>437</v>
      </c>
      <c r="V7" s="77">
        <f t="shared" si="0"/>
        <v>-618</v>
      </c>
      <c r="W7" s="78">
        <f t="shared" ref="W7:W21" si="1">IFERROR(V7/S7, "-")</f>
        <v>-0.58578199052132707</v>
      </c>
    </row>
    <row r="8" spans="1:23" x14ac:dyDescent="0.2">
      <c r="A8" s="18" t="s">
        <v>88</v>
      </c>
      <c r="B8" s="9">
        <v>9265</v>
      </c>
      <c r="C8" s="9">
        <v>9780</v>
      </c>
      <c r="D8" s="9">
        <v>8728</v>
      </c>
      <c r="E8" s="9">
        <v>9141</v>
      </c>
      <c r="F8" s="9">
        <v>8546</v>
      </c>
      <c r="G8" s="9">
        <v>7259</v>
      </c>
      <c r="H8" s="9">
        <v>6110</v>
      </c>
      <c r="I8" s="9">
        <v>5541</v>
      </c>
      <c r="J8" s="9">
        <v>4617</v>
      </c>
      <c r="K8" s="9">
        <v>2948</v>
      </c>
      <c r="L8" s="9">
        <v>1298</v>
      </c>
      <c r="M8" s="9" t="s">
        <v>89</v>
      </c>
      <c r="N8" s="9" t="s">
        <v>89</v>
      </c>
      <c r="O8" s="9" t="s">
        <v>89</v>
      </c>
      <c r="P8" s="9" t="s">
        <v>89</v>
      </c>
      <c r="Q8" s="9" t="s">
        <v>89</v>
      </c>
      <c r="R8" s="9" t="s">
        <v>89</v>
      </c>
      <c r="S8" s="9" t="s">
        <v>89</v>
      </c>
      <c r="T8" s="9" t="s">
        <v>89</v>
      </c>
      <c r="V8" s="77" t="str">
        <f t="shared" si="0"/>
        <v>-</v>
      </c>
      <c r="W8" s="78" t="str">
        <f t="shared" si="1"/>
        <v>-</v>
      </c>
    </row>
    <row r="9" spans="1:23" x14ac:dyDescent="0.2">
      <c r="A9" s="18" t="s">
        <v>90</v>
      </c>
      <c r="B9" s="9">
        <v>3293</v>
      </c>
      <c r="C9" s="9">
        <v>4083</v>
      </c>
      <c r="D9" s="9">
        <v>4683</v>
      </c>
      <c r="E9" s="9">
        <v>4701</v>
      </c>
      <c r="F9" s="9">
        <v>4258</v>
      </c>
      <c r="G9" s="9">
        <v>4670</v>
      </c>
      <c r="H9" s="9">
        <v>3989</v>
      </c>
      <c r="I9" s="9">
        <v>3543</v>
      </c>
      <c r="J9" s="9">
        <v>3301</v>
      </c>
      <c r="K9" s="9">
        <v>2360</v>
      </c>
      <c r="L9" s="9">
        <v>1785</v>
      </c>
      <c r="M9" s="9">
        <v>1571</v>
      </c>
      <c r="N9" s="9">
        <v>1601</v>
      </c>
      <c r="O9" s="9">
        <v>1643</v>
      </c>
      <c r="P9" s="9">
        <v>1652</v>
      </c>
      <c r="Q9" s="9">
        <v>1790</v>
      </c>
      <c r="R9" s="9">
        <v>1671</v>
      </c>
      <c r="S9" s="9">
        <v>1658</v>
      </c>
      <c r="T9" s="9">
        <v>1080</v>
      </c>
      <c r="V9" s="77">
        <f t="shared" si="0"/>
        <v>-578</v>
      </c>
      <c r="W9" s="78">
        <f t="shared" si="1"/>
        <v>-0.3486127864897467</v>
      </c>
    </row>
    <row r="10" spans="1:23" x14ac:dyDescent="0.2">
      <c r="A10" s="18" t="s">
        <v>91</v>
      </c>
      <c r="B10" s="9">
        <v>292</v>
      </c>
      <c r="C10" s="9">
        <v>233</v>
      </c>
      <c r="D10" s="9">
        <v>200</v>
      </c>
      <c r="E10" s="9">
        <v>200</v>
      </c>
      <c r="F10" s="9">
        <v>201</v>
      </c>
      <c r="G10" s="9">
        <v>177</v>
      </c>
      <c r="H10" s="9">
        <v>190</v>
      </c>
      <c r="I10" s="9">
        <v>187</v>
      </c>
      <c r="J10" s="9">
        <v>191</v>
      </c>
      <c r="K10" s="9">
        <v>141</v>
      </c>
      <c r="L10" s="9">
        <v>134</v>
      </c>
      <c r="M10" s="9">
        <v>106</v>
      </c>
      <c r="N10" s="9">
        <v>123</v>
      </c>
      <c r="O10" s="9">
        <v>103</v>
      </c>
      <c r="P10" s="9">
        <v>118</v>
      </c>
      <c r="Q10" s="9">
        <v>112</v>
      </c>
      <c r="R10" s="9">
        <v>97</v>
      </c>
      <c r="S10" s="9">
        <v>75</v>
      </c>
      <c r="T10" s="9">
        <v>23</v>
      </c>
      <c r="V10" s="77">
        <f t="shared" si="0"/>
        <v>-52</v>
      </c>
      <c r="W10" s="78">
        <f t="shared" si="1"/>
        <v>-0.69333333333333336</v>
      </c>
    </row>
    <row r="11" spans="1:23" x14ac:dyDescent="0.2">
      <c r="A11" s="18" t="s">
        <v>92</v>
      </c>
      <c r="B11" s="9">
        <v>1411</v>
      </c>
      <c r="C11" s="9">
        <v>1606</v>
      </c>
      <c r="D11" s="9">
        <v>1659</v>
      </c>
      <c r="E11" s="9">
        <v>1469</v>
      </c>
      <c r="F11" s="9">
        <v>1333</v>
      </c>
      <c r="G11" s="9">
        <v>1155</v>
      </c>
      <c r="H11" s="9">
        <v>845</v>
      </c>
      <c r="I11" s="9">
        <v>754</v>
      </c>
      <c r="J11" s="9">
        <v>491</v>
      </c>
      <c r="K11" s="9">
        <v>265</v>
      </c>
      <c r="L11" s="9">
        <v>70</v>
      </c>
      <c r="M11" s="9" t="s">
        <v>89</v>
      </c>
      <c r="N11" s="9" t="s">
        <v>89</v>
      </c>
      <c r="O11" s="9" t="s">
        <v>89</v>
      </c>
      <c r="P11" s="9" t="s">
        <v>89</v>
      </c>
      <c r="Q11" s="9" t="s">
        <v>89</v>
      </c>
      <c r="R11" s="9" t="s">
        <v>89</v>
      </c>
      <c r="S11" s="9" t="s">
        <v>89</v>
      </c>
      <c r="T11" s="9" t="s">
        <v>89</v>
      </c>
      <c r="V11" s="77" t="str">
        <f t="shared" si="0"/>
        <v>-</v>
      </c>
      <c r="W11" s="78" t="str">
        <f t="shared" si="1"/>
        <v>-</v>
      </c>
    </row>
    <row r="12" spans="1:23" x14ac:dyDescent="0.2">
      <c r="A12" s="18" t="s">
        <v>165</v>
      </c>
      <c r="B12" s="9">
        <v>4497</v>
      </c>
      <c r="C12" s="9">
        <v>4568</v>
      </c>
      <c r="D12" s="9">
        <v>5057</v>
      </c>
      <c r="E12" s="9">
        <v>5152</v>
      </c>
      <c r="F12" s="9">
        <v>4932</v>
      </c>
      <c r="G12" s="9">
        <v>3963</v>
      </c>
      <c r="H12" s="9">
        <v>3871</v>
      </c>
      <c r="I12" s="9">
        <v>3419</v>
      </c>
      <c r="J12" s="9">
        <v>3669</v>
      </c>
      <c r="K12" s="9">
        <v>2994</v>
      </c>
      <c r="L12" s="9">
        <v>2144</v>
      </c>
      <c r="M12" s="9">
        <v>1677</v>
      </c>
      <c r="N12" s="9">
        <v>1517</v>
      </c>
      <c r="O12" s="9">
        <v>1311</v>
      </c>
      <c r="P12" s="9">
        <v>1250</v>
      </c>
      <c r="Q12" s="9">
        <v>1301</v>
      </c>
      <c r="R12" s="9">
        <v>1380</v>
      </c>
      <c r="S12" s="9">
        <v>1263</v>
      </c>
      <c r="T12" s="9">
        <v>1126</v>
      </c>
      <c r="V12" s="77">
        <f t="shared" si="0"/>
        <v>-137</v>
      </c>
      <c r="W12" s="78">
        <f t="shared" si="1"/>
        <v>-0.10847189231987332</v>
      </c>
    </row>
    <row r="13" spans="1:23" x14ac:dyDescent="0.2">
      <c r="A13" s="18" t="s">
        <v>94</v>
      </c>
      <c r="B13" s="9">
        <v>2076</v>
      </c>
      <c r="C13" s="9">
        <v>3188</v>
      </c>
      <c r="D13" s="9">
        <v>3665</v>
      </c>
      <c r="E13" s="9">
        <v>4148</v>
      </c>
      <c r="F13" s="9">
        <v>4348</v>
      </c>
      <c r="G13" s="9">
        <v>2464</v>
      </c>
      <c r="H13" s="9">
        <v>2630</v>
      </c>
      <c r="I13" s="9">
        <v>2721</v>
      </c>
      <c r="J13" s="9">
        <v>2521</v>
      </c>
      <c r="K13" s="9">
        <v>1917</v>
      </c>
      <c r="L13" s="9">
        <v>1619</v>
      </c>
      <c r="M13" s="9">
        <v>1557</v>
      </c>
      <c r="N13" s="9">
        <v>1537</v>
      </c>
      <c r="O13" s="9">
        <v>1575</v>
      </c>
      <c r="P13" s="9">
        <v>1605</v>
      </c>
      <c r="Q13" s="9">
        <v>1656</v>
      </c>
      <c r="R13" s="9">
        <v>1850</v>
      </c>
      <c r="S13" s="9">
        <v>1583</v>
      </c>
      <c r="T13" s="9">
        <v>1515</v>
      </c>
      <c r="V13" s="77">
        <f t="shared" si="0"/>
        <v>-68</v>
      </c>
      <c r="W13" s="78">
        <f t="shared" si="1"/>
        <v>-4.2956411876184458E-2</v>
      </c>
    </row>
    <row r="14" spans="1:23" x14ac:dyDescent="0.2">
      <c r="A14" s="18" t="s">
        <v>97</v>
      </c>
      <c r="B14" s="9" t="s">
        <v>89</v>
      </c>
      <c r="C14" s="9" t="s">
        <v>89</v>
      </c>
      <c r="D14" s="9" t="s">
        <v>89</v>
      </c>
      <c r="E14" s="9" t="s">
        <v>89</v>
      </c>
      <c r="F14" s="9" t="s">
        <v>89</v>
      </c>
      <c r="G14" s="9">
        <v>288</v>
      </c>
      <c r="H14" s="9">
        <v>297</v>
      </c>
      <c r="I14" s="9">
        <v>260</v>
      </c>
      <c r="J14" s="9">
        <v>304</v>
      </c>
      <c r="K14" s="9">
        <v>138</v>
      </c>
      <c r="L14" s="9">
        <v>115</v>
      </c>
      <c r="M14" s="9">
        <v>84</v>
      </c>
      <c r="N14" s="9">
        <v>102</v>
      </c>
      <c r="O14" s="9">
        <v>135</v>
      </c>
      <c r="P14" s="9">
        <v>193</v>
      </c>
      <c r="Q14" s="9">
        <v>218</v>
      </c>
      <c r="R14" s="9">
        <v>245</v>
      </c>
      <c r="S14" s="9">
        <v>311</v>
      </c>
      <c r="T14" s="9">
        <v>385</v>
      </c>
      <c r="V14" s="77">
        <f>IFERROR(T14-S14, "-")</f>
        <v>74</v>
      </c>
      <c r="W14" s="78">
        <f>IFERROR(V14/S14, "-")</f>
        <v>0.23794212218649519</v>
      </c>
    </row>
    <row r="15" spans="1:23" x14ac:dyDescent="0.2">
      <c r="A15" s="18" t="s">
        <v>95</v>
      </c>
      <c r="B15" s="9" t="s">
        <v>89</v>
      </c>
      <c r="C15" s="9" t="s">
        <v>89</v>
      </c>
      <c r="D15" s="9" t="s">
        <v>89</v>
      </c>
      <c r="E15" s="9" t="s">
        <v>89</v>
      </c>
      <c r="F15" s="9" t="s">
        <v>89</v>
      </c>
      <c r="G15" s="9">
        <v>6120</v>
      </c>
      <c r="H15" s="9">
        <v>6642</v>
      </c>
      <c r="I15" s="9">
        <v>4244</v>
      </c>
      <c r="J15" s="9">
        <v>4186</v>
      </c>
      <c r="K15" s="9">
        <v>2907</v>
      </c>
      <c r="L15" s="9">
        <v>2219</v>
      </c>
      <c r="M15" s="9">
        <v>1973</v>
      </c>
      <c r="N15" s="9">
        <v>1732</v>
      </c>
      <c r="O15" s="9">
        <v>1858</v>
      </c>
      <c r="P15" s="9">
        <v>1670</v>
      </c>
      <c r="Q15" s="9">
        <v>1544</v>
      </c>
      <c r="R15" s="9">
        <v>1509</v>
      </c>
      <c r="S15" s="9">
        <v>1352</v>
      </c>
      <c r="T15" s="9">
        <v>1116</v>
      </c>
      <c r="V15" s="77">
        <f t="shared" si="0"/>
        <v>-236</v>
      </c>
      <c r="W15" s="78">
        <f t="shared" si="1"/>
        <v>-0.17455621301775148</v>
      </c>
    </row>
    <row r="16" spans="1:23" x14ac:dyDescent="0.2">
      <c r="A16" s="18" t="s">
        <v>96</v>
      </c>
      <c r="B16" s="9" t="s">
        <v>89</v>
      </c>
      <c r="C16" s="9" t="s">
        <v>89</v>
      </c>
      <c r="D16" s="9" t="s">
        <v>89</v>
      </c>
      <c r="E16" s="9" t="s">
        <v>89</v>
      </c>
      <c r="F16" s="9" t="s">
        <v>89</v>
      </c>
      <c r="G16" s="9">
        <v>2427</v>
      </c>
      <c r="H16" s="9">
        <v>3056</v>
      </c>
      <c r="I16" s="9">
        <v>3521</v>
      </c>
      <c r="J16" s="9">
        <v>3606</v>
      </c>
      <c r="K16" s="9">
        <v>2446</v>
      </c>
      <c r="L16" s="9">
        <v>1885</v>
      </c>
      <c r="M16" s="9">
        <v>1803</v>
      </c>
      <c r="N16" s="9">
        <v>1459</v>
      </c>
      <c r="O16" s="9">
        <v>1229</v>
      </c>
      <c r="P16" s="9">
        <v>1310</v>
      </c>
      <c r="Q16" s="9">
        <v>1422</v>
      </c>
      <c r="R16" s="9">
        <v>1466</v>
      </c>
      <c r="S16" s="9">
        <v>1445</v>
      </c>
      <c r="T16" s="9">
        <v>1685</v>
      </c>
      <c r="V16" s="77">
        <f t="shared" si="0"/>
        <v>240</v>
      </c>
      <c r="W16" s="78">
        <f t="shared" si="1"/>
        <v>0.16608996539792387</v>
      </c>
    </row>
    <row r="17" spans="1:23" x14ac:dyDescent="0.2">
      <c r="A17" s="18" t="s">
        <v>93</v>
      </c>
      <c r="B17" s="9">
        <v>4481</v>
      </c>
      <c r="C17" s="9">
        <v>5457</v>
      </c>
      <c r="D17" s="9">
        <v>7038</v>
      </c>
      <c r="E17" s="9">
        <v>7560</v>
      </c>
      <c r="F17" s="9">
        <v>7652</v>
      </c>
      <c r="G17" s="9">
        <v>37</v>
      </c>
      <c r="H17" s="9" t="s">
        <v>89</v>
      </c>
      <c r="I17" s="9" t="s">
        <v>89</v>
      </c>
      <c r="J17" s="9" t="s">
        <v>89</v>
      </c>
      <c r="K17" s="9" t="s">
        <v>89</v>
      </c>
      <c r="L17" s="9" t="s">
        <v>89</v>
      </c>
      <c r="M17" s="9" t="s">
        <v>89</v>
      </c>
      <c r="N17" s="9" t="s">
        <v>89</v>
      </c>
      <c r="O17" s="9" t="s">
        <v>89</v>
      </c>
      <c r="P17" s="9" t="s">
        <v>89</v>
      </c>
      <c r="Q17" s="9" t="s">
        <v>89</v>
      </c>
      <c r="R17" s="9" t="s">
        <v>89</v>
      </c>
      <c r="S17" s="9" t="s">
        <v>89</v>
      </c>
      <c r="T17" s="9" t="s">
        <v>89</v>
      </c>
      <c r="V17" s="77" t="str">
        <f t="shared" si="0"/>
        <v>-</v>
      </c>
      <c r="W17" s="78" t="str">
        <f t="shared" si="1"/>
        <v>-</v>
      </c>
    </row>
    <row r="18" spans="1:23" s="8" customFormat="1" x14ac:dyDescent="0.2">
      <c r="A18" s="156" t="s">
        <v>211</v>
      </c>
      <c r="B18" s="35">
        <f>SUM(B6:B11)</f>
        <v>39626</v>
      </c>
      <c r="C18" s="35">
        <f t="shared" ref="C18:Q18" si="2">SUM(C6:C11)</f>
        <v>42531</v>
      </c>
      <c r="D18" s="35">
        <f t="shared" si="2"/>
        <v>41465</v>
      </c>
      <c r="E18" s="35">
        <f t="shared" si="2"/>
        <v>43368</v>
      </c>
      <c r="F18" s="35">
        <f t="shared" si="2"/>
        <v>42532</v>
      </c>
      <c r="G18" s="35">
        <f t="shared" si="2"/>
        <v>41131</v>
      </c>
      <c r="H18" s="35">
        <f t="shared" si="2"/>
        <v>42063</v>
      </c>
      <c r="I18" s="35">
        <f t="shared" si="2"/>
        <v>43563</v>
      </c>
      <c r="J18" s="35">
        <f t="shared" si="2"/>
        <v>41949</v>
      </c>
      <c r="K18" s="35">
        <f t="shared" si="2"/>
        <v>35708</v>
      </c>
      <c r="L18" s="35">
        <f t="shared" si="2"/>
        <v>32163</v>
      </c>
      <c r="M18" s="35">
        <f t="shared" si="2"/>
        <v>29809</v>
      </c>
      <c r="N18" s="35">
        <f t="shared" si="2"/>
        <v>29852</v>
      </c>
      <c r="O18" s="35">
        <f t="shared" si="2"/>
        <v>28610</v>
      </c>
      <c r="P18" s="35">
        <f t="shared" si="2"/>
        <v>28775</v>
      </c>
      <c r="Q18" s="35">
        <f t="shared" si="2"/>
        <v>29384</v>
      </c>
      <c r="R18" s="35">
        <f t="shared" ref="R18:S18" si="3">SUM(R6:R11)</f>
        <v>30268</v>
      </c>
      <c r="S18" s="35">
        <f t="shared" si="3"/>
        <v>31581</v>
      </c>
      <c r="T18" s="35">
        <f>SUM(T6:T11)</f>
        <v>27571</v>
      </c>
      <c r="V18" s="106">
        <f t="shared" si="0"/>
        <v>-4010</v>
      </c>
      <c r="W18" s="107">
        <f t="shared" si="1"/>
        <v>-0.12697507995313637</v>
      </c>
    </row>
    <row r="19" spans="1:23" x14ac:dyDescent="0.2">
      <c r="A19" s="157" t="s">
        <v>198</v>
      </c>
      <c r="B19" s="37">
        <f>B6+B9</f>
        <v>27521</v>
      </c>
      <c r="C19" s="37">
        <f t="shared" ref="C19:Q19" si="4">C6+C9</f>
        <v>29998</v>
      </c>
      <c r="D19" s="37">
        <f t="shared" si="4"/>
        <v>29979</v>
      </c>
      <c r="E19" s="37">
        <f t="shared" si="4"/>
        <v>31539</v>
      </c>
      <c r="F19" s="37">
        <f t="shared" si="4"/>
        <v>31231</v>
      </c>
      <c r="G19" s="37">
        <f t="shared" si="4"/>
        <v>31251</v>
      </c>
      <c r="H19" s="37">
        <f t="shared" si="4"/>
        <v>33553</v>
      </c>
      <c r="I19" s="37">
        <f t="shared" si="4"/>
        <v>35836</v>
      </c>
      <c r="J19" s="37">
        <f t="shared" si="4"/>
        <v>35187</v>
      </c>
      <c r="K19" s="37">
        <f t="shared" si="4"/>
        <v>30922</v>
      </c>
      <c r="L19" s="37">
        <f t="shared" si="4"/>
        <v>29115</v>
      </c>
      <c r="M19" s="37">
        <f t="shared" si="4"/>
        <v>28006</v>
      </c>
      <c r="N19" s="37">
        <f t="shared" si="4"/>
        <v>28057</v>
      </c>
      <c r="O19" s="37">
        <f t="shared" si="4"/>
        <v>26985</v>
      </c>
      <c r="P19" s="37">
        <f t="shared" si="4"/>
        <v>27341</v>
      </c>
      <c r="Q19" s="37">
        <f t="shared" si="4"/>
        <v>27878</v>
      </c>
      <c r="R19" s="37">
        <f t="shared" ref="R19:S19" si="5">R6+R9</f>
        <v>28796</v>
      </c>
      <c r="S19" s="37">
        <f t="shared" si="5"/>
        <v>30451</v>
      </c>
      <c r="T19" s="37">
        <f>T6+T9</f>
        <v>27111</v>
      </c>
      <c r="V19" s="77">
        <f>IFERROR(T19-S19, "-")</f>
        <v>-3340</v>
      </c>
      <c r="W19" s="78">
        <f>IFERROR(V19/S19, "-")</f>
        <v>-0.10968441102098453</v>
      </c>
    </row>
    <row r="20" spans="1:23" x14ac:dyDescent="0.2">
      <c r="A20" s="157" t="s">
        <v>199</v>
      </c>
      <c r="B20" s="37">
        <f>B7+B10</f>
        <v>1429</v>
      </c>
      <c r="C20" s="37">
        <f t="shared" ref="C20:Q20" si="6">C7+C10</f>
        <v>1147</v>
      </c>
      <c r="D20" s="37">
        <f t="shared" si="6"/>
        <v>1099</v>
      </c>
      <c r="E20" s="37">
        <f t="shared" si="6"/>
        <v>1219</v>
      </c>
      <c r="F20" s="37">
        <f t="shared" si="6"/>
        <v>1422</v>
      </c>
      <c r="G20" s="37">
        <f t="shared" si="6"/>
        <v>1466</v>
      </c>
      <c r="H20" s="37">
        <f t="shared" si="6"/>
        <v>1555</v>
      </c>
      <c r="I20" s="37">
        <f t="shared" si="6"/>
        <v>1432</v>
      </c>
      <c r="J20" s="37">
        <f t="shared" si="6"/>
        <v>1654</v>
      </c>
      <c r="K20" s="37">
        <f t="shared" si="6"/>
        <v>1573</v>
      </c>
      <c r="L20" s="37">
        <f t="shared" si="6"/>
        <v>1680</v>
      </c>
      <c r="M20" s="37">
        <f t="shared" si="6"/>
        <v>1803</v>
      </c>
      <c r="N20" s="37">
        <f t="shared" si="6"/>
        <v>1795</v>
      </c>
      <c r="O20" s="37">
        <f t="shared" si="6"/>
        <v>1625</v>
      </c>
      <c r="P20" s="37">
        <f t="shared" si="6"/>
        <v>1434</v>
      </c>
      <c r="Q20" s="37">
        <f t="shared" si="6"/>
        <v>1506</v>
      </c>
      <c r="R20" s="37">
        <f t="shared" ref="R20:S20" si="7">R7+R10</f>
        <v>1472</v>
      </c>
      <c r="S20" s="37">
        <f t="shared" si="7"/>
        <v>1130</v>
      </c>
      <c r="T20" s="37">
        <f>T7+T10</f>
        <v>460</v>
      </c>
      <c r="V20" s="77">
        <f t="shared" si="0"/>
        <v>-670</v>
      </c>
      <c r="W20" s="78">
        <f t="shared" si="1"/>
        <v>-0.59292035398230092</v>
      </c>
    </row>
    <row r="21" spans="1:23" x14ac:dyDescent="0.2">
      <c r="A21" s="76" t="s">
        <v>166</v>
      </c>
      <c r="B21" s="36">
        <f>IFERROR(B8+B11, "-")</f>
        <v>10676</v>
      </c>
      <c r="C21" s="36">
        <f t="shared" ref="C21:Q21" si="8">IFERROR(C8+C11, "-")</f>
        <v>11386</v>
      </c>
      <c r="D21" s="36">
        <f t="shared" si="8"/>
        <v>10387</v>
      </c>
      <c r="E21" s="36">
        <f t="shared" si="8"/>
        <v>10610</v>
      </c>
      <c r="F21" s="36">
        <f t="shared" si="8"/>
        <v>9879</v>
      </c>
      <c r="G21" s="36">
        <f t="shared" si="8"/>
        <v>8414</v>
      </c>
      <c r="H21" s="36">
        <f t="shared" si="8"/>
        <v>6955</v>
      </c>
      <c r="I21" s="36">
        <f t="shared" si="8"/>
        <v>6295</v>
      </c>
      <c r="J21" s="36">
        <f t="shared" si="8"/>
        <v>5108</v>
      </c>
      <c r="K21" s="36">
        <f t="shared" si="8"/>
        <v>3213</v>
      </c>
      <c r="L21" s="36">
        <f t="shared" si="8"/>
        <v>1368</v>
      </c>
      <c r="M21" s="81" t="str">
        <f t="shared" si="8"/>
        <v>-</v>
      </c>
      <c r="N21" s="81" t="str">
        <f t="shared" si="8"/>
        <v>-</v>
      </c>
      <c r="O21" s="81" t="str">
        <f t="shared" si="8"/>
        <v>-</v>
      </c>
      <c r="P21" s="81" t="str">
        <f t="shared" si="8"/>
        <v>-</v>
      </c>
      <c r="Q21" s="81" t="str">
        <f t="shared" si="8"/>
        <v>-</v>
      </c>
      <c r="R21" s="81" t="str">
        <f t="shared" ref="R21:T21" si="9">IFERROR(R8+R11, "-")</f>
        <v>-</v>
      </c>
      <c r="S21" s="81" t="str">
        <f t="shared" si="9"/>
        <v>-</v>
      </c>
      <c r="T21" s="81" t="str">
        <f t="shared" si="9"/>
        <v>-</v>
      </c>
      <c r="V21" s="79" t="str">
        <f t="shared" si="0"/>
        <v>-</v>
      </c>
      <c r="W21" s="80" t="str">
        <f t="shared" si="1"/>
        <v>-</v>
      </c>
    </row>
    <row r="23" spans="1:23" x14ac:dyDescent="0.2">
      <c r="A23" s="30" t="s">
        <v>295</v>
      </c>
    </row>
    <row r="24" spans="1:23" x14ac:dyDescent="0.2">
      <c r="A24" s="161"/>
    </row>
    <row r="25" spans="1:23" s="15" customFormat="1" x14ac:dyDescent="0.25">
      <c r="A25" s="14"/>
      <c r="B25" s="12" t="s">
        <v>135</v>
      </c>
      <c r="C25" s="12" t="s">
        <v>136</v>
      </c>
      <c r="D25" s="12" t="s">
        <v>137</v>
      </c>
      <c r="E25" s="12" t="s">
        <v>138</v>
      </c>
      <c r="F25" s="12" t="s">
        <v>139</v>
      </c>
      <c r="G25" s="12" t="s">
        <v>140</v>
      </c>
      <c r="H25" s="12" t="s">
        <v>141</v>
      </c>
      <c r="I25" s="12" t="s">
        <v>142</v>
      </c>
      <c r="J25" s="12" t="s">
        <v>143</v>
      </c>
      <c r="K25" s="12" t="s">
        <v>144</v>
      </c>
      <c r="L25" s="12" t="s">
        <v>145</v>
      </c>
      <c r="M25" s="12" t="s">
        <v>146</v>
      </c>
      <c r="N25" s="12" t="s">
        <v>147</v>
      </c>
      <c r="O25" s="12" t="s">
        <v>148</v>
      </c>
      <c r="P25" s="12" t="s">
        <v>149</v>
      </c>
      <c r="Q25" s="28" t="s">
        <v>150</v>
      </c>
      <c r="R25" s="28" t="s">
        <v>151</v>
      </c>
      <c r="S25" s="28" t="s">
        <v>152</v>
      </c>
      <c r="T25" s="28" t="s">
        <v>267</v>
      </c>
    </row>
    <row r="26" spans="1:23" x14ac:dyDescent="0.2">
      <c r="A26" s="17" t="s">
        <v>195</v>
      </c>
      <c r="B26" s="68">
        <f>IFERROR(B5/B$5, "-")</f>
        <v>1</v>
      </c>
      <c r="C26" s="68">
        <f t="shared" ref="C26:T41" si="10">IFERROR(C5/C$5, "-")</f>
        <v>1</v>
      </c>
      <c r="D26" s="68">
        <f t="shared" si="10"/>
        <v>1</v>
      </c>
      <c r="E26" s="68">
        <f t="shared" si="10"/>
        <v>1</v>
      </c>
      <c r="F26" s="68">
        <f t="shared" si="10"/>
        <v>1</v>
      </c>
      <c r="G26" s="68">
        <f t="shared" si="10"/>
        <v>1</v>
      </c>
      <c r="H26" s="68">
        <f t="shared" si="10"/>
        <v>1</v>
      </c>
      <c r="I26" s="68">
        <f t="shared" si="10"/>
        <v>1</v>
      </c>
      <c r="J26" s="68">
        <f t="shared" si="10"/>
        <v>1</v>
      </c>
      <c r="K26" s="68">
        <f t="shared" si="10"/>
        <v>1</v>
      </c>
      <c r="L26" s="68">
        <f t="shared" si="10"/>
        <v>1</v>
      </c>
      <c r="M26" s="68">
        <f t="shared" si="10"/>
        <v>1</v>
      </c>
      <c r="N26" s="68">
        <f t="shared" si="10"/>
        <v>1</v>
      </c>
      <c r="O26" s="68">
        <f t="shared" si="10"/>
        <v>1</v>
      </c>
      <c r="P26" s="68">
        <f t="shared" si="10"/>
        <v>1</v>
      </c>
      <c r="Q26" s="68">
        <f t="shared" si="10"/>
        <v>1</v>
      </c>
      <c r="R26" s="68">
        <f t="shared" ref="R26:R41" si="11">IFERROR(R5/R$5, "-")</f>
        <v>1</v>
      </c>
      <c r="S26" s="68">
        <f t="shared" si="10"/>
        <v>1</v>
      </c>
      <c r="T26" s="68">
        <f t="shared" si="10"/>
        <v>1</v>
      </c>
    </row>
    <row r="27" spans="1:23" x14ac:dyDescent="0.2">
      <c r="A27" s="18" t="s">
        <v>86</v>
      </c>
      <c r="B27" s="70">
        <f>IFERROR(B6/B$5, "-")</f>
        <v>0.47805840568271507</v>
      </c>
      <c r="C27" s="70">
        <f t="shared" ref="B27:Q37" si="12">IFERROR(C6/C$5, "-")</f>
        <v>0.46489308266360507</v>
      </c>
      <c r="D27" s="70">
        <f t="shared" si="12"/>
        <v>0.44204456094364353</v>
      </c>
      <c r="E27" s="70">
        <f t="shared" si="12"/>
        <v>0.44560669456066948</v>
      </c>
      <c r="F27" s="70">
        <f t="shared" si="12"/>
        <v>0.45360217946993137</v>
      </c>
      <c r="G27" s="70">
        <f t="shared" si="12"/>
        <v>0.47104377104377104</v>
      </c>
      <c r="H27" s="70">
        <f t="shared" si="12"/>
        <v>0.50485834799091511</v>
      </c>
      <c r="I27" s="70">
        <f t="shared" si="12"/>
        <v>0.55939925166297122</v>
      </c>
      <c r="J27" s="70">
        <f t="shared" si="12"/>
        <v>0.56701342580243619</v>
      </c>
      <c r="K27" s="70">
        <f t="shared" si="12"/>
        <v>0.61943179353719369</v>
      </c>
      <c r="L27" s="70">
        <f t="shared" si="12"/>
        <v>0.68078216465313235</v>
      </c>
      <c r="M27" s="70">
        <f t="shared" si="12"/>
        <v>0.71633742514158738</v>
      </c>
      <c r="N27" s="70">
        <f t="shared" si="12"/>
        <v>0.73084891847841105</v>
      </c>
      <c r="O27" s="70">
        <f t="shared" si="12"/>
        <v>0.72993836050463734</v>
      </c>
      <c r="P27" s="70">
        <f t="shared" si="12"/>
        <v>0.73812602361865354</v>
      </c>
      <c r="Q27" s="70">
        <f t="shared" si="12"/>
        <v>0.73435608726249124</v>
      </c>
      <c r="R27" s="70">
        <f t="shared" ref="R27" si="13">IFERROR(R6/R$5, "-")</f>
        <v>0.73873849338199249</v>
      </c>
      <c r="S27" s="70">
        <f t="shared" si="10"/>
        <v>0.76709737578260295</v>
      </c>
      <c r="T27" s="70">
        <f t="shared" si="10"/>
        <v>0.77941792921731845</v>
      </c>
    </row>
    <row r="28" spans="1:23" x14ac:dyDescent="0.2">
      <c r="A28" s="18" t="s">
        <v>87</v>
      </c>
      <c r="B28" s="70">
        <f t="shared" si="12"/>
        <v>2.2434885556432516E-2</v>
      </c>
      <c r="C28" s="70">
        <f t="shared" si="10"/>
        <v>1.639638346727899E-2</v>
      </c>
      <c r="D28" s="70">
        <f t="shared" si="10"/>
        <v>1.5709916994320665E-2</v>
      </c>
      <c r="E28" s="70">
        <f t="shared" si="10"/>
        <v>1.6919040977618382E-2</v>
      </c>
      <c r="F28" s="70">
        <f t="shared" si="10"/>
        <v>2.0533431992466031E-2</v>
      </c>
      <c r="G28" s="70">
        <f t="shared" si="10"/>
        <v>2.2842459684564949E-2</v>
      </c>
      <c r="H28" s="70">
        <f t="shared" si="10"/>
        <v>2.3309824279786198E-2</v>
      </c>
      <c r="I28" s="70">
        <f t="shared" si="10"/>
        <v>2.1566657427937917E-2</v>
      </c>
      <c r="J28" s="70">
        <f t="shared" si="10"/>
        <v>2.6015826442606919E-2</v>
      </c>
      <c r="K28" s="70">
        <f t="shared" si="10"/>
        <v>3.1056170028193452E-2</v>
      </c>
      <c r="L28" s="70">
        <f t="shared" si="10"/>
        <v>3.8510399800722378E-2</v>
      </c>
      <c r="M28" s="70">
        <f t="shared" si="10"/>
        <v>4.5985421239465626E-2</v>
      </c>
      <c r="N28" s="70">
        <f t="shared" si="10"/>
        <v>4.6189121246443275E-2</v>
      </c>
      <c r="O28" s="70">
        <f t="shared" si="10"/>
        <v>4.383893081398698E-2</v>
      </c>
      <c r="P28" s="70">
        <f t="shared" si="10"/>
        <v>3.7812832227106859E-2</v>
      </c>
      <c r="Q28" s="70">
        <f t="shared" si="10"/>
        <v>3.923997185080929E-2</v>
      </c>
      <c r="R28" s="70">
        <f t="shared" si="11"/>
        <v>3.7447573397243861E-2</v>
      </c>
      <c r="S28" s="70">
        <f>IFERROR(S7/S$5, "-")</f>
        <v>2.8107100039962703E-2</v>
      </c>
      <c r="T28" s="70">
        <f t="shared" si="10"/>
        <v>1.3084615845260196E-2</v>
      </c>
    </row>
    <row r="29" spans="1:23" x14ac:dyDescent="0.2">
      <c r="A29" s="18" t="s">
        <v>88</v>
      </c>
      <c r="B29" s="70">
        <f t="shared" si="12"/>
        <v>0.18281373322809788</v>
      </c>
      <c r="C29" s="70">
        <f t="shared" si="10"/>
        <v>0.17544489092996557</v>
      </c>
      <c r="D29" s="70">
        <f t="shared" si="10"/>
        <v>0.15252075141983398</v>
      </c>
      <c r="E29" s="70">
        <f t="shared" si="10"/>
        <v>0.1517732616058976</v>
      </c>
      <c r="F29" s="70">
        <f t="shared" si="10"/>
        <v>0.14371720704964347</v>
      </c>
      <c r="G29" s="70">
        <f t="shared" si="10"/>
        <v>0.12863724968988127</v>
      </c>
      <c r="H29" s="70">
        <f t="shared" si="10"/>
        <v>0.1043392134428525</v>
      </c>
      <c r="I29" s="70">
        <f t="shared" si="10"/>
        <v>9.5984617516629706E-2</v>
      </c>
      <c r="J29" s="70">
        <f t="shared" si="10"/>
        <v>8.2101893838356893E-2</v>
      </c>
      <c r="K29" s="70">
        <f t="shared" si="10"/>
        <v>6.3934070700498807E-2</v>
      </c>
      <c r="L29" s="70">
        <f t="shared" si="10"/>
        <v>3.2332793623116203E-2</v>
      </c>
      <c r="M29" s="70" t="str">
        <f t="shared" si="10"/>
        <v>-</v>
      </c>
      <c r="N29" s="70" t="str">
        <f t="shared" si="10"/>
        <v>-</v>
      </c>
      <c r="O29" s="70" t="str">
        <f t="shared" si="10"/>
        <v>-</v>
      </c>
      <c r="P29" s="70" t="str">
        <f t="shared" si="10"/>
        <v>-</v>
      </c>
      <c r="Q29" s="70" t="str">
        <f t="shared" si="10"/>
        <v>-</v>
      </c>
      <c r="R29" s="70" t="str">
        <f t="shared" si="11"/>
        <v>-</v>
      </c>
      <c r="S29" s="70" t="str">
        <f t="shared" si="10"/>
        <v>-</v>
      </c>
      <c r="T29" s="70" t="str">
        <f t="shared" si="10"/>
        <v>-</v>
      </c>
    </row>
    <row r="30" spans="1:23" x14ac:dyDescent="0.2">
      <c r="A30" s="18" t="s">
        <v>90</v>
      </c>
      <c r="B30" s="70">
        <f t="shared" si="12"/>
        <v>6.4976322020520921E-2</v>
      </c>
      <c r="C30" s="70">
        <f t="shared" si="10"/>
        <v>7.3245551090700342E-2</v>
      </c>
      <c r="D30" s="70">
        <f t="shared" si="10"/>
        <v>8.1834862385321103E-2</v>
      </c>
      <c r="E30" s="70">
        <f t="shared" si="10"/>
        <v>7.8053397091053994E-2</v>
      </c>
      <c r="F30" s="70">
        <f t="shared" si="10"/>
        <v>7.1606350060540835E-2</v>
      </c>
      <c r="G30" s="70">
        <f t="shared" si="10"/>
        <v>8.2757398546872238E-2</v>
      </c>
      <c r="H30" s="70">
        <f t="shared" si="10"/>
        <v>6.8119332638877025E-2</v>
      </c>
      <c r="I30" s="70">
        <f t="shared" si="10"/>
        <v>6.137402993348115E-2</v>
      </c>
      <c r="J30" s="70">
        <f t="shared" si="10"/>
        <v>5.8700097803858806E-2</v>
      </c>
      <c r="K30" s="70">
        <f t="shared" si="10"/>
        <v>5.1181956191715464E-2</v>
      </c>
      <c r="L30" s="70">
        <f t="shared" si="10"/>
        <v>4.4463818657367045E-2</v>
      </c>
      <c r="M30" s="70">
        <f t="shared" si="10"/>
        <v>4.2571064683088099E-2</v>
      </c>
      <c r="N30" s="70">
        <f t="shared" si="10"/>
        <v>4.4227741097820385E-2</v>
      </c>
      <c r="O30" s="70">
        <f t="shared" si="10"/>
        <v>4.732415461720145E-2</v>
      </c>
      <c r="P30" s="70">
        <f t="shared" si="10"/>
        <v>4.7467172370197971E-2</v>
      </c>
      <c r="Q30" s="70">
        <f t="shared" si="10"/>
        <v>5.0387051372273048E-2</v>
      </c>
      <c r="R30" s="70">
        <f t="shared" si="11"/>
        <v>4.5509014652214172E-2</v>
      </c>
      <c r="S30" s="70">
        <f t="shared" si="10"/>
        <v>4.4172106034367921E-2</v>
      </c>
      <c r="T30" s="70">
        <f t="shared" si="10"/>
        <v>3.2337265704533207E-2</v>
      </c>
    </row>
    <row r="31" spans="1:23" x14ac:dyDescent="0.2">
      <c r="A31" s="18" t="s">
        <v>91</v>
      </c>
      <c r="B31" s="70">
        <f t="shared" si="12"/>
        <v>5.761641673243883E-3</v>
      </c>
      <c r="C31" s="70">
        <f t="shared" si="10"/>
        <v>4.1798220436280141E-3</v>
      </c>
      <c r="D31" s="70">
        <f t="shared" si="10"/>
        <v>3.4949759720401923E-3</v>
      </c>
      <c r="E31" s="70">
        <f t="shared" si="10"/>
        <v>3.3207146177857477E-3</v>
      </c>
      <c r="F31" s="70">
        <f t="shared" si="10"/>
        <v>3.3801964213641868E-3</v>
      </c>
      <c r="G31" s="70">
        <f t="shared" si="10"/>
        <v>3.1366294524189263E-3</v>
      </c>
      <c r="H31" s="70">
        <f t="shared" si="10"/>
        <v>3.2445909253914855E-3</v>
      </c>
      <c r="I31" s="70">
        <f t="shared" si="10"/>
        <v>3.2393292682926828E-3</v>
      </c>
      <c r="J31" s="70">
        <f t="shared" si="10"/>
        <v>3.3964612785631725E-3</v>
      </c>
      <c r="K31" s="70">
        <f t="shared" si="10"/>
        <v>3.0579050097592712E-3</v>
      </c>
      <c r="L31" s="70">
        <f t="shared" si="10"/>
        <v>3.3379001120936603E-3</v>
      </c>
      <c r="M31" s="70">
        <f t="shared" si="10"/>
        <v>2.8723951982223667E-3</v>
      </c>
      <c r="N31" s="70">
        <f t="shared" si="10"/>
        <v>3.3978839194452885E-3</v>
      </c>
      <c r="O31" s="70">
        <f t="shared" si="10"/>
        <v>2.9667607581081857E-3</v>
      </c>
      <c r="P31" s="70">
        <f t="shared" si="10"/>
        <v>3.3905123121569978E-3</v>
      </c>
      <c r="Q31" s="70">
        <f t="shared" si="10"/>
        <v>3.1527093596059115E-3</v>
      </c>
      <c r="R31" s="70">
        <f t="shared" si="11"/>
        <v>2.6417560869328393E-3</v>
      </c>
      <c r="S31" s="70">
        <f t="shared" si="10"/>
        <v>1.9981350739309979E-3</v>
      </c>
      <c r="T31" s="70">
        <f t="shared" si="10"/>
        <v>6.886639918557997E-4</v>
      </c>
    </row>
    <row r="32" spans="1:23" x14ac:dyDescent="0.2">
      <c r="A32" s="18" t="s">
        <v>92</v>
      </c>
      <c r="B32" s="70">
        <f t="shared" si="12"/>
        <v>2.7841357537490133E-2</v>
      </c>
      <c r="C32" s="70">
        <f t="shared" si="10"/>
        <v>2.8810275545350171E-2</v>
      </c>
      <c r="D32" s="70">
        <f t="shared" si="10"/>
        <v>2.8990825688073395E-2</v>
      </c>
      <c r="E32" s="70">
        <f t="shared" si="10"/>
        <v>2.4390648867636314E-2</v>
      </c>
      <c r="F32" s="70">
        <f t="shared" si="10"/>
        <v>2.2416924525763486E-2</v>
      </c>
      <c r="G32" s="70">
        <f t="shared" si="10"/>
        <v>2.046783625730994E-2</v>
      </c>
      <c r="H32" s="70">
        <f t="shared" si="10"/>
        <v>1.4429891220820027E-2</v>
      </c>
      <c r="I32" s="70">
        <f t="shared" si="10"/>
        <v>1.3061252771618626E-2</v>
      </c>
      <c r="J32" s="70">
        <f t="shared" si="10"/>
        <v>8.7312172134791505E-3</v>
      </c>
      <c r="K32" s="70">
        <f t="shared" si="10"/>
        <v>5.7471264367816091E-3</v>
      </c>
      <c r="L32" s="70">
        <f t="shared" si="10"/>
        <v>1.7436791630340018E-3</v>
      </c>
      <c r="M32" s="70" t="str">
        <f t="shared" si="10"/>
        <v>-</v>
      </c>
      <c r="N32" s="70" t="str">
        <f t="shared" si="10"/>
        <v>-</v>
      </c>
      <c r="O32" s="70" t="str">
        <f t="shared" si="10"/>
        <v>-</v>
      </c>
      <c r="P32" s="70" t="str">
        <f t="shared" si="10"/>
        <v>-</v>
      </c>
      <c r="Q32" s="70" t="str">
        <f t="shared" si="10"/>
        <v>-</v>
      </c>
      <c r="R32" s="70" t="str">
        <f t="shared" si="11"/>
        <v>-</v>
      </c>
      <c r="S32" s="70" t="str">
        <f t="shared" si="10"/>
        <v>-</v>
      </c>
      <c r="T32" s="70" t="str">
        <f t="shared" si="10"/>
        <v>-</v>
      </c>
    </row>
    <row r="33" spans="1:20" x14ac:dyDescent="0.2">
      <c r="A33" s="18" t="s">
        <v>165</v>
      </c>
      <c r="B33" s="70">
        <f t="shared" si="12"/>
        <v>8.8733228097868988E-2</v>
      </c>
      <c r="C33" s="70">
        <f t="shared" si="10"/>
        <v>8.1946039035591278E-2</v>
      </c>
      <c r="D33" s="70">
        <f t="shared" si="10"/>
        <v>8.8370467453036256E-2</v>
      </c>
      <c r="E33" s="70">
        <f t="shared" si="10"/>
        <v>8.5541608554160861E-2</v>
      </c>
      <c r="F33" s="70">
        <f t="shared" si="10"/>
        <v>8.2940939055563032E-2</v>
      </c>
      <c r="G33" s="70">
        <f t="shared" si="10"/>
        <v>7.0228601807549182E-2</v>
      </c>
      <c r="H33" s="70">
        <f t="shared" si="10"/>
        <v>6.6104270906265472E-2</v>
      </c>
      <c r="I33" s="70">
        <f t="shared" si="10"/>
        <v>5.9226025498891353E-2</v>
      </c>
      <c r="J33" s="70">
        <f t="shared" si="10"/>
        <v>6.5244065084022404E-2</v>
      </c>
      <c r="K33" s="70">
        <f t="shared" si="10"/>
        <v>6.4931685100845807E-2</v>
      </c>
      <c r="L33" s="70">
        <f t="shared" si="10"/>
        <v>5.3406401793498565E-2</v>
      </c>
      <c r="M33" s="70">
        <f t="shared" si="10"/>
        <v>4.5443459881310461E-2</v>
      </c>
      <c r="N33" s="70">
        <f t="shared" si="10"/>
        <v>4.1907235006491891E-2</v>
      </c>
      <c r="O33" s="70">
        <f t="shared" si="10"/>
        <v>3.7761391785241086E-2</v>
      </c>
      <c r="P33" s="70">
        <f t="shared" si="10"/>
        <v>3.5916443984713962E-2</v>
      </c>
      <c r="Q33" s="70">
        <f t="shared" si="10"/>
        <v>3.6622097114707951E-2</v>
      </c>
      <c r="R33" s="70">
        <f t="shared" si="11"/>
        <v>3.7583746391415651E-2</v>
      </c>
      <c r="S33" s="70">
        <f t="shared" si="10"/>
        <v>3.3648594644998003E-2</v>
      </c>
      <c r="T33" s="70">
        <f t="shared" si="10"/>
        <v>3.3714593688244802E-2</v>
      </c>
    </row>
    <row r="34" spans="1:20" x14ac:dyDescent="0.2">
      <c r="A34" s="18" t="s">
        <v>94</v>
      </c>
      <c r="B34" s="70">
        <f t="shared" si="12"/>
        <v>4.0962904498816101E-2</v>
      </c>
      <c r="C34" s="70">
        <f t="shared" si="10"/>
        <v>5.7190011481056256E-2</v>
      </c>
      <c r="D34" s="70">
        <f t="shared" si="10"/>
        <v>6.4045434687636529E-2</v>
      </c>
      <c r="E34" s="70">
        <f t="shared" si="10"/>
        <v>6.8871621172876402E-2</v>
      </c>
      <c r="F34" s="70">
        <f t="shared" si="10"/>
        <v>7.3119870846226287E-2</v>
      </c>
      <c r="G34" s="70">
        <f t="shared" si="10"/>
        <v>4.3664717348927878E-2</v>
      </c>
      <c r="H34" s="70">
        <f t="shared" si="10"/>
        <v>4.4911969125155826E-2</v>
      </c>
      <c r="I34" s="70">
        <f t="shared" si="10"/>
        <v>4.7134839246119734E-2</v>
      </c>
      <c r="J34" s="70">
        <f t="shared" si="10"/>
        <v>4.4829732373077268E-2</v>
      </c>
      <c r="K34" s="70">
        <f t="shared" si="10"/>
        <v>4.1574495770982434E-2</v>
      </c>
      <c r="L34" s="70">
        <f t="shared" si="10"/>
        <v>4.0328808070743558E-2</v>
      </c>
      <c r="M34" s="70">
        <f t="shared" si="10"/>
        <v>4.219169173237948E-2</v>
      </c>
      <c r="N34" s="70">
        <f t="shared" si="10"/>
        <v>4.24597364568082E-2</v>
      </c>
      <c r="O34" s="70">
        <f t="shared" si="10"/>
        <v>4.5365516446799932E-2</v>
      </c>
      <c r="P34" s="70">
        <f t="shared" si="10"/>
        <v>4.6116714076372724E-2</v>
      </c>
      <c r="Q34" s="70">
        <f t="shared" si="10"/>
        <v>4.6615059817030263E-2</v>
      </c>
      <c r="R34" s="70">
        <f t="shared" si="11"/>
        <v>5.0384007843564463E-2</v>
      </c>
      <c r="S34" s="70">
        <f t="shared" si="10"/>
        <v>4.2173970960436923E-2</v>
      </c>
      <c r="T34" s="70">
        <f t="shared" si="10"/>
        <v>4.5361997724414634E-2</v>
      </c>
    </row>
    <row r="35" spans="1:20" x14ac:dyDescent="0.2">
      <c r="A35" s="18" t="s">
        <v>97</v>
      </c>
      <c r="B35" s="70" t="str">
        <f t="shared" si="12"/>
        <v>-</v>
      </c>
      <c r="C35" s="70" t="str">
        <f t="shared" si="10"/>
        <v>-</v>
      </c>
      <c r="D35" s="70" t="str">
        <f t="shared" si="10"/>
        <v>-</v>
      </c>
      <c r="E35" s="70" t="str">
        <f t="shared" si="10"/>
        <v>-</v>
      </c>
      <c r="F35" s="70" t="str">
        <f t="shared" si="10"/>
        <v>-</v>
      </c>
      <c r="G35" s="70">
        <f t="shared" si="10"/>
        <v>5.1036682615629983E-3</v>
      </c>
      <c r="H35" s="70">
        <f t="shared" si="10"/>
        <v>5.0718079202172169E-3</v>
      </c>
      <c r="I35" s="70">
        <f t="shared" si="10"/>
        <v>4.5038802660753883E-3</v>
      </c>
      <c r="J35" s="70">
        <f t="shared" si="10"/>
        <v>5.4058860140481909E-3</v>
      </c>
      <c r="K35" s="70">
        <f t="shared" si="10"/>
        <v>2.9928432010409888E-3</v>
      </c>
      <c r="L35" s="70">
        <f t="shared" si="10"/>
        <v>2.8646157678415742E-3</v>
      </c>
      <c r="M35" s="70">
        <f t="shared" si="10"/>
        <v>2.2762377042516869E-3</v>
      </c>
      <c r="N35" s="70">
        <f t="shared" si="10"/>
        <v>2.8177573966131661E-3</v>
      </c>
      <c r="O35" s="70">
        <f t="shared" si="10"/>
        <v>3.888472838297137E-3</v>
      </c>
      <c r="P35" s="70">
        <f t="shared" si="10"/>
        <v>5.5454989512398354E-3</v>
      </c>
      <c r="Q35" s="70">
        <f t="shared" si="10"/>
        <v>6.1365235749472205E-3</v>
      </c>
      <c r="R35" s="70">
        <f t="shared" si="11"/>
        <v>6.6724767144179962E-3</v>
      </c>
      <c r="S35" s="70">
        <f t="shared" si="10"/>
        <v>8.2856001065672036E-3</v>
      </c>
      <c r="T35" s="70">
        <f t="shared" si="10"/>
        <v>1.15276363854123E-2</v>
      </c>
    </row>
    <row r="36" spans="1:20" x14ac:dyDescent="0.2">
      <c r="A36" s="18" t="s">
        <v>95</v>
      </c>
      <c r="B36" s="70" t="str">
        <f t="shared" si="12"/>
        <v>-</v>
      </c>
      <c r="C36" s="70" t="str">
        <f t="shared" si="10"/>
        <v>-</v>
      </c>
      <c r="D36" s="70" t="str">
        <f t="shared" si="10"/>
        <v>-</v>
      </c>
      <c r="E36" s="70" t="str">
        <f t="shared" si="10"/>
        <v>-</v>
      </c>
      <c r="F36" s="70" t="str">
        <f t="shared" si="10"/>
        <v>-</v>
      </c>
      <c r="G36" s="70">
        <f t="shared" si="10"/>
        <v>0.10845295055821372</v>
      </c>
      <c r="H36" s="70">
        <f t="shared" si="10"/>
        <v>0.11342406803394867</v>
      </c>
      <c r="I36" s="70">
        <f t="shared" si="10"/>
        <v>7.3517184035476718E-2</v>
      </c>
      <c r="J36" s="70">
        <f t="shared" si="10"/>
        <v>7.4437627811860946E-2</v>
      </c>
      <c r="K36" s="70">
        <f t="shared" si="10"/>
        <v>6.3044892648015619E-2</v>
      </c>
      <c r="L36" s="70">
        <f t="shared" si="10"/>
        <v>5.5274629468177856E-2</v>
      </c>
      <c r="M36" s="70">
        <f t="shared" si="10"/>
        <v>5.3464487982006884E-2</v>
      </c>
      <c r="N36" s="70">
        <f t="shared" si="10"/>
        <v>4.7846625597392195E-2</v>
      </c>
      <c r="O36" s="70">
        <f t="shared" si="10"/>
        <v>5.3516907655970967E-2</v>
      </c>
      <c r="P36" s="70">
        <f t="shared" si="10"/>
        <v>4.7984369163577852E-2</v>
      </c>
      <c r="Q36" s="70">
        <f t="shared" si="10"/>
        <v>4.3462350457424352E-2</v>
      </c>
      <c r="R36" s="70">
        <f t="shared" si="11"/>
        <v>4.1097009641047989E-2</v>
      </c>
      <c r="S36" s="70">
        <f t="shared" si="10"/>
        <v>3.6019714932729451E-2</v>
      </c>
      <c r="T36" s="70">
        <f t="shared" si="10"/>
        <v>3.3415174561350978E-2</v>
      </c>
    </row>
    <row r="37" spans="1:20" x14ac:dyDescent="0.2">
      <c r="A37" s="18" t="s">
        <v>96</v>
      </c>
      <c r="B37" s="70" t="str">
        <f t="shared" si="12"/>
        <v>-</v>
      </c>
      <c r="C37" s="70" t="str">
        <f t="shared" si="10"/>
        <v>-</v>
      </c>
      <c r="D37" s="70" t="str">
        <f t="shared" si="10"/>
        <v>-</v>
      </c>
      <c r="E37" s="70" t="str">
        <f t="shared" si="10"/>
        <v>-</v>
      </c>
      <c r="F37" s="70" t="str">
        <f t="shared" si="10"/>
        <v>-</v>
      </c>
      <c r="G37" s="70">
        <f t="shared" si="10"/>
        <v>4.3009037745879851E-2</v>
      </c>
      <c r="H37" s="70">
        <f t="shared" si="10"/>
        <v>5.2186683515770417E-2</v>
      </c>
      <c r="I37" s="70">
        <f t="shared" si="10"/>
        <v>6.099293237250554E-2</v>
      </c>
      <c r="J37" s="70">
        <f t="shared" si="10"/>
        <v>6.4123766337690055E-2</v>
      </c>
      <c r="K37" s="70">
        <f t="shared" si="10"/>
        <v>5.3047061374972893E-2</v>
      </c>
      <c r="L37" s="70">
        <f t="shared" si="10"/>
        <v>4.6954788890272763E-2</v>
      </c>
      <c r="M37" s="70">
        <f t="shared" si="10"/>
        <v>4.8857816437687995E-2</v>
      </c>
      <c r="N37" s="70">
        <f t="shared" si="10"/>
        <v>4.0304980800574604E-2</v>
      </c>
      <c r="O37" s="70">
        <f t="shared" si="10"/>
        <v>3.5399504579756901E-2</v>
      </c>
      <c r="P37" s="70">
        <f t="shared" si="10"/>
        <v>3.7640433295980234E-2</v>
      </c>
      <c r="Q37" s="70">
        <f t="shared" si="10"/>
        <v>4.0028149190710766E-2</v>
      </c>
      <c r="R37" s="70">
        <f t="shared" si="11"/>
        <v>3.9925921891170543E-2</v>
      </c>
      <c r="S37" s="70">
        <f t="shared" si="10"/>
        <v>3.8497402424403887E-2</v>
      </c>
      <c r="T37" s="70">
        <f t="shared" si="10"/>
        <v>5.0452122881609676E-2</v>
      </c>
    </row>
    <row r="38" spans="1:20" x14ac:dyDescent="0.2">
      <c r="A38" s="18" t="s">
        <v>93</v>
      </c>
      <c r="B38" s="70">
        <f>IFERROR(B17/B$5, "-")</f>
        <v>8.8417521704814525E-2</v>
      </c>
      <c r="C38" s="70">
        <f t="shared" si="10"/>
        <v>9.7893943742824341E-2</v>
      </c>
      <c r="D38" s="70">
        <f t="shared" si="10"/>
        <v>0.12298820445609436</v>
      </c>
      <c r="E38" s="70">
        <f t="shared" si="10"/>
        <v>0.12552301255230125</v>
      </c>
      <c r="F38" s="70">
        <f t="shared" si="10"/>
        <v>0.12868290057850129</v>
      </c>
      <c r="G38" s="70">
        <f t="shared" si="10"/>
        <v>6.5567960304802411E-4</v>
      </c>
      <c r="H38" s="70" t="str">
        <f t="shared" si="10"/>
        <v>-</v>
      </c>
      <c r="I38" s="70" t="str">
        <f t="shared" si="10"/>
        <v>-</v>
      </c>
      <c r="J38" s="70" t="str">
        <f t="shared" si="10"/>
        <v>-</v>
      </c>
      <c r="K38" s="70" t="str">
        <f t="shared" si="10"/>
        <v>-</v>
      </c>
      <c r="L38" s="70" t="str">
        <f t="shared" si="10"/>
        <v>-</v>
      </c>
      <c r="M38" s="70" t="str">
        <f t="shared" si="10"/>
        <v>-</v>
      </c>
      <c r="N38" s="70" t="str">
        <f t="shared" si="10"/>
        <v>-</v>
      </c>
      <c r="O38" s="70" t="str">
        <f t="shared" si="10"/>
        <v>-</v>
      </c>
      <c r="P38" s="70" t="str">
        <f t="shared" si="10"/>
        <v>-</v>
      </c>
      <c r="Q38" s="70" t="str">
        <f t="shared" si="10"/>
        <v>-</v>
      </c>
      <c r="R38" s="70" t="str">
        <f t="shared" si="11"/>
        <v>-</v>
      </c>
      <c r="S38" s="70" t="str">
        <f t="shared" si="10"/>
        <v>-</v>
      </c>
      <c r="T38" s="70" t="str">
        <f t="shared" si="10"/>
        <v>-</v>
      </c>
    </row>
    <row r="39" spans="1:20" s="8" customFormat="1" x14ac:dyDescent="0.2">
      <c r="A39" s="156" t="s">
        <v>249</v>
      </c>
      <c r="B39" s="84">
        <f>IFERROR(B18/B$5, "-")</f>
        <v>0.78188634569850035</v>
      </c>
      <c r="C39" s="84">
        <f t="shared" si="10"/>
        <v>0.76297000574052809</v>
      </c>
      <c r="D39" s="84">
        <f t="shared" si="10"/>
        <v>0.72459589340323283</v>
      </c>
      <c r="E39" s="84">
        <f t="shared" si="10"/>
        <v>0.72006375772066145</v>
      </c>
      <c r="F39" s="84">
        <f t="shared" si="10"/>
        <v>0.71525628951970943</v>
      </c>
      <c r="G39" s="84">
        <f t="shared" si="10"/>
        <v>0.72888534467481836</v>
      </c>
      <c r="H39" s="84">
        <f t="shared" si="10"/>
        <v>0.71830120049864243</v>
      </c>
      <c r="I39" s="84">
        <f t="shared" si="10"/>
        <v>0.75462513858093128</v>
      </c>
      <c r="J39" s="84">
        <f t="shared" si="10"/>
        <v>0.74595892237930117</v>
      </c>
      <c r="K39" s="84">
        <f t="shared" si="10"/>
        <v>0.77440902190414229</v>
      </c>
      <c r="L39" s="84">
        <f t="shared" si="10"/>
        <v>0.80117075600946563</v>
      </c>
      <c r="M39" s="84">
        <f t="shared" si="10"/>
        <v>0.80776630626236345</v>
      </c>
      <c r="N39" s="84">
        <f t="shared" si="10"/>
        <v>0.82466366474211994</v>
      </c>
      <c r="O39" s="84">
        <f t="shared" si="10"/>
        <v>0.82406820669393399</v>
      </c>
      <c r="P39" s="84">
        <f t="shared" si="10"/>
        <v>0.82679654052811535</v>
      </c>
      <c r="Q39" s="84">
        <f t="shared" si="10"/>
        <v>0.82713581984517948</v>
      </c>
      <c r="R39" s="84">
        <f t="shared" si="11"/>
        <v>0.82433683751838338</v>
      </c>
      <c r="S39" s="84">
        <f>IFERROR(S18/S$5, "-")</f>
        <v>0.84137471693086452</v>
      </c>
      <c r="T39" s="84">
        <f t="shared" si="10"/>
        <v>0.82552847475896762</v>
      </c>
    </row>
    <row r="40" spans="1:20" x14ac:dyDescent="0.2">
      <c r="A40" s="157" t="s">
        <v>198</v>
      </c>
      <c r="B40" s="49">
        <f>IFERROR(B19/B$5, "-")</f>
        <v>0.54303472770323602</v>
      </c>
      <c r="C40" s="49">
        <f t="shared" si="10"/>
        <v>0.53813863375430537</v>
      </c>
      <c r="D40" s="49">
        <f t="shared" si="10"/>
        <v>0.52387942332896464</v>
      </c>
      <c r="E40" s="49">
        <f t="shared" si="10"/>
        <v>0.52366009165172345</v>
      </c>
      <c r="F40" s="49">
        <f t="shared" si="10"/>
        <v>0.52520852953047226</v>
      </c>
      <c r="G40" s="49">
        <f t="shared" si="10"/>
        <v>0.55380116959064329</v>
      </c>
      <c r="H40" s="49">
        <f t="shared" si="10"/>
        <v>0.57297768062979215</v>
      </c>
      <c r="I40" s="49">
        <f t="shared" si="10"/>
        <v>0.62077328159645229</v>
      </c>
      <c r="J40" s="49">
        <f t="shared" si="10"/>
        <v>0.62571352360629506</v>
      </c>
      <c r="K40" s="49">
        <f t="shared" si="10"/>
        <v>0.67061374972890908</v>
      </c>
      <c r="L40" s="49">
        <f t="shared" si="10"/>
        <v>0.72524598331049939</v>
      </c>
      <c r="M40" s="49">
        <f t="shared" si="10"/>
        <v>0.75890848982467551</v>
      </c>
      <c r="N40" s="49">
        <f t="shared" si="10"/>
        <v>0.7750766595762314</v>
      </c>
      <c r="O40" s="49">
        <f t="shared" si="10"/>
        <v>0.77726251512183886</v>
      </c>
      <c r="P40" s="49">
        <f t="shared" si="10"/>
        <v>0.78559319598885158</v>
      </c>
      <c r="Q40" s="49">
        <f t="shared" si="10"/>
        <v>0.7847431386347643</v>
      </c>
      <c r="R40" s="49">
        <f t="shared" si="11"/>
        <v>0.78424750803420662</v>
      </c>
      <c r="S40" s="49">
        <f t="shared" si="10"/>
        <v>0.81126948181697078</v>
      </c>
      <c r="T40" s="49">
        <f t="shared" si="10"/>
        <v>0.81175519492185155</v>
      </c>
    </row>
    <row r="41" spans="1:20" x14ac:dyDescent="0.2">
      <c r="A41" s="157" t="s">
        <v>199</v>
      </c>
      <c r="B41" s="49">
        <f>IFERROR(B20/B$5, "-")</f>
        <v>2.8196527229676402E-2</v>
      </c>
      <c r="C41" s="49">
        <f t="shared" si="10"/>
        <v>2.0576205510907004E-2</v>
      </c>
      <c r="D41" s="49">
        <f t="shared" si="10"/>
        <v>1.9204892966360857E-2</v>
      </c>
      <c r="E41" s="49">
        <f t="shared" si="10"/>
        <v>2.023975559540413E-2</v>
      </c>
      <c r="F41" s="49">
        <f t="shared" si="10"/>
        <v>2.3913628413830216E-2</v>
      </c>
      <c r="G41" s="49">
        <f t="shared" si="10"/>
        <v>2.5979089136983873E-2</v>
      </c>
      <c r="H41" s="49">
        <f t="shared" si="10"/>
        <v>2.6554415205177685E-2</v>
      </c>
      <c r="I41" s="49">
        <f t="shared" si="10"/>
        <v>2.48059866962306E-2</v>
      </c>
      <c r="J41" s="49">
        <f t="shared" si="10"/>
        <v>2.9412287721170091E-2</v>
      </c>
      <c r="K41" s="49">
        <f t="shared" si="10"/>
        <v>3.4114075037952725E-2</v>
      </c>
      <c r="L41" s="49">
        <f t="shared" si="10"/>
        <v>4.1848299912816043E-2</v>
      </c>
      <c r="M41" s="49">
        <f t="shared" si="10"/>
        <v>4.8857816437687995E-2</v>
      </c>
      <c r="N41" s="49">
        <f t="shared" si="10"/>
        <v>4.9587005165888563E-2</v>
      </c>
      <c r="O41" s="49">
        <f t="shared" si="10"/>
        <v>4.6805691572095166E-2</v>
      </c>
      <c r="P41" s="49">
        <f t="shared" si="10"/>
        <v>4.1203344539263859E-2</v>
      </c>
      <c r="Q41" s="49">
        <f t="shared" si="10"/>
        <v>4.2392681210415201E-2</v>
      </c>
      <c r="R41" s="49">
        <f t="shared" si="11"/>
        <v>4.0089329484176699E-2</v>
      </c>
      <c r="S41" s="49">
        <f t="shared" ref="C41:T42" si="14">IFERROR(S20/S$5, "-")</f>
        <v>3.0105235113893698E-2</v>
      </c>
      <c r="T41" s="49">
        <f>IFERROR(T20/T$5, "-")</f>
        <v>1.3773279837115996E-2</v>
      </c>
    </row>
    <row r="42" spans="1:20" x14ac:dyDescent="0.2">
      <c r="A42" s="158" t="s">
        <v>166</v>
      </c>
      <c r="B42" s="50">
        <f>IFERROR(B21/B$5, "-")</f>
        <v>0.210655090765588</v>
      </c>
      <c r="C42" s="50">
        <f t="shared" si="14"/>
        <v>0.20425516647531572</v>
      </c>
      <c r="D42" s="50">
        <f t="shared" si="14"/>
        <v>0.18151157710790738</v>
      </c>
      <c r="E42" s="50">
        <f t="shared" si="14"/>
        <v>0.17616391047353391</v>
      </c>
      <c r="F42" s="50">
        <f t="shared" si="14"/>
        <v>0.16613413157540696</v>
      </c>
      <c r="G42" s="50">
        <f t="shared" si="14"/>
        <v>0.14910508594719121</v>
      </c>
      <c r="H42" s="50">
        <f t="shared" si="14"/>
        <v>0.11876910466367253</v>
      </c>
      <c r="I42" s="50">
        <f t="shared" si="14"/>
        <v>0.10904587028824833</v>
      </c>
      <c r="J42" s="50">
        <f t="shared" si="14"/>
        <v>9.0833111051836044E-2</v>
      </c>
      <c r="K42" s="50">
        <f t="shared" si="14"/>
        <v>6.968119713728041E-2</v>
      </c>
      <c r="L42" s="50">
        <f t="shared" si="14"/>
        <v>3.4076472786150204E-2</v>
      </c>
      <c r="M42" s="50" t="str">
        <f t="shared" si="14"/>
        <v>-</v>
      </c>
      <c r="N42" s="50" t="str">
        <f t="shared" si="14"/>
        <v>-</v>
      </c>
      <c r="O42" s="50" t="str">
        <f t="shared" si="14"/>
        <v>-</v>
      </c>
      <c r="P42" s="50" t="str">
        <f t="shared" si="14"/>
        <v>-</v>
      </c>
      <c r="Q42" s="50" t="str">
        <f t="shared" si="14"/>
        <v>-</v>
      </c>
      <c r="R42" s="50" t="str">
        <f t="shared" ref="R42" si="15">IFERROR(R21/R$5, "-")</f>
        <v>-</v>
      </c>
      <c r="S42" s="50" t="str">
        <f t="shared" si="14"/>
        <v>-</v>
      </c>
      <c r="T42" s="50" t="str">
        <f t="shared" si="14"/>
        <v>-</v>
      </c>
    </row>
    <row r="44" spans="1:20" x14ac:dyDescent="0.2">
      <c r="A44" s="6" t="s">
        <v>259</v>
      </c>
    </row>
  </sheetData>
  <mergeCells count="1">
    <mergeCell ref="V3:W3"/>
  </mergeCells>
  <hyperlinks>
    <hyperlink ref="A2" location="Contents!A1" display="Back to contents"/>
  </hyperlink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78"/>
  <sheetViews>
    <sheetView showGridLines="0" workbookViewId="0">
      <selection activeCell="A2" sqref="A2"/>
    </sheetView>
  </sheetViews>
  <sheetFormatPr defaultRowHeight="12.75" x14ac:dyDescent="0.2"/>
  <cols>
    <col min="1" max="1" width="20.42578125" style="6" customWidth="1"/>
    <col min="2" max="2" width="14.28515625" style="6" customWidth="1"/>
    <col min="3" max="3" width="10.7109375" style="6" bestFit="1" customWidth="1"/>
    <col min="4" max="4" width="14.85546875" style="6" customWidth="1"/>
    <col min="5" max="5" width="16.85546875" style="6" customWidth="1"/>
    <col min="6" max="6" width="17.140625" style="6" customWidth="1"/>
    <col min="7" max="7" width="19.42578125" style="6" customWidth="1"/>
    <col min="8" max="8" width="13.140625" style="6" customWidth="1"/>
    <col min="9" max="9" width="14.140625" style="6" customWidth="1"/>
    <col min="10" max="10" width="17.42578125" style="6" customWidth="1"/>
    <col min="11" max="11" width="12.5703125" style="6" customWidth="1"/>
    <col min="12" max="12" width="4.5703125" style="6" customWidth="1"/>
    <col min="13" max="16384" width="9.140625" style="6"/>
  </cols>
  <sheetData>
    <row r="1" spans="1:12" x14ac:dyDescent="0.2">
      <c r="A1" s="30" t="s">
        <v>296</v>
      </c>
    </row>
    <row r="2" spans="1:12" ht="15" x14ac:dyDescent="0.25">
      <c r="A2" s="226" t="s">
        <v>241</v>
      </c>
    </row>
    <row r="3" spans="1:12" ht="22.5" customHeight="1" x14ac:dyDescent="0.2">
      <c r="B3" s="349" t="s">
        <v>167</v>
      </c>
      <c r="C3" s="349"/>
      <c r="D3" s="349" t="s">
        <v>168</v>
      </c>
      <c r="E3" s="349"/>
      <c r="F3" s="349" t="s">
        <v>165</v>
      </c>
      <c r="G3" s="349" t="s">
        <v>94</v>
      </c>
      <c r="H3" s="349" t="s">
        <v>169</v>
      </c>
      <c r="I3" s="349" t="s">
        <v>170</v>
      </c>
      <c r="J3" s="349" t="s">
        <v>171</v>
      </c>
      <c r="K3" s="349" t="s">
        <v>172</v>
      </c>
    </row>
    <row r="4" spans="1:12" ht="32.25" customHeight="1" x14ac:dyDescent="0.2">
      <c r="B4" s="46" t="s">
        <v>173</v>
      </c>
      <c r="C4" s="46" t="s">
        <v>174</v>
      </c>
      <c r="D4" s="46" t="s">
        <v>173</v>
      </c>
      <c r="E4" s="46" t="s">
        <v>174</v>
      </c>
      <c r="F4" s="349"/>
      <c r="G4" s="349"/>
      <c r="H4" s="349"/>
      <c r="I4" s="349"/>
      <c r="J4" s="349"/>
      <c r="K4" s="349"/>
    </row>
    <row r="5" spans="1:12" x14ac:dyDescent="0.2">
      <c r="A5" s="4" t="s">
        <v>0</v>
      </c>
      <c r="B5" s="29">
        <v>26030</v>
      </c>
      <c r="C5" s="29">
        <v>435</v>
      </c>
      <c r="D5" s="29">
        <v>1080</v>
      </c>
      <c r="E5" s="29">
        <v>25</v>
      </c>
      <c r="F5" s="29">
        <v>1125</v>
      </c>
      <c r="G5" s="29">
        <v>1515</v>
      </c>
      <c r="H5" s="29">
        <v>385</v>
      </c>
      <c r="I5" s="29">
        <v>1115</v>
      </c>
      <c r="J5" s="29">
        <v>1685</v>
      </c>
      <c r="K5" s="29">
        <v>33400</v>
      </c>
      <c r="L5" s="109"/>
    </row>
    <row r="6" spans="1:12" x14ac:dyDescent="0.2">
      <c r="A6" s="2" t="s">
        <v>1</v>
      </c>
      <c r="B6" s="9">
        <v>1190</v>
      </c>
      <c r="C6" s="9">
        <v>0</v>
      </c>
      <c r="D6" s="9">
        <v>25</v>
      </c>
      <c r="E6" s="9">
        <v>0</v>
      </c>
      <c r="F6" s="9">
        <v>65</v>
      </c>
      <c r="G6" s="9">
        <v>45</v>
      </c>
      <c r="H6" s="9">
        <v>45</v>
      </c>
      <c r="I6" s="9">
        <v>10</v>
      </c>
      <c r="J6" s="9">
        <v>60</v>
      </c>
      <c r="K6" s="9">
        <v>1445</v>
      </c>
      <c r="L6" s="109"/>
    </row>
    <row r="7" spans="1:12" x14ac:dyDescent="0.2">
      <c r="A7" s="2" t="s">
        <v>2</v>
      </c>
      <c r="B7" s="9">
        <v>630</v>
      </c>
      <c r="C7" s="9">
        <v>20</v>
      </c>
      <c r="D7" s="9">
        <v>95</v>
      </c>
      <c r="E7" s="9">
        <v>0</v>
      </c>
      <c r="F7" s="9">
        <v>25</v>
      </c>
      <c r="G7" s="9">
        <v>60</v>
      </c>
      <c r="H7" s="9">
        <v>0</v>
      </c>
      <c r="I7" s="9">
        <v>20</v>
      </c>
      <c r="J7" s="9">
        <v>40</v>
      </c>
      <c r="K7" s="9">
        <v>895</v>
      </c>
      <c r="L7" s="109"/>
    </row>
    <row r="8" spans="1:12" x14ac:dyDescent="0.2">
      <c r="A8" s="2" t="s">
        <v>3</v>
      </c>
      <c r="B8" s="9">
        <v>280</v>
      </c>
      <c r="C8" s="9">
        <v>5</v>
      </c>
      <c r="D8" s="9">
        <v>25</v>
      </c>
      <c r="E8" s="9">
        <v>0</v>
      </c>
      <c r="F8" s="9">
        <v>5</v>
      </c>
      <c r="G8" s="9">
        <v>20</v>
      </c>
      <c r="H8" s="9">
        <v>0</v>
      </c>
      <c r="I8" s="9">
        <v>15</v>
      </c>
      <c r="J8" s="9">
        <v>20</v>
      </c>
      <c r="K8" s="9">
        <v>375</v>
      </c>
      <c r="L8" s="109"/>
    </row>
    <row r="9" spans="1:12" x14ac:dyDescent="0.2">
      <c r="A9" s="2" t="s">
        <v>4</v>
      </c>
      <c r="B9" s="9">
        <v>270</v>
      </c>
      <c r="C9" s="9">
        <v>5</v>
      </c>
      <c r="D9" s="9">
        <v>95</v>
      </c>
      <c r="E9" s="9">
        <v>0</v>
      </c>
      <c r="F9" s="9">
        <v>20</v>
      </c>
      <c r="G9" s="9">
        <v>20</v>
      </c>
      <c r="H9" s="9">
        <v>0</v>
      </c>
      <c r="I9" s="9">
        <v>0</v>
      </c>
      <c r="J9" s="9">
        <v>20</v>
      </c>
      <c r="K9" s="9">
        <v>430</v>
      </c>
      <c r="L9" s="109"/>
    </row>
    <row r="10" spans="1:12" x14ac:dyDescent="0.2">
      <c r="A10" s="2" t="s">
        <v>5</v>
      </c>
      <c r="B10" s="9">
        <v>375</v>
      </c>
      <c r="C10" s="9">
        <v>20</v>
      </c>
      <c r="D10" s="9">
        <v>0</v>
      </c>
      <c r="E10" s="9">
        <v>0</v>
      </c>
      <c r="F10" s="9">
        <v>30</v>
      </c>
      <c r="G10" s="9">
        <v>10</v>
      </c>
      <c r="H10" s="9">
        <v>0</v>
      </c>
      <c r="I10" s="9">
        <v>15</v>
      </c>
      <c r="J10" s="9">
        <v>50</v>
      </c>
      <c r="K10" s="9">
        <v>495</v>
      </c>
      <c r="L10" s="109"/>
    </row>
    <row r="11" spans="1:12" x14ac:dyDescent="0.2">
      <c r="A11" s="2" t="s">
        <v>6</v>
      </c>
      <c r="B11" s="9">
        <v>635</v>
      </c>
      <c r="C11" s="9">
        <v>15</v>
      </c>
      <c r="D11" s="9">
        <v>35</v>
      </c>
      <c r="E11" s="9">
        <v>5</v>
      </c>
      <c r="F11" s="9">
        <v>50</v>
      </c>
      <c r="G11" s="9">
        <v>35</v>
      </c>
      <c r="H11" s="9">
        <v>5</v>
      </c>
      <c r="I11" s="9">
        <v>20</v>
      </c>
      <c r="J11" s="9">
        <v>85</v>
      </c>
      <c r="K11" s="9">
        <v>885</v>
      </c>
      <c r="L11" s="109"/>
    </row>
    <row r="12" spans="1:12" x14ac:dyDescent="0.2">
      <c r="A12" s="2" t="s">
        <v>7</v>
      </c>
      <c r="B12" s="9">
        <v>1015</v>
      </c>
      <c r="C12" s="9">
        <v>5</v>
      </c>
      <c r="D12" s="9">
        <v>95</v>
      </c>
      <c r="E12" s="9">
        <v>0</v>
      </c>
      <c r="F12" s="9">
        <v>30</v>
      </c>
      <c r="G12" s="9">
        <v>130</v>
      </c>
      <c r="H12" s="9">
        <v>5</v>
      </c>
      <c r="I12" s="9">
        <v>135</v>
      </c>
      <c r="J12" s="9">
        <v>55</v>
      </c>
      <c r="K12" s="9">
        <v>1465</v>
      </c>
      <c r="L12" s="109"/>
    </row>
    <row r="13" spans="1:12" x14ac:dyDescent="0.2">
      <c r="A13" s="2" t="s">
        <v>8</v>
      </c>
      <c r="B13" s="9">
        <v>645</v>
      </c>
      <c r="C13" s="9">
        <v>5</v>
      </c>
      <c r="D13" s="9">
        <v>5</v>
      </c>
      <c r="E13" s="9">
        <v>0</v>
      </c>
      <c r="F13" s="9">
        <v>10</v>
      </c>
      <c r="G13" s="9">
        <v>25</v>
      </c>
      <c r="H13" s="9">
        <v>5</v>
      </c>
      <c r="I13" s="9">
        <v>0</v>
      </c>
      <c r="J13" s="9">
        <v>100</v>
      </c>
      <c r="K13" s="9">
        <v>790</v>
      </c>
      <c r="L13" s="109"/>
    </row>
    <row r="14" spans="1:12" x14ac:dyDescent="0.2">
      <c r="A14" s="2" t="s">
        <v>9</v>
      </c>
      <c r="B14" s="9">
        <v>150</v>
      </c>
      <c r="C14" s="9">
        <v>5</v>
      </c>
      <c r="D14" s="9">
        <v>35</v>
      </c>
      <c r="E14" s="9">
        <v>0</v>
      </c>
      <c r="F14" s="9">
        <v>30</v>
      </c>
      <c r="G14" s="9">
        <v>0</v>
      </c>
      <c r="H14" s="9">
        <v>0</v>
      </c>
      <c r="I14" s="9">
        <v>0</v>
      </c>
      <c r="J14" s="9">
        <v>5</v>
      </c>
      <c r="K14" s="9">
        <v>225</v>
      </c>
      <c r="L14" s="109"/>
    </row>
    <row r="15" spans="1:12" x14ac:dyDescent="0.2">
      <c r="A15" s="2" t="s">
        <v>10</v>
      </c>
      <c r="B15" s="9">
        <v>475</v>
      </c>
      <c r="C15" s="9">
        <v>20</v>
      </c>
      <c r="D15" s="9">
        <v>40</v>
      </c>
      <c r="E15" s="9">
        <v>0</v>
      </c>
      <c r="F15" s="9">
        <v>10</v>
      </c>
      <c r="G15" s="9">
        <v>30</v>
      </c>
      <c r="H15" s="9">
        <v>0</v>
      </c>
      <c r="I15" s="9">
        <v>20</v>
      </c>
      <c r="J15" s="9">
        <v>25</v>
      </c>
      <c r="K15" s="9">
        <v>620</v>
      </c>
      <c r="L15" s="109"/>
    </row>
    <row r="16" spans="1:12" x14ac:dyDescent="0.2">
      <c r="A16" s="2" t="s">
        <v>11</v>
      </c>
      <c r="B16" s="9">
        <v>280</v>
      </c>
      <c r="C16" s="9">
        <v>0</v>
      </c>
      <c r="D16" s="9">
        <v>20</v>
      </c>
      <c r="E16" s="9">
        <v>0</v>
      </c>
      <c r="F16" s="9">
        <v>25</v>
      </c>
      <c r="G16" s="9">
        <v>10</v>
      </c>
      <c r="H16" s="9">
        <v>0</v>
      </c>
      <c r="I16" s="9">
        <v>10</v>
      </c>
      <c r="J16" s="9">
        <v>20</v>
      </c>
      <c r="K16" s="9">
        <v>365</v>
      </c>
      <c r="L16" s="109"/>
    </row>
    <row r="17" spans="1:12" x14ac:dyDescent="0.2">
      <c r="A17" s="2" t="s">
        <v>12</v>
      </c>
      <c r="B17" s="9">
        <v>1895</v>
      </c>
      <c r="C17" s="9">
        <v>15</v>
      </c>
      <c r="D17" s="9">
        <v>5</v>
      </c>
      <c r="E17" s="9">
        <v>0</v>
      </c>
      <c r="F17" s="9">
        <v>25</v>
      </c>
      <c r="G17" s="9">
        <v>5</v>
      </c>
      <c r="H17" s="9">
        <v>95</v>
      </c>
      <c r="I17" s="9">
        <v>0</v>
      </c>
      <c r="J17" s="9">
        <v>0</v>
      </c>
      <c r="K17" s="9">
        <v>2040</v>
      </c>
      <c r="L17" s="109"/>
    </row>
    <row r="18" spans="1:12" x14ac:dyDescent="0.2">
      <c r="A18" s="2" t="s">
        <v>13</v>
      </c>
      <c r="B18" s="9">
        <v>115</v>
      </c>
      <c r="C18" s="9">
        <v>5</v>
      </c>
      <c r="D18" s="9">
        <v>5</v>
      </c>
      <c r="E18" s="9">
        <v>0</v>
      </c>
      <c r="F18" s="9">
        <v>5</v>
      </c>
      <c r="G18" s="9">
        <v>25</v>
      </c>
      <c r="H18" s="9">
        <v>0</v>
      </c>
      <c r="I18" s="9">
        <v>0</v>
      </c>
      <c r="J18" s="9">
        <v>0</v>
      </c>
      <c r="K18" s="9">
        <v>155</v>
      </c>
      <c r="L18" s="109"/>
    </row>
    <row r="19" spans="1:12" x14ac:dyDescent="0.2">
      <c r="A19" s="2" t="s">
        <v>14</v>
      </c>
      <c r="B19" s="9">
        <v>735</v>
      </c>
      <c r="C19" s="9">
        <v>20</v>
      </c>
      <c r="D19" s="9">
        <v>70</v>
      </c>
      <c r="E19" s="9">
        <v>0</v>
      </c>
      <c r="F19" s="9">
        <v>50</v>
      </c>
      <c r="G19" s="9">
        <v>60</v>
      </c>
      <c r="H19" s="9">
        <v>10</v>
      </c>
      <c r="I19" s="9">
        <v>5</v>
      </c>
      <c r="J19" s="9">
        <v>95</v>
      </c>
      <c r="K19" s="9">
        <v>1040</v>
      </c>
      <c r="L19" s="109"/>
    </row>
    <row r="20" spans="1:12" x14ac:dyDescent="0.2">
      <c r="A20" s="2" t="s">
        <v>15</v>
      </c>
      <c r="B20" s="9">
        <v>1960</v>
      </c>
      <c r="C20" s="9">
        <v>40</v>
      </c>
      <c r="D20" s="9">
        <v>10</v>
      </c>
      <c r="E20" s="9">
        <v>0</v>
      </c>
      <c r="F20" s="9">
        <v>80</v>
      </c>
      <c r="G20" s="9">
        <v>130</v>
      </c>
      <c r="H20" s="9">
        <v>5</v>
      </c>
      <c r="I20" s="9">
        <v>110</v>
      </c>
      <c r="J20" s="9">
        <v>160</v>
      </c>
      <c r="K20" s="9">
        <v>2505</v>
      </c>
      <c r="L20" s="109"/>
    </row>
    <row r="21" spans="1:12" x14ac:dyDescent="0.2">
      <c r="A21" s="2" t="s">
        <v>16</v>
      </c>
      <c r="B21" s="9">
        <v>5135</v>
      </c>
      <c r="C21" s="9">
        <v>65</v>
      </c>
      <c r="D21" s="9">
        <v>5</v>
      </c>
      <c r="E21" s="9">
        <v>0</v>
      </c>
      <c r="F21" s="9">
        <v>240</v>
      </c>
      <c r="G21" s="9">
        <v>135</v>
      </c>
      <c r="H21" s="9">
        <v>180</v>
      </c>
      <c r="I21" s="9">
        <v>310</v>
      </c>
      <c r="J21" s="9">
        <v>220</v>
      </c>
      <c r="K21" s="9">
        <v>6295</v>
      </c>
      <c r="L21" s="109"/>
    </row>
    <row r="22" spans="1:12" x14ac:dyDescent="0.2">
      <c r="A22" s="2" t="s">
        <v>17</v>
      </c>
      <c r="B22" s="9">
        <v>900</v>
      </c>
      <c r="C22" s="9">
        <v>5</v>
      </c>
      <c r="D22" s="9">
        <v>30</v>
      </c>
      <c r="E22" s="9">
        <v>0</v>
      </c>
      <c r="F22" s="9">
        <v>10</v>
      </c>
      <c r="G22" s="9">
        <v>20</v>
      </c>
      <c r="H22" s="9">
        <v>5</v>
      </c>
      <c r="I22" s="9">
        <v>15</v>
      </c>
      <c r="J22" s="9">
        <v>20</v>
      </c>
      <c r="K22" s="9">
        <v>1010</v>
      </c>
      <c r="L22" s="109"/>
    </row>
    <row r="23" spans="1:12" x14ac:dyDescent="0.2">
      <c r="A23" s="2" t="s">
        <v>18</v>
      </c>
      <c r="B23" s="9">
        <v>205</v>
      </c>
      <c r="C23" s="9">
        <v>0</v>
      </c>
      <c r="D23" s="9">
        <v>15</v>
      </c>
      <c r="E23" s="9">
        <v>0</v>
      </c>
      <c r="F23" s="9">
        <v>5</v>
      </c>
      <c r="G23" s="9">
        <v>40</v>
      </c>
      <c r="H23" s="9">
        <v>0</v>
      </c>
      <c r="I23" s="9">
        <v>30</v>
      </c>
      <c r="J23" s="9">
        <v>5</v>
      </c>
      <c r="K23" s="9">
        <v>305</v>
      </c>
      <c r="L23" s="109"/>
    </row>
    <row r="24" spans="1:12" x14ac:dyDescent="0.2">
      <c r="A24" s="2" t="s">
        <v>19</v>
      </c>
      <c r="B24" s="9">
        <v>405</v>
      </c>
      <c r="C24" s="9">
        <v>10</v>
      </c>
      <c r="D24" s="9">
        <v>25</v>
      </c>
      <c r="E24" s="9">
        <v>0</v>
      </c>
      <c r="F24" s="9">
        <v>10</v>
      </c>
      <c r="G24" s="9">
        <v>10</v>
      </c>
      <c r="H24" s="9">
        <v>0</v>
      </c>
      <c r="I24" s="9">
        <v>15</v>
      </c>
      <c r="J24" s="9">
        <v>5</v>
      </c>
      <c r="K24" s="9">
        <v>480</v>
      </c>
      <c r="L24" s="109"/>
    </row>
    <row r="25" spans="1:12" x14ac:dyDescent="0.2">
      <c r="A25" s="2" t="s">
        <v>20</v>
      </c>
      <c r="B25" s="9">
        <v>275</v>
      </c>
      <c r="C25" s="9">
        <v>20</v>
      </c>
      <c r="D25" s="9">
        <v>35</v>
      </c>
      <c r="E25" s="9">
        <v>5</v>
      </c>
      <c r="F25" s="9">
        <v>40</v>
      </c>
      <c r="G25" s="9">
        <v>55</v>
      </c>
      <c r="H25" s="9">
        <v>0</v>
      </c>
      <c r="I25" s="9">
        <v>5</v>
      </c>
      <c r="J25" s="9">
        <v>20</v>
      </c>
      <c r="K25" s="9">
        <v>455</v>
      </c>
      <c r="L25" s="109"/>
    </row>
    <row r="26" spans="1:12" x14ac:dyDescent="0.2">
      <c r="A26" s="2" t="s">
        <v>21</v>
      </c>
      <c r="B26" s="9">
        <v>685</v>
      </c>
      <c r="C26" s="9">
        <v>5</v>
      </c>
      <c r="D26" s="9">
        <v>85</v>
      </c>
      <c r="E26" s="9">
        <v>5</v>
      </c>
      <c r="F26" s="9">
        <v>30</v>
      </c>
      <c r="G26" s="9">
        <v>15</v>
      </c>
      <c r="H26" s="9">
        <v>0</v>
      </c>
      <c r="I26" s="9">
        <v>0</v>
      </c>
      <c r="J26" s="9">
        <v>145</v>
      </c>
      <c r="K26" s="9">
        <v>975</v>
      </c>
      <c r="L26" s="109"/>
    </row>
    <row r="27" spans="1:12" x14ac:dyDescent="0.2">
      <c r="A27" s="2" t="s">
        <v>22</v>
      </c>
      <c r="B27" s="9">
        <v>1330</v>
      </c>
      <c r="C27" s="9">
        <v>70</v>
      </c>
      <c r="D27" s="9">
        <v>15</v>
      </c>
      <c r="E27" s="9">
        <v>0</v>
      </c>
      <c r="F27" s="9">
        <v>75</v>
      </c>
      <c r="G27" s="9">
        <v>135</v>
      </c>
      <c r="H27" s="9">
        <v>5</v>
      </c>
      <c r="I27" s="9">
        <v>35</v>
      </c>
      <c r="J27" s="9">
        <v>25</v>
      </c>
      <c r="K27" s="9">
        <v>1690</v>
      </c>
      <c r="L27" s="109"/>
    </row>
    <row r="28" spans="1:12" x14ac:dyDescent="0.2">
      <c r="A28" s="2" t="s">
        <v>23</v>
      </c>
      <c r="B28" s="9">
        <v>110</v>
      </c>
      <c r="C28" s="9">
        <v>5</v>
      </c>
      <c r="D28" s="9">
        <v>0</v>
      </c>
      <c r="E28" s="9">
        <v>0</v>
      </c>
      <c r="F28" s="9">
        <v>5</v>
      </c>
      <c r="G28" s="9">
        <v>10</v>
      </c>
      <c r="H28" s="9">
        <v>0</v>
      </c>
      <c r="I28" s="9">
        <v>0</v>
      </c>
      <c r="J28" s="9">
        <v>5</v>
      </c>
      <c r="K28" s="9">
        <v>140</v>
      </c>
      <c r="L28" s="109"/>
    </row>
    <row r="29" spans="1:12" x14ac:dyDescent="0.2">
      <c r="A29" s="2" t="s">
        <v>24</v>
      </c>
      <c r="B29" s="9">
        <v>540</v>
      </c>
      <c r="C29" s="9">
        <v>20</v>
      </c>
      <c r="D29" s="9">
        <v>10</v>
      </c>
      <c r="E29" s="9">
        <v>0</v>
      </c>
      <c r="F29" s="9">
        <v>50</v>
      </c>
      <c r="G29" s="9">
        <v>30</v>
      </c>
      <c r="H29" s="9">
        <v>5</v>
      </c>
      <c r="I29" s="9">
        <v>5</v>
      </c>
      <c r="J29" s="9">
        <v>10</v>
      </c>
      <c r="K29" s="9">
        <v>665</v>
      </c>
      <c r="L29" s="109"/>
    </row>
    <row r="30" spans="1:12" x14ac:dyDescent="0.2">
      <c r="A30" s="2" t="s">
        <v>25</v>
      </c>
      <c r="B30" s="9">
        <v>660</v>
      </c>
      <c r="C30" s="9">
        <v>10</v>
      </c>
      <c r="D30" s="9">
        <v>10</v>
      </c>
      <c r="E30" s="9">
        <v>0</v>
      </c>
      <c r="F30" s="9">
        <v>40</v>
      </c>
      <c r="G30" s="9">
        <v>55</v>
      </c>
      <c r="H30" s="9">
        <v>0</v>
      </c>
      <c r="I30" s="9">
        <v>15</v>
      </c>
      <c r="J30" s="9">
        <v>65</v>
      </c>
      <c r="K30" s="9">
        <v>855</v>
      </c>
      <c r="L30" s="109"/>
    </row>
    <row r="31" spans="1:12" x14ac:dyDescent="0.2">
      <c r="A31" s="2" t="s">
        <v>26</v>
      </c>
      <c r="B31" s="9">
        <v>455</v>
      </c>
      <c r="C31" s="9">
        <v>0</v>
      </c>
      <c r="D31" s="9">
        <v>90</v>
      </c>
      <c r="E31" s="9">
        <v>0</v>
      </c>
      <c r="F31" s="9">
        <v>5</v>
      </c>
      <c r="G31" s="9">
        <v>40</v>
      </c>
      <c r="H31" s="9">
        <v>0</v>
      </c>
      <c r="I31" s="9">
        <v>30</v>
      </c>
      <c r="J31" s="9">
        <v>25</v>
      </c>
      <c r="K31" s="9">
        <v>650</v>
      </c>
      <c r="L31" s="109"/>
    </row>
    <row r="32" spans="1:12" x14ac:dyDescent="0.2">
      <c r="A32" s="2" t="s">
        <v>27</v>
      </c>
      <c r="B32" s="9">
        <v>65</v>
      </c>
      <c r="C32" s="9">
        <v>0</v>
      </c>
      <c r="D32" s="9">
        <v>0</v>
      </c>
      <c r="E32" s="9">
        <v>0</v>
      </c>
      <c r="F32" s="9">
        <v>0</v>
      </c>
      <c r="G32" s="9">
        <v>5</v>
      </c>
      <c r="H32" s="9">
        <v>0</v>
      </c>
      <c r="I32" s="9">
        <v>0</v>
      </c>
      <c r="J32" s="9">
        <v>10</v>
      </c>
      <c r="K32" s="9">
        <v>85</v>
      </c>
      <c r="L32" s="109"/>
    </row>
    <row r="33" spans="1:12" x14ac:dyDescent="0.2">
      <c r="A33" s="2" t="s">
        <v>28</v>
      </c>
      <c r="B33" s="9">
        <v>630</v>
      </c>
      <c r="C33" s="9">
        <v>10</v>
      </c>
      <c r="D33" s="9">
        <v>30</v>
      </c>
      <c r="E33" s="9">
        <v>0</v>
      </c>
      <c r="F33" s="9">
        <v>45</v>
      </c>
      <c r="G33" s="9">
        <v>50</v>
      </c>
      <c r="H33" s="9">
        <v>0</v>
      </c>
      <c r="I33" s="9">
        <v>20</v>
      </c>
      <c r="J33" s="9">
        <v>30</v>
      </c>
      <c r="K33" s="9">
        <v>810</v>
      </c>
      <c r="L33" s="109"/>
    </row>
    <row r="34" spans="1:12" x14ac:dyDescent="0.2">
      <c r="A34" s="2" t="s">
        <v>29</v>
      </c>
      <c r="B34" s="9">
        <v>1490</v>
      </c>
      <c r="C34" s="9">
        <v>10</v>
      </c>
      <c r="D34" s="9">
        <v>145</v>
      </c>
      <c r="E34" s="9">
        <v>0</v>
      </c>
      <c r="F34" s="9">
        <v>55</v>
      </c>
      <c r="G34" s="9">
        <v>155</v>
      </c>
      <c r="H34" s="9">
        <v>10</v>
      </c>
      <c r="I34" s="9">
        <v>115</v>
      </c>
      <c r="J34" s="9">
        <v>155</v>
      </c>
      <c r="K34" s="9">
        <v>2140</v>
      </c>
      <c r="L34" s="109"/>
    </row>
    <row r="35" spans="1:12" x14ac:dyDescent="0.2">
      <c r="A35" s="2" t="s">
        <v>30</v>
      </c>
      <c r="B35" s="9">
        <v>455</v>
      </c>
      <c r="C35" s="9">
        <v>10</v>
      </c>
      <c r="D35" s="9">
        <v>0</v>
      </c>
      <c r="E35" s="9">
        <v>0</v>
      </c>
      <c r="F35" s="9">
        <v>25</v>
      </c>
      <c r="G35" s="9">
        <v>50</v>
      </c>
      <c r="H35" s="9">
        <v>0</v>
      </c>
      <c r="I35" s="9">
        <v>35</v>
      </c>
      <c r="J35" s="9">
        <v>30</v>
      </c>
      <c r="K35" s="9">
        <v>605</v>
      </c>
      <c r="L35" s="109"/>
    </row>
    <row r="36" spans="1:12" x14ac:dyDescent="0.2">
      <c r="A36" s="2" t="s">
        <v>31</v>
      </c>
      <c r="B36" s="9">
        <v>850</v>
      </c>
      <c r="C36" s="9">
        <v>5</v>
      </c>
      <c r="D36" s="9">
        <v>10</v>
      </c>
      <c r="E36" s="9">
        <v>0</v>
      </c>
      <c r="F36" s="9">
        <v>10</v>
      </c>
      <c r="G36" s="9">
        <v>45</v>
      </c>
      <c r="H36" s="9">
        <v>5</v>
      </c>
      <c r="I36" s="9">
        <v>5</v>
      </c>
      <c r="J36" s="9">
        <v>115</v>
      </c>
      <c r="K36" s="9">
        <v>1050</v>
      </c>
      <c r="L36" s="109"/>
    </row>
    <row r="37" spans="1:12" x14ac:dyDescent="0.2">
      <c r="A37" s="3" t="s">
        <v>32</v>
      </c>
      <c r="B37" s="11">
        <v>1185</v>
      </c>
      <c r="C37" s="11">
        <v>20</v>
      </c>
      <c r="D37" s="11">
        <v>10</v>
      </c>
      <c r="E37" s="11">
        <v>0</v>
      </c>
      <c r="F37" s="11">
        <v>15</v>
      </c>
      <c r="G37" s="11">
        <v>55</v>
      </c>
      <c r="H37" s="11">
        <v>0</v>
      </c>
      <c r="I37" s="11">
        <v>105</v>
      </c>
      <c r="J37" s="11">
        <v>65</v>
      </c>
      <c r="K37" s="11">
        <v>1460</v>
      </c>
      <c r="L37" s="109"/>
    </row>
    <row r="39" spans="1:12" x14ac:dyDescent="0.2">
      <c r="A39" s="30" t="s">
        <v>297</v>
      </c>
    </row>
    <row r="40" spans="1:12" s="161" customFormat="1" x14ac:dyDescent="0.2"/>
    <row r="41" spans="1:12" ht="22.5" customHeight="1" x14ac:dyDescent="0.2">
      <c r="B41" s="349" t="s">
        <v>167</v>
      </c>
      <c r="C41" s="349"/>
      <c r="D41" s="349" t="s">
        <v>168</v>
      </c>
      <c r="E41" s="349"/>
      <c r="F41" s="349" t="s">
        <v>165</v>
      </c>
      <c r="G41" s="349" t="s">
        <v>94</v>
      </c>
      <c r="H41" s="349" t="s">
        <v>169</v>
      </c>
      <c r="I41" s="349" t="s">
        <v>170</v>
      </c>
      <c r="J41" s="349" t="s">
        <v>171</v>
      </c>
      <c r="K41" s="349" t="s">
        <v>172</v>
      </c>
    </row>
    <row r="42" spans="1:12" ht="45.75" customHeight="1" x14ac:dyDescent="0.2">
      <c r="B42" s="46" t="s">
        <v>173</v>
      </c>
      <c r="C42" s="46" t="s">
        <v>174</v>
      </c>
      <c r="D42" s="46" t="s">
        <v>173</v>
      </c>
      <c r="E42" s="46" t="s">
        <v>174</v>
      </c>
      <c r="F42" s="349"/>
      <c r="G42" s="349"/>
      <c r="H42" s="349"/>
      <c r="I42" s="349"/>
      <c r="J42" s="349"/>
      <c r="K42" s="349"/>
    </row>
    <row r="43" spans="1:12" x14ac:dyDescent="0.2">
      <c r="A43" s="4" t="s">
        <v>0</v>
      </c>
      <c r="B43" s="75">
        <f>B5/$K5</f>
        <v>0.77934131736526946</v>
      </c>
      <c r="C43" s="75">
        <f t="shared" ref="C43:K43" si="0">C5/$K5</f>
        <v>1.3023952095808384E-2</v>
      </c>
      <c r="D43" s="75">
        <f t="shared" si="0"/>
        <v>3.2335329341317366E-2</v>
      </c>
      <c r="E43" s="75">
        <f t="shared" si="0"/>
        <v>7.4850299401197609E-4</v>
      </c>
      <c r="F43" s="75">
        <f t="shared" si="0"/>
        <v>3.3682634730538924E-2</v>
      </c>
      <c r="G43" s="75">
        <f t="shared" si="0"/>
        <v>4.5359281437125747E-2</v>
      </c>
      <c r="H43" s="75">
        <f t="shared" si="0"/>
        <v>1.152694610778443E-2</v>
      </c>
      <c r="I43" s="75">
        <f t="shared" si="0"/>
        <v>3.3383233532934133E-2</v>
      </c>
      <c r="J43" s="75">
        <f t="shared" si="0"/>
        <v>5.0449101796407186E-2</v>
      </c>
      <c r="K43" s="75">
        <f t="shared" si="0"/>
        <v>1</v>
      </c>
    </row>
    <row r="44" spans="1:12" x14ac:dyDescent="0.2">
      <c r="A44" s="2" t="s">
        <v>1</v>
      </c>
      <c r="B44" s="70">
        <f>B6/$K6</f>
        <v>0.82352941176470584</v>
      </c>
      <c r="C44" s="70">
        <f t="shared" ref="C44:K44" si="1">C6/$K6</f>
        <v>0</v>
      </c>
      <c r="D44" s="70">
        <f t="shared" si="1"/>
        <v>1.7301038062283738E-2</v>
      </c>
      <c r="E44" s="70">
        <f t="shared" si="1"/>
        <v>0</v>
      </c>
      <c r="F44" s="70">
        <f t="shared" si="1"/>
        <v>4.4982698961937718E-2</v>
      </c>
      <c r="G44" s="70">
        <f t="shared" si="1"/>
        <v>3.1141868512110725E-2</v>
      </c>
      <c r="H44" s="70">
        <f t="shared" si="1"/>
        <v>3.1141868512110725E-2</v>
      </c>
      <c r="I44" s="70">
        <f t="shared" si="1"/>
        <v>6.920415224913495E-3</v>
      </c>
      <c r="J44" s="70">
        <f t="shared" si="1"/>
        <v>4.1522491349480967E-2</v>
      </c>
      <c r="K44" s="70">
        <f t="shared" si="1"/>
        <v>1</v>
      </c>
    </row>
    <row r="45" spans="1:12" x14ac:dyDescent="0.2">
      <c r="A45" s="2" t="s">
        <v>2</v>
      </c>
      <c r="B45" s="70">
        <f t="shared" ref="B45:K45" si="2">B7/$K7</f>
        <v>0.7039106145251397</v>
      </c>
      <c r="C45" s="70">
        <f t="shared" si="2"/>
        <v>2.23463687150838E-2</v>
      </c>
      <c r="D45" s="70">
        <f t="shared" si="2"/>
        <v>0.10614525139664804</v>
      </c>
      <c r="E45" s="70">
        <f t="shared" si="2"/>
        <v>0</v>
      </c>
      <c r="F45" s="70">
        <f t="shared" si="2"/>
        <v>2.7932960893854747E-2</v>
      </c>
      <c r="G45" s="70">
        <f t="shared" si="2"/>
        <v>6.7039106145251395E-2</v>
      </c>
      <c r="H45" s="70">
        <f t="shared" si="2"/>
        <v>0</v>
      </c>
      <c r="I45" s="70">
        <f t="shared" si="2"/>
        <v>2.23463687150838E-2</v>
      </c>
      <c r="J45" s="70">
        <f t="shared" si="2"/>
        <v>4.4692737430167599E-2</v>
      </c>
      <c r="K45" s="70">
        <f t="shared" si="2"/>
        <v>1</v>
      </c>
    </row>
    <row r="46" spans="1:12" x14ac:dyDescent="0.2">
      <c r="A46" s="2" t="s">
        <v>3</v>
      </c>
      <c r="B46" s="70">
        <f t="shared" ref="B46:K46" si="3">B8/$K8</f>
        <v>0.7466666666666667</v>
      </c>
      <c r="C46" s="70">
        <f t="shared" si="3"/>
        <v>1.3333333333333334E-2</v>
      </c>
      <c r="D46" s="70">
        <f t="shared" si="3"/>
        <v>6.6666666666666666E-2</v>
      </c>
      <c r="E46" s="70">
        <f t="shared" si="3"/>
        <v>0</v>
      </c>
      <c r="F46" s="70">
        <f t="shared" si="3"/>
        <v>1.3333333333333334E-2</v>
      </c>
      <c r="G46" s="70">
        <f t="shared" si="3"/>
        <v>5.3333333333333337E-2</v>
      </c>
      <c r="H46" s="70">
        <f t="shared" si="3"/>
        <v>0</v>
      </c>
      <c r="I46" s="70">
        <f t="shared" si="3"/>
        <v>0.04</v>
      </c>
      <c r="J46" s="70">
        <f t="shared" si="3"/>
        <v>5.3333333333333337E-2</v>
      </c>
      <c r="K46" s="70">
        <f t="shared" si="3"/>
        <v>1</v>
      </c>
    </row>
    <row r="47" spans="1:12" x14ac:dyDescent="0.2">
      <c r="A47" s="2" t="s">
        <v>4</v>
      </c>
      <c r="B47" s="70">
        <f t="shared" ref="B47:K47" si="4">B9/$K9</f>
        <v>0.62790697674418605</v>
      </c>
      <c r="C47" s="70">
        <f t="shared" si="4"/>
        <v>1.1627906976744186E-2</v>
      </c>
      <c r="D47" s="70">
        <f t="shared" si="4"/>
        <v>0.22093023255813954</v>
      </c>
      <c r="E47" s="70">
        <f t="shared" si="4"/>
        <v>0</v>
      </c>
      <c r="F47" s="70">
        <f t="shared" si="4"/>
        <v>4.6511627906976744E-2</v>
      </c>
      <c r="G47" s="70">
        <f t="shared" si="4"/>
        <v>4.6511627906976744E-2</v>
      </c>
      <c r="H47" s="70">
        <f t="shared" si="4"/>
        <v>0</v>
      </c>
      <c r="I47" s="70">
        <f t="shared" si="4"/>
        <v>0</v>
      </c>
      <c r="J47" s="70">
        <f t="shared" si="4"/>
        <v>4.6511627906976744E-2</v>
      </c>
      <c r="K47" s="70">
        <f t="shared" si="4"/>
        <v>1</v>
      </c>
    </row>
    <row r="48" spans="1:12" x14ac:dyDescent="0.2">
      <c r="A48" s="2" t="s">
        <v>5</v>
      </c>
      <c r="B48" s="70">
        <f t="shared" ref="B48:K48" si="5">B10/$K10</f>
        <v>0.75757575757575757</v>
      </c>
      <c r="C48" s="70">
        <f t="shared" si="5"/>
        <v>4.0404040404040407E-2</v>
      </c>
      <c r="D48" s="70">
        <f t="shared" si="5"/>
        <v>0</v>
      </c>
      <c r="E48" s="70">
        <f t="shared" si="5"/>
        <v>0</v>
      </c>
      <c r="F48" s="70">
        <f t="shared" si="5"/>
        <v>6.0606060606060608E-2</v>
      </c>
      <c r="G48" s="70">
        <f t="shared" si="5"/>
        <v>2.0202020202020204E-2</v>
      </c>
      <c r="H48" s="70">
        <f t="shared" si="5"/>
        <v>0</v>
      </c>
      <c r="I48" s="70">
        <f t="shared" si="5"/>
        <v>3.0303030303030304E-2</v>
      </c>
      <c r="J48" s="70">
        <f t="shared" si="5"/>
        <v>0.10101010101010101</v>
      </c>
      <c r="K48" s="70">
        <f t="shared" si="5"/>
        <v>1</v>
      </c>
    </row>
    <row r="49" spans="1:11" x14ac:dyDescent="0.2">
      <c r="A49" s="2" t="s">
        <v>6</v>
      </c>
      <c r="B49" s="70">
        <f t="shared" ref="B49:K49" si="6">B11/$K11</f>
        <v>0.71751412429378536</v>
      </c>
      <c r="C49" s="70">
        <f t="shared" si="6"/>
        <v>1.6949152542372881E-2</v>
      </c>
      <c r="D49" s="70">
        <f t="shared" si="6"/>
        <v>3.954802259887006E-2</v>
      </c>
      <c r="E49" s="70">
        <f t="shared" si="6"/>
        <v>5.6497175141242938E-3</v>
      </c>
      <c r="F49" s="70">
        <f t="shared" si="6"/>
        <v>5.6497175141242938E-2</v>
      </c>
      <c r="G49" s="70">
        <f t="shared" si="6"/>
        <v>3.954802259887006E-2</v>
      </c>
      <c r="H49" s="70">
        <f t="shared" si="6"/>
        <v>5.6497175141242938E-3</v>
      </c>
      <c r="I49" s="70">
        <f t="shared" si="6"/>
        <v>2.2598870056497175E-2</v>
      </c>
      <c r="J49" s="70">
        <f t="shared" si="6"/>
        <v>9.6045197740112997E-2</v>
      </c>
      <c r="K49" s="70">
        <f t="shared" si="6"/>
        <v>1</v>
      </c>
    </row>
    <row r="50" spans="1:11" x14ac:dyDescent="0.2">
      <c r="A50" s="2" t="s">
        <v>7</v>
      </c>
      <c r="B50" s="70">
        <f t="shared" ref="B50:K50" si="7">B12/$K12</f>
        <v>0.69283276450511944</v>
      </c>
      <c r="C50" s="70">
        <f t="shared" si="7"/>
        <v>3.4129692832764505E-3</v>
      </c>
      <c r="D50" s="70">
        <f t="shared" si="7"/>
        <v>6.4846416382252553E-2</v>
      </c>
      <c r="E50" s="70">
        <f t="shared" si="7"/>
        <v>0</v>
      </c>
      <c r="F50" s="70">
        <f t="shared" si="7"/>
        <v>2.0477815699658702E-2</v>
      </c>
      <c r="G50" s="70">
        <f t="shared" si="7"/>
        <v>8.8737201365187715E-2</v>
      </c>
      <c r="H50" s="70">
        <f t="shared" si="7"/>
        <v>3.4129692832764505E-3</v>
      </c>
      <c r="I50" s="70">
        <f t="shared" si="7"/>
        <v>9.2150170648464161E-2</v>
      </c>
      <c r="J50" s="70">
        <f t="shared" si="7"/>
        <v>3.7542662116040959E-2</v>
      </c>
      <c r="K50" s="70">
        <f t="shared" si="7"/>
        <v>1</v>
      </c>
    </row>
    <row r="51" spans="1:11" x14ac:dyDescent="0.2">
      <c r="A51" s="2" t="s">
        <v>8</v>
      </c>
      <c r="B51" s="70">
        <f t="shared" ref="B51:K51" si="8">B13/$K13</f>
        <v>0.81645569620253167</v>
      </c>
      <c r="C51" s="70">
        <f t="shared" si="8"/>
        <v>6.3291139240506328E-3</v>
      </c>
      <c r="D51" s="70">
        <f t="shared" si="8"/>
        <v>6.3291139240506328E-3</v>
      </c>
      <c r="E51" s="70">
        <f t="shared" si="8"/>
        <v>0</v>
      </c>
      <c r="F51" s="70">
        <f t="shared" si="8"/>
        <v>1.2658227848101266E-2</v>
      </c>
      <c r="G51" s="70">
        <f t="shared" si="8"/>
        <v>3.1645569620253167E-2</v>
      </c>
      <c r="H51" s="70">
        <f>H13/$K13</f>
        <v>6.3291139240506328E-3</v>
      </c>
      <c r="I51" s="70">
        <f t="shared" si="8"/>
        <v>0</v>
      </c>
      <c r="J51" s="70">
        <f t="shared" si="8"/>
        <v>0.12658227848101267</v>
      </c>
      <c r="K51" s="70">
        <f t="shared" si="8"/>
        <v>1</v>
      </c>
    </row>
    <row r="52" spans="1:11" x14ac:dyDescent="0.2">
      <c r="A52" s="2" t="s">
        <v>9</v>
      </c>
      <c r="B52" s="70">
        <f t="shared" ref="B52:K52" si="9">B14/$K14</f>
        <v>0.66666666666666663</v>
      </c>
      <c r="C52" s="70">
        <f t="shared" si="9"/>
        <v>2.2222222222222223E-2</v>
      </c>
      <c r="D52" s="70">
        <f t="shared" si="9"/>
        <v>0.15555555555555556</v>
      </c>
      <c r="E52" s="70">
        <f t="shared" si="9"/>
        <v>0</v>
      </c>
      <c r="F52" s="70">
        <f t="shared" si="9"/>
        <v>0.13333333333333333</v>
      </c>
      <c r="G52" s="70">
        <f t="shared" si="9"/>
        <v>0</v>
      </c>
      <c r="H52" s="70">
        <f t="shared" si="9"/>
        <v>0</v>
      </c>
      <c r="I52" s="70">
        <f t="shared" si="9"/>
        <v>0</v>
      </c>
      <c r="J52" s="70">
        <f t="shared" si="9"/>
        <v>2.2222222222222223E-2</v>
      </c>
      <c r="K52" s="70">
        <f t="shared" si="9"/>
        <v>1</v>
      </c>
    </row>
    <row r="53" spans="1:11" x14ac:dyDescent="0.2">
      <c r="A53" s="2" t="s">
        <v>10</v>
      </c>
      <c r="B53" s="70">
        <f t="shared" ref="B53:K53" si="10">B15/$K15</f>
        <v>0.7661290322580645</v>
      </c>
      <c r="C53" s="70">
        <f t="shared" si="10"/>
        <v>3.2258064516129031E-2</v>
      </c>
      <c r="D53" s="70">
        <f t="shared" si="10"/>
        <v>6.4516129032258063E-2</v>
      </c>
      <c r="E53" s="70">
        <f t="shared" si="10"/>
        <v>0</v>
      </c>
      <c r="F53" s="70">
        <f t="shared" si="10"/>
        <v>1.6129032258064516E-2</v>
      </c>
      <c r="G53" s="70">
        <f t="shared" si="10"/>
        <v>4.8387096774193547E-2</v>
      </c>
      <c r="H53" s="70">
        <f t="shared" si="10"/>
        <v>0</v>
      </c>
      <c r="I53" s="70">
        <f t="shared" si="10"/>
        <v>3.2258064516129031E-2</v>
      </c>
      <c r="J53" s="70">
        <f t="shared" si="10"/>
        <v>4.0322580645161289E-2</v>
      </c>
      <c r="K53" s="70">
        <f t="shared" si="10"/>
        <v>1</v>
      </c>
    </row>
    <row r="54" spans="1:11" x14ac:dyDescent="0.2">
      <c r="A54" s="2" t="s">
        <v>11</v>
      </c>
      <c r="B54" s="70">
        <f t="shared" ref="B54:K54" si="11">B16/$K16</f>
        <v>0.76712328767123283</v>
      </c>
      <c r="C54" s="70">
        <f t="shared" si="11"/>
        <v>0</v>
      </c>
      <c r="D54" s="70">
        <f t="shared" si="11"/>
        <v>5.4794520547945202E-2</v>
      </c>
      <c r="E54" s="70">
        <f t="shared" si="11"/>
        <v>0</v>
      </c>
      <c r="F54" s="70">
        <f t="shared" si="11"/>
        <v>6.8493150684931503E-2</v>
      </c>
      <c r="G54" s="70">
        <f t="shared" si="11"/>
        <v>2.7397260273972601E-2</v>
      </c>
      <c r="H54" s="70">
        <f t="shared" si="11"/>
        <v>0</v>
      </c>
      <c r="I54" s="70">
        <f t="shared" si="11"/>
        <v>2.7397260273972601E-2</v>
      </c>
      <c r="J54" s="70">
        <f t="shared" si="11"/>
        <v>5.4794520547945202E-2</v>
      </c>
      <c r="K54" s="70">
        <f t="shared" si="11"/>
        <v>1</v>
      </c>
    </row>
    <row r="55" spans="1:11" x14ac:dyDescent="0.2">
      <c r="A55" s="2" t="s">
        <v>12</v>
      </c>
      <c r="B55" s="70">
        <f t="shared" ref="B55:K55" si="12">B17/$K17</f>
        <v>0.92892156862745101</v>
      </c>
      <c r="C55" s="70">
        <f t="shared" si="12"/>
        <v>7.3529411764705881E-3</v>
      </c>
      <c r="D55" s="70">
        <f t="shared" si="12"/>
        <v>2.4509803921568627E-3</v>
      </c>
      <c r="E55" s="70">
        <f t="shared" si="12"/>
        <v>0</v>
      </c>
      <c r="F55" s="70">
        <f t="shared" si="12"/>
        <v>1.2254901960784314E-2</v>
      </c>
      <c r="G55" s="70">
        <f t="shared" si="12"/>
        <v>2.4509803921568627E-3</v>
      </c>
      <c r="H55" s="70">
        <f t="shared" si="12"/>
        <v>4.6568627450980393E-2</v>
      </c>
      <c r="I55" s="70">
        <f t="shared" si="12"/>
        <v>0</v>
      </c>
      <c r="J55" s="70">
        <f t="shared" si="12"/>
        <v>0</v>
      </c>
      <c r="K55" s="70">
        <f t="shared" si="12"/>
        <v>1</v>
      </c>
    </row>
    <row r="56" spans="1:11" x14ac:dyDescent="0.2">
      <c r="A56" s="2" t="s">
        <v>13</v>
      </c>
      <c r="B56" s="70">
        <f t="shared" ref="B56:K56" si="13">B18/$K18</f>
        <v>0.74193548387096775</v>
      </c>
      <c r="C56" s="70">
        <f t="shared" si="13"/>
        <v>3.2258064516129031E-2</v>
      </c>
      <c r="D56" s="70">
        <f t="shared" si="13"/>
        <v>3.2258064516129031E-2</v>
      </c>
      <c r="E56" s="70">
        <f t="shared" si="13"/>
        <v>0</v>
      </c>
      <c r="F56" s="70">
        <f t="shared" si="13"/>
        <v>3.2258064516129031E-2</v>
      </c>
      <c r="G56" s="70">
        <f t="shared" si="13"/>
        <v>0.16129032258064516</v>
      </c>
      <c r="H56" s="70">
        <f t="shared" si="13"/>
        <v>0</v>
      </c>
      <c r="I56" s="70">
        <f t="shared" si="13"/>
        <v>0</v>
      </c>
      <c r="J56" s="70">
        <f t="shared" si="13"/>
        <v>0</v>
      </c>
      <c r="K56" s="70">
        <f t="shared" si="13"/>
        <v>1</v>
      </c>
    </row>
    <row r="57" spans="1:11" x14ac:dyDescent="0.2">
      <c r="A57" s="2" t="s">
        <v>14</v>
      </c>
      <c r="B57" s="70">
        <f t="shared" ref="B57:K57" si="14">B19/$K19</f>
        <v>0.70673076923076927</v>
      </c>
      <c r="C57" s="70">
        <f t="shared" si="14"/>
        <v>1.9230769230769232E-2</v>
      </c>
      <c r="D57" s="70">
        <f t="shared" si="14"/>
        <v>6.7307692307692304E-2</v>
      </c>
      <c r="E57" s="70">
        <f t="shared" si="14"/>
        <v>0</v>
      </c>
      <c r="F57" s="70">
        <f t="shared" si="14"/>
        <v>4.807692307692308E-2</v>
      </c>
      <c r="G57" s="70">
        <f t="shared" si="14"/>
        <v>5.7692307692307696E-2</v>
      </c>
      <c r="H57" s="70">
        <f t="shared" si="14"/>
        <v>9.6153846153846159E-3</v>
      </c>
      <c r="I57" s="70">
        <f t="shared" si="14"/>
        <v>4.807692307692308E-3</v>
      </c>
      <c r="J57" s="70">
        <f t="shared" si="14"/>
        <v>9.1346153846153841E-2</v>
      </c>
      <c r="K57" s="70">
        <f t="shared" si="14"/>
        <v>1</v>
      </c>
    </row>
    <row r="58" spans="1:11" x14ac:dyDescent="0.2">
      <c r="A58" s="2" t="s">
        <v>15</v>
      </c>
      <c r="B58" s="70">
        <f t="shared" ref="B58:K58" si="15">B20/$K20</f>
        <v>0.78243512974051899</v>
      </c>
      <c r="C58" s="70">
        <f t="shared" si="15"/>
        <v>1.5968063872255488E-2</v>
      </c>
      <c r="D58" s="70">
        <f t="shared" si="15"/>
        <v>3.9920159680638719E-3</v>
      </c>
      <c r="E58" s="70">
        <f t="shared" si="15"/>
        <v>0</v>
      </c>
      <c r="F58" s="70">
        <f t="shared" si="15"/>
        <v>3.1936127744510975E-2</v>
      </c>
      <c r="G58" s="70">
        <f t="shared" si="15"/>
        <v>5.1896207584830337E-2</v>
      </c>
      <c r="H58" s="70">
        <f t="shared" si="15"/>
        <v>1.996007984031936E-3</v>
      </c>
      <c r="I58" s="70">
        <f t="shared" si="15"/>
        <v>4.3912175648702596E-2</v>
      </c>
      <c r="J58" s="70">
        <f t="shared" si="15"/>
        <v>6.3872255489021951E-2</v>
      </c>
      <c r="K58" s="70">
        <f t="shared" si="15"/>
        <v>1</v>
      </c>
    </row>
    <row r="59" spans="1:11" x14ac:dyDescent="0.2">
      <c r="A59" s="2" t="s">
        <v>16</v>
      </c>
      <c r="B59" s="70">
        <f t="shared" ref="B59:K59" si="16">B21/$K21</f>
        <v>0.81572676727561555</v>
      </c>
      <c r="C59" s="70">
        <f t="shared" si="16"/>
        <v>1.0325655281969817E-2</v>
      </c>
      <c r="D59" s="70">
        <f t="shared" si="16"/>
        <v>7.9428117553613975E-4</v>
      </c>
      <c r="E59" s="70">
        <f t="shared" si="16"/>
        <v>0</v>
      </c>
      <c r="F59" s="70">
        <f t="shared" si="16"/>
        <v>3.8125496425734713E-2</v>
      </c>
      <c r="G59" s="70">
        <f t="shared" si="16"/>
        <v>2.1445591739475776E-2</v>
      </c>
      <c r="H59" s="70">
        <f t="shared" si="16"/>
        <v>2.8594122319301033E-2</v>
      </c>
      <c r="I59" s="70">
        <f t="shared" si="16"/>
        <v>4.9245432883240667E-2</v>
      </c>
      <c r="J59" s="70">
        <f t="shared" si="16"/>
        <v>3.4948371723590152E-2</v>
      </c>
      <c r="K59" s="70">
        <f t="shared" si="16"/>
        <v>1</v>
      </c>
    </row>
    <row r="60" spans="1:11" x14ac:dyDescent="0.2">
      <c r="A60" s="2" t="s">
        <v>17</v>
      </c>
      <c r="B60" s="70">
        <f t="shared" ref="B60:K60" si="17">B22/$K22</f>
        <v>0.8910891089108911</v>
      </c>
      <c r="C60" s="70">
        <f t="shared" si="17"/>
        <v>4.9504950495049506E-3</v>
      </c>
      <c r="D60" s="70">
        <f t="shared" si="17"/>
        <v>2.9702970297029702E-2</v>
      </c>
      <c r="E60" s="70">
        <f t="shared" si="17"/>
        <v>0</v>
      </c>
      <c r="F60" s="70">
        <f t="shared" si="17"/>
        <v>9.9009900990099011E-3</v>
      </c>
      <c r="G60" s="70">
        <f t="shared" si="17"/>
        <v>1.9801980198019802E-2</v>
      </c>
      <c r="H60" s="70">
        <f t="shared" si="17"/>
        <v>4.9504950495049506E-3</v>
      </c>
      <c r="I60" s="70">
        <f t="shared" si="17"/>
        <v>1.4851485148514851E-2</v>
      </c>
      <c r="J60" s="70">
        <f t="shared" si="17"/>
        <v>1.9801980198019802E-2</v>
      </c>
      <c r="K60" s="70">
        <f t="shared" si="17"/>
        <v>1</v>
      </c>
    </row>
    <row r="61" spans="1:11" x14ac:dyDescent="0.2">
      <c r="A61" s="2" t="s">
        <v>18</v>
      </c>
      <c r="B61" s="70">
        <f t="shared" ref="B61:K61" si="18">B23/$K23</f>
        <v>0.67213114754098358</v>
      </c>
      <c r="C61" s="70">
        <f t="shared" si="18"/>
        <v>0</v>
      </c>
      <c r="D61" s="70">
        <f t="shared" si="18"/>
        <v>4.9180327868852458E-2</v>
      </c>
      <c r="E61" s="70">
        <f t="shared" si="18"/>
        <v>0</v>
      </c>
      <c r="F61" s="70">
        <f t="shared" si="18"/>
        <v>1.6393442622950821E-2</v>
      </c>
      <c r="G61" s="70">
        <f t="shared" si="18"/>
        <v>0.13114754098360656</v>
      </c>
      <c r="H61" s="70">
        <f t="shared" si="18"/>
        <v>0</v>
      </c>
      <c r="I61" s="70">
        <f t="shared" si="18"/>
        <v>9.8360655737704916E-2</v>
      </c>
      <c r="J61" s="70">
        <f t="shared" si="18"/>
        <v>1.6393442622950821E-2</v>
      </c>
      <c r="K61" s="70">
        <f t="shared" si="18"/>
        <v>1</v>
      </c>
    </row>
    <row r="62" spans="1:11" x14ac:dyDescent="0.2">
      <c r="A62" s="2" t="s">
        <v>19</v>
      </c>
      <c r="B62" s="70">
        <f t="shared" ref="B62:K62" si="19">B24/$K24</f>
        <v>0.84375</v>
      </c>
      <c r="C62" s="70">
        <f t="shared" si="19"/>
        <v>2.0833333333333332E-2</v>
      </c>
      <c r="D62" s="70">
        <f t="shared" si="19"/>
        <v>5.2083333333333336E-2</v>
      </c>
      <c r="E62" s="70">
        <f t="shared" si="19"/>
        <v>0</v>
      </c>
      <c r="F62" s="70">
        <f t="shared" si="19"/>
        <v>2.0833333333333332E-2</v>
      </c>
      <c r="G62" s="70">
        <f t="shared" si="19"/>
        <v>2.0833333333333332E-2</v>
      </c>
      <c r="H62" s="70">
        <f t="shared" si="19"/>
        <v>0</v>
      </c>
      <c r="I62" s="70">
        <f t="shared" si="19"/>
        <v>3.125E-2</v>
      </c>
      <c r="J62" s="70">
        <f t="shared" si="19"/>
        <v>1.0416666666666666E-2</v>
      </c>
      <c r="K62" s="70">
        <f t="shared" si="19"/>
        <v>1</v>
      </c>
    </row>
    <row r="63" spans="1:11" x14ac:dyDescent="0.2">
      <c r="A63" s="2" t="s">
        <v>20</v>
      </c>
      <c r="B63" s="70">
        <f t="shared" ref="B63:K63" si="20">B25/$K25</f>
        <v>0.60439560439560436</v>
      </c>
      <c r="C63" s="70">
        <f t="shared" si="20"/>
        <v>4.3956043956043959E-2</v>
      </c>
      <c r="D63" s="70">
        <f t="shared" si="20"/>
        <v>7.6923076923076927E-2</v>
      </c>
      <c r="E63" s="70">
        <f t="shared" si="20"/>
        <v>1.098901098901099E-2</v>
      </c>
      <c r="F63" s="70">
        <f t="shared" si="20"/>
        <v>8.7912087912087919E-2</v>
      </c>
      <c r="G63" s="70">
        <f t="shared" si="20"/>
        <v>0.12087912087912088</v>
      </c>
      <c r="H63" s="70">
        <f t="shared" si="20"/>
        <v>0</v>
      </c>
      <c r="I63" s="70">
        <f t="shared" si="20"/>
        <v>1.098901098901099E-2</v>
      </c>
      <c r="J63" s="70">
        <f t="shared" si="20"/>
        <v>4.3956043956043959E-2</v>
      </c>
      <c r="K63" s="70">
        <f t="shared" si="20"/>
        <v>1</v>
      </c>
    </row>
    <row r="64" spans="1:11" x14ac:dyDescent="0.2">
      <c r="A64" s="2" t="s">
        <v>21</v>
      </c>
      <c r="B64" s="70">
        <f t="shared" ref="B64:K64" si="21">B26/$K26</f>
        <v>0.70256410256410251</v>
      </c>
      <c r="C64" s="70">
        <f t="shared" si="21"/>
        <v>5.1282051282051282E-3</v>
      </c>
      <c r="D64" s="70">
        <f t="shared" si="21"/>
        <v>8.7179487179487175E-2</v>
      </c>
      <c r="E64" s="70">
        <f t="shared" si="21"/>
        <v>5.1282051282051282E-3</v>
      </c>
      <c r="F64" s="70">
        <f t="shared" si="21"/>
        <v>3.0769230769230771E-2</v>
      </c>
      <c r="G64" s="70">
        <f t="shared" si="21"/>
        <v>1.5384615384615385E-2</v>
      </c>
      <c r="H64" s="70">
        <f t="shared" si="21"/>
        <v>0</v>
      </c>
      <c r="I64" s="70">
        <f t="shared" si="21"/>
        <v>0</v>
      </c>
      <c r="J64" s="70">
        <f t="shared" si="21"/>
        <v>0.14871794871794872</v>
      </c>
      <c r="K64" s="70">
        <f t="shared" si="21"/>
        <v>1</v>
      </c>
    </row>
    <row r="65" spans="1:11" x14ac:dyDescent="0.2">
      <c r="A65" s="2" t="s">
        <v>22</v>
      </c>
      <c r="B65" s="70">
        <f t="shared" ref="B65:K65" si="22">B27/$K27</f>
        <v>0.78698224852071008</v>
      </c>
      <c r="C65" s="70">
        <f t="shared" si="22"/>
        <v>4.142011834319527E-2</v>
      </c>
      <c r="D65" s="70">
        <f t="shared" si="22"/>
        <v>8.8757396449704144E-3</v>
      </c>
      <c r="E65" s="70">
        <f t="shared" si="22"/>
        <v>0</v>
      </c>
      <c r="F65" s="70">
        <f t="shared" si="22"/>
        <v>4.4378698224852069E-2</v>
      </c>
      <c r="G65" s="70">
        <f t="shared" si="22"/>
        <v>7.9881656804733733E-2</v>
      </c>
      <c r="H65" s="70">
        <f t="shared" si="22"/>
        <v>2.9585798816568047E-3</v>
      </c>
      <c r="I65" s="70">
        <f t="shared" si="22"/>
        <v>2.0710059171597635E-2</v>
      </c>
      <c r="J65" s="70">
        <f t="shared" si="22"/>
        <v>1.4792899408284023E-2</v>
      </c>
      <c r="K65" s="70">
        <f t="shared" si="22"/>
        <v>1</v>
      </c>
    </row>
    <row r="66" spans="1:11" x14ac:dyDescent="0.2">
      <c r="A66" s="2" t="s">
        <v>23</v>
      </c>
      <c r="B66" s="70">
        <f t="shared" ref="B66:K66" si="23">B28/$K28</f>
        <v>0.7857142857142857</v>
      </c>
      <c r="C66" s="70">
        <f t="shared" si="23"/>
        <v>3.5714285714285712E-2</v>
      </c>
      <c r="D66" s="70">
        <f t="shared" si="23"/>
        <v>0</v>
      </c>
      <c r="E66" s="70">
        <f t="shared" si="23"/>
        <v>0</v>
      </c>
      <c r="F66" s="70">
        <f t="shared" si="23"/>
        <v>3.5714285714285712E-2</v>
      </c>
      <c r="G66" s="70">
        <f t="shared" si="23"/>
        <v>7.1428571428571425E-2</v>
      </c>
      <c r="H66" s="70">
        <f t="shared" si="23"/>
        <v>0</v>
      </c>
      <c r="I66" s="70">
        <f t="shared" si="23"/>
        <v>0</v>
      </c>
      <c r="J66" s="70">
        <f t="shared" si="23"/>
        <v>3.5714285714285712E-2</v>
      </c>
      <c r="K66" s="70">
        <f t="shared" si="23"/>
        <v>1</v>
      </c>
    </row>
    <row r="67" spans="1:11" x14ac:dyDescent="0.2">
      <c r="A67" s="2" t="s">
        <v>24</v>
      </c>
      <c r="B67" s="70">
        <f t="shared" ref="B67:K67" si="24">B29/$K29</f>
        <v>0.81203007518796988</v>
      </c>
      <c r="C67" s="70">
        <f t="shared" si="24"/>
        <v>3.007518796992481E-2</v>
      </c>
      <c r="D67" s="70">
        <f t="shared" si="24"/>
        <v>1.5037593984962405E-2</v>
      </c>
      <c r="E67" s="70">
        <f t="shared" si="24"/>
        <v>0</v>
      </c>
      <c r="F67" s="70">
        <f t="shared" si="24"/>
        <v>7.5187969924812026E-2</v>
      </c>
      <c r="G67" s="70">
        <f t="shared" si="24"/>
        <v>4.5112781954887216E-2</v>
      </c>
      <c r="H67" s="70">
        <f t="shared" si="24"/>
        <v>7.5187969924812026E-3</v>
      </c>
      <c r="I67" s="70">
        <f t="shared" si="24"/>
        <v>7.5187969924812026E-3</v>
      </c>
      <c r="J67" s="70">
        <f t="shared" si="24"/>
        <v>1.5037593984962405E-2</v>
      </c>
      <c r="K67" s="70">
        <f t="shared" si="24"/>
        <v>1</v>
      </c>
    </row>
    <row r="68" spans="1:11" x14ac:dyDescent="0.2">
      <c r="A68" s="2" t="s">
        <v>25</v>
      </c>
      <c r="B68" s="70">
        <f t="shared" ref="B68:K68" si="25">B30/$K30</f>
        <v>0.77192982456140347</v>
      </c>
      <c r="C68" s="70">
        <f t="shared" si="25"/>
        <v>1.1695906432748537E-2</v>
      </c>
      <c r="D68" s="70">
        <f t="shared" si="25"/>
        <v>1.1695906432748537E-2</v>
      </c>
      <c r="E68" s="70">
        <f t="shared" si="25"/>
        <v>0</v>
      </c>
      <c r="F68" s="70">
        <f t="shared" si="25"/>
        <v>4.6783625730994149E-2</v>
      </c>
      <c r="G68" s="70">
        <f t="shared" si="25"/>
        <v>6.4327485380116955E-2</v>
      </c>
      <c r="H68" s="70">
        <f t="shared" si="25"/>
        <v>0</v>
      </c>
      <c r="I68" s="70">
        <f t="shared" si="25"/>
        <v>1.7543859649122806E-2</v>
      </c>
      <c r="J68" s="70">
        <f t="shared" si="25"/>
        <v>7.6023391812865493E-2</v>
      </c>
      <c r="K68" s="70">
        <f t="shared" si="25"/>
        <v>1</v>
      </c>
    </row>
    <row r="69" spans="1:11" x14ac:dyDescent="0.2">
      <c r="A69" s="2" t="s">
        <v>26</v>
      </c>
      <c r="B69" s="70">
        <f t="shared" ref="B69:K69" si="26">B31/$K31</f>
        <v>0.7</v>
      </c>
      <c r="C69" s="70">
        <f t="shared" si="26"/>
        <v>0</v>
      </c>
      <c r="D69" s="70">
        <f t="shared" si="26"/>
        <v>0.13846153846153847</v>
      </c>
      <c r="E69" s="70">
        <f t="shared" si="26"/>
        <v>0</v>
      </c>
      <c r="F69" s="70">
        <f t="shared" si="26"/>
        <v>7.6923076923076927E-3</v>
      </c>
      <c r="G69" s="70">
        <f t="shared" si="26"/>
        <v>6.1538461538461542E-2</v>
      </c>
      <c r="H69" s="70">
        <f t="shared" si="26"/>
        <v>0</v>
      </c>
      <c r="I69" s="70">
        <f t="shared" si="26"/>
        <v>4.6153846153846156E-2</v>
      </c>
      <c r="J69" s="70">
        <f t="shared" si="26"/>
        <v>3.8461538461538464E-2</v>
      </c>
      <c r="K69" s="70">
        <f t="shared" si="26"/>
        <v>1</v>
      </c>
    </row>
    <row r="70" spans="1:11" x14ac:dyDescent="0.2">
      <c r="A70" s="2" t="s">
        <v>27</v>
      </c>
      <c r="B70" s="70">
        <f t="shared" ref="B70:K70" si="27">B32/$K32</f>
        <v>0.76470588235294112</v>
      </c>
      <c r="C70" s="70">
        <f t="shared" si="27"/>
        <v>0</v>
      </c>
      <c r="D70" s="70">
        <f t="shared" si="27"/>
        <v>0</v>
      </c>
      <c r="E70" s="70">
        <f t="shared" si="27"/>
        <v>0</v>
      </c>
      <c r="F70" s="70">
        <f t="shared" si="27"/>
        <v>0</v>
      </c>
      <c r="G70" s="70">
        <f t="shared" si="27"/>
        <v>5.8823529411764705E-2</v>
      </c>
      <c r="H70" s="70">
        <f t="shared" si="27"/>
        <v>0</v>
      </c>
      <c r="I70" s="70">
        <f t="shared" si="27"/>
        <v>0</v>
      </c>
      <c r="J70" s="70">
        <f t="shared" si="27"/>
        <v>0.11764705882352941</v>
      </c>
      <c r="K70" s="70">
        <f t="shared" si="27"/>
        <v>1</v>
      </c>
    </row>
    <row r="71" spans="1:11" x14ac:dyDescent="0.2">
      <c r="A71" s="2" t="s">
        <v>28</v>
      </c>
      <c r="B71" s="70">
        <f t="shared" ref="B71:K71" si="28">B33/$K33</f>
        <v>0.77777777777777779</v>
      </c>
      <c r="C71" s="70">
        <f t="shared" si="28"/>
        <v>1.2345679012345678E-2</v>
      </c>
      <c r="D71" s="70">
        <f t="shared" si="28"/>
        <v>3.7037037037037035E-2</v>
      </c>
      <c r="E71" s="70">
        <f t="shared" si="28"/>
        <v>0</v>
      </c>
      <c r="F71" s="70">
        <f t="shared" si="28"/>
        <v>5.5555555555555552E-2</v>
      </c>
      <c r="G71" s="70">
        <f t="shared" si="28"/>
        <v>6.1728395061728392E-2</v>
      </c>
      <c r="H71" s="70">
        <f t="shared" si="28"/>
        <v>0</v>
      </c>
      <c r="I71" s="70">
        <f t="shared" si="28"/>
        <v>2.4691358024691357E-2</v>
      </c>
      <c r="J71" s="70">
        <f t="shared" si="28"/>
        <v>3.7037037037037035E-2</v>
      </c>
      <c r="K71" s="70">
        <f t="shared" si="28"/>
        <v>1</v>
      </c>
    </row>
    <row r="72" spans="1:11" x14ac:dyDescent="0.2">
      <c r="A72" s="2" t="s">
        <v>29</v>
      </c>
      <c r="B72" s="70">
        <f t="shared" ref="B72:K72" si="29">B34/$K34</f>
        <v>0.69626168224299068</v>
      </c>
      <c r="C72" s="70">
        <f t="shared" si="29"/>
        <v>4.6728971962616819E-3</v>
      </c>
      <c r="D72" s="70">
        <f t="shared" si="29"/>
        <v>6.7757009345794386E-2</v>
      </c>
      <c r="E72" s="70">
        <f t="shared" si="29"/>
        <v>0</v>
      </c>
      <c r="F72" s="70">
        <f t="shared" si="29"/>
        <v>2.5700934579439252E-2</v>
      </c>
      <c r="G72" s="70">
        <f t="shared" si="29"/>
        <v>7.2429906542056069E-2</v>
      </c>
      <c r="H72" s="70">
        <f t="shared" si="29"/>
        <v>4.6728971962616819E-3</v>
      </c>
      <c r="I72" s="70">
        <f t="shared" si="29"/>
        <v>5.3738317757009345E-2</v>
      </c>
      <c r="J72" s="70">
        <f t="shared" si="29"/>
        <v>7.2429906542056069E-2</v>
      </c>
      <c r="K72" s="70">
        <f t="shared" si="29"/>
        <v>1</v>
      </c>
    </row>
    <row r="73" spans="1:11" x14ac:dyDescent="0.2">
      <c r="A73" s="2" t="s">
        <v>30</v>
      </c>
      <c r="B73" s="70">
        <f t="shared" ref="B73:K73" si="30">B35/$K35</f>
        <v>0.75206611570247939</v>
      </c>
      <c r="C73" s="70">
        <f t="shared" si="30"/>
        <v>1.6528925619834711E-2</v>
      </c>
      <c r="D73" s="70">
        <f t="shared" si="30"/>
        <v>0</v>
      </c>
      <c r="E73" s="70">
        <f t="shared" si="30"/>
        <v>0</v>
      </c>
      <c r="F73" s="70">
        <f t="shared" si="30"/>
        <v>4.1322314049586778E-2</v>
      </c>
      <c r="G73" s="70">
        <f t="shared" si="30"/>
        <v>8.2644628099173556E-2</v>
      </c>
      <c r="H73" s="70">
        <f t="shared" si="30"/>
        <v>0</v>
      </c>
      <c r="I73" s="70">
        <f t="shared" si="30"/>
        <v>5.7851239669421489E-2</v>
      </c>
      <c r="J73" s="70">
        <f t="shared" si="30"/>
        <v>4.9586776859504134E-2</v>
      </c>
      <c r="K73" s="70">
        <f t="shared" si="30"/>
        <v>1</v>
      </c>
    </row>
    <row r="74" spans="1:11" x14ac:dyDescent="0.2">
      <c r="A74" s="2" t="s">
        <v>31</v>
      </c>
      <c r="B74" s="70">
        <f t="shared" ref="B74:K74" si="31">B36/$K36</f>
        <v>0.80952380952380953</v>
      </c>
      <c r="C74" s="70">
        <f t="shared" si="31"/>
        <v>4.7619047619047623E-3</v>
      </c>
      <c r="D74" s="70">
        <f t="shared" si="31"/>
        <v>9.5238095238095247E-3</v>
      </c>
      <c r="E74" s="70">
        <f t="shared" si="31"/>
        <v>0</v>
      </c>
      <c r="F74" s="70">
        <f t="shared" si="31"/>
        <v>9.5238095238095247E-3</v>
      </c>
      <c r="G74" s="70">
        <f t="shared" si="31"/>
        <v>4.2857142857142858E-2</v>
      </c>
      <c r="H74" s="70">
        <f t="shared" si="31"/>
        <v>4.7619047619047623E-3</v>
      </c>
      <c r="I74" s="70">
        <f t="shared" si="31"/>
        <v>4.7619047619047623E-3</v>
      </c>
      <c r="J74" s="70">
        <f t="shared" si="31"/>
        <v>0.10952380952380952</v>
      </c>
      <c r="K74" s="70">
        <f t="shared" si="31"/>
        <v>1</v>
      </c>
    </row>
    <row r="75" spans="1:11" x14ac:dyDescent="0.2">
      <c r="A75" s="3" t="s">
        <v>32</v>
      </c>
      <c r="B75" s="71">
        <f t="shared" ref="B75:K75" si="32">B37/$K37</f>
        <v>0.81164383561643838</v>
      </c>
      <c r="C75" s="71">
        <f t="shared" si="32"/>
        <v>1.3698630136986301E-2</v>
      </c>
      <c r="D75" s="71">
        <f t="shared" si="32"/>
        <v>6.8493150684931503E-3</v>
      </c>
      <c r="E75" s="71">
        <f t="shared" si="32"/>
        <v>0</v>
      </c>
      <c r="F75" s="71">
        <f t="shared" si="32"/>
        <v>1.0273972602739725E-2</v>
      </c>
      <c r="G75" s="71">
        <f t="shared" si="32"/>
        <v>3.7671232876712327E-2</v>
      </c>
      <c r="H75" s="71">
        <f t="shared" si="32"/>
        <v>0</v>
      </c>
      <c r="I75" s="71">
        <f t="shared" si="32"/>
        <v>7.1917808219178078E-2</v>
      </c>
      <c r="J75" s="71">
        <f t="shared" si="32"/>
        <v>4.4520547945205477E-2</v>
      </c>
      <c r="K75" s="71">
        <f t="shared" si="32"/>
        <v>1</v>
      </c>
    </row>
    <row r="76" spans="1:11" x14ac:dyDescent="0.2">
      <c r="A76" s="1"/>
      <c r="B76" s="102"/>
      <c r="C76" s="102"/>
      <c r="D76" s="102"/>
      <c r="E76" s="102"/>
      <c r="F76" s="102"/>
      <c r="G76" s="102"/>
      <c r="H76" s="102"/>
      <c r="I76" s="102"/>
      <c r="J76" s="102"/>
      <c r="K76" s="102"/>
    </row>
    <row r="77" spans="1:11" x14ac:dyDescent="0.2">
      <c r="A77" s="219" t="s">
        <v>225</v>
      </c>
    </row>
    <row r="78" spans="1:11" x14ac:dyDescent="0.2">
      <c r="A78" s="276" t="s">
        <v>262</v>
      </c>
    </row>
  </sheetData>
  <mergeCells count="16">
    <mergeCell ref="I41:I42"/>
    <mergeCell ref="J41:J42"/>
    <mergeCell ref="K41:K42"/>
    <mergeCell ref="B41:C41"/>
    <mergeCell ref="D41:E41"/>
    <mergeCell ref="F41:F42"/>
    <mergeCell ref="G41:G42"/>
    <mergeCell ref="H41:H42"/>
    <mergeCell ref="I3:I4"/>
    <mergeCell ref="J3:J4"/>
    <mergeCell ref="K3:K4"/>
    <mergeCell ref="B3:C3"/>
    <mergeCell ref="D3:E3"/>
    <mergeCell ref="F3:F4"/>
    <mergeCell ref="G3:G4"/>
    <mergeCell ref="H3:H4"/>
  </mergeCells>
  <hyperlinks>
    <hyperlink ref="A2" location="Contents!A1" display="Back to contents"/>
  </hyperlinks>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40"/>
  <sheetViews>
    <sheetView showGridLines="0" workbookViewId="0"/>
  </sheetViews>
  <sheetFormatPr defaultRowHeight="12.75" x14ac:dyDescent="0.2"/>
  <cols>
    <col min="1" max="1" width="24.42578125" style="5" customWidth="1"/>
    <col min="2" max="2" width="15.140625" style="6" customWidth="1"/>
    <col min="3" max="3" width="14.85546875" style="6" customWidth="1"/>
    <col min="4" max="4" width="14.140625" style="6" customWidth="1"/>
    <col min="5" max="5" width="8.5703125" style="6" customWidth="1"/>
    <col min="6" max="6" width="8.140625" style="6" customWidth="1"/>
    <col min="7" max="7" width="7" style="6" customWidth="1"/>
    <col min="8" max="8" width="14.140625" style="6" customWidth="1"/>
    <col min="9" max="9" width="16.140625" style="6" customWidth="1"/>
    <col min="10" max="10" width="14.85546875" style="6" customWidth="1"/>
    <col min="11" max="11" width="9.42578125" style="6" customWidth="1"/>
    <col min="12" max="12" width="10.140625" style="6" customWidth="1"/>
    <col min="13" max="16384" width="9.140625" style="6"/>
  </cols>
  <sheetData>
    <row r="1" spans="1:12" x14ac:dyDescent="0.2">
      <c r="A1" s="30" t="s">
        <v>298</v>
      </c>
    </row>
    <row r="2" spans="1:12" ht="15" x14ac:dyDescent="0.25">
      <c r="A2" s="226" t="s">
        <v>241</v>
      </c>
      <c r="H2" s="161"/>
    </row>
    <row r="3" spans="1:12" s="159" customFormat="1" x14ac:dyDescent="0.2">
      <c r="A3" s="30"/>
    </row>
    <row r="4" spans="1:12" ht="38.25" x14ac:dyDescent="0.2">
      <c r="A4" s="14"/>
      <c r="B4" s="127" t="s">
        <v>200</v>
      </c>
      <c r="C4" s="127" t="s">
        <v>201</v>
      </c>
      <c r="D4" s="127" t="s">
        <v>202</v>
      </c>
      <c r="E4" s="85" t="s">
        <v>51</v>
      </c>
      <c r="F4" s="85" t="s">
        <v>98</v>
      </c>
      <c r="H4" s="127" t="s">
        <v>200</v>
      </c>
      <c r="I4" s="127" t="s">
        <v>201</v>
      </c>
      <c r="J4" s="127" t="s">
        <v>202</v>
      </c>
      <c r="K4" s="85" t="s">
        <v>51</v>
      </c>
      <c r="L4" s="85" t="s">
        <v>98</v>
      </c>
    </row>
    <row r="5" spans="1:12" x14ac:dyDescent="0.2">
      <c r="A5" s="4" t="s">
        <v>0</v>
      </c>
      <c r="B5" s="7">
        <v>27570</v>
      </c>
      <c r="C5" s="7">
        <v>27110</v>
      </c>
      <c r="D5" s="7">
        <v>460</v>
      </c>
      <c r="E5" s="7">
        <v>5825</v>
      </c>
      <c r="F5" s="7">
        <v>33400</v>
      </c>
      <c r="G5" s="8"/>
      <c r="H5" s="68">
        <f>B5/F5</f>
        <v>0.82544910179640718</v>
      </c>
      <c r="I5" s="68">
        <f>C5/F5</f>
        <v>0.81167664670658679</v>
      </c>
      <c r="J5" s="68">
        <f>D5/F5</f>
        <v>1.3772455089820359E-2</v>
      </c>
      <c r="K5" s="68">
        <f>E5/F5</f>
        <v>0.17440119760479042</v>
      </c>
      <c r="L5" s="68">
        <f>F5/F5</f>
        <v>1</v>
      </c>
    </row>
    <row r="6" spans="1:12" x14ac:dyDescent="0.2">
      <c r="A6" s="2" t="s">
        <v>1</v>
      </c>
      <c r="B6" s="9">
        <v>1220</v>
      </c>
      <c r="C6" s="9">
        <v>1220</v>
      </c>
      <c r="D6" s="9">
        <v>0</v>
      </c>
      <c r="E6" s="9">
        <v>225</v>
      </c>
      <c r="F6" s="9">
        <v>1445</v>
      </c>
      <c r="H6" s="70">
        <f>B6/F6</f>
        <v>0.84429065743944631</v>
      </c>
      <c r="I6" s="70">
        <f t="shared" ref="I6:I37" si="0">C6/F6</f>
        <v>0.84429065743944631</v>
      </c>
      <c r="J6" s="70">
        <f t="shared" ref="J6:J37" si="1">D6/F6</f>
        <v>0</v>
      </c>
      <c r="K6" s="70">
        <f t="shared" ref="K6:K37" si="2">E6/F6</f>
        <v>0.15570934256055363</v>
      </c>
      <c r="L6" s="70">
        <f t="shared" ref="L6:L37" si="3">F6/F6</f>
        <v>1</v>
      </c>
    </row>
    <row r="7" spans="1:12" x14ac:dyDescent="0.2">
      <c r="A7" s="2" t="s">
        <v>2</v>
      </c>
      <c r="B7" s="9">
        <v>745</v>
      </c>
      <c r="C7" s="9">
        <v>725</v>
      </c>
      <c r="D7" s="9">
        <v>20</v>
      </c>
      <c r="E7" s="9">
        <v>150</v>
      </c>
      <c r="F7" s="9">
        <v>895</v>
      </c>
      <c r="H7" s="70">
        <f t="shared" ref="H7:H37" si="4">B7/F7</f>
        <v>0.83240223463687146</v>
      </c>
      <c r="I7" s="70">
        <f>C7/F7</f>
        <v>0.81005586592178769</v>
      </c>
      <c r="J7" s="70">
        <f t="shared" si="1"/>
        <v>2.23463687150838E-2</v>
      </c>
      <c r="K7" s="70">
        <f t="shared" si="2"/>
        <v>0.16759776536312848</v>
      </c>
      <c r="L7" s="70">
        <f t="shared" si="3"/>
        <v>1</v>
      </c>
    </row>
    <row r="8" spans="1:12" x14ac:dyDescent="0.2">
      <c r="A8" s="2" t="s">
        <v>3</v>
      </c>
      <c r="B8" s="9">
        <v>310</v>
      </c>
      <c r="C8" s="9">
        <v>305</v>
      </c>
      <c r="D8" s="9">
        <v>5</v>
      </c>
      <c r="E8" s="9">
        <v>65</v>
      </c>
      <c r="F8" s="9">
        <v>375</v>
      </c>
      <c r="H8" s="70">
        <f t="shared" si="4"/>
        <v>0.82666666666666666</v>
      </c>
      <c r="I8" s="70">
        <f t="shared" si="0"/>
        <v>0.81333333333333335</v>
      </c>
      <c r="J8" s="70">
        <f t="shared" si="1"/>
        <v>1.3333333333333334E-2</v>
      </c>
      <c r="K8" s="70">
        <f t="shared" si="2"/>
        <v>0.17333333333333334</v>
      </c>
      <c r="L8" s="70">
        <f t="shared" si="3"/>
        <v>1</v>
      </c>
    </row>
    <row r="9" spans="1:12" x14ac:dyDescent="0.2">
      <c r="A9" s="2" t="s">
        <v>4</v>
      </c>
      <c r="B9" s="9">
        <v>370</v>
      </c>
      <c r="C9" s="9">
        <v>360</v>
      </c>
      <c r="D9" s="9">
        <v>5</v>
      </c>
      <c r="E9" s="9">
        <v>60</v>
      </c>
      <c r="F9" s="9">
        <v>430</v>
      </c>
      <c r="H9" s="70">
        <f t="shared" si="4"/>
        <v>0.86046511627906974</v>
      </c>
      <c r="I9" s="70">
        <f t="shared" si="0"/>
        <v>0.83720930232558144</v>
      </c>
      <c r="J9" s="70">
        <f t="shared" si="1"/>
        <v>1.1627906976744186E-2</v>
      </c>
      <c r="K9" s="70">
        <f t="shared" si="2"/>
        <v>0.13953488372093023</v>
      </c>
      <c r="L9" s="70">
        <f t="shared" si="3"/>
        <v>1</v>
      </c>
    </row>
    <row r="10" spans="1:12" x14ac:dyDescent="0.2">
      <c r="A10" s="2" t="s">
        <v>5</v>
      </c>
      <c r="B10" s="9">
        <v>390</v>
      </c>
      <c r="C10" s="9">
        <v>375</v>
      </c>
      <c r="D10" s="9">
        <v>20</v>
      </c>
      <c r="E10" s="9">
        <v>100</v>
      </c>
      <c r="F10" s="9">
        <v>495</v>
      </c>
      <c r="H10" s="70">
        <f t="shared" si="4"/>
        <v>0.78787878787878785</v>
      </c>
      <c r="I10" s="70">
        <f>C10/F10</f>
        <v>0.75757575757575757</v>
      </c>
      <c r="J10" s="70">
        <f t="shared" si="1"/>
        <v>4.0404040404040407E-2</v>
      </c>
      <c r="K10" s="70">
        <f t="shared" si="2"/>
        <v>0.20202020202020202</v>
      </c>
      <c r="L10" s="70">
        <f t="shared" si="3"/>
        <v>1</v>
      </c>
    </row>
    <row r="11" spans="1:12" x14ac:dyDescent="0.2">
      <c r="A11" s="2" t="s">
        <v>6</v>
      </c>
      <c r="B11" s="9">
        <v>690</v>
      </c>
      <c r="C11" s="9">
        <v>670</v>
      </c>
      <c r="D11" s="9">
        <v>20</v>
      </c>
      <c r="E11" s="9">
        <v>195</v>
      </c>
      <c r="F11" s="9">
        <v>885</v>
      </c>
      <c r="H11" s="70">
        <f t="shared" si="4"/>
        <v>0.77966101694915257</v>
      </c>
      <c r="I11" s="70">
        <f t="shared" si="0"/>
        <v>0.75706214689265539</v>
      </c>
      <c r="J11" s="70">
        <f t="shared" si="1"/>
        <v>2.2598870056497175E-2</v>
      </c>
      <c r="K11" s="70">
        <f t="shared" si="2"/>
        <v>0.22033898305084745</v>
      </c>
      <c r="L11" s="70">
        <f t="shared" si="3"/>
        <v>1</v>
      </c>
    </row>
    <row r="12" spans="1:12" x14ac:dyDescent="0.2">
      <c r="A12" s="2" t="s">
        <v>7</v>
      </c>
      <c r="B12" s="9">
        <v>1110</v>
      </c>
      <c r="C12" s="9">
        <v>1105</v>
      </c>
      <c r="D12" s="9">
        <v>5</v>
      </c>
      <c r="E12" s="9">
        <v>355</v>
      </c>
      <c r="F12" s="9">
        <v>1465</v>
      </c>
      <c r="H12" s="70">
        <f t="shared" si="4"/>
        <v>0.75767918088737196</v>
      </c>
      <c r="I12" s="70">
        <f t="shared" si="0"/>
        <v>0.75426621160409557</v>
      </c>
      <c r="J12" s="70">
        <f t="shared" si="1"/>
        <v>3.4129692832764505E-3</v>
      </c>
      <c r="K12" s="70">
        <f t="shared" si="2"/>
        <v>0.24232081911262798</v>
      </c>
      <c r="L12" s="70">
        <f t="shared" si="3"/>
        <v>1</v>
      </c>
    </row>
    <row r="13" spans="1:12" x14ac:dyDescent="0.2">
      <c r="A13" s="2" t="s">
        <v>8</v>
      </c>
      <c r="B13" s="9">
        <v>650</v>
      </c>
      <c r="C13" s="9">
        <v>645</v>
      </c>
      <c r="D13" s="9">
        <v>5</v>
      </c>
      <c r="E13" s="9">
        <v>140</v>
      </c>
      <c r="F13" s="9">
        <v>790</v>
      </c>
      <c r="H13" s="70">
        <f t="shared" si="4"/>
        <v>0.82278481012658233</v>
      </c>
      <c r="I13" s="70">
        <f t="shared" si="0"/>
        <v>0.81645569620253167</v>
      </c>
      <c r="J13" s="70">
        <f t="shared" si="1"/>
        <v>6.3291139240506328E-3</v>
      </c>
      <c r="K13" s="70">
        <f t="shared" si="2"/>
        <v>0.17721518987341772</v>
      </c>
      <c r="L13" s="70">
        <f t="shared" si="3"/>
        <v>1</v>
      </c>
    </row>
    <row r="14" spans="1:12" x14ac:dyDescent="0.2">
      <c r="A14" s="2" t="s">
        <v>9</v>
      </c>
      <c r="B14" s="9">
        <v>190</v>
      </c>
      <c r="C14" s="9">
        <v>190</v>
      </c>
      <c r="D14" s="9">
        <v>5</v>
      </c>
      <c r="E14" s="9">
        <v>35</v>
      </c>
      <c r="F14" s="9">
        <v>225</v>
      </c>
      <c r="H14" s="70">
        <f t="shared" si="4"/>
        <v>0.84444444444444444</v>
      </c>
      <c r="I14" s="70">
        <f t="shared" si="0"/>
        <v>0.84444444444444444</v>
      </c>
      <c r="J14" s="70">
        <f t="shared" si="1"/>
        <v>2.2222222222222223E-2</v>
      </c>
      <c r="K14" s="70">
        <f t="shared" si="2"/>
        <v>0.15555555555555556</v>
      </c>
      <c r="L14" s="70">
        <f t="shared" si="3"/>
        <v>1</v>
      </c>
    </row>
    <row r="15" spans="1:12" x14ac:dyDescent="0.2">
      <c r="A15" s="2" t="s">
        <v>10</v>
      </c>
      <c r="B15" s="9">
        <v>535</v>
      </c>
      <c r="C15" s="9">
        <v>515</v>
      </c>
      <c r="D15" s="9">
        <v>20</v>
      </c>
      <c r="E15" s="9">
        <v>85</v>
      </c>
      <c r="F15" s="9">
        <v>620</v>
      </c>
      <c r="H15" s="70">
        <f t="shared" si="4"/>
        <v>0.86290322580645162</v>
      </c>
      <c r="I15" s="70">
        <f t="shared" si="0"/>
        <v>0.83064516129032262</v>
      </c>
      <c r="J15" s="70">
        <f t="shared" si="1"/>
        <v>3.2258064516129031E-2</v>
      </c>
      <c r="K15" s="70">
        <f t="shared" si="2"/>
        <v>0.13709677419354838</v>
      </c>
      <c r="L15" s="70">
        <f t="shared" si="3"/>
        <v>1</v>
      </c>
    </row>
    <row r="16" spans="1:12" x14ac:dyDescent="0.2">
      <c r="A16" s="2" t="s">
        <v>11</v>
      </c>
      <c r="B16" s="9">
        <v>300</v>
      </c>
      <c r="C16" s="9">
        <v>300</v>
      </c>
      <c r="D16" s="9">
        <v>0</v>
      </c>
      <c r="E16" s="9">
        <v>60</v>
      </c>
      <c r="F16" s="9">
        <v>365</v>
      </c>
      <c r="H16" s="70">
        <f t="shared" si="4"/>
        <v>0.82191780821917804</v>
      </c>
      <c r="I16" s="70">
        <f t="shared" si="0"/>
        <v>0.82191780821917804</v>
      </c>
      <c r="J16" s="70">
        <f>D16/F16</f>
        <v>0</v>
      </c>
      <c r="K16" s="70">
        <f t="shared" si="2"/>
        <v>0.16438356164383561</v>
      </c>
      <c r="L16" s="70">
        <f t="shared" si="3"/>
        <v>1</v>
      </c>
    </row>
    <row r="17" spans="1:12" x14ac:dyDescent="0.2">
      <c r="A17" s="2" t="s">
        <v>12</v>
      </c>
      <c r="B17" s="9">
        <v>1910</v>
      </c>
      <c r="C17" s="9">
        <v>1900</v>
      </c>
      <c r="D17" s="9">
        <v>15</v>
      </c>
      <c r="E17" s="9">
        <v>125</v>
      </c>
      <c r="F17" s="9">
        <v>2040</v>
      </c>
      <c r="H17" s="70">
        <f t="shared" si="4"/>
        <v>0.93627450980392157</v>
      </c>
      <c r="I17" s="70">
        <f t="shared" si="0"/>
        <v>0.93137254901960786</v>
      </c>
      <c r="J17" s="70">
        <f t="shared" si="1"/>
        <v>7.3529411764705881E-3</v>
      </c>
      <c r="K17" s="70">
        <f t="shared" si="2"/>
        <v>6.1274509803921566E-2</v>
      </c>
      <c r="L17" s="70">
        <f t="shared" si="3"/>
        <v>1</v>
      </c>
    </row>
    <row r="18" spans="1:12" x14ac:dyDescent="0.2">
      <c r="A18" s="2" t="s">
        <v>13</v>
      </c>
      <c r="B18" s="9">
        <v>125</v>
      </c>
      <c r="C18" s="9">
        <v>120</v>
      </c>
      <c r="D18" s="9">
        <v>5</v>
      </c>
      <c r="E18" s="9">
        <v>30</v>
      </c>
      <c r="F18" s="9">
        <v>155</v>
      </c>
      <c r="H18" s="70">
        <f t="shared" si="4"/>
        <v>0.80645161290322576</v>
      </c>
      <c r="I18" s="70">
        <f t="shared" si="0"/>
        <v>0.77419354838709675</v>
      </c>
      <c r="J18" s="70">
        <f t="shared" si="1"/>
        <v>3.2258064516129031E-2</v>
      </c>
      <c r="K18" s="70">
        <f t="shared" si="2"/>
        <v>0.19354838709677419</v>
      </c>
      <c r="L18" s="70">
        <f t="shared" si="3"/>
        <v>1</v>
      </c>
    </row>
    <row r="19" spans="1:12" x14ac:dyDescent="0.2">
      <c r="A19" s="2" t="s">
        <v>14</v>
      </c>
      <c r="B19" s="9">
        <v>825</v>
      </c>
      <c r="C19" s="9">
        <v>805</v>
      </c>
      <c r="D19" s="9">
        <v>20</v>
      </c>
      <c r="E19" s="9">
        <v>215</v>
      </c>
      <c r="F19" s="9">
        <v>1040</v>
      </c>
      <c r="H19" s="70">
        <f t="shared" si="4"/>
        <v>0.79326923076923073</v>
      </c>
      <c r="I19" s="70">
        <f t="shared" si="0"/>
        <v>0.77403846153846156</v>
      </c>
      <c r="J19" s="70">
        <f t="shared" si="1"/>
        <v>1.9230769230769232E-2</v>
      </c>
      <c r="K19" s="70">
        <f t="shared" si="2"/>
        <v>0.20673076923076922</v>
      </c>
      <c r="L19" s="70">
        <f t="shared" si="3"/>
        <v>1</v>
      </c>
    </row>
    <row r="20" spans="1:12" x14ac:dyDescent="0.2">
      <c r="A20" s="2" t="s">
        <v>15</v>
      </c>
      <c r="B20" s="9">
        <v>2015</v>
      </c>
      <c r="C20" s="9">
        <v>1970</v>
      </c>
      <c r="D20" s="9">
        <v>45</v>
      </c>
      <c r="E20" s="9">
        <v>490</v>
      </c>
      <c r="F20" s="9">
        <v>2505</v>
      </c>
      <c r="H20" s="70">
        <f t="shared" si="4"/>
        <v>0.80439121756487031</v>
      </c>
      <c r="I20" s="70">
        <f t="shared" si="0"/>
        <v>0.78642714570858285</v>
      </c>
      <c r="J20" s="70">
        <f t="shared" si="1"/>
        <v>1.7964071856287425E-2</v>
      </c>
      <c r="K20" s="70">
        <f t="shared" si="2"/>
        <v>0.19560878243512975</v>
      </c>
      <c r="L20" s="70">
        <f t="shared" si="3"/>
        <v>1</v>
      </c>
    </row>
    <row r="21" spans="1:12" x14ac:dyDescent="0.2">
      <c r="A21" s="2" t="s">
        <v>16</v>
      </c>
      <c r="B21" s="9">
        <v>5210</v>
      </c>
      <c r="C21" s="9">
        <v>5140</v>
      </c>
      <c r="D21" s="9">
        <v>70</v>
      </c>
      <c r="E21" s="9">
        <v>1085</v>
      </c>
      <c r="F21" s="9">
        <v>6295</v>
      </c>
      <c r="H21" s="70">
        <f t="shared" si="4"/>
        <v>0.82764098490865767</v>
      </c>
      <c r="I21" s="70">
        <f t="shared" si="0"/>
        <v>0.8165210484511517</v>
      </c>
      <c r="J21" s="70">
        <f t="shared" si="1"/>
        <v>1.1119936457505957E-2</v>
      </c>
      <c r="K21" s="70">
        <f>E21/F21</f>
        <v>0.17235901509134233</v>
      </c>
      <c r="L21" s="70">
        <f t="shared" si="3"/>
        <v>1</v>
      </c>
    </row>
    <row r="22" spans="1:12" x14ac:dyDescent="0.2">
      <c r="A22" s="2" t="s">
        <v>17</v>
      </c>
      <c r="B22" s="9">
        <v>935</v>
      </c>
      <c r="C22" s="9">
        <v>930</v>
      </c>
      <c r="D22" s="9">
        <v>5</v>
      </c>
      <c r="E22" s="9">
        <v>75</v>
      </c>
      <c r="F22" s="9">
        <v>1010</v>
      </c>
      <c r="H22" s="70">
        <f t="shared" si="4"/>
        <v>0.92574257425742579</v>
      </c>
      <c r="I22" s="70">
        <f t="shared" si="0"/>
        <v>0.92079207920792083</v>
      </c>
      <c r="J22" s="70">
        <f t="shared" si="1"/>
        <v>4.9504950495049506E-3</v>
      </c>
      <c r="K22" s="70">
        <f t="shared" si="2"/>
        <v>7.4257425742574254E-2</v>
      </c>
      <c r="L22" s="70">
        <f t="shared" si="3"/>
        <v>1</v>
      </c>
    </row>
    <row r="23" spans="1:12" x14ac:dyDescent="0.2">
      <c r="A23" s="2" t="s">
        <v>18</v>
      </c>
      <c r="B23" s="9">
        <v>220</v>
      </c>
      <c r="C23" s="9">
        <v>215</v>
      </c>
      <c r="D23" s="9">
        <v>0</v>
      </c>
      <c r="E23" s="9">
        <v>85</v>
      </c>
      <c r="F23" s="9">
        <v>305</v>
      </c>
      <c r="H23" s="70">
        <f t="shared" si="4"/>
        <v>0.72131147540983609</v>
      </c>
      <c r="I23" s="70">
        <f t="shared" si="0"/>
        <v>0.70491803278688525</v>
      </c>
      <c r="J23" s="70">
        <f t="shared" si="1"/>
        <v>0</v>
      </c>
      <c r="K23" s="70">
        <f t="shared" si="2"/>
        <v>0.27868852459016391</v>
      </c>
      <c r="L23" s="70">
        <f t="shared" si="3"/>
        <v>1</v>
      </c>
    </row>
    <row r="24" spans="1:12" x14ac:dyDescent="0.2">
      <c r="A24" s="2" t="s">
        <v>19</v>
      </c>
      <c r="B24" s="9">
        <v>440</v>
      </c>
      <c r="C24" s="9">
        <v>430</v>
      </c>
      <c r="D24" s="9">
        <v>10</v>
      </c>
      <c r="E24" s="9">
        <v>40</v>
      </c>
      <c r="F24" s="9">
        <v>480</v>
      </c>
      <c r="H24" s="70">
        <f t="shared" si="4"/>
        <v>0.91666666666666663</v>
      </c>
      <c r="I24" s="70">
        <f t="shared" si="0"/>
        <v>0.89583333333333337</v>
      </c>
      <c r="J24" s="70">
        <f t="shared" si="1"/>
        <v>2.0833333333333332E-2</v>
      </c>
      <c r="K24" s="70">
        <f t="shared" si="2"/>
        <v>8.3333333333333329E-2</v>
      </c>
      <c r="L24" s="70">
        <f t="shared" si="3"/>
        <v>1</v>
      </c>
    </row>
    <row r="25" spans="1:12" x14ac:dyDescent="0.2">
      <c r="A25" s="2" t="s">
        <v>20</v>
      </c>
      <c r="B25" s="9">
        <v>335</v>
      </c>
      <c r="C25" s="9">
        <v>310</v>
      </c>
      <c r="D25" s="9">
        <v>25</v>
      </c>
      <c r="E25" s="9">
        <v>120</v>
      </c>
      <c r="F25" s="9">
        <v>455</v>
      </c>
      <c r="H25" s="70">
        <f t="shared" si="4"/>
        <v>0.73626373626373631</v>
      </c>
      <c r="I25" s="70">
        <f t="shared" si="0"/>
        <v>0.68131868131868134</v>
      </c>
      <c r="J25" s="70">
        <f t="shared" si="1"/>
        <v>5.4945054945054944E-2</v>
      </c>
      <c r="K25" s="70">
        <f t="shared" si="2"/>
        <v>0.26373626373626374</v>
      </c>
      <c r="L25" s="70">
        <f t="shared" si="3"/>
        <v>1</v>
      </c>
    </row>
    <row r="26" spans="1:12" x14ac:dyDescent="0.2">
      <c r="A26" s="2" t="s">
        <v>21</v>
      </c>
      <c r="B26" s="9">
        <v>780</v>
      </c>
      <c r="C26" s="9">
        <v>775</v>
      </c>
      <c r="D26" s="9">
        <v>10</v>
      </c>
      <c r="E26" s="9">
        <v>195</v>
      </c>
      <c r="F26" s="9">
        <v>975</v>
      </c>
      <c r="H26" s="70">
        <f t="shared" si="4"/>
        <v>0.8</v>
      </c>
      <c r="I26" s="70">
        <f t="shared" si="0"/>
        <v>0.79487179487179482</v>
      </c>
      <c r="J26" s="70">
        <f t="shared" si="1"/>
        <v>1.0256410256410256E-2</v>
      </c>
      <c r="K26" s="70">
        <f t="shared" si="2"/>
        <v>0.2</v>
      </c>
      <c r="L26" s="70">
        <f t="shared" si="3"/>
        <v>1</v>
      </c>
    </row>
    <row r="27" spans="1:12" x14ac:dyDescent="0.2">
      <c r="A27" s="2" t="s">
        <v>22</v>
      </c>
      <c r="B27" s="9">
        <v>1415</v>
      </c>
      <c r="C27" s="9">
        <v>1345</v>
      </c>
      <c r="D27" s="9">
        <v>70</v>
      </c>
      <c r="E27" s="9">
        <v>275</v>
      </c>
      <c r="F27" s="9">
        <v>1690</v>
      </c>
      <c r="H27" s="70">
        <f t="shared" si="4"/>
        <v>0.83727810650887569</v>
      </c>
      <c r="I27" s="70">
        <f t="shared" si="0"/>
        <v>0.79585798816568043</v>
      </c>
      <c r="J27" s="70">
        <f t="shared" si="1"/>
        <v>4.142011834319527E-2</v>
      </c>
      <c r="K27" s="70">
        <f t="shared" si="2"/>
        <v>0.16272189349112426</v>
      </c>
      <c r="L27" s="70">
        <f t="shared" si="3"/>
        <v>1</v>
      </c>
    </row>
    <row r="28" spans="1:12" x14ac:dyDescent="0.2">
      <c r="A28" s="2" t="s">
        <v>23</v>
      </c>
      <c r="B28" s="9">
        <v>115</v>
      </c>
      <c r="C28" s="9">
        <v>110</v>
      </c>
      <c r="D28" s="9">
        <v>5</v>
      </c>
      <c r="E28" s="9">
        <v>25</v>
      </c>
      <c r="F28" s="9">
        <v>140</v>
      </c>
      <c r="H28" s="70">
        <f t="shared" si="4"/>
        <v>0.8214285714285714</v>
      </c>
      <c r="I28" s="70">
        <f t="shared" si="0"/>
        <v>0.7857142857142857</v>
      </c>
      <c r="J28" s="70">
        <f t="shared" si="1"/>
        <v>3.5714285714285712E-2</v>
      </c>
      <c r="K28" s="70">
        <f t="shared" si="2"/>
        <v>0.17857142857142858</v>
      </c>
      <c r="L28" s="70">
        <f t="shared" si="3"/>
        <v>1</v>
      </c>
    </row>
    <row r="29" spans="1:12" x14ac:dyDescent="0.2">
      <c r="A29" s="2" t="s">
        <v>24</v>
      </c>
      <c r="B29" s="9">
        <v>570</v>
      </c>
      <c r="C29" s="9">
        <v>550</v>
      </c>
      <c r="D29" s="9">
        <v>20</v>
      </c>
      <c r="E29" s="9">
        <v>100</v>
      </c>
      <c r="F29" s="9">
        <v>665</v>
      </c>
      <c r="H29" s="70">
        <f t="shared" si="4"/>
        <v>0.8571428571428571</v>
      </c>
      <c r="I29" s="70">
        <f t="shared" si="0"/>
        <v>0.82706766917293228</v>
      </c>
      <c r="J29" s="70">
        <f t="shared" si="1"/>
        <v>3.007518796992481E-2</v>
      </c>
      <c r="K29" s="70">
        <f t="shared" si="2"/>
        <v>0.15037593984962405</v>
      </c>
      <c r="L29" s="70">
        <f t="shared" si="3"/>
        <v>1</v>
      </c>
    </row>
    <row r="30" spans="1:12" x14ac:dyDescent="0.2">
      <c r="A30" s="2" t="s">
        <v>25</v>
      </c>
      <c r="B30" s="9">
        <v>680</v>
      </c>
      <c r="C30" s="9">
        <v>675</v>
      </c>
      <c r="D30" s="9">
        <v>10</v>
      </c>
      <c r="E30" s="9">
        <v>175</v>
      </c>
      <c r="F30" s="9">
        <v>855</v>
      </c>
      <c r="H30" s="70">
        <f t="shared" si="4"/>
        <v>0.79532163742690054</v>
      </c>
      <c r="I30" s="70">
        <f t="shared" si="0"/>
        <v>0.78947368421052633</v>
      </c>
      <c r="J30" s="70">
        <f t="shared" si="1"/>
        <v>1.1695906432748537E-2</v>
      </c>
      <c r="K30" s="70">
        <f t="shared" si="2"/>
        <v>0.2046783625730994</v>
      </c>
      <c r="L30" s="70">
        <f t="shared" si="3"/>
        <v>1</v>
      </c>
    </row>
    <row r="31" spans="1:12" x14ac:dyDescent="0.2">
      <c r="A31" s="2" t="s">
        <v>26</v>
      </c>
      <c r="B31" s="9">
        <v>545</v>
      </c>
      <c r="C31" s="9">
        <v>545</v>
      </c>
      <c r="D31" s="9">
        <v>0</v>
      </c>
      <c r="E31" s="9">
        <v>105</v>
      </c>
      <c r="F31" s="9">
        <v>650</v>
      </c>
      <c r="H31" s="70">
        <f t="shared" si="4"/>
        <v>0.83846153846153848</v>
      </c>
      <c r="I31" s="70">
        <f t="shared" si="0"/>
        <v>0.83846153846153848</v>
      </c>
      <c r="J31" s="70">
        <f t="shared" si="1"/>
        <v>0</v>
      </c>
      <c r="K31" s="70">
        <f t="shared" si="2"/>
        <v>0.16153846153846155</v>
      </c>
      <c r="L31" s="70">
        <f t="shared" si="3"/>
        <v>1</v>
      </c>
    </row>
    <row r="32" spans="1:12" x14ac:dyDescent="0.2">
      <c r="A32" s="2" t="s">
        <v>27</v>
      </c>
      <c r="B32" s="9">
        <v>70</v>
      </c>
      <c r="C32" s="9">
        <v>70</v>
      </c>
      <c r="D32" s="9">
        <v>0</v>
      </c>
      <c r="E32" s="9">
        <v>15</v>
      </c>
      <c r="F32" s="9">
        <v>85</v>
      </c>
      <c r="H32" s="70">
        <f t="shared" si="4"/>
        <v>0.82352941176470584</v>
      </c>
      <c r="I32" s="70">
        <f t="shared" si="0"/>
        <v>0.82352941176470584</v>
      </c>
      <c r="J32" s="70">
        <f t="shared" si="1"/>
        <v>0</v>
      </c>
      <c r="K32" s="70">
        <f t="shared" si="2"/>
        <v>0.17647058823529413</v>
      </c>
      <c r="L32" s="70">
        <f t="shared" si="3"/>
        <v>1</v>
      </c>
    </row>
    <row r="33" spans="1:12" x14ac:dyDescent="0.2">
      <c r="A33" s="2" t="s">
        <v>28</v>
      </c>
      <c r="B33" s="9">
        <v>670</v>
      </c>
      <c r="C33" s="9">
        <v>660</v>
      </c>
      <c r="D33" s="9">
        <v>10</v>
      </c>
      <c r="E33" s="9">
        <v>140</v>
      </c>
      <c r="F33" s="9">
        <v>810</v>
      </c>
      <c r="H33" s="70">
        <f t="shared" si="4"/>
        <v>0.8271604938271605</v>
      </c>
      <c r="I33" s="70">
        <f t="shared" si="0"/>
        <v>0.81481481481481477</v>
      </c>
      <c r="J33" s="70">
        <f t="shared" si="1"/>
        <v>1.2345679012345678E-2</v>
      </c>
      <c r="K33" s="70">
        <f t="shared" si="2"/>
        <v>0.1728395061728395</v>
      </c>
      <c r="L33" s="70">
        <f t="shared" si="3"/>
        <v>1</v>
      </c>
    </row>
    <row r="34" spans="1:12" x14ac:dyDescent="0.2">
      <c r="A34" s="2" t="s">
        <v>29</v>
      </c>
      <c r="B34" s="9">
        <v>1645</v>
      </c>
      <c r="C34" s="9">
        <v>1635</v>
      </c>
      <c r="D34" s="9">
        <v>10</v>
      </c>
      <c r="E34" s="9">
        <v>495</v>
      </c>
      <c r="F34" s="9">
        <v>2140</v>
      </c>
      <c r="H34" s="70">
        <f t="shared" si="4"/>
        <v>0.76869158878504673</v>
      </c>
      <c r="I34" s="70">
        <f t="shared" si="0"/>
        <v>0.76401869158878499</v>
      </c>
      <c r="J34" s="70">
        <f t="shared" si="1"/>
        <v>4.6728971962616819E-3</v>
      </c>
      <c r="K34" s="70">
        <f t="shared" si="2"/>
        <v>0.23130841121495327</v>
      </c>
      <c r="L34" s="70">
        <f t="shared" si="3"/>
        <v>1</v>
      </c>
    </row>
    <row r="35" spans="1:12" x14ac:dyDescent="0.2">
      <c r="A35" s="2" t="s">
        <v>30</v>
      </c>
      <c r="B35" s="9">
        <v>460</v>
      </c>
      <c r="C35" s="9">
        <v>455</v>
      </c>
      <c r="D35" s="9">
        <v>10</v>
      </c>
      <c r="E35" s="9">
        <v>145</v>
      </c>
      <c r="F35" s="9">
        <v>605</v>
      </c>
      <c r="H35" s="70">
        <f t="shared" si="4"/>
        <v>0.76033057851239672</v>
      </c>
      <c r="I35" s="70">
        <f t="shared" si="0"/>
        <v>0.75206611570247939</v>
      </c>
      <c r="J35" s="70">
        <f t="shared" si="1"/>
        <v>1.6528925619834711E-2</v>
      </c>
      <c r="K35" s="70">
        <f t="shared" si="2"/>
        <v>0.23966942148760331</v>
      </c>
      <c r="L35" s="70">
        <f t="shared" si="3"/>
        <v>1</v>
      </c>
    </row>
    <row r="36" spans="1:12" x14ac:dyDescent="0.2">
      <c r="A36" s="2" t="s">
        <v>31</v>
      </c>
      <c r="B36" s="9">
        <v>870</v>
      </c>
      <c r="C36" s="9">
        <v>865</v>
      </c>
      <c r="D36" s="9">
        <v>5</v>
      </c>
      <c r="E36" s="9">
        <v>180</v>
      </c>
      <c r="F36" s="9">
        <v>1050</v>
      </c>
      <c r="H36" s="70">
        <f t="shared" si="4"/>
        <v>0.82857142857142863</v>
      </c>
      <c r="I36" s="70">
        <f t="shared" si="0"/>
        <v>0.82380952380952377</v>
      </c>
      <c r="J36" s="70">
        <f t="shared" si="1"/>
        <v>4.7619047619047623E-3</v>
      </c>
      <c r="K36" s="70">
        <f t="shared" si="2"/>
        <v>0.17142857142857143</v>
      </c>
      <c r="L36" s="70">
        <f t="shared" si="3"/>
        <v>1</v>
      </c>
    </row>
    <row r="37" spans="1:12" x14ac:dyDescent="0.2">
      <c r="A37" s="3" t="s">
        <v>32</v>
      </c>
      <c r="B37" s="11">
        <v>1220</v>
      </c>
      <c r="C37" s="11">
        <v>1200</v>
      </c>
      <c r="D37" s="11">
        <v>20</v>
      </c>
      <c r="E37" s="11">
        <v>245</v>
      </c>
      <c r="F37" s="11">
        <v>1460</v>
      </c>
      <c r="H37" s="71">
        <f t="shared" si="4"/>
        <v>0.83561643835616439</v>
      </c>
      <c r="I37" s="71">
        <f t="shared" si="0"/>
        <v>0.82191780821917804</v>
      </c>
      <c r="J37" s="71">
        <f t="shared" si="1"/>
        <v>1.3698630136986301E-2</v>
      </c>
      <c r="K37" s="71">
        <f t="shared" si="2"/>
        <v>0.1678082191780822</v>
      </c>
      <c r="L37" s="71">
        <f t="shared" si="3"/>
        <v>1</v>
      </c>
    </row>
    <row r="39" spans="1:12" x14ac:dyDescent="0.2">
      <c r="A39" s="219" t="s">
        <v>225</v>
      </c>
    </row>
    <row r="40" spans="1:12" x14ac:dyDescent="0.2">
      <c r="A40" s="276" t="s">
        <v>262</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74"/>
  <sheetViews>
    <sheetView showGridLines="0" workbookViewId="0">
      <selection activeCell="A2" sqref="A2"/>
    </sheetView>
  </sheetViews>
  <sheetFormatPr defaultRowHeight="12.75" x14ac:dyDescent="0.2"/>
  <cols>
    <col min="1" max="1" width="20.140625" style="6" customWidth="1"/>
    <col min="2" max="20" width="9.140625" style="6" customWidth="1"/>
    <col min="21" max="21" width="5.42578125" style="6" customWidth="1"/>
    <col min="22" max="22" width="9.140625" style="6"/>
    <col min="23" max="23" width="11.42578125" style="6" bestFit="1" customWidth="1"/>
    <col min="24" max="16384" width="9.140625" style="6"/>
  </cols>
  <sheetData>
    <row r="1" spans="1:23" x14ac:dyDescent="0.2">
      <c r="A1" s="30" t="s">
        <v>299</v>
      </c>
    </row>
    <row r="2" spans="1:23" ht="15" x14ac:dyDescent="0.25">
      <c r="A2" s="226" t="s">
        <v>241</v>
      </c>
    </row>
    <row r="3" spans="1:23" ht="12.75" customHeight="1" x14ac:dyDescent="0.2">
      <c r="V3" s="345" t="s">
        <v>269</v>
      </c>
      <c r="W3" s="346"/>
    </row>
    <row r="4" spans="1:23" s="15" customFormat="1" x14ac:dyDescent="0.25">
      <c r="A4" s="14"/>
      <c r="B4" s="28" t="s">
        <v>135</v>
      </c>
      <c r="C4" s="28" t="s">
        <v>136</v>
      </c>
      <c r="D4" s="28" t="s">
        <v>137</v>
      </c>
      <c r="E4" s="28" t="s">
        <v>138</v>
      </c>
      <c r="F4" s="28" t="s">
        <v>139</v>
      </c>
      <c r="G4" s="28" t="s">
        <v>140</v>
      </c>
      <c r="H4" s="28" t="s">
        <v>141</v>
      </c>
      <c r="I4" s="28" t="s">
        <v>142</v>
      </c>
      <c r="J4" s="28" t="s">
        <v>143</v>
      </c>
      <c r="K4" s="28" t="s">
        <v>144</v>
      </c>
      <c r="L4" s="28" t="s">
        <v>145</v>
      </c>
      <c r="M4" s="28" t="s">
        <v>146</v>
      </c>
      <c r="N4" s="28" t="s">
        <v>147</v>
      </c>
      <c r="O4" s="28" t="s">
        <v>148</v>
      </c>
      <c r="P4" s="28" t="s">
        <v>149</v>
      </c>
      <c r="Q4" s="28" t="s">
        <v>150</v>
      </c>
      <c r="R4" s="28" t="s">
        <v>151</v>
      </c>
      <c r="S4" s="28" t="s">
        <v>152</v>
      </c>
      <c r="T4" s="28" t="s">
        <v>267</v>
      </c>
      <c r="V4" s="46" t="s">
        <v>154</v>
      </c>
      <c r="W4" s="206" t="s">
        <v>155</v>
      </c>
    </row>
    <row r="5" spans="1:23" x14ac:dyDescent="0.2">
      <c r="A5" s="4" t="s">
        <v>0</v>
      </c>
      <c r="B5" s="29">
        <v>39626</v>
      </c>
      <c r="C5" s="29">
        <v>42531</v>
      </c>
      <c r="D5" s="29">
        <v>41465</v>
      </c>
      <c r="E5" s="29">
        <v>43368</v>
      </c>
      <c r="F5" s="29">
        <v>42532</v>
      </c>
      <c r="G5" s="29">
        <v>41131</v>
      </c>
      <c r="H5" s="29">
        <v>42063</v>
      </c>
      <c r="I5" s="29">
        <v>43563</v>
      </c>
      <c r="J5" s="29">
        <v>41949</v>
      </c>
      <c r="K5" s="29">
        <v>35708</v>
      </c>
      <c r="L5" s="29">
        <v>32163</v>
      </c>
      <c r="M5" s="29">
        <v>29809</v>
      </c>
      <c r="N5" s="29">
        <v>29852</v>
      </c>
      <c r="O5" s="29">
        <v>28610</v>
      </c>
      <c r="P5" s="29">
        <v>28775</v>
      </c>
      <c r="Q5" s="29">
        <v>29384</v>
      </c>
      <c r="R5" s="29">
        <v>30268</v>
      </c>
      <c r="S5" s="29">
        <v>31581</v>
      </c>
      <c r="T5" s="29">
        <v>27571</v>
      </c>
      <c r="U5" s="8"/>
      <c r="V5" s="32">
        <f>T5-S5</f>
        <v>-4010</v>
      </c>
      <c r="W5" s="84">
        <f>V5/S5</f>
        <v>-0.12697507995313637</v>
      </c>
    </row>
    <row r="6" spans="1:23" x14ac:dyDescent="0.2">
      <c r="A6" s="2" t="s">
        <v>1</v>
      </c>
      <c r="B6" s="9">
        <v>785</v>
      </c>
      <c r="C6" s="9">
        <v>805</v>
      </c>
      <c r="D6" s="9">
        <v>741</v>
      </c>
      <c r="E6" s="9">
        <v>1074</v>
      </c>
      <c r="F6" s="9">
        <v>1273</v>
      </c>
      <c r="G6" s="9">
        <v>1361</v>
      </c>
      <c r="H6" s="9">
        <v>1992</v>
      </c>
      <c r="I6" s="9">
        <v>1855</v>
      </c>
      <c r="J6" s="9">
        <v>2033</v>
      </c>
      <c r="K6" s="9">
        <v>1225</v>
      </c>
      <c r="L6" s="9">
        <v>1201</v>
      </c>
      <c r="M6" s="9">
        <v>814</v>
      </c>
      <c r="N6" s="9">
        <v>1250</v>
      </c>
      <c r="O6" s="9">
        <v>1160</v>
      </c>
      <c r="P6" s="9">
        <v>1232</v>
      </c>
      <c r="Q6" s="9">
        <v>1381</v>
      </c>
      <c r="R6" s="9">
        <v>1311</v>
      </c>
      <c r="S6" s="9">
        <v>1251</v>
      </c>
      <c r="T6" s="9">
        <v>1220</v>
      </c>
      <c r="V6" s="33">
        <f t="shared" ref="V6:V37" si="0">T6-S6</f>
        <v>-31</v>
      </c>
      <c r="W6" s="49">
        <f t="shared" ref="W6:W37" si="1">V6/S6</f>
        <v>-2.478017585931255E-2</v>
      </c>
    </row>
    <row r="7" spans="1:23" x14ac:dyDescent="0.2">
      <c r="A7" s="2" t="s">
        <v>2</v>
      </c>
      <c r="B7" s="9">
        <v>782</v>
      </c>
      <c r="C7" s="9">
        <v>787</v>
      </c>
      <c r="D7" s="9">
        <v>887</v>
      </c>
      <c r="E7" s="9">
        <v>924</v>
      </c>
      <c r="F7" s="9">
        <v>1115</v>
      </c>
      <c r="G7" s="9">
        <v>1026</v>
      </c>
      <c r="H7" s="9">
        <v>1073</v>
      </c>
      <c r="I7" s="9">
        <v>1274</v>
      </c>
      <c r="J7" s="9">
        <v>1393</v>
      </c>
      <c r="K7" s="9">
        <v>1244</v>
      </c>
      <c r="L7" s="9">
        <v>1078</v>
      </c>
      <c r="M7" s="9">
        <v>1023</v>
      </c>
      <c r="N7" s="9">
        <v>1019</v>
      </c>
      <c r="O7" s="9">
        <v>970</v>
      </c>
      <c r="P7" s="9">
        <v>919</v>
      </c>
      <c r="Q7" s="9">
        <v>914</v>
      </c>
      <c r="R7" s="9">
        <v>972</v>
      </c>
      <c r="S7" s="9">
        <v>1060</v>
      </c>
      <c r="T7" s="9">
        <v>747</v>
      </c>
      <c r="V7" s="33">
        <f t="shared" si="0"/>
        <v>-313</v>
      </c>
      <c r="W7" s="49">
        <f t="shared" si="1"/>
        <v>-0.29528301886792452</v>
      </c>
    </row>
    <row r="8" spans="1:23" x14ac:dyDescent="0.2">
      <c r="A8" s="2" t="s">
        <v>3</v>
      </c>
      <c r="B8" s="9">
        <v>634</v>
      </c>
      <c r="C8" s="9">
        <v>737</v>
      </c>
      <c r="D8" s="9">
        <v>860</v>
      </c>
      <c r="E8" s="9">
        <v>881</v>
      </c>
      <c r="F8" s="9">
        <v>911</v>
      </c>
      <c r="G8" s="9">
        <v>961</v>
      </c>
      <c r="H8" s="9">
        <v>925</v>
      </c>
      <c r="I8" s="9">
        <v>945</v>
      </c>
      <c r="J8" s="9">
        <v>994</v>
      </c>
      <c r="K8" s="9">
        <v>971</v>
      </c>
      <c r="L8" s="9">
        <v>701</v>
      </c>
      <c r="M8" s="9">
        <v>618</v>
      </c>
      <c r="N8" s="9">
        <v>600</v>
      </c>
      <c r="O8" s="9">
        <v>743</v>
      </c>
      <c r="P8" s="9">
        <v>621</v>
      </c>
      <c r="Q8" s="9">
        <v>605</v>
      </c>
      <c r="R8" s="9">
        <v>597</v>
      </c>
      <c r="S8" s="9">
        <v>507</v>
      </c>
      <c r="T8" s="9">
        <v>309</v>
      </c>
      <c r="V8" s="33">
        <f t="shared" si="0"/>
        <v>-198</v>
      </c>
      <c r="W8" s="49">
        <f t="shared" si="1"/>
        <v>-0.39053254437869822</v>
      </c>
    </row>
    <row r="9" spans="1:23" x14ac:dyDescent="0.2">
      <c r="A9" s="2" t="s">
        <v>4</v>
      </c>
      <c r="B9" s="9">
        <v>518</v>
      </c>
      <c r="C9" s="9">
        <v>570</v>
      </c>
      <c r="D9" s="9">
        <v>613</v>
      </c>
      <c r="E9" s="9">
        <v>757</v>
      </c>
      <c r="F9" s="9">
        <v>625</v>
      </c>
      <c r="G9" s="9">
        <v>720</v>
      </c>
      <c r="H9" s="9">
        <v>616</v>
      </c>
      <c r="I9" s="9">
        <v>682</v>
      </c>
      <c r="J9" s="9">
        <v>626</v>
      </c>
      <c r="K9" s="9">
        <v>457</v>
      </c>
      <c r="L9" s="9">
        <v>368</v>
      </c>
      <c r="M9" s="9">
        <v>351</v>
      </c>
      <c r="N9" s="9">
        <v>332</v>
      </c>
      <c r="O9" s="9">
        <v>326</v>
      </c>
      <c r="P9" s="9">
        <v>401</v>
      </c>
      <c r="Q9" s="9">
        <v>424</v>
      </c>
      <c r="R9" s="9">
        <v>351</v>
      </c>
      <c r="S9" s="9">
        <v>339</v>
      </c>
      <c r="T9" s="9">
        <v>368</v>
      </c>
      <c r="V9" s="33">
        <f t="shared" si="0"/>
        <v>29</v>
      </c>
      <c r="W9" s="49">
        <f t="shared" si="1"/>
        <v>8.5545722713864306E-2</v>
      </c>
    </row>
    <row r="10" spans="1:23" x14ac:dyDescent="0.2">
      <c r="A10" s="2" t="s">
        <v>5</v>
      </c>
      <c r="B10" s="9">
        <v>404</v>
      </c>
      <c r="C10" s="9">
        <v>460</v>
      </c>
      <c r="D10" s="9">
        <v>586</v>
      </c>
      <c r="E10" s="9">
        <v>592</v>
      </c>
      <c r="F10" s="9">
        <v>706</v>
      </c>
      <c r="G10" s="9">
        <v>506</v>
      </c>
      <c r="H10" s="9">
        <v>457</v>
      </c>
      <c r="I10" s="9">
        <v>564</v>
      </c>
      <c r="J10" s="9">
        <v>585</v>
      </c>
      <c r="K10" s="9">
        <v>537</v>
      </c>
      <c r="L10" s="9">
        <v>365</v>
      </c>
      <c r="M10" s="9">
        <v>362</v>
      </c>
      <c r="N10" s="9">
        <v>365</v>
      </c>
      <c r="O10" s="9">
        <v>359</v>
      </c>
      <c r="P10" s="9">
        <v>405</v>
      </c>
      <c r="Q10" s="9">
        <v>459</v>
      </c>
      <c r="R10" s="9">
        <v>469</v>
      </c>
      <c r="S10" s="9">
        <v>422</v>
      </c>
      <c r="T10" s="9">
        <v>392</v>
      </c>
      <c r="V10" s="33">
        <f t="shared" si="0"/>
        <v>-30</v>
      </c>
      <c r="W10" s="49">
        <f t="shared" si="1"/>
        <v>-7.1090047393364927E-2</v>
      </c>
    </row>
    <row r="11" spans="1:23" x14ac:dyDescent="0.2">
      <c r="A11" s="2" t="s">
        <v>6</v>
      </c>
      <c r="B11" s="9">
        <v>1000</v>
      </c>
      <c r="C11" s="9">
        <v>1054</v>
      </c>
      <c r="D11" s="9">
        <v>1130</v>
      </c>
      <c r="E11" s="9">
        <v>1101</v>
      </c>
      <c r="F11" s="9">
        <v>1077</v>
      </c>
      <c r="G11" s="9">
        <v>1090</v>
      </c>
      <c r="H11" s="9">
        <v>1033</v>
      </c>
      <c r="I11" s="9">
        <v>955</v>
      </c>
      <c r="J11" s="9">
        <v>910</v>
      </c>
      <c r="K11" s="9">
        <v>783</v>
      </c>
      <c r="L11" s="9">
        <v>755</v>
      </c>
      <c r="M11" s="9">
        <v>694</v>
      </c>
      <c r="N11" s="9">
        <v>466</v>
      </c>
      <c r="O11" s="9">
        <v>484</v>
      </c>
      <c r="P11" s="9">
        <v>615</v>
      </c>
      <c r="Q11" s="9">
        <v>641</v>
      </c>
      <c r="R11" s="9">
        <v>716</v>
      </c>
      <c r="S11" s="9">
        <v>727</v>
      </c>
      <c r="T11" s="9">
        <v>690</v>
      </c>
      <c r="V11" s="33">
        <f t="shared" si="0"/>
        <v>-37</v>
      </c>
      <c r="W11" s="49">
        <f t="shared" si="1"/>
        <v>-5.0894085281980743E-2</v>
      </c>
    </row>
    <row r="12" spans="1:23" x14ac:dyDescent="0.2">
      <c r="A12" s="2" t="s">
        <v>7</v>
      </c>
      <c r="B12" s="9">
        <v>555</v>
      </c>
      <c r="C12" s="9">
        <v>533</v>
      </c>
      <c r="D12" s="9">
        <v>587</v>
      </c>
      <c r="E12" s="9">
        <v>1051</v>
      </c>
      <c r="F12" s="9">
        <v>1135</v>
      </c>
      <c r="G12" s="9">
        <v>1603</v>
      </c>
      <c r="H12" s="9">
        <v>1479</v>
      </c>
      <c r="I12" s="9">
        <v>1704</v>
      </c>
      <c r="J12" s="9">
        <v>1335</v>
      </c>
      <c r="K12" s="9">
        <v>1253</v>
      </c>
      <c r="L12" s="9">
        <v>1171</v>
      </c>
      <c r="M12" s="9">
        <v>1104</v>
      </c>
      <c r="N12" s="9">
        <v>1116</v>
      </c>
      <c r="O12" s="9">
        <v>1086</v>
      </c>
      <c r="P12" s="9">
        <v>942</v>
      </c>
      <c r="Q12" s="9">
        <v>1024</v>
      </c>
      <c r="R12" s="9">
        <v>1018</v>
      </c>
      <c r="S12" s="9">
        <v>1022</v>
      </c>
      <c r="T12" s="9">
        <v>1110</v>
      </c>
      <c r="V12" s="33">
        <f t="shared" si="0"/>
        <v>88</v>
      </c>
      <c r="W12" s="39">
        <f t="shared" si="1"/>
        <v>8.6105675146771032E-2</v>
      </c>
    </row>
    <row r="13" spans="1:23" x14ac:dyDescent="0.2">
      <c r="A13" s="2" t="s">
        <v>8</v>
      </c>
      <c r="B13" s="9">
        <v>713</v>
      </c>
      <c r="C13" s="9">
        <v>802</v>
      </c>
      <c r="D13" s="9">
        <v>886</v>
      </c>
      <c r="E13" s="9">
        <v>915</v>
      </c>
      <c r="F13" s="9">
        <v>857</v>
      </c>
      <c r="G13" s="9">
        <v>702</v>
      </c>
      <c r="H13" s="9">
        <v>727</v>
      </c>
      <c r="I13" s="9">
        <v>670</v>
      </c>
      <c r="J13" s="9">
        <v>667</v>
      </c>
      <c r="K13" s="9">
        <v>554</v>
      </c>
      <c r="L13" s="9">
        <v>409</v>
      </c>
      <c r="M13" s="9">
        <v>260</v>
      </c>
      <c r="N13" s="9">
        <v>402</v>
      </c>
      <c r="O13" s="9">
        <v>434</v>
      </c>
      <c r="P13" s="9">
        <v>473</v>
      </c>
      <c r="Q13" s="9">
        <v>494</v>
      </c>
      <c r="R13" s="9">
        <v>623</v>
      </c>
      <c r="S13" s="9">
        <v>718</v>
      </c>
      <c r="T13" s="9">
        <v>652</v>
      </c>
      <c r="V13" s="33">
        <f t="shared" si="0"/>
        <v>-66</v>
      </c>
      <c r="W13" s="49">
        <f t="shared" si="1"/>
        <v>-9.1922005571030641E-2</v>
      </c>
    </row>
    <row r="14" spans="1:23" x14ac:dyDescent="0.2">
      <c r="A14" s="2" t="s">
        <v>9</v>
      </c>
      <c r="B14" s="9">
        <v>274</v>
      </c>
      <c r="C14" s="9">
        <v>416</v>
      </c>
      <c r="D14" s="9">
        <v>341</v>
      </c>
      <c r="E14" s="9">
        <v>397</v>
      </c>
      <c r="F14" s="9">
        <v>451</v>
      </c>
      <c r="G14" s="9">
        <v>501</v>
      </c>
      <c r="H14" s="9">
        <v>448</v>
      </c>
      <c r="I14" s="9">
        <v>489</v>
      </c>
      <c r="J14" s="9">
        <v>465</v>
      </c>
      <c r="K14" s="9">
        <v>451</v>
      </c>
      <c r="L14" s="9">
        <v>376</v>
      </c>
      <c r="M14" s="9">
        <v>481</v>
      </c>
      <c r="N14" s="9">
        <v>481</v>
      </c>
      <c r="O14" s="9">
        <v>433</v>
      </c>
      <c r="P14" s="9">
        <v>406</v>
      </c>
      <c r="Q14" s="9">
        <v>362</v>
      </c>
      <c r="R14" s="9">
        <v>350</v>
      </c>
      <c r="S14" s="9">
        <v>357</v>
      </c>
      <c r="T14" s="9">
        <v>191</v>
      </c>
      <c r="V14" s="33">
        <f t="shared" si="0"/>
        <v>-166</v>
      </c>
      <c r="W14" s="49">
        <f t="shared" si="1"/>
        <v>-0.46498599439775912</v>
      </c>
    </row>
    <row r="15" spans="1:23" x14ac:dyDescent="0.2">
      <c r="A15" s="2" t="s">
        <v>10</v>
      </c>
      <c r="B15" s="9">
        <v>566</v>
      </c>
      <c r="C15" s="9">
        <v>552</v>
      </c>
      <c r="D15" s="9">
        <v>573</v>
      </c>
      <c r="E15" s="9">
        <v>719</v>
      </c>
      <c r="F15" s="9">
        <v>733</v>
      </c>
      <c r="G15" s="9">
        <v>737</v>
      </c>
      <c r="H15" s="9">
        <v>830</v>
      </c>
      <c r="I15" s="9">
        <v>949</v>
      </c>
      <c r="J15" s="9">
        <v>935</v>
      </c>
      <c r="K15" s="9">
        <v>682</v>
      </c>
      <c r="L15" s="9">
        <v>590</v>
      </c>
      <c r="M15" s="9">
        <v>599</v>
      </c>
      <c r="N15" s="9">
        <v>621</v>
      </c>
      <c r="O15" s="9">
        <v>586</v>
      </c>
      <c r="P15" s="9">
        <v>655</v>
      </c>
      <c r="Q15" s="9">
        <v>656</v>
      </c>
      <c r="R15" s="9">
        <v>660</v>
      </c>
      <c r="S15" s="9">
        <v>639</v>
      </c>
      <c r="T15" s="9">
        <v>535</v>
      </c>
      <c r="V15" s="33">
        <f t="shared" si="0"/>
        <v>-104</v>
      </c>
      <c r="W15" s="49">
        <f t="shared" si="1"/>
        <v>-0.16275430359937401</v>
      </c>
    </row>
    <row r="16" spans="1:23" x14ac:dyDescent="0.2">
      <c r="A16" s="2" t="s">
        <v>11</v>
      </c>
      <c r="B16" s="9">
        <v>165</v>
      </c>
      <c r="C16" s="9">
        <v>227</v>
      </c>
      <c r="D16" s="9">
        <v>272</v>
      </c>
      <c r="E16" s="9">
        <v>289</v>
      </c>
      <c r="F16" s="9">
        <v>288</v>
      </c>
      <c r="G16" s="9">
        <v>261</v>
      </c>
      <c r="H16" s="9">
        <v>264</v>
      </c>
      <c r="I16" s="9">
        <v>265</v>
      </c>
      <c r="J16" s="9">
        <v>242</v>
      </c>
      <c r="K16" s="9">
        <v>201</v>
      </c>
      <c r="L16" s="9">
        <v>232</v>
      </c>
      <c r="M16" s="9">
        <v>301</v>
      </c>
      <c r="N16" s="9">
        <v>303</v>
      </c>
      <c r="O16" s="9">
        <v>276</v>
      </c>
      <c r="P16" s="9">
        <v>270</v>
      </c>
      <c r="Q16" s="9">
        <v>274</v>
      </c>
      <c r="R16" s="9">
        <v>268</v>
      </c>
      <c r="S16" s="9">
        <v>302</v>
      </c>
      <c r="T16" s="9">
        <v>301</v>
      </c>
      <c r="V16" s="33">
        <f t="shared" si="0"/>
        <v>-1</v>
      </c>
      <c r="W16" s="49">
        <f t="shared" si="1"/>
        <v>-3.3112582781456954E-3</v>
      </c>
    </row>
    <row r="17" spans="1:23" x14ac:dyDescent="0.2">
      <c r="A17" s="2" t="s">
        <v>12</v>
      </c>
      <c r="B17" s="9">
        <v>4550</v>
      </c>
      <c r="C17" s="9">
        <v>5105</v>
      </c>
      <c r="D17" s="9">
        <v>4794</v>
      </c>
      <c r="E17" s="9">
        <v>4723</v>
      </c>
      <c r="F17" s="9">
        <v>5186</v>
      </c>
      <c r="G17" s="9">
        <v>4863</v>
      </c>
      <c r="H17" s="9">
        <v>4709</v>
      </c>
      <c r="I17" s="9">
        <v>4645</v>
      </c>
      <c r="J17" s="9">
        <v>4539</v>
      </c>
      <c r="K17" s="9">
        <v>4359</v>
      </c>
      <c r="L17" s="9">
        <v>4220</v>
      </c>
      <c r="M17" s="9">
        <v>3997</v>
      </c>
      <c r="N17" s="9">
        <v>3878</v>
      </c>
      <c r="O17" s="9">
        <v>3496</v>
      </c>
      <c r="P17" s="9">
        <v>3325</v>
      </c>
      <c r="Q17" s="9">
        <v>3144</v>
      </c>
      <c r="R17" s="9">
        <v>3208</v>
      </c>
      <c r="S17" s="9">
        <v>3402</v>
      </c>
      <c r="T17" s="9">
        <v>1912</v>
      </c>
      <c r="V17" s="33">
        <f t="shared" si="0"/>
        <v>-1490</v>
      </c>
      <c r="W17" s="49">
        <f t="shared" si="1"/>
        <v>-0.43797766019988243</v>
      </c>
    </row>
    <row r="18" spans="1:23" x14ac:dyDescent="0.2">
      <c r="A18" s="2" t="s">
        <v>13</v>
      </c>
      <c r="B18" s="9">
        <v>141</v>
      </c>
      <c r="C18" s="9">
        <v>147</v>
      </c>
      <c r="D18" s="9">
        <v>177</v>
      </c>
      <c r="E18" s="9">
        <v>163</v>
      </c>
      <c r="F18" s="9">
        <v>167</v>
      </c>
      <c r="G18" s="9">
        <v>142</v>
      </c>
      <c r="H18" s="9">
        <v>183</v>
      </c>
      <c r="I18" s="9">
        <v>158</v>
      </c>
      <c r="J18" s="9">
        <v>158</v>
      </c>
      <c r="K18" s="9">
        <v>138</v>
      </c>
      <c r="L18" s="9">
        <v>121</v>
      </c>
      <c r="M18" s="9">
        <v>111</v>
      </c>
      <c r="N18" s="9">
        <v>136</v>
      </c>
      <c r="O18" s="9">
        <v>123</v>
      </c>
      <c r="P18" s="9">
        <v>108</v>
      </c>
      <c r="Q18" s="9">
        <v>101</v>
      </c>
      <c r="R18" s="9">
        <v>113</v>
      </c>
      <c r="S18" s="9">
        <v>122</v>
      </c>
      <c r="T18" s="9">
        <v>123</v>
      </c>
      <c r="V18" s="33">
        <f t="shared" si="0"/>
        <v>1</v>
      </c>
      <c r="W18" s="49">
        <f t="shared" si="1"/>
        <v>8.1967213114754103E-3</v>
      </c>
    </row>
    <row r="19" spans="1:23" x14ac:dyDescent="0.2">
      <c r="A19" s="2" t="s">
        <v>14</v>
      </c>
      <c r="B19" s="9">
        <v>1084</v>
      </c>
      <c r="C19" s="9">
        <v>1143</v>
      </c>
      <c r="D19" s="9">
        <v>1063</v>
      </c>
      <c r="E19" s="9">
        <v>1407</v>
      </c>
      <c r="F19" s="9">
        <v>1387</v>
      </c>
      <c r="G19" s="9">
        <v>1846</v>
      </c>
      <c r="H19" s="9">
        <v>2069</v>
      </c>
      <c r="I19" s="9">
        <v>1876</v>
      </c>
      <c r="J19" s="9">
        <v>1782</v>
      </c>
      <c r="K19" s="9">
        <v>1036</v>
      </c>
      <c r="L19" s="9">
        <v>822</v>
      </c>
      <c r="M19" s="9">
        <v>817</v>
      </c>
      <c r="N19" s="9">
        <v>933</v>
      </c>
      <c r="O19" s="9">
        <v>789</v>
      </c>
      <c r="P19" s="9">
        <v>912</v>
      </c>
      <c r="Q19" s="9">
        <v>866</v>
      </c>
      <c r="R19" s="9">
        <v>817</v>
      </c>
      <c r="S19" s="9">
        <v>970</v>
      </c>
      <c r="T19" s="9">
        <v>823</v>
      </c>
      <c r="V19" s="33">
        <f t="shared" si="0"/>
        <v>-147</v>
      </c>
      <c r="W19" s="49">
        <f t="shared" si="1"/>
        <v>-0.15154639175257731</v>
      </c>
    </row>
    <row r="20" spans="1:23" x14ac:dyDescent="0.2">
      <c r="A20" s="2" t="s">
        <v>15</v>
      </c>
      <c r="B20" s="9">
        <v>2588</v>
      </c>
      <c r="C20" s="9">
        <v>3218</v>
      </c>
      <c r="D20" s="9">
        <v>2928</v>
      </c>
      <c r="E20" s="9">
        <v>2824</v>
      </c>
      <c r="F20" s="9">
        <v>2760</v>
      </c>
      <c r="G20" s="9">
        <v>2389</v>
      </c>
      <c r="H20" s="9">
        <v>2117</v>
      </c>
      <c r="I20" s="9">
        <v>2722</v>
      </c>
      <c r="J20" s="9">
        <v>3164</v>
      </c>
      <c r="K20" s="9">
        <v>2718</v>
      </c>
      <c r="L20" s="9">
        <v>2269</v>
      </c>
      <c r="M20" s="9">
        <v>2088</v>
      </c>
      <c r="N20" s="9">
        <v>1855</v>
      </c>
      <c r="O20" s="9">
        <v>1936</v>
      </c>
      <c r="P20" s="9">
        <v>1962</v>
      </c>
      <c r="Q20" s="9">
        <v>1955</v>
      </c>
      <c r="R20" s="9">
        <v>2108</v>
      </c>
      <c r="S20" s="9">
        <v>2146</v>
      </c>
      <c r="T20" s="9">
        <v>2016</v>
      </c>
      <c r="V20" s="33">
        <f t="shared" si="0"/>
        <v>-130</v>
      </c>
      <c r="W20" s="49">
        <f t="shared" si="1"/>
        <v>-6.0577819198508853E-2</v>
      </c>
    </row>
    <row r="21" spans="1:23" x14ac:dyDescent="0.2">
      <c r="A21" s="2" t="s">
        <v>16</v>
      </c>
      <c r="B21" s="9">
        <v>12002</v>
      </c>
      <c r="C21" s="9">
        <v>11761</v>
      </c>
      <c r="D21" s="9">
        <v>9801</v>
      </c>
      <c r="E21" s="9">
        <v>9760</v>
      </c>
      <c r="F21" s="9">
        <v>8615</v>
      </c>
      <c r="G21" s="9">
        <v>7257</v>
      </c>
      <c r="H21" s="9">
        <v>7187</v>
      </c>
      <c r="I21" s="9">
        <v>8072</v>
      </c>
      <c r="J21" s="9">
        <v>7390</v>
      </c>
      <c r="K21" s="9">
        <v>6321</v>
      </c>
      <c r="L21" s="9">
        <v>5952</v>
      </c>
      <c r="M21" s="9">
        <v>4982</v>
      </c>
      <c r="N21" s="9">
        <v>5013</v>
      </c>
      <c r="O21" s="9">
        <v>4553</v>
      </c>
      <c r="P21" s="9">
        <v>4370</v>
      </c>
      <c r="Q21" s="9">
        <v>4218</v>
      </c>
      <c r="R21" s="9">
        <v>4682</v>
      </c>
      <c r="S21" s="9">
        <v>5278</v>
      </c>
      <c r="T21" s="9">
        <v>5210</v>
      </c>
      <c r="V21" s="33">
        <f t="shared" si="0"/>
        <v>-68</v>
      </c>
      <c r="W21" s="49">
        <f t="shared" si="1"/>
        <v>-1.2883668056081848E-2</v>
      </c>
    </row>
    <row r="22" spans="1:23" x14ac:dyDescent="0.2">
      <c r="A22" s="2" t="s">
        <v>17</v>
      </c>
      <c r="B22" s="9">
        <v>1062</v>
      </c>
      <c r="C22" s="9">
        <v>1633</v>
      </c>
      <c r="D22" s="9">
        <v>1714</v>
      </c>
      <c r="E22" s="9">
        <v>1866</v>
      </c>
      <c r="F22" s="9">
        <v>1619</v>
      </c>
      <c r="G22" s="9">
        <v>1592</v>
      </c>
      <c r="H22" s="9">
        <v>1876</v>
      </c>
      <c r="I22" s="9">
        <v>1857</v>
      </c>
      <c r="J22" s="9">
        <v>1729</v>
      </c>
      <c r="K22" s="9">
        <v>1115</v>
      </c>
      <c r="L22" s="9">
        <v>890</v>
      </c>
      <c r="M22" s="9">
        <v>962</v>
      </c>
      <c r="N22" s="9">
        <v>969</v>
      </c>
      <c r="O22" s="9">
        <v>961</v>
      </c>
      <c r="P22" s="9">
        <v>1087</v>
      </c>
      <c r="Q22" s="9">
        <v>1024</v>
      </c>
      <c r="R22" s="9">
        <v>1130</v>
      </c>
      <c r="S22" s="9">
        <v>1167</v>
      </c>
      <c r="T22" s="9">
        <v>934</v>
      </c>
      <c r="V22" s="33">
        <f t="shared" si="0"/>
        <v>-233</v>
      </c>
      <c r="W22" s="49">
        <f t="shared" si="1"/>
        <v>-0.19965724078834618</v>
      </c>
    </row>
    <row r="23" spans="1:23" x14ac:dyDescent="0.2">
      <c r="A23" s="2" t="s">
        <v>18</v>
      </c>
      <c r="B23" s="9">
        <v>468</v>
      </c>
      <c r="C23" s="9">
        <v>576</v>
      </c>
      <c r="D23" s="9">
        <v>427</v>
      </c>
      <c r="E23" s="9">
        <v>570</v>
      </c>
      <c r="F23" s="9">
        <v>505</v>
      </c>
      <c r="G23" s="9">
        <v>343</v>
      </c>
      <c r="H23" s="9">
        <v>389</v>
      </c>
      <c r="I23" s="9">
        <v>376</v>
      </c>
      <c r="J23" s="9">
        <v>381</v>
      </c>
      <c r="K23" s="9">
        <v>323</v>
      </c>
      <c r="L23" s="9">
        <v>262</v>
      </c>
      <c r="M23" s="9">
        <v>249</v>
      </c>
      <c r="N23" s="9">
        <v>208</v>
      </c>
      <c r="O23" s="9">
        <v>180</v>
      </c>
      <c r="P23" s="9">
        <v>197</v>
      </c>
      <c r="Q23" s="9">
        <v>160</v>
      </c>
      <c r="R23" s="9">
        <v>150</v>
      </c>
      <c r="S23" s="9">
        <v>191</v>
      </c>
      <c r="T23" s="9">
        <v>218</v>
      </c>
      <c r="V23" s="33">
        <f t="shared" si="0"/>
        <v>27</v>
      </c>
      <c r="W23" s="49">
        <f t="shared" si="1"/>
        <v>0.14136125654450263</v>
      </c>
    </row>
    <row r="24" spans="1:23" x14ac:dyDescent="0.2">
      <c r="A24" s="2" t="s">
        <v>19</v>
      </c>
      <c r="B24" s="9">
        <v>415</v>
      </c>
      <c r="C24" s="9">
        <v>498</v>
      </c>
      <c r="D24" s="9">
        <v>564</v>
      </c>
      <c r="E24" s="9">
        <v>608</v>
      </c>
      <c r="F24" s="9">
        <v>612</v>
      </c>
      <c r="G24" s="9">
        <v>614</v>
      </c>
      <c r="H24" s="9">
        <v>625</v>
      </c>
      <c r="I24" s="9">
        <v>550</v>
      </c>
      <c r="J24" s="9">
        <v>519</v>
      </c>
      <c r="K24" s="9">
        <v>633</v>
      </c>
      <c r="L24" s="9">
        <v>579</v>
      </c>
      <c r="M24" s="9">
        <v>557</v>
      </c>
      <c r="N24" s="9">
        <v>531</v>
      </c>
      <c r="O24" s="9">
        <v>474</v>
      </c>
      <c r="P24" s="9">
        <v>484</v>
      </c>
      <c r="Q24" s="9">
        <v>525</v>
      </c>
      <c r="R24" s="9">
        <v>467</v>
      </c>
      <c r="S24" s="9">
        <v>455</v>
      </c>
      <c r="T24" s="9">
        <v>438</v>
      </c>
      <c r="V24" s="33">
        <f t="shared" si="0"/>
        <v>-17</v>
      </c>
      <c r="W24" s="49">
        <f t="shared" si="1"/>
        <v>-3.7362637362637362E-2</v>
      </c>
    </row>
    <row r="25" spans="1:23" x14ac:dyDescent="0.2">
      <c r="A25" s="2" t="s">
        <v>20</v>
      </c>
      <c r="B25" s="9">
        <v>558</v>
      </c>
      <c r="C25" s="9">
        <v>448</v>
      </c>
      <c r="D25" s="9">
        <v>569</v>
      </c>
      <c r="E25" s="9">
        <v>552</v>
      </c>
      <c r="F25" s="9">
        <v>566</v>
      </c>
      <c r="G25" s="9">
        <v>596</v>
      </c>
      <c r="H25" s="9">
        <v>535</v>
      </c>
      <c r="I25" s="9">
        <v>664</v>
      </c>
      <c r="J25" s="9">
        <v>503</v>
      </c>
      <c r="K25" s="9">
        <v>373</v>
      </c>
      <c r="L25" s="9">
        <v>398</v>
      </c>
      <c r="M25" s="9">
        <v>370</v>
      </c>
      <c r="N25" s="9">
        <v>384</v>
      </c>
      <c r="O25" s="9">
        <v>397</v>
      </c>
      <c r="P25" s="9">
        <v>369</v>
      </c>
      <c r="Q25" s="9">
        <v>365</v>
      </c>
      <c r="R25" s="9">
        <v>382</v>
      </c>
      <c r="S25" s="9">
        <v>386</v>
      </c>
      <c r="T25" s="9">
        <v>334</v>
      </c>
      <c r="V25" s="33">
        <f t="shared" si="0"/>
        <v>-52</v>
      </c>
      <c r="W25" s="49">
        <f t="shared" si="1"/>
        <v>-0.13471502590673576</v>
      </c>
    </row>
    <row r="26" spans="1:23" x14ac:dyDescent="0.2">
      <c r="A26" s="2" t="s">
        <v>21</v>
      </c>
      <c r="B26" s="9">
        <v>1383</v>
      </c>
      <c r="C26" s="9">
        <v>1297</v>
      </c>
      <c r="D26" s="9">
        <v>1132</v>
      </c>
      <c r="E26" s="9">
        <v>1110</v>
      </c>
      <c r="F26" s="9">
        <v>1125</v>
      </c>
      <c r="G26" s="9">
        <v>1037</v>
      </c>
      <c r="H26" s="9">
        <v>1019</v>
      </c>
      <c r="I26" s="9">
        <v>877</v>
      </c>
      <c r="J26" s="9">
        <v>672</v>
      </c>
      <c r="K26" s="9">
        <v>629</v>
      </c>
      <c r="L26" s="9">
        <v>579</v>
      </c>
      <c r="M26" s="9">
        <v>634</v>
      </c>
      <c r="N26" s="9">
        <v>680</v>
      </c>
      <c r="O26" s="9">
        <v>696</v>
      </c>
      <c r="P26" s="9">
        <v>673</v>
      </c>
      <c r="Q26" s="9">
        <v>826</v>
      </c>
      <c r="R26" s="9">
        <v>789</v>
      </c>
      <c r="S26" s="9">
        <v>926</v>
      </c>
      <c r="T26" s="9">
        <v>782</v>
      </c>
      <c r="V26" s="33">
        <f t="shared" si="0"/>
        <v>-144</v>
      </c>
      <c r="W26" s="49">
        <f t="shared" si="1"/>
        <v>-0.15550755939524838</v>
      </c>
    </row>
    <row r="27" spans="1:23" x14ac:dyDescent="0.2">
      <c r="A27" s="2" t="s">
        <v>22</v>
      </c>
      <c r="B27" s="9">
        <v>1765</v>
      </c>
      <c r="C27" s="9">
        <v>2102</v>
      </c>
      <c r="D27" s="9">
        <v>2901</v>
      </c>
      <c r="E27" s="9">
        <v>3054</v>
      </c>
      <c r="F27" s="9">
        <v>2813</v>
      </c>
      <c r="G27" s="9">
        <v>2664</v>
      </c>
      <c r="H27" s="9">
        <v>2600</v>
      </c>
      <c r="I27" s="9">
        <v>2316</v>
      </c>
      <c r="J27" s="9">
        <v>1922</v>
      </c>
      <c r="K27" s="9">
        <v>1692</v>
      </c>
      <c r="L27" s="9">
        <v>1708</v>
      </c>
      <c r="M27" s="9">
        <v>1452</v>
      </c>
      <c r="N27" s="9">
        <v>1489</v>
      </c>
      <c r="O27" s="9">
        <v>1443</v>
      </c>
      <c r="P27" s="9">
        <v>1523</v>
      </c>
      <c r="Q27" s="9">
        <v>1789</v>
      </c>
      <c r="R27" s="9">
        <v>2018</v>
      </c>
      <c r="S27" s="9">
        <v>1792</v>
      </c>
      <c r="T27" s="9">
        <v>1416</v>
      </c>
      <c r="V27" s="33">
        <f t="shared" si="0"/>
        <v>-376</v>
      </c>
      <c r="W27" s="49">
        <f t="shared" si="1"/>
        <v>-0.20982142857142858</v>
      </c>
    </row>
    <row r="28" spans="1:23" x14ac:dyDescent="0.2">
      <c r="A28" s="2" t="s">
        <v>23</v>
      </c>
      <c r="B28" s="9">
        <v>84</v>
      </c>
      <c r="C28" s="9">
        <v>72</v>
      </c>
      <c r="D28" s="9">
        <v>91</v>
      </c>
      <c r="E28" s="9">
        <v>132</v>
      </c>
      <c r="F28" s="9">
        <v>180</v>
      </c>
      <c r="G28" s="9">
        <v>89</v>
      </c>
      <c r="H28" s="9">
        <v>56</v>
      </c>
      <c r="I28" s="9">
        <v>85</v>
      </c>
      <c r="J28" s="9">
        <v>98</v>
      </c>
      <c r="K28" s="9">
        <v>113</v>
      </c>
      <c r="L28" s="9">
        <v>87</v>
      </c>
      <c r="M28" s="9">
        <v>82</v>
      </c>
      <c r="N28" s="9">
        <v>64</v>
      </c>
      <c r="O28" s="9">
        <v>77</v>
      </c>
      <c r="P28" s="9">
        <v>98</v>
      </c>
      <c r="Q28" s="9">
        <v>97</v>
      </c>
      <c r="R28" s="9">
        <v>107</v>
      </c>
      <c r="S28" s="9">
        <v>93</v>
      </c>
      <c r="T28" s="9">
        <v>116</v>
      </c>
      <c r="V28" s="33">
        <f t="shared" si="0"/>
        <v>23</v>
      </c>
      <c r="W28" s="49">
        <f t="shared" si="1"/>
        <v>0.24731182795698925</v>
      </c>
    </row>
    <row r="29" spans="1:23" x14ac:dyDescent="0.2">
      <c r="A29" s="2" t="s">
        <v>24</v>
      </c>
      <c r="B29" s="9">
        <v>766</v>
      </c>
      <c r="C29" s="9">
        <v>922</v>
      </c>
      <c r="D29" s="9">
        <v>962</v>
      </c>
      <c r="E29" s="9">
        <v>890</v>
      </c>
      <c r="F29" s="9">
        <v>674</v>
      </c>
      <c r="G29" s="9">
        <v>848</v>
      </c>
      <c r="H29" s="9">
        <v>724</v>
      </c>
      <c r="I29" s="9">
        <v>794</v>
      </c>
      <c r="J29" s="9">
        <v>969</v>
      </c>
      <c r="K29" s="9">
        <v>789</v>
      </c>
      <c r="L29" s="9">
        <v>751</v>
      </c>
      <c r="M29" s="9">
        <v>711</v>
      </c>
      <c r="N29" s="9">
        <v>686</v>
      </c>
      <c r="O29" s="9">
        <v>745</v>
      </c>
      <c r="P29" s="9">
        <v>705</v>
      </c>
      <c r="Q29" s="9">
        <v>833</v>
      </c>
      <c r="R29" s="9">
        <v>799</v>
      </c>
      <c r="S29" s="9">
        <v>642</v>
      </c>
      <c r="T29" s="9">
        <v>568</v>
      </c>
      <c r="V29" s="33">
        <f t="shared" si="0"/>
        <v>-74</v>
      </c>
      <c r="W29" s="49">
        <f t="shared" si="1"/>
        <v>-0.11526479750778816</v>
      </c>
    </row>
    <row r="30" spans="1:23" x14ac:dyDescent="0.2">
      <c r="A30" s="2" t="s">
        <v>25</v>
      </c>
      <c r="B30" s="9">
        <v>653</v>
      </c>
      <c r="C30" s="9">
        <v>704</v>
      </c>
      <c r="D30" s="9">
        <v>763</v>
      </c>
      <c r="E30" s="9">
        <v>619</v>
      </c>
      <c r="F30" s="9">
        <v>769</v>
      </c>
      <c r="G30" s="9">
        <v>866</v>
      </c>
      <c r="H30" s="9">
        <v>1001</v>
      </c>
      <c r="I30" s="9">
        <v>1010</v>
      </c>
      <c r="J30" s="9">
        <v>974</v>
      </c>
      <c r="K30" s="9">
        <v>962</v>
      </c>
      <c r="L30" s="9">
        <v>839</v>
      </c>
      <c r="M30" s="9">
        <v>733</v>
      </c>
      <c r="N30" s="9">
        <v>684</v>
      </c>
      <c r="O30" s="9">
        <v>689</v>
      </c>
      <c r="P30" s="9">
        <v>614</v>
      </c>
      <c r="Q30" s="9">
        <v>690</v>
      </c>
      <c r="R30" s="9">
        <v>704</v>
      </c>
      <c r="S30" s="9">
        <v>728</v>
      </c>
      <c r="T30" s="9">
        <v>682</v>
      </c>
      <c r="V30" s="33">
        <f t="shared" si="0"/>
        <v>-46</v>
      </c>
      <c r="W30" s="49">
        <f t="shared" si="1"/>
        <v>-6.3186813186813184E-2</v>
      </c>
    </row>
    <row r="31" spans="1:23" x14ac:dyDescent="0.2">
      <c r="A31" s="2" t="s">
        <v>26</v>
      </c>
      <c r="B31" s="9">
        <v>408</v>
      </c>
      <c r="C31" s="9">
        <v>614</v>
      </c>
      <c r="D31" s="9">
        <v>483</v>
      </c>
      <c r="E31" s="9">
        <v>566</v>
      </c>
      <c r="F31" s="9">
        <v>651</v>
      </c>
      <c r="G31" s="9">
        <v>810</v>
      </c>
      <c r="H31" s="9">
        <v>791</v>
      </c>
      <c r="I31" s="9">
        <v>692</v>
      </c>
      <c r="J31" s="9">
        <v>659</v>
      </c>
      <c r="K31" s="9">
        <v>402</v>
      </c>
      <c r="L31" s="9">
        <v>495</v>
      </c>
      <c r="M31" s="9">
        <v>565</v>
      </c>
      <c r="N31" s="9">
        <v>535</v>
      </c>
      <c r="O31" s="9">
        <v>491</v>
      </c>
      <c r="P31" s="9">
        <v>576</v>
      </c>
      <c r="Q31" s="9">
        <v>589</v>
      </c>
      <c r="R31" s="9">
        <v>628</v>
      </c>
      <c r="S31" s="9">
        <v>646</v>
      </c>
      <c r="T31" s="9">
        <v>547</v>
      </c>
      <c r="V31" s="33">
        <f t="shared" si="0"/>
        <v>-99</v>
      </c>
      <c r="W31" s="49">
        <f t="shared" si="1"/>
        <v>-0.15325077399380804</v>
      </c>
    </row>
    <row r="32" spans="1:23" x14ac:dyDescent="0.2">
      <c r="A32" s="2" t="s">
        <v>27</v>
      </c>
      <c r="B32" s="9">
        <v>121</v>
      </c>
      <c r="C32" s="9">
        <v>110</v>
      </c>
      <c r="D32" s="9">
        <v>87</v>
      </c>
      <c r="E32" s="9">
        <v>79</v>
      </c>
      <c r="F32" s="9">
        <v>158</v>
      </c>
      <c r="G32" s="9">
        <v>137</v>
      </c>
      <c r="H32" s="9">
        <v>163</v>
      </c>
      <c r="I32" s="9">
        <v>156</v>
      </c>
      <c r="J32" s="9">
        <v>147</v>
      </c>
      <c r="K32" s="9">
        <v>157</v>
      </c>
      <c r="L32" s="9">
        <v>117</v>
      </c>
      <c r="M32" s="9">
        <v>112</v>
      </c>
      <c r="N32" s="9">
        <v>127</v>
      </c>
      <c r="O32" s="9">
        <v>108</v>
      </c>
      <c r="P32" s="9">
        <v>95</v>
      </c>
      <c r="Q32" s="9">
        <v>105</v>
      </c>
      <c r="R32" s="9">
        <v>96</v>
      </c>
      <c r="S32" s="9">
        <v>92</v>
      </c>
      <c r="T32" s="9">
        <v>68</v>
      </c>
      <c r="V32" s="33">
        <f t="shared" si="0"/>
        <v>-24</v>
      </c>
      <c r="W32" s="49">
        <f t="shared" si="1"/>
        <v>-0.2608695652173913</v>
      </c>
    </row>
    <row r="33" spans="1:23" x14ac:dyDescent="0.2">
      <c r="A33" s="2" t="s">
        <v>28</v>
      </c>
      <c r="B33" s="9">
        <v>612</v>
      </c>
      <c r="C33" s="9">
        <v>560</v>
      </c>
      <c r="D33" s="9">
        <v>601</v>
      </c>
      <c r="E33" s="9">
        <v>581</v>
      </c>
      <c r="F33" s="9">
        <v>552</v>
      </c>
      <c r="G33" s="9">
        <v>614</v>
      </c>
      <c r="H33" s="9">
        <v>643</v>
      </c>
      <c r="I33" s="9">
        <v>679</v>
      </c>
      <c r="J33" s="9">
        <v>675</v>
      </c>
      <c r="K33" s="9">
        <v>696</v>
      </c>
      <c r="L33" s="9">
        <v>652</v>
      </c>
      <c r="M33" s="9">
        <v>577</v>
      </c>
      <c r="N33" s="9">
        <v>597</v>
      </c>
      <c r="O33" s="9">
        <v>619</v>
      </c>
      <c r="P33" s="9">
        <v>627</v>
      </c>
      <c r="Q33" s="9">
        <v>627</v>
      </c>
      <c r="R33" s="9">
        <v>637</v>
      </c>
      <c r="S33" s="9">
        <v>724</v>
      </c>
      <c r="T33" s="9">
        <v>671</v>
      </c>
      <c r="V33" s="33">
        <f t="shared" si="0"/>
        <v>-53</v>
      </c>
      <c r="W33" s="49">
        <f t="shared" si="1"/>
        <v>-7.3204419889502756E-2</v>
      </c>
    </row>
    <row r="34" spans="1:23" x14ac:dyDescent="0.2">
      <c r="A34" s="2" t="s">
        <v>29</v>
      </c>
      <c r="B34" s="9">
        <v>1645</v>
      </c>
      <c r="C34" s="9">
        <v>1702</v>
      </c>
      <c r="D34" s="9">
        <v>1522</v>
      </c>
      <c r="E34" s="9">
        <v>1779</v>
      </c>
      <c r="F34" s="9">
        <v>1874</v>
      </c>
      <c r="G34" s="9">
        <v>2174</v>
      </c>
      <c r="H34" s="9">
        <v>2323</v>
      </c>
      <c r="I34" s="9">
        <v>2450</v>
      </c>
      <c r="J34" s="9">
        <v>2323</v>
      </c>
      <c r="K34" s="9">
        <v>1962</v>
      </c>
      <c r="L34" s="9">
        <v>1767</v>
      </c>
      <c r="M34" s="9">
        <v>1817</v>
      </c>
      <c r="N34" s="9">
        <v>1625</v>
      </c>
      <c r="O34" s="9">
        <v>1590</v>
      </c>
      <c r="P34" s="9">
        <v>1621</v>
      </c>
      <c r="Q34" s="9">
        <v>1653</v>
      </c>
      <c r="R34" s="9">
        <v>1573</v>
      </c>
      <c r="S34" s="9">
        <v>1757</v>
      </c>
      <c r="T34" s="9">
        <v>1647</v>
      </c>
      <c r="V34" s="33">
        <f t="shared" si="0"/>
        <v>-110</v>
      </c>
      <c r="W34" s="49">
        <f t="shared" si="1"/>
        <v>-6.2606715993170178E-2</v>
      </c>
    </row>
    <row r="35" spans="1:23" x14ac:dyDescent="0.2">
      <c r="A35" s="2" t="s">
        <v>30</v>
      </c>
      <c r="B35" s="9">
        <v>542</v>
      </c>
      <c r="C35" s="9">
        <v>454</v>
      </c>
      <c r="D35" s="9">
        <v>543</v>
      </c>
      <c r="E35" s="9">
        <v>563</v>
      </c>
      <c r="F35" s="9">
        <v>516</v>
      </c>
      <c r="G35" s="9">
        <v>503</v>
      </c>
      <c r="H35" s="9">
        <v>626</v>
      </c>
      <c r="I35" s="9">
        <v>618</v>
      </c>
      <c r="J35" s="9">
        <v>475</v>
      </c>
      <c r="K35" s="9">
        <v>398</v>
      </c>
      <c r="L35" s="9">
        <v>321</v>
      </c>
      <c r="M35" s="9">
        <v>306</v>
      </c>
      <c r="N35" s="9">
        <v>371</v>
      </c>
      <c r="O35" s="9">
        <v>394</v>
      </c>
      <c r="P35" s="9">
        <v>421</v>
      </c>
      <c r="Q35" s="9">
        <v>424</v>
      </c>
      <c r="R35" s="9">
        <v>463</v>
      </c>
      <c r="S35" s="9">
        <v>593</v>
      </c>
      <c r="T35" s="9">
        <v>462</v>
      </c>
      <c r="V35" s="33">
        <f t="shared" si="0"/>
        <v>-131</v>
      </c>
      <c r="W35" s="49">
        <f t="shared" si="1"/>
        <v>-0.22091062394603711</v>
      </c>
    </row>
    <row r="36" spans="1:23" x14ac:dyDescent="0.2">
      <c r="A36" s="2" t="s">
        <v>31</v>
      </c>
      <c r="B36" s="9">
        <v>776</v>
      </c>
      <c r="C36" s="9">
        <v>888</v>
      </c>
      <c r="D36" s="9">
        <v>1129</v>
      </c>
      <c r="E36" s="9">
        <v>1213</v>
      </c>
      <c r="F36" s="9">
        <v>1147</v>
      </c>
      <c r="G36" s="9">
        <v>1017</v>
      </c>
      <c r="H36" s="9">
        <v>1264</v>
      </c>
      <c r="I36" s="9">
        <v>1263</v>
      </c>
      <c r="J36" s="9">
        <v>1187</v>
      </c>
      <c r="K36" s="9">
        <v>1169</v>
      </c>
      <c r="L36" s="9">
        <v>1010</v>
      </c>
      <c r="M36" s="9">
        <v>1016</v>
      </c>
      <c r="N36" s="9">
        <v>1036</v>
      </c>
      <c r="O36" s="9">
        <v>891</v>
      </c>
      <c r="P36" s="9">
        <v>976</v>
      </c>
      <c r="Q36" s="9">
        <v>914</v>
      </c>
      <c r="R36" s="9">
        <v>932</v>
      </c>
      <c r="S36" s="9">
        <v>895</v>
      </c>
      <c r="T36" s="9">
        <v>870</v>
      </c>
      <c r="V36" s="33">
        <f t="shared" si="0"/>
        <v>-25</v>
      </c>
      <c r="W36" s="49">
        <f t="shared" si="1"/>
        <v>-2.7932960893854747E-2</v>
      </c>
    </row>
    <row r="37" spans="1:23" x14ac:dyDescent="0.2">
      <c r="A37" s="3" t="s">
        <v>32</v>
      </c>
      <c r="B37" s="11">
        <v>1607</v>
      </c>
      <c r="C37" s="11">
        <v>1634</v>
      </c>
      <c r="D37" s="11">
        <v>1738</v>
      </c>
      <c r="E37" s="11">
        <v>1609</v>
      </c>
      <c r="F37" s="11">
        <v>1485</v>
      </c>
      <c r="G37" s="11">
        <v>1262</v>
      </c>
      <c r="H37" s="11">
        <v>1319</v>
      </c>
      <c r="I37" s="11">
        <v>1351</v>
      </c>
      <c r="J37" s="11">
        <v>1498</v>
      </c>
      <c r="K37" s="11">
        <v>1365</v>
      </c>
      <c r="L37" s="11">
        <v>1078</v>
      </c>
      <c r="M37" s="11">
        <v>1064</v>
      </c>
      <c r="N37" s="11">
        <v>1096</v>
      </c>
      <c r="O37" s="11">
        <v>1101</v>
      </c>
      <c r="P37" s="11">
        <v>1093</v>
      </c>
      <c r="Q37" s="11">
        <v>1245</v>
      </c>
      <c r="R37" s="11">
        <v>1130</v>
      </c>
      <c r="S37" s="11">
        <v>1232</v>
      </c>
      <c r="T37" s="11">
        <v>1219</v>
      </c>
      <c r="V37" s="34">
        <f t="shared" si="0"/>
        <v>-13</v>
      </c>
      <c r="W37" s="50">
        <f t="shared" si="1"/>
        <v>-1.0551948051948052E-2</v>
      </c>
    </row>
    <row r="39" spans="1:23" x14ac:dyDescent="0.2">
      <c r="A39" s="130" t="s">
        <v>256</v>
      </c>
    </row>
    <row r="40" spans="1:23" x14ac:dyDescent="0.2">
      <c r="A40" s="161"/>
    </row>
    <row r="41" spans="1:23" x14ac:dyDescent="0.2">
      <c r="A41" s="14"/>
      <c r="B41" s="28" t="s">
        <v>135</v>
      </c>
      <c r="C41" s="28" t="s">
        <v>136</v>
      </c>
      <c r="D41" s="28" t="s">
        <v>137</v>
      </c>
      <c r="E41" s="28" t="s">
        <v>138</v>
      </c>
      <c r="F41" s="28" t="s">
        <v>139</v>
      </c>
      <c r="G41" s="28" t="s">
        <v>140</v>
      </c>
      <c r="H41" s="28" t="s">
        <v>141</v>
      </c>
      <c r="I41" s="28" t="s">
        <v>142</v>
      </c>
      <c r="J41" s="28" t="s">
        <v>143</v>
      </c>
      <c r="K41" s="28" t="s">
        <v>144</v>
      </c>
      <c r="L41" s="28" t="s">
        <v>145</v>
      </c>
      <c r="M41" s="28" t="s">
        <v>146</v>
      </c>
      <c r="N41" s="28" t="s">
        <v>147</v>
      </c>
      <c r="O41" s="28" t="s">
        <v>148</v>
      </c>
      <c r="P41" s="28" t="s">
        <v>149</v>
      </c>
      <c r="Q41" s="28" t="s">
        <v>150</v>
      </c>
      <c r="R41" s="28" t="s">
        <v>151</v>
      </c>
      <c r="S41" s="28" t="s">
        <v>152</v>
      </c>
      <c r="T41" s="28" t="s">
        <v>267</v>
      </c>
    </row>
    <row r="42" spans="1:23" x14ac:dyDescent="0.2">
      <c r="A42" s="4" t="s">
        <v>0</v>
      </c>
      <c r="B42" s="75">
        <f>B5/B$5</f>
        <v>1</v>
      </c>
      <c r="C42" s="75">
        <f t="shared" ref="C42:Q57" si="2">C5/C$5</f>
        <v>1</v>
      </c>
      <c r="D42" s="75">
        <f t="shared" si="2"/>
        <v>1</v>
      </c>
      <c r="E42" s="75">
        <f t="shared" si="2"/>
        <v>1</v>
      </c>
      <c r="F42" s="75">
        <f t="shared" si="2"/>
        <v>1</v>
      </c>
      <c r="G42" s="75">
        <f t="shared" si="2"/>
        <v>1</v>
      </c>
      <c r="H42" s="75">
        <f t="shared" si="2"/>
        <v>1</v>
      </c>
      <c r="I42" s="75">
        <f t="shared" si="2"/>
        <v>1</v>
      </c>
      <c r="J42" s="75">
        <f t="shared" si="2"/>
        <v>1</v>
      </c>
      <c r="K42" s="75">
        <f t="shared" si="2"/>
        <v>1</v>
      </c>
      <c r="L42" s="75">
        <f t="shared" si="2"/>
        <v>1</v>
      </c>
      <c r="M42" s="75">
        <f t="shared" si="2"/>
        <v>1</v>
      </c>
      <c r="N42" s="75">
        <f t="shared" si="2"/>
        <v>1</v>
      </c>
      <c r="O42" s="75">
        <f t="shared" si="2"/>
        <v>1</v>
      </c>
      <c r="P42" s="75">
        <f t="shared" si="2"/>
        <v>1</v>
      </c>
      <c r="Q42" s="75">
        <f t="shared" si="2"/>
        <v>1</v>
      </c>
      <c r="R42" s="75">
        <f t="shared" ref="R42:T57" si="3">R5/R$5</f>
        <v>1</v>
      </c>
      <c r="S42" s="75">
        <f t="shared" si="3"/>
        <v>1</v>
      </c>
      <c r="T42" s="75">
        <f t="shared" si="3"/>
        <v>1</v>
      </c>
    </row>
    <row r="43" spans="1:23" x14ac:dyDescent="0.2">
      <c r="A43" s="2" t="s">
        <v>1</v>
      </c>
      <c r="B43" s="70">
        <f>B6/B$5</f>
        <v>1.9810225609448343E-2</v>
      </c>
      <c r="C43" s="70">
        <f t="shared" ref="B43:Q74" si="4">C6/C$5</f>
        <v>1.8927370623780301E-2</v>
      </c>
      <c r="D43" s="70">
        <f t="shared" si="4"/>
        <v>1.7870493187025202E-2</v>
      </c>
      <c r="E43" s="70">
        <f t="shared" si="4"/>
        <v>2.4764803541781958E-2</v>
      </c>
      <c r="F43" s="70">
        <f t="shared" si="4"/>
        <v>2.9930405341860245E-2</v>
      </c>
      <c r="G43" s="70">
        <f t="shared" si="4"/>
        <v>3.3089397291580558E-2</v>
      </c>
      <c r="H43" s="70">
        <f t="shared" si="4"/>
        <v>4.7357535125882602E-2</v>
      </c>
      <c r="I43" s="70">
        <f t="shared" si="4"/>
        <v>4.2582007667056908E-2</v>
      </c>
      <c r="J43" s="70">
        <f t="shared" si="4"/>
        <v>4.8463610574745526E-2</v>
      </c>
      <c r="K43" s="70">
        <f t="shared" si="4"/>
        <v>3.4306037862663827E-2</v>
      </c>
      <c r="L43" s="70">
        <f t="shared" si="4"/>
        <v>3.7341044056835491E-2</v>
      </c>
      <c r="M43" s="70">
        <f t="shared" si="4"/>
        <v>2.730718910396189E-2</v>
      </c>
      <c r="N43" s="70">
        <f t="shared" si="4"/>
        <v>4.1873241323864399E-2</v>
      </c>
      <c r="O43" s="70">
        <f t="shared" si="4"/>
        <v>4.0545263893743445E-2</v>
      </c>
      <c r="P43" s="70">
        <f t="shared" si="4"/>
        <v>4.2814943527367505E-2</v>
      </c>
      <c r="Q43" s="70">
        <f t="shared" si="4"/>
        <v>4.6998366457936293E-2</v>
      </c>
      <c r="R43" s="70">
        <f t="shared" ref="R43:S43" si="5">R6/R$5</f>
        <v>4.3313069908814589E-2</v>
      </c>
      <c r="S43" s="70">
        <f t="shared" si="5"/>
        <v>3.9612425192362494E-2</v>
      </c>
      <c r="T43" s="70">
        <f>T6/T$5</f>
        <v>4.4249392477603282E-2</v>
      </c>
    </row>
    <row r="44" spans="1:23" x14ac:dyDescent="0.2">
      <c r="A44" s="2" t="s">
        <v>2</v>
      </c>
      <c r="B44" s="70">
        <f t="shared" si="4"/>
        <v>1.9734517740877203E-2</v>
      </c>
      <c r="C44" s="70">
        <f t="shared" si="2"/>
        <v>1.8504149914180246E-2</v>
      </c>
      <c r="D44" s="70">
        <f t="shared" si="2"/>
        <v>2.1391535029542989E-2</v>
      </c>
      <c r="E44" s="70">
        <f t="shared" si="2"/>
        <v>2.1306032097399005E-2</v>
      </c>
      <c r="F44" s="70">
        <f t="shared" si="2"/>
        <v>2.6215555346562589E-2</v>
      </c>
      <c r="G44" s="70">
        <f t="shared" si="2"/>
        <v>2.4944688920765359E-2</v>
      </c>
      <c r="H44" s="70">
        <f t="shared" si="2"/>
        <v>2.5509355015096404E-2</v>
      </c>
      <c r="I44" s="70">
        <f t="shared" si="2"/>
        <v>2.9245001492091912E-2</v>
      </c>
      <c r="J44" s="70">
        <f t="shared" si="2"/>
        <v>3.3206989439557556E-2</v>
      </c>
      <c r="K44" s="70">
        <f t="shared" si="2"/>
        <v>3.483813151114596E-2</v>
      </c>
      <c r="L44" s="70">
        <f t="shared" si="2"/>
        <v>3.3516773932779902E-2</v>
      </c>
      <c r="M44" s="70">
        <f t="shared" si="2"/>
        <v>3.4318494414438593E-2</v>
      </c>
      <c r="N44" s="70">
        <f t="shared" si="2"/>
        <v>3.4135066327214254E-2</v>
      </c>
      <c r="O44" s="70">
        <f t="shared" si="2"/>
        <v>3.3904229290457881E-2</v>
      </c>
      <c r="P44" s="70">
        <f t="shared" si="2"/>
        <v>3.1937445699391831E-2</v>
      </c>
      <c r="Q44" s="70">
        <f t="shared" si="2"/>
        <v>3.1105363463109176E-2</v>
      </c>
      <c r="R44" s="70">
        <f t="shared" si="3"/>
        <v>3.211312276992203E-2</v>
      </c>
      <c r="S44" s="70">
        <f t="shared" si="3"/>
        <v>3.3564484975143284E-2</v>
      </c>
      <c r="T44" s="70">
        <f t="shared" si="3"/>
        <v>2.7093685394073481E-2</v>
      </c>
    </row>
    <row r="45" spans="1:23" x14ac:dyDescent="0.2">
      <c r="A45" s="2" t="s">
        <v>3</v>
      </c>
      <c r="B45" s="70">
        <f t="shared" si="4"/>
        <v>1.5999596224700954E-2</v>
      </c>
      <c r="C45" s="70">
        <f t="shared" si="2"/>
        <v>1.7328536831957866E-2</v>
      </c>
      <c r="D45" s="70">
        <f t="shared" si="2"/>
        <v>2.0740383455926686E-2</v>
      </c>
      <c r="E45" s="70">
        <f t="shared" si="2"/>
        <v>2.0314517616675892E-2</v>
      </c>
      <c r="F45" s="70">
        <f t="shared" si="2"/>
        <v>2.141916674503903E-2</v>
      </c>
      <c r="G45" s="70">
        <f t="shared" si="2"/>
        <v>2.3364372371204201E-2</v>
      </c>
      <c r="H45" s="70">
        <f t="shared" si="2"/>
        <v>2.1990823288876211E-2</v>
      </c>
      <c r="I45" s="70">
        <f t="shared" si="2"/>
        <v>2.1692720886991253E-2</v>
      </c>
      <c r="J45" s="70">
        <f t="shared" si="2"/>
        <v>2.3695439700588811E-2</v>
      </c>
      <c r="K45" s="70">
        <f t="shared" si="2"/>
        <v>2.7192785930323735E-2</v>
      </c>
      <c r="L45" s="70">
        <f t="shared" si="2"/>
        <v>2.1795230544414391E-2</v>
      </c>
      <c r="M45" s="70">
        <f t="shared" si="2"/>
        <v>2.0731993693179913E-2</v>
      </c>
      <c r="N45" s="70">
        <f t="shared" si="2"/>
        <v>2.0099155835454911E-2</v>
      </c>
      <c r="O45" s="70">
        <f t="shared" si="2"/>
        <v>2.5969940580216708E-2</v>
      </c>
      <c r="P45" s="70">
        <f t="shared" si="2"/>
        <v>2.158123370981755E-2</v>
      </c>
      <c r="Q45" s="70">
        <f t="shared" si="2"/>
        <v>2.0589436427988019E-2</v>
      </c>
      <c r="R45" s="70">
        <f t="shared" si="3"/>
        <v>1.972380071362495E-2</v>
      </c>
      <c r="S45" s="70">
        <f t="shared" si="3"/>
        <v>1.6053956492827967E-2</v>
      </c>
      <c r="T45" s="70">
        <f t="shared" si="3"/>
        <v>1.1207428094737223E-2</v>
      </c>
    </row>
    <row r="46" spans="1:23" x14ac:dyDescent="0.2">
      <c r="A46" s="2" t="s">
        <v>4</v>
      </c>
      <c r="B46" s="70">
        <f t="shared" si="4"/>
        <v>1.3072225306616867E-2</v>
      </c>
      <c r="C46" s="70">
        <f t="shared" si="2"/>
        <v>1.340198913733512E-2</v>
      </c>
      <c r="D46" s="70">
        <f t="shared" si="2"/>
        <v>1.4783552393584951E-2</v>
      </c>
      <c r="E46" s="70">
        <f t="shared" si="2"/>
        <v>1.745526655598598E-2</v>
      </c>
      <c r="F46" s="70">
        <f t="shared" si="2"/>
        <v>1.4694818019373649E-2</v>
      </c>
      <c r="G46" s="70">
        <f t="shared" si="2"/>
        <v>1.7505044856677445E-2</v>
      </c>
      <c r="H46" s="70">
        <f t="shared" si="2"/>
        <v>1.4644699617240806E-2</v>
      </c>
      <c r="I46" s="70">
        <f t="shared" si="2"/>
        <v>1.5655487454950302E-2</v>
      </c>
      <c r="J46" s="70">
        <f t="shared" si="2"/>
        <v>1.492288254785573E-2</v>
      </c>
      <c r="K46" s="70">
        <f t="shared" si="2"/>
        <v>1.2798252492438669E-2</v>
      </c>
      <c r="L46" s="70">
        <f t="shared" si="2"/>
        <v>1.1441718745141933E-2</v>
      </c>
      <c r="M46" s="70">
        <f t="shared" si="2"/>
        <v>1.1774967291757523E-2</v>
      </c>
      <c r="N46" s="70">
        <f t="shared" si="2"/>
        <v>1.1121532895618383E-2</v>
      </c>
      <c r="O46" s="70">
        <f t="shared" si="2"/>
        <v>1.1394617266689968E-2</v>
      </c>
      <c r="P46" s="70">
        <f t="shared" si="2"/>
        <v>1.3935708079930496E-2</v>
      </c>
      <c r="Q46" s="70">
        <f t="shared" si="2"/>
        <v>1.442962156275524E-2</v>
      </c>
      <c r="R46" s="70">
        <f t="shared" si="3"/>
        <v>1.1596405444694067E-2</v>
      </c>
      <c r="S46" s="70">
        <f t="shared" si="3"/>
        <v>1.0734302270352427E-2</v>
      </c>
      <c r="T46" s="70">
        <f t="shared" si="3"/>
        <v>1.3347357730949186E-2</v>
      </c>
    </row>
    <row r="47" spans="1:23" x14ac:dyDescent="0.2">
      <c r="A47" s="2" t="s">
        <v>5</v>
      </c>
      <c r="B47" s="70">
        <f t="shared" si="4"/>
        <v>1.0195326300913542E-2</v>
      </c>
      <c r="C47" s="70">
        <f t="shared" si="2"/>
        <v>1.0815640356445886E-2</v>
      </c>
      <c r="D47" s="70">
        <f t="shared" si="2"/>
        <v>1.4132400819968648E-2</v>
      </c>
      <c r="E47" s="70">
        <f t="shared" si="2"/>
        <v>1.3650617967164731E-2</v>
      </c>
      <c r="F47" s="70">
        <f t="shared" si="2"/>
        <v>1.6599266434684474E-2</v>
      </c>
      <c r="G47" s="70">
        <f t="shared" si="2"/>
        <v>1.2302156524276093E-2</v>
      </c>
      <c r="H47" s="70">
        <f t="shared" si="2"/>
        <v>1.0864655397855598E-2</v>
      </c>
      <c r="I47" s="70">
        <f t="shared" si="2"/>
        <v>1.2946766751601129E-2</v>
      </c>
      <c r="J47" s="70">
        <f t="shared" si="2"/>
        <v>1.3945505256382751E-2</v>
      </c>
      <c r="K47" s="70">
        <f t="shared" si="2"/>
        <v>1.5038646801837124E-2</v>
      </c>
      <c r="L47" s="70">
        <f t="shared" si="2"/>
        <v>1.1348443864067406E-2</v>
      </c>
      <c r="M47" s="70">
        <f t="shared" si="2"/>
        <v>1.2143983360729981E-2</v>
      </c>
      <c r="N47" s="70">
        <f t="shared" si="2"/>
        <v>1.2226986466568404E-2</v>
      </c>
      <c r="O47" s="70">
        <f t="shared" si="2"/>
        <v>1.2548060118839566E-2</v>
      </c>
      <c r="P47" s="70">
        <f t="shared" si="2"/>
        <v>1.4074717636837533E-2</v>
      </c>
      <c r="Q47" s="70">
        <f t="shared" si="2"/>
        <v>1.5620745984209093E-2</v>
      </c>
      <c r="R47" s="70">
        <f t="shared" si="3"/>
        <v>1.5494912118408881E-2</v>
      </c>
      <c r="S47" s="70">
        <f t="shared" si="3"/>
        <v>1.336246477312308E-2</v>
      </c>
      <c r="T47" s="70">
        <f t="shared" si="3"/>
        <v>1.421783758296761E-2</v>
      </c>
    </row>
    <row r="48" spans="1:23" x14ac:dyDescent="0.2">
      <c r="A48" s="2" t="s">
        <v>6</v>
      </c>
      <c r="B48" s="70">
        <f t="shared" si="4"/>
        <v>2.5235956190380052E-2</v>
      </c>
      <c r="C48" s="70">
        <f t="shared" si="2"/>
        <v>2.4781923773247748E-2</v>
      </c>
      <c r="D48" s="70">
        <f t="shared" si="2"/>
        <v>2.7251899192089715E-2</v>
      </c>
      <c r="E48" s="70">
        <f t="shared" si="2"/>
        <v>2.5387382401770891E-2</v>
      </c>
      <c r="F48" s="70">
        <f t="shared" si="2"/>
        <v>2.5322110410984672E-2</v>
      </c>
      <c r="G48" s="70">
        <f t="shared" si="2"/>
        <v>2.6500692908025578E-2</v>
      </c>
      <c r="H48" s="70">
        <f t="shared" si="2"/>
        <v>2.4558400494496351E-2</v>
      </c>
      <c r="I48" s="70">
        <f t="shared" si="2"/>
        <v>2.1922273488969999E-2</v>
      </c>
      <c r="J48" s="70">
        <f t="shared" si="2"/>
        <v>2.1693008176595391E-2</v>
      </c>
      <c r="K48" s="70">
        <f t="shared" si="2"/>
        <v>2.192785930323737E-2</v>
      </c>
      <c r="L48" s="70">
        <f t="shared" si="2"/>
        <v>2.3474178403755867E-2</v>
      </c>
      <c r="M48" s="70">
        <f t="shared" si="2"/>
        <v>2.3281559260625986E-2</v>
      </c>
      <c r="N48" s="70">
        <f t="shared" si="2"/>
        <v>1.5610344365536648E-2</v>
      </c>
      <c r="O48" s="70">
        <f t="shared" si="2"/>
        <v>1.6917161831527437E-2</v>
      </c>
      <c r="P48" s="70">
        <f t="shared" si="2"/>
        <v>2.1372719374456995E-2</v>
      </c>
      <c r="Q48" s="70">
        <f t="shared" si="2"/>
        <v>2.1814592975769126E-2</v>
      </c>
      <c r="R48" s="70">
        <f t="shared" si="3"/>
        <v>2.3655345579489891E-2</v>
      </c>
      <c r="S48" s="70">
        <f t="shared" si="3"/>
        <v>2.3020170355593554E-2</v>
      </c>
      <c r="T48" s="70">
        <f t="shared" si="3"/>
        <v>2.5026295745529722E-2</v>
      </c>
    </row>
    <row r="49" spans="1:20" x14ac:dyDescent="0.2">
      <c r="A49" s="2" t="s">
        <v>7</v>
      </c>
      <c r="B49" s="70">
        <f t="shared" si="4"/>
        <v>1.400595568566093E-2</v>
      </c>
      <c r="C49" s="70">
        <f t="shared" si="2"/>
        <v>1.2532035456490559E-2</v>
      </c>
      <c r="D49" s="70">
        <f t="shared" si="2"/>
        <v>1.41565175449174E-2</v>
      </c>
      <c r="E49" s="70">
        <f t="shared" si="2"/>
        <v>2.4234458586976572E-2</v>
      </c>
      <c r="F49" s="70">
        <f t="shared" si="2"/>
        <v>2.6685789523182544E-2</v>
      </c>
      <c r="G49" s="70">
        <f t="shared" si="2"/>
        <v>3.8973037368408257E-2</v>
      </c>
      <c r="H49" s="70">
        <f t="shared" si="2"/>
        <v>3.5161543399186937E-2</v>
      </c>
      <c r="I49" s="70">
        <f t="shared" si="2"/>
        <v>3.9115763377177877E-2</v>
      </c>
      <c r="J49" s="70">
        <f t="shared" si="2"/>
        <v>3.1824358149181151E-2</v>
      </c>
      <c r="K49" s="70">
        <f t="shared" si="2"/>
        <v>3.509017587095329E-2</v>
      </c>
      <c r="L49" s="70">
        <f t="shared" si="2"/>
        <v>3.6408295246090225E-2</v>
      </c>
      <c r="M49" s="70">
        <f t="shared" si="2"/>
        <v>3.7035794558690327E-2</v>
      </c>
      <c r="N49" s="70">
        <f t="shared" si="2"/>
        <v>3.7384429853946133E-2</v>
      </c>
      <c r="O49" s="70">
        <f t="shared" si="2"/>
        <v>3.7958755679832229E-2</v>
      </c>
      <c r="P49" s="70">
        <f t="shared" si="2"/>
        <v>3.2736750651607298E-2</v>
      </c>
      <c r="Q49" s="70">
        <f t="shared" si="2"/>
        <v>3.4848897359106998E-2</v>
      </c>
      <c r="R49" s="70">
        <f t="shared" si="3"/>
        <v>3.3632879608827805E-2</v>
      </c>
      <c r="S49" s="70">
        <f t="shared" si="3"/>
        <v>3.2361229853392862E-2</v>
      </c>
      <c r="T49" s="70">
        <f t="shared" si="3"/>
        <v>4.0259693155852164E-2</v>
      </c>
    </row>
    <row r="50" spans="1:20" x14ac:dyDescent="0.2">
      <c r="A50" s="2" t="s">
        <v>8</v>
      </c>
      <c r="B50" s="70">
        <f t="shared" si="4"/>
        <v>1.7993236763740979E-2</v>
      </c>
      <c r="C50" s="70">
        <f t="shared" si="2"/>
        <v>1.8856833838846957E-2</v>
      </c>
      <c r="D50" s="70">
        <f t="shared" si="2"/>
        <v>2.1367418304594234E-2</v>
      </c>
      <c r="E50" s="70">
        <f t="shared" si="2"/>
        <v>2.1098505810736027E-2</v>
      </c>
      <c r="F50" s="70">
        <f t="shared" si="2"/>
        <v>2.0149534468165146E-2</v>
      </c>
      <c r="G50" s="70">
        <f t="shared" si="2"/>
        <v>1.706741873526051E-2</v>
      </c>
      <c r="H50" s="70">
        <f t="shared" si="2"/>
        <v>1.7283598411905951E-2</v>
      </c>
      <c r="I50" s="70">
        <f t="shared" si="2"/>
        <v>1.538002433257581E-2</v>
      </c>
      <c r="J50" s="70">
        <f t="shared" si="2"/>
        <v>1.5900259839328707E-2</v>
      </c>
      <c r="K50" s="70">
        <f t="shared" si="2"/>
        <v>1.5514730592584295E-2</v>
      </c>
      <c r="L50" s="70">
        <f t="shared" si="2"/>
        <v>1.2716475453160464E-2</v>
      </c>
      <c r="M50" s="70">
        <f t="shared" si="2"/>
        <v>8.7221979938944608E-3</v>
      </c>
      <c r="N50" s="70">
        <f t="shared" si="2"/>
        <v>1.346643440975479E-2</v>
      </c>
      <c r="O50" s="70">
        <f t="shared" si="2"/>
        <v>1.516952114645229E-2</v>
      </c>
      <c r="P50" s="70">
        <f t="shared" si="2"/>
        <v>1.6437880104257167E-2</v>
      </c>
      <c r="Q50" s="70">
        <f t="shared" si="2"/>
        <v>1.6811870405662947E-2</v>
      </c>
      <c r="R50" s="70">
        <f t="shared" si="3"/>
        <v>2.0582793709528216E-2</v>
      </c>
      <c r="S50" s="70">
        <f t="shared" si="3"/>
        <v>2.2735188879389506E-2</v>
      </c>
      <c r="T50" s="70">
        <f t="shared" si="3"/>
        <v>2.3648035979833882E-2</v>
      </c>
    </row>
    <row r="51" spans="1:20" x14ac:dyDescent="0.2">
      <c r="A51" s="2" t="s">
        <v>9</v>
      </c>
      <c r="B51" s="70">
        <f t="shared" si="4"/>
        <v>6.9146519961641346E-3</v>
      </c>
      <c r="C51" s="70">
        <f t="shared" si="2"/>
        <v>9.7811008440901927E-3</v>
      </c>
      <c r="D51" s="70">
        <f t="shared" si="2"/>
        <v>8.2238032075244178E-3</v>
      </c>
      <c r="E51" s="70">
        <f t="shared" si="2"/>
        <v>9.1542150894668873E-3</v>
      </c>
      <c r="F51" s="70">
        <f t="shared" si="2"/>
        <v>1.0603780682780024E-2</v>
      </c>
      <c r="G51" s="70">
        <f t="shared" si="2"/>
        <v>1.2180593712771389E-2</v>
      </c>
      <c r="H51" s="70">
        <f t="shared" si="2"/>
        <v>1.0650690630720586E-2</v>
      </c>
      <c r="I51" s="70">
        <f t="shared" si="2"/>
        <v>1.1225122236760554E-2</v>
      </c>
      <c r="J51" s="70">
        <f t="shared" si="2"/>
        <v>1.1084888793535006E-2</v>
      </c>
      <c r="K51" s="70">
        <f t="shared" si="2"/>
        <v>1.2630222919233785E-2</v>
      </c>
      <c r="L51" s="70">
        <f t="shared" si="2"/>
        <v>1.169045176134067E-2</v>
      </c>
      <c r="M51" s="70">
        <f t="shared" si="2"/>
        <v>1.6136066288704752E-2</v>
      </c>
      <c r="N51" s="70">
        <f t="shared" si="2"/>
        <v>1.611282326142302E-2</v>
      </c>
      <c r="O51" s="70">
        <f t="shared" si="2"/>
        <v>1.5134568332750786E-2</v>
      </c>
      <c r="P51" s="70">
        <f t="shared" si="2"/>
        <v>1.4109470026064292E-2</v>
      </c>
      <c r="Q51" s="70">
        <f t="shared" si="2"/>
        <v>1.231962973046556E-2</v>
      </c>
      <c r="R51" s="70">
        <f t="shared" si="3"/>
        <v>1.156336725254394E-2</v>
      </c>
      <c r="S51" s="70">
        <f t="shared" si="3"/>
        <v>1.1304265222760521E-2</v>
      </c>
      <c r="T51" s="70">
        <f t="shared" si="3"/>
        <v>6.9275688223133002E-3</v>
      </c>
    </row>
    <row r="52" spans="1:20" x14ac:dyDescent="0.2">
      <c r="A52" s="2" t="s">
        <v>10</v>
      </c>
      <c r="B52" s="70">
        <f t="shared" si="4"/>
        <v>1.428355120375511E-2</v>
      </c>
      <c r="C52" s="70">
        <f t="shared" si="2"/>
        <v>1.2978768427735064E-2</v>
      </c>
      <c r="D52" s="70">
        <f t="shared" si="2"/>
        <v>1.3818883395634873E-2</v>
      </c>
      <c r="E52" s="70">
        <f t="shared" si="2"/>
        <v>1.6579044456742298E-2</v>
      </c>
      <c r="F52" s="70">
        <f t="shared" si="2"/>
        <v>1.7234082573121416E-2</v>
      </c>
      <c r="G52" s="70">
        <f t="shared" si="2"/>
        <v>1.791835841579344E-2</v>
      </c>
      <c r="H52" s="70">
        <f t="shared" si="2"/>
        <v>1.9732306302451087E-2</v>
      </c>
      <c r="I52" s="70">
        <f t="shared" si="2"/>
        <v>2.1784541927782751E-2</v>
      </c>
      <c r="J52" s="70">
        <f t="shared" si="2"/>
        <v>2.2288969939688669E-2</v>
      </c>
      <c r="K52" s="70">
        <f t="shared" si="2"/>
        <v>1.909936148762182E-2</v>
      </c>
      <c r="L52" s="70">
        <f t="shared" si="2"/>
        <v>1.8344059944656904E-2</v>
      </c>
      <c r="M52" s="70">
        <f t="shared" si="2"/>
        <v>2.0094602301318393E-2</v>
      </c>
      <c r="N52" s="70">
        <f t="shared" si="2"/>
        <v>2.0802626289695834E-2</v>
      </c>
      <c r="O52" s="70">
        <f t="shared" si="2"/>
        <v>2.0482348829080742E-2</v>
      </c>
      <c r="P52" s="70">
        <f t="shared" si="2"/>
        <v>2.2762814943527367E-2</v>
      </c>
      <c r="Q52" s="70">
        <f t="shared" si="2"/>
        <v>2.2325074870677919E-2</v>
      </c>
      <c r="R52" s="70">
        <f t="shared" si="3"/>
        <v>2.1805206819082861E-2</v>
      </c>
      <c r="S52" s="70">
        <f t="shared" si="3"/>
        <v>2.0233684810487318E-2</v>
      </c>
      <c r="T52" s="70">
        <f t="shared" si="3"/>
        <v>1.9404446701244062E-2</v>
      </c>
    </row>
    <row r="53" spans="1:20" x14ac:dyDescent="0.2">
      <c r="A53" s="2" t="s">
        <v>11</v>
      </c>
      <c r="B53" s="70">
        <f t="shared" si="4"/>
        <v>4.1639327714127084E-3</v>
      </c>
      <c r="C53" s="70">
        <f t="shared" si="2"/>
        <v>5.3372833932896005E-3</v>
      </c>
      <c r="D53" s="70">
        <f t="shared" si="2"/>
        <v>6.5597491860605326E-3</v>
      </c>
      <c r="E53" s="70">
        <f t="shared" si="2"/>
        <v>6.6638996495111602E-3</v>
      </c>
      <c r="F53" s="70">
        <f t="shared" si="2"/>
        <v>6.7713721433273772E-3</v>
      </c>
      <c r="G53" s="70">
        <f t="shared" si="2"/>
        <v>6.3455787605455737E-3</v>
      </c>
      <c r="H53" s="70">
        <f t="shared" si="2"/>
        <v>6.2762998359603452E-3</v>
      </c>
      <c r="I53" s="70">
        <f t="shared" si="2"/>
        <v>6.0831439524367007E-3</v>
      </c>
      <c r="J53" s="70">
        <f t="shared" si="2"/>
        <v>5.76890986674295E-3</v>
      </c>
      <c r="K53" s="70">
        <f t="shared" si="2"/>
        <v>5.6289907023636156E-3</v>
      </c>
      <c r="L53" s="70">
        <f t="shared" si="2"/>
        <v>7.2132574697633929E-3</v>
      </c>
      <c r="M53" s="70">
        <f t="shared" si="2"/>
        <v>1.0097621523700896E-2</v>
      </c>
      <c r="N53" s="70">
        <f t="shared" si="2"/>
        <v>1.0150073696904729E-2</v>
      </c>
      <c r="O53" s="70">
        <f t="shared" si="2"/>
        <v>9.6469765816148204E-3</v>
      </c>
      <c r="P53" s="70">
        <f t="shared" si="2"/>
        <v>9.3831450912250213E-3</v>
      </c>
      <c r="Q53" s="70">
        <f t="shared" si="2"/>
        <v>9.3248026136673011E-3</v>
      </c>
      <c r="R53" s="70">
        <f t="shared" si="3"/>
        <v>8.8542354962336464E-3</v>
      </c>
      <c r="S53" s="70">
        <f t="shared" si="3"/>
        <v>9.5627117570691242E-3</v>
      </c>
      <c r="T53" s="70">
        <f t="shared" si="3"/>
        <v>1.0917268144064416E-2</v>
      </c>
    </row>
    <row r="54" spans="1:20" x14ac:dyDescent="0.2">
      <c r="A54" s="2" t="s">
        <v>12</v>
      </c>
      <c r="B54" s="70">
        <f t="shared" si="4"/>
        <v>0.11482360066622925</v>
      </c>
      <c r="C54" s="70">
        <f t="shared" si="2"/>
        <v>0.12003009569490489</v>
      </c>
      <c r="D54" s="70">
        <f t="shared" si="2"/>
        <v>0.1156155794043169</v>
      </c>
      <c r="E54" s="70">
        <f t="shared" si="2"/>
        <v>0.10890518354547131</v>
      </c>
      <c r="F54" s="70">
        <f t="shared" si="2"/>
        <v>0.12193172199755478</v>
      </c>
      <c r="G54" s="70">
        <f t="shared" si="2"/>
        <v>0.11823199046947558</v>
      </c>
      <c r="H54" s="70">
        <f t="shared" si="2"/>
        <v>0.11195112093764116</v>
      </c>
      <c r="I54" s="70">
        <f t="shared" si="2"/>
        <v>0.10662718361912632</v>
      </c>
      <c r="J54" s="70">
        <f t="shared" si="2"/>
        <v>0.1082028177072159</v>
      </c>
      <c r="K54" s="70">
        <f t="shared" si="2"/>
        <v>0.12207348493334827</v>
      </c>
      <c r="L54" s="70">
        <f t="shared" si="2"/>
        <v>0.13120666604483414</v>
      </c>
      <c r="M54" s="70">
        <f t="shared" si="2"/>
        <v>0.13408702069844677</v>
      </c>
      <c r="N54" s="70">
        <f t="shared" si="2"/>
        <v>0.1299075438831569</v>
      </c>
      <c r="O54" s="70">
        <f t="shared" si="2"/>
        <v>0.12219503670045438</v>
      </c>
      <c r="P54" s="70">
        <f t="shared" si="2"/>
        <v>0.1155516941789748</v>
      </c>
      <c r="Q54" s="70">
        <f t="shared" si="2"/>
        <v>0.1069970051728832</v>
      </c>
      <c r="R54" s="70">
        <f t="shared" si="3"/>
        <v>0.10598652041760274</v>
      </c>
      <c r="S54" s="70">
        <f t="shared" si="3"/>
        <v>0.10772299800512966</v>
      </c>
      <c r="T54" s="70">
        <f t="shared" si="3"/>
        <v>6.9348228210801208E-2</v>
      </c>
    </row>
    <row r="55" spans="1:20" x14ac:dyDescent="0.2">
      <c r="A55" s="2" t="s">
        <v>13</v>
      </c>
      <c r="B55" s="70">
        <f t="shared" si="4"/>
        <v>3.5582698228435877E-3</v>
      </c>
      <c r="C55" s="70">
        <f t="shared" si="2"/>
        <v>3.4563024617337941E-3</v>
      </c>
      <c r="D55" s="70">
        <f t="shared" si="2"/>
        <v>4.2686603159290968E-3</v>
      </c>
      <c r="E55" s="70">
        <f t="shared" si="2"/>
        <v>3.7585316362294778E-3</v>
      </c>
      <c r="F55" s="70">
        <f t="shared" si="2"/>
        <v>3.9264553747766391E-3</v>
      </c>
      <c r="G55" s="70">
        <f t="shared" si="2"/>
        <v>3.4523838467336071E-3</v>
      </c>
      <c r="H55" s="70">
        <f t="shared" si="2"/>
        <v>4.350616931745239E-3</v>
      </c>
      <c r="I55" s="70">
        <f t="shared" si="2"/>
        <v>3.6269311112641462E-3</v>
      </c>
      <c r="J55" s="70">
        <f t="shared" si="2"/>
        <v>3.766478342749529E-3</v>
      </c>
      <c r="K55" s="70">
        <f t="shared" si="2"/>
        <v>3.8646801837123332E-3</v>
      </c>
      <c r="L55" s="70">
        <f t="shared" si="2"/>
        <v>3.7620868700059076E-3</v>
      </c>
      <c r="M55" s="70">
        <f t="shared" si="2"/>
        <v>3.7237076050857126E-3</v>
      </c>
      <c r="N55" s="70">
        <f t="shared" si="2"/>
        <v>4.5558086560364463E-3</v>
      </c>
      <c r="O55" s="70">
        <f t="shared" si="2"/>
        <v>4.299196085284865E-3</v>
      </c>
      <c r="P55" s="70">
        <f t="shared" si="2"/>
        <v>3.7532580364900087E-3</v>
      </c>
      <c r="Q55" s="70">
        <f t="shared" si="2"/>
        <v>3.4372447590525455E-3</v>
      </c>
      <c r="R55" s="70">
        <f t="shared" si="3"/>
        <v>3.7333157129641865E-3</v>
      </c>
      <c r="S55" s="70">
        <f t="shared" si="3"/>
        <v>3.863082232988189E-3</v>
      </c>
      <c r="T55" s="70">
        <f t="shared" si="3"/>
        <v>4.4612092415944292E-3</v>
      </c>
    </row>
    <row r="56" spans="1:20" x14ac:dyDescent="0.2">
      <c r="A56" s="2" t="s">
        <v>14</v>
      </c>
      <c r="B56" s="70">
        <f t="shared" si="4"/>
        <v>2.7355776510371979E-2</v>
      </c>
      <c r="C56" s="70">
        <f t="shared" si="2"/>
        <v>2.6874515059603584E-2</v>
      </c>
      <c r="D56" s="70">
        <f t="shared" si="2"/>
        <v>2.5636078620523334E-2</v>
      </c>
      <c r="E56" s="70">
        <f t="shared" si="2"/>
        <v>3.244327614831212E-2</v>
      </c>
      <c r="F56" s="70">
        <f t="shared" si="2"/>
        <v>3.2610740148593997E-2</v>
      </c>
      <c r="G56" s="70">
        <f t="shared" si="2"/>
        <v>4.4880990007536897E-2</v>
      </c>
      <c r="H56" s="70">
        <f t="shared" si="2"/>
        <v>4.9188122578037709E-2</v>
      </c>
      <c r="I56" s="70">
        <f t="shared" si="2"/>
        <v>4.3064068131212267E-2</v>
      </c>
      <c r="J56" s="70">
        <f t="shared" si="2"/>
        <v>4.248015447328899E-2</v>
      </c>
      <c r="K56" s="70">
        <f t="shared" si="2"/>
        <v>2.9013106306709981E-2</v>
      </c>
      <c r="L56" s="70">
        <f t="shared" si="2"/>
        <v>2.5557317414420296E-2</v>
      </c>
      <c r="M56" s="70">
        <f t="shared" si="2"/>
        <v>2.7407829850045289E-2</v>
      </c>
      <c r="N56" s="70">
        <f t="shared" si="2"/>
        <v>3.1254187324132383E-2</v>
      </c>
      <c r="O56" s="70">
        <f t="shared" si="2"/>
        <v>2.7577770010485843E-2</v>
      </c>
      <c r="P56" s="70">
        <f t="shared" si="2"/>
        <v>3.1694178974804518E-2</v>
      </c>
      <c r="Q56" s="70">
        <f t="shared" si="2"/>
        <v>2.9471821399401035E-2</v>
      </c>
      <c r="R56" s="70">
        <f t="shared" si="3"/>
        <v>2.6992202986652572E-2</v>
      </c>
      <c r="S56" s="70">
        <f t="shared" si="3"/>
        <v>3.0714670213102816E-2</v>
      </c>
      <c r="T56" s="70">
        <f t="shared" si="3"/>
        <v>2.9850204925465161E-2</v>
      </c>
    </row>
    <row r="57" spans="1:20" x14ac:dyDescent="0.2">
      <c r="A57" s="2" t="s">
        <v>15</v>
      </c>
      <c r="B57" s="70">
        <f t="shared" si="4"/>
        <v>6.5310654620703582E-2</v>
      </c>
      <c r="C57" s="70">
        <f t="shared" si="2"/>
        <v>7.5662457971832311E-2</v>
      </c>
      <c r="D57" s="70">
        <f t="shared" si="2"/>
        <v>7.0613770649945742E-2</v>
      </c>
      <c r="E57" s="70">
        <f t="shared" si="2"/>
        <v>6.5117137059583108E-2</v>
      </c>
      <c r="F57" s="70">
        <f t="shared" si="2"/>
        <v>6.4892316373554026E-2</v>
      </c>
      <c r="G57" s="70">
        <f t="shared" si="2"/>
        <v>5.8082711336947798E-2</v>
      </c>
      <c r="H57" s="70">
        <f t="shared" si="2"/>
        <v>5.032926800275777E-2</v>
      </c>
      <c r="I57" s="70">
        <f t="shared" si="2"/>
        <v>6.2484218258613965E-2</v>
      </c>
      <c r="J57" s="70">
        <f t="shared" si="2"/>
        <v>7.542492073708551E-2</v>
      </c>
      <c r="K57" s="70">
        <f t="shared" si="2"/>
        <v>7.6117396661812484E-2</v>
      </c>
      <c r="L57" s="70">
        <f t="shared" si="2"/>
        <v>7.0546901719366978E-2</v>
      </c>
      <c r="M57" s="70">
        <f t="shared" si="2"/>
        <v>7.004595927404475E-2</v>
      </c>
      <c r="N57" s="70">
        <f t="shared" si="2"/>
        <v>6.2139890124614766E-2</v>
      </c>
      <c r="O57" s="70">
        <f t="shared" si="2"/>
        <v>6.7668647326109749E-2</v>
      </c>
      <c r="P57" s="70">
        <f t="shared" si="2"/>
        <v>6.8184187662901824E-2</v>
      </c>
      <c r="Q57" s="70">
        <f t="shared" si="2"/>
        <v>6.6532806969779465E-2</v>
      </c>
      <c r="R57" s="70">
        <f t="shared" si="3"/>
        <v>6.9644509052464651E-2</v>
      </c>
      <c r="S57" s="70">
        <f t="shared" si="3"/>
        <v>6.7952249770431586E-2</v>
      </c>
      <c r="T57" s="70">
        <f t="shared" si="3"/>
        <v>7.312030756954771E-2</v>
      </c>
    </row>
    <row r="58" spans="1:20" x14ac:dyDescent="0.2">
      <c r="A58" s="2" t="s">
        <v>16</v>
      </c>
      <c r="B58" s="70">
        <f t="shared" si="4"/>
        <v>0.30288194619694142</v>
      </c>
      <c r="C58" s="70">
        <f t="shared" ref="C58:Q72" si="6">C21/C$5</f>
        <v>0.27652770920034797</v>
      </c>
      <c r="D58" s="70">
        <f t="shared" si="6"/>
        <v>0.23636802122271797</v>
      </c>
      <c r="E58" s="70">
        <f t="shared" si="6"/>
        <v>0.22505072864785094</v>
      </c>
      <c r="F58" s="70">
        <f t="shared" si="6"/>
        <v>0.20255337157904638</v>
      </c>
      <c r="G58" s="70">
        <f t="shared" si="6"/>
        <v>0.17643626461792808</v>
      </c>
      <c r="H58" s="70">
        <f t="shared" si="6"/>
        <v>0.17086275348881438</v>
      </c>
      <c r="I58" s="70">
        <f t="shared" si="6"/>
        <v>0.18529486031724168</v>
      </c>
      <c r="J58" s="70">
        <f t="shared" si="6"/>
        <v>0.17616629717037355</v>
      </c>
      <c r="K58" s="70">
        <f t="shared" si="6"/>
        <v>0.17701915537134535</v>
      </c>
      <c r="L58" s="70">
        <f t="shared" si="6"/>
        <v>0.18505736405186082</v>
      </c>
      <c r="M58" s="70">
        <f t="shared" si="6"/>
        <v>0.16713073232916234</v>
      </c>
      <c r="N58" s="70">
        <f t="shared" si="6"/>
        <v>0.16792844700522577</v>
      </c>
      <c r="O58" s="70">
        <f t="shared" si="6"/>
        <v>0.15914016078294302</v>
      </c>
      <c r="P58" s="70">
        <f t="shared" si="6"/>
        <v>0.1518679409209383</v>
      </c>
      <c r="Q58" s="70">
        <f t="shared" si="6"/>
        <v>0.14354750884835285</v>
      </c>
      <c r="R58" s="70">
        <f t="shared" ref="R58:T72" si="7">R21/R$5</f>
        <v>0.1546848156468878</v>
      </c>
      <c r="S58" s="70">
        <f t="shared" si="7"/>
        <v>0.16712580348943984</v>
      </c>
      <c r="T58" s="70">
        <f t="shared" si="7"/>
        <v>0.18896666787566646</v>
      </c>
    </row>
    <row r="59" spans="1:20" x14ac:dyDescent="0.2">
      <c r="A59" s="2" t="s">
        <v>17</v>
      </c>
      <c r="B59" s="70">
        <f t="shared" si="4"/>
        <v>2.6800585474183618E-2</v>
      </c>
      <c r="C59" s="70">
        <f t="shared" si="6"/>
        <v>3.8395523265382897E-2</v>
      </c>
      <c r="D59" s="70">
        <f t="shared" si="6"/>
        <v>4.1336066562160857E-2</v>
      </c>
      <c r="E59" s="70">
        <f t="shared" si="6"/>
        <v>4.3027116768123964E-2</v>
      </c>
      <c r="F59" s="70">
        <f t="shared" si="6"/>
        <v>3.80654565973855E-2</v>
      </c>
      <c r="G59" s="70">
        <f t="shared" si="6"/>
        <v>3.8705599183097905E-2</v>
      </c>
      <c r="H59" s="70">
        <f t="shared" si="6"/>
        <v>4.4599767016142454E-2</v>
      </c>
      <c r="I59" s="70">
        <f t="shared" si="6"/>
        <v>4.2627918187452651E-2</v>
      </c>
      <c r="J59" s="70">
        <f t="shared" si="6"/>
        <v>4.1216715535531238E-2</v>
      </c>
      <c r="K59" s="70">
        <f t="shared" si="6"/>
        <v>3.1225495687240954E-2</v>
      </c>
      <c r="L59" s="70">
        <f t="shared" si="6"/>
        <v>2.7671548052109567E-2</v>
      </c>
      <c r="M59" s="70">
        <f t="shared" si="6"/>
        <v>3.2272132577409504E-2</v>
      </c>
      <c r="N59" s="70">
        <f t="shared" si="6"/>
        <v>3.2460136674259683E-2</v>
      </c>
      <c r="O59" s="70">
        <f t="shared" si="6"/>
        <v>3.3589653967144355E-2</v>
      </c>
      <c r="P59" s="70">
        <f t="shared" si="6"/>
        <v>3.7775847089487405E-2</v>
      </c>
      <c r="Q59" s="70">
        <f t="shared" si="6"/>
        <v>3.4848897359106998E-2</v>
      </c>
      <c r="R59" s="70">
        <f t="shared" si="7"/>
        <v>3.7333157129641865E-2</v>
      </c>
      <c r="S59" s="70">
        <f t="shared" si="7"/>
        <v>3.6952598081124728E-2</v>
      </c>
      <c r="T59" s="70">
        <f t="shared" si="7"/>
        <v>3.3876174241050376E-2</v>
      </c>
    </row>
    <row r="60" spans="1:20" x14ac:dyDescent="0.2">
      <c r="A60" s="2" t="s">
        <v>18</v>
      </c>
      <c r="B60" s="70">
        <f t="shared" si="4"/>
        <v>1.1810427497097865E-2</v>
      </c>
      <c r="C60" s="70">
        <f t="shared" si="6"/>
        <v>1.3543062707201806E-2</v>
      </c>
      <c r="D60" s="70">
        <f t="shared" si="6"/>
        <v>1.0297841553117087E-2</v>
      </c>
      <c r="E60" s="70">
        <f t="shared" si="6"/>
        <v>1.314333148865523E-2</v>
      </c>
      <c r="F60" s="70">
        <f t="shared" si="6"/>
        <v>1.1873412959653908E-2</v>
      </c>
      <c r="G60" s="70">
        <f t="shared" si="6"/>
        <v>8.3392088692227275E-3</v>
      </c>
      <c r="H60" s="70">
        <f t="shared" si="6"/>
        <v>9.2480327128355092E-3</v>
      </c>
      <c r="I60" s="70">
        <f t="shared" si="6"/>
        <v>8.6311778344007536E-3</v>
      </c>
      <c r="J60" s="70">
        <f t="shared" si="6"/>
        <v>9.0824572695415856E-3</v>
      </c>
      <c r="K60" s="70">
        <f t="shared" si="6"/>
        <v>9.0455920241962577E-3</v>
      </c>
      <c r="L60" s="70">
        <f t="shared" si="6"/>
        <v>8.1460062805086587E-3</v>
      </c>
      <c r="M60" s="70">
        <f t="shared" si="6"/>
        <v>8.353181924922003E-3</v>
      </c>
      <c r="N60" s="70">
        <f t="shared" si="6"/>
        <v>6.9677073562910358E-3</v>
      </c>
      <c r="O60" s="70">
        <f t="shared" si="6"/>
        <v>6.2915064662705349E-3</v>
      </c>
      <c r="P60" s="70">
        <f t="shared" si="6"/>
        <v>6.8462206776715899E-3</v>
      </c>
      <c r="Q60" s="70">
        <f t="shared" si="6"/>
        <v>5.445140212360468E-3</v>
      </c>
      <c r="R60" s="70">
        <f t="shared" si="7"/>
        <v>4.9557288225188321E-3</v>
      </c>
      <c r="S60" s="70">
        <f t="shared" si="7"/>
        <v>6.0479402172192139E-3</v>
      </c>
      <c r="T60" s="70">
        <f t="shared" si="7"/>
        <v>7.9068586558340287E-3</v>
      </c>
    </row>
    <row r="61" spans="1:20" x14ac:dyDescent="0.2">
      <c r="A61" s="2" t="s">
        <v>19</v>
      </c>
      <c r="B61" s="70">
        <f t="shared" si="4"/>
        <v>1.0472921819007722E-2</v>
      </c>
      <c r="C61" s="70">
        <f t="shared" si="6"/>
        <v>1.1709106298934895E-2</v>
      </c>
      <c r="D61" s="70">
        <f t="shared" si="6"/>
        <v>1.3601832871096104E-2</v>
      </c>
      <c r="E61" s="70">
        <f t="shared" si="6"/>
        <v>1.4019553587898912E-2</v>
      </c>
      <c r="F61" s="70">
        <f t="shared" si="6"/>
        <v>1.4389165804570676E-2</v>
      </c>
      <c r="G61" s="70">
        <f t="shared" si="6"/>
        <v>1.4927913252777709E-2</v>
      </c>
      <c r="H61" s="70">
        <f t="shared" si="6"/>
        <v>1.4858664384375816E-2</v>
      </c>
      <c r="I61" s="70">
        <f t="shared" si="6"/>
        <v>1.2625393108830889E-2</v>
      </c>
      <c r="J61" s="70">
        <f t="shared" si="6"/>
        <v>1.2372166201816491E-2</v>
      </c>
      <c r="K61" s="70">
        <f t="shared" si="6"/>
        <v>1.7727119973115268E-2</v>
      </c>
      <c r="L61" s="70">
        <f t="shared" si="6"/>
        <v>1.800205204738364E-2</v>
      </c>
      <c r="M61" s="70">
        <f t="shared" si="6"/>
        <v>1.8685631856150828E-2</v>
      </c>
      <c r="N61" s="70">
        <f t="shared" si="6"/>
        <v>1.7787752914377595E-2</v>
      </c>
      <c r="O61" s="70">
        <f t="shared" si="6"/>
        <v>1.6567633694512408E-2</v>
      </c>
      <c r="P61" s="70">
        <f t="shared" si="6"/>
        <v>1.682015638575152E-2</v>
      </c>
      <c r="Q61" s="70">
        <f t="shared" si="6"/>
        <v>1.7866866321807787E-2</v>
      </c>
      <c r="R61" s="70">
        <f t="shared" si="7"/>
        <v>1.542883573410863E-2</v>
      </c>
      <c r="S61" s="70">
        <f t="shared" si="7"/>
        <v>1.4407396852537918E-2</v>
      </c>
      <c r="T61" s="70">
        <f t="shared" si="7"/>
        <v>1.5886257299336258E-2</v>
      </c>
    </row>
    <row r="62" spans="1:20" x14ac:dyDescent="0.2">
      <c r="A62" s="2" t="s">
        <v>20</v>
      </c>
      <c r="B62" s="70">
        <f t="shared" si="4"/>
        <v>1.4081663554232069E-2</v>
      </c>
      <c r="C62" s="70">
        <f t="shared" si="6"/>
        <v>1.0533493216712516E-2</v>
      </c>
      <c r="D62" s="70">
        <f t="shared" si="6"/>
        <v>1.3722416495839865E-2</v>
      </c>
      <c r="E62" s="70">
        <f t="shared" si="6"/>
        <v>1.2728278915329275E-2</v>
      </c>
      <c r="F62" s="70">
        <f t="shared" si="6"/>
        <v>1.3307627198344775E-2</v>
      </c>
      <c r="G62" s="70">
        <f t="shared" si="6"/>
        <v>1.4490287131360774E-2</v>
      </c>
      <c r="H62" s="70">
        <f t="shared" si="6"/>
        <v>1.2719016713025699E-2</v>
      </c>
      <c r="I62" s="70">
        <f t="shared" si="6"/>
        <v>1.5242292771388563E-2</v>
      </c>
      <c r="J62" s="70">
        <f t="shared" si="6"/>
        <v>1.1990750673436792E-2</v>
      </c>
      <c r="K62" s="70">
        <f t="shared" si="6"/>
        <v>1.0445838467570292E-2</v>
      </c>
      <c r="L62" s="70">
        <f t="shared" si="6"/>
        <v>1.2374467555887199E-2</v>
      </c>
      <c r="M62" s="70">
        <f t="shared" si="6"/>
        <v>1.2412358683619042E-2</v>
      </c>
      <c r="N62" s="70">
        <f t="shared" si="6"/>
        <v>1.2863459734691144E-2</v>
      </c>
      <c r="O62" s="70">
        <f t="shared" si="6"/>
        <v>1.387626703949668E-2</v>
      </c>
      <c r="P62" s="70">
        <f t="shared" si="6"/>
        <v>1.2823631624674196E-2</v>
      </c>
      <c r="Q62" s="70">
        <f t="shared" si="6"/>
        <v>1.2421726109447319E-2</v>
      </c>
      <c r="R62" s="70">
        <f t="shared" si="7"/>
        <v>1.2620589401347958E-2</v>
      </c>
      <c r="S62" s="70">
        <f t="shared" si="7"/>
        <v>1.2222538868306893E-2</v>
      </c>
      <c r="T62" s="70">
        <f t="shared" si="7"/>
        <v>1.211417794058975E-2</v>
      </c>
    </row>
    <row r="63" spans="1:20" x14ac:dyDescent="0.2">
      <c r="A63" s="2" t="s">
        <v>21</v>
      </c>
      <c r="B63" s="70">
        <f t="shared" si="4"/>
        <v>3.4901327411295612E-2</v>
      </c>
      <c r="C63" s="70">
        <f t="shared" si="6"/>
        <v>3.0495403352848512E-2</v>
      </c>
      <c r="D63" s="70">
        <f t="shared" si="6"/>
        <v>2.7300132641987218E-2</v>
      </c>
      <c r="E63" s="70">
        <f t="shared" si="6"/>
        <v>2.5594908688433868E-2</v>
      </c>
      <c r="F63" s="70">
        <f t="shared" si="6"/>
        <v>2.6450672434872567E-2</v>
      </c>
      <c r="G63" s="70">
        <f t="shared" si="6"/>
        <v>2.5212127106075708E-2</v>
      </c>
      <c r="H63" s="70">
        <f t="shared" si="6"/>
        <v>2.4225566412286334E-2</v>
      </c>
      <c r="I63" s="70">
        <f t="shared" si="6"/>
        <v>2.0131763193535799E-2</v>
      </c>
      <c r="J63" s="70">
        <f t="shared" si="6"/>
        <v>1.6019452191947364E-2</v>
      </c>
      <c r="K63" s="70">
        <f t="shared" si="6"/>
        <v>1.7615100257645344E-2</v>
      </c>
      <c r="L63" s="70">
        <f t="shared" si="6"/>
        <v>1.800205204738364E-2</v>
      </c>
      <c r="M63" s="70">
        <f t="shared" si="6"/>
        <v>2.1268744338958034E-2</v>
      </c>
      <c r="N63" s="70">
        <f t="shared" si="6"/>
        <v>2.2779043280182234E-2</v>
      </c>
      <c r="O63" s="70">
        <f t="shared" si="6"/>
        <v>2.4327158336246067E-2</v>
      </c>
      <c r="P63" s="70">
        <f t="shared" si="6"/>
        <v>2.3388357949609036E-2</v>
      </c>
      <c r="Q63" s="70">
        <f t="shared" si="6"/>
        <v>2.8110536346310916E-2</v>
      </c>
      <c r="R63" s="70">
        <f t="shared" si="7"/>
        <v>2.6067133606449053E-2</v>
      </c>
      <c r="S63" s="70">
        <f t="shared" si="7"/>
        <v>2.9321427440549698E-2</v>
      </c>
      <c r="T63" s="70">
        <f t="shared" si="7"/>
        <v>2.836313517826702E-2</v>
      </c>
    </row>
    <row r="64" spans="1:20" x14ac:dyDescent="0.2">
      <c r="A64" s="2" t="s">
        <v>22</v>
      </c>
      <c r="B64" s="70">
        <f t="shared" si="4"/>
        <v>4.4541462676020792E-2</v>
      </c>
      <c r="C64" s="70">
        <f t="shared" si="6"/>
        <v>4.9422773976628809E-2</v>
      </c>
      <c r="D64" s="70">
        <f t="shared" si="6"/>
        <v>6.9962619076329433E-2</v>
      </c>
      <c r="E64" s="70">
        <f t="shared" si="6"/>
        <v>7.0420586607636962E-2</v>
      </c>
      <c r="F64" s="70">
        <f t="shared" si="6"/>
        <v>6.613843694159692E-2</v>
      </c>
      <c r="G64" s="70">
        <f t="shared" si="6"/>
        <v>6.4768665969706554E-2</v>
      </c>
      <c r="H64" s="70">
        <f t="shared" si="6"/>
        <v>6.1812043839003399E-2</v>
      </c>
      <c r="I64" s="70">
        <f t="shared" si="6"/>
        <v>5.3164382618276981E-2</v>
      </c>
      <c r="J64" s="70">
        <f t="shared" si="6"/>
        <v>4.5817540346611361E-2</v>
      </c>
      <c r="K64" s="70">
        <f t="shared" si="6"/>
        <v>4.7384339643777307E-2</v>
      </c>
      <c r="L64" s="70">
        <f t="shared" si="6"/>
        <v>5.3104498958430495E-2</v>
      </c>
      <c r="M64" s="70">
        <f t="shared" si="6"/>
        <v>4.8710121104364457E-2</v>
      </c>
      <c r="N64" s="70">
        <f t="shared" si="6"/>
        <v>4.9879405064987267E-2</v>
      </c>
      <c r="O64" s="70">
        <f t="shared" si="6"/>
        <v>5.0436910171268785E-2</v>
      </c>
      <c r="P64" s="70">
        <f t="shared" si="6"/>
        <v>5.2927888792354473E-2</v>
      </c>
      <c r="Q64" s="70">
        <f t="shared" si="6"/>
        <v>6.0883473999455484E-2</v>
      </c>
      <c r="R64" s="70">
        <f t="shared" si="7"/>
        <v>6.6671071758953357E-2</v>
      </c>
      <c r="S64" s="70">
        <f t="shared" si="7"/>
        <v>5.674297837307242E-2</v>
      </c>
      <c r="T64" s="70">
        <f t="shared" si="7"/>
        <v>5.1358311269087083E-2</v>
      </c>
    </row>
    <row r="65" spans="1:20" x14ac:dyDescent="0.2">
      <c r="A65" s="2" t="s">
        <v>23</v>
      </c>
      <c r="B65" s="70">
        <f t="shared" si="4"/>
        <v>2.1198203199919246E-3</v>
      </c>
      <c r="C65" s="70">
        <f t="shared" si="6"/>
        <v>1.6928828384002257E-3</v>
      </c>
      <c r="D65" s="70">
        <f t="shared" si="6"/>
        <v>2.1946219703364283E-3</v>
      </c>
      <c r="E65" s="70">
        <f t="shared" si="6"/>
        <v>3.0437188710570003E-3</v>
      </c>
      <c r="F65" s="70">
        <f t="shared" si="6"/>
        <v>4.2321075895796105E-3</v>
      </c>
      <c r="G65" s="70">
        <f t="shared" si="6"/>
        <v>2.1638180447837397E-3</v>
      </c>
      <c r="H65" s="70">
        <f t="shared" si="6"/>
        <v>1.3313363288400732E-3</v>
      </c>
      <c r="I65" s="70">
        <f t="shared" si="6"/>
        <v>1.9511971168193192E-3</v>
      </c>
      <c r="J65" s="70">
        <f t="shared" si="6"/>
        <v>2.3361701113256573E-3</v>
      </c>
      <c r="K65" s="70">
        <f t="shared" si="6"/>
        <v>3.1645569620253164E-3</v>
      </c>
      <c r="L65" s="70">
        <f t="shared" si="6"/>
        <v>2.7049715511612725E-3</v>
      </c>
      <c r="M65" s="70">
        <f t="shared" si="6"/>
        <v>2.7508470596128687E-3</v>
      </c>
      <c r="N65" s="70">
        <f t="shared" si="6"/>
        <v>2.1439099557818571E-3</v>
      </c>
      <c r="O65" s="70">
        <f t="shared" si="6"/>
        <v>2.6913666550157289E-3</v>
      </c>
      <c r="P65" s="70">
        <f t="shared" si="6"/>
        <v>3.4057341442224154E-3</v>
      </c>
      <c r="Q65" s="70">
        <f t="shared" si="6"/>
        <v>3.3011162537435338E-3</v>
      </c>
      <c r="R65" s="70">
        <f t="shared" si="7"/>
        <v>3.5350865600634333E-3</v>
      </c>
      <c r="S65" s="70">
        <f t="shared" si="7"/>
        <v>2.9448085874418163E-3</v>
      </c>
      <c r="T65" s="70">
        <f t="shared" si="7"/>
        <v>4.2073192847557218E-3</v>
      </c>
    </row>
    <row r="66" spans="1:20" x14ac:dyDescent="0.2">
      <c r="A66" s="2" t="s">
        <v>24</v>
      </c>
      <c r="B66" s="70">
        <f t="shared" si="4"/>
        <v>1.9330742441831122E-2</v>
      </c>
      <c r="C66" s="70">
        <f t="shared" si="6"/>
        <v>2.1678305236180667E-2</v>
      </c>
      <c r="D66" s="70">
        <f t="shared" si="6"/>
        <v>2.3200289400699386E-2</v>
      </c>
      <c r="E66" s="70">
        <f t="shared" si="6"/>
        <v>2.0522043903338866E-2</v>
      </c>
      <c r="F66" s="70">
        <f t="shared" si="6"/>
        <v>1.5846891752092543E-2</v>
      </c>
      <c r="G66" s="70">
        <f t="shared" si="6"/>
        <v>2.0617052831197882E-2</v>
      </c>
      <c r="H66" s="70">
        <f t="shared" si="6"/>
        <v>1.7212276822860948E-2</v>
      </c>
      <c r="I66" s="70">
        <f t="shared" si="6"/>
        <v>1.822647659711223E-2</v>
      </c>
      <c r="J66" s="70">
        <f t="shared" si="6"/>
        <v>2.3099477937495529E-2</v>
      </c>
      <c r="K66" s="70">
        <f t="shared" si="6"/>
        <v>2.2095888876442253E-2</v>
      </c>
      <c r="L66" s="70">
        <f t="shared" si="6"/>
        <v>2.3349811895656498E-2</v>
      </c>
      <c r="M66" s="70">
        <f t="shared" si="6"/>
        <v>2.385185682176524E-2</v>
      </c>
      <c r="N66" s="70">
        <f t="shared" si="6"/>
        <v>2.2980034838536782E-2</v>
      </c>
      <c r="O66" s="70">
        <f t="shared" si="6"/>
        <v>2.6039846207619715E-2</v>
      </c>
      <c r="P66" s="70">
        <f t="shared" si="6"/>
        <v>2.4500434404865334E-2</v>
      </c>
      <c r="Q66" s="70">
        <f t="shared" si="6"/>
        <v>2.8348761230601687E-2</v>
      </c>
      <c r="R66" s="70">
        <f t="shared" si="7"/>
        <v>2.6397515527950312E-2</v>
      </c>
      <c r="S66" s="70">
        <f t="shared" si="7"/>
        <v>2.0328678635888667E-2</v>
      </c>
      <c r="T66" s="70">
        <f t="shared" si="7"/>
        <v>2.0601356497769396E-2</v>
      </c>
    </row>
    <row r="67" spans="1:20" x14ac:dyDescent="0.2">
      <c r="A67" s="2" t="s">
        <v>25</v>
      </c>
      <c r="B67" s="70">
        <f t="shared" si="4"/>
        <v>1.6479079392318175E-2</v>
      </c>
      <c r="C67" s="70">
        <f t="shared" si="6"/>
        <v>1.6552632197691097E-2</v>
      </c>
      <c r="D67" s="70">
        <f t="shared" si="6"/>
        <v>1.8401061135897744E-2</v>
      </c>
      <c r="E67" s="70">
        <f t="shared" si="6"/>
        <v>1.4273196827153662E-2</v>
      </c>
      <c r="F67" s="70">
        <f t="shared" si="6"/>
        <v>1.8080504091037338E-2</v>
      </c>
      <c r="G67" s="70">
        <f t="shared" si="6"/>
        <v>2.1054678952614817E-2</v>
      </c>
      <c r="H67" s="70">
        <f t="shared" si="6"/>
        <v>2.3797636878016309E-2</v>
      </c>
      <c r="I67" s="70">
        <f t="shared" si="6"/>
        <v>2.3184812799853086E-2</v>
      </c>
      <c r="J67" s="70">
        <f t="shared" si="6"/>
        <v>2.3218670290114186E-2</v>
      </c>
      <c r="K67" s="70">
        <f t="shared" si="6"/>
        <v>2.6940741570516413E-2</v>
      </c>
      <c r="L67" s="70">
        <f t="shared" si="6"/>
        <v>2.6085875073842614E-2</v>
      </c>
      <c r="M67" s="70">
        <f t="shared" si="6"/>
        <v>2.4589888959710156E-2</v>
      </c>
      <c r="N67" s="70">
        <f t="shared" si="6"/>
        <v>2.2913037652418599E-2</v>
      </c>
      <c r="O67" s="70">
        <f t="shared" si="6"/>
        <v>2.4082488640335548E-2</v>
      </c>
      <c r="P67" s="70">
        <f t="shared" si="6"/>
        <v>2.1337966985230234E-2</v>
      </c>
      <c r="Q67" s="70">
        <f t="shared" si="6"/>
        <v>2.3482167165804521E-2</v>
      </c>
      <c r="R67" s="70">
        <f t="shared" si="7"/>
        <v>2.3258887273688383E-2</v>
      </c>
      <c r="S67" s="70">
        <f t="shared" si="7"/>
        <v>2.3051834964060668E-2</v>
      </c>
      <c r="T67" s="70">
        <f t="shared" si="7"/>
        <v>2.4736135794856916E-2</v>
      </c>
    </row>
    <row r="68" spans="1:20" x14ac:dyDescent="0.2">
      <c r="A68" s="2" t="s">
        <v>26</v>
      </c>
      <c r="B68" s="70">
        <f t="shared" si="4"/>
        <v>1.0296270125675062E-2</v>
      </c>
      <c r="C68" s="70">
        <f t="shared" si="6"/>
        <v>1.4436528649690814E-2</v>
      </c>
      <c r="D68" s="70">
        <f t="shared" si="6"/>
        <v>1.1648378150247196E-2</v>
      </c>
      <c r="E68" s="70">
        <f t="shared" si="6"/>
        <v>1.3051097583471684E-2</v>
      </c>
      <c r="F68" s="70">
        <f t="shared" si="6"/>
        <v>1.5306122448979591E-2</v>
      </c>
      <c r="G68" s="70">
        <f t="shared" si="6"/>
        <v>1.9693175463762126E-2</v>
      </c>
      <c r="H68" s="70">
        <f t="shared" si="6"/>
        <v>1.8805125644866034E-2</v>
      </c>
      <c r="I68" s="70">
        <f t="shared" si="6"/>
        <v>1.5885040056929044E-2</v>
      </c>
      <c r="J68" s="70">
        <f t="shared" si="6"/>
        <v>1.5709552075138859E-2</v>
      </c>
      <c r="K68" s="70">
        <f t="shared" si="6"/>
        <v>1.1257981404727231E-2</v>
      </c>
      <c r="L68" s="70">
        <f t="shared" si="6"/>
        <v>1.5390355377296895E-2</v>
      </c>
      <c r="M68" s="70">
        <f t="shared" si="6"/>
        <v>1.8954007179039889E-2</v>
      </c>
      <c r="N68" s="70">
        <f t="shared" si="6"/>
        <v>1.7921747286613963E-2</v>
      </c>
      <c r="O68" s="70">
        <f t="shared" si="6"/>
        <v>1.716183152743796E-2</v>
      </c>
      <c r="P68" s="70">
        <f t="shared" si="6"/>
        <v>2.0017376194613381E-2</v>
      </c>
      <c r="Q68" s="70">
        <f t="shared" si="6"/>
        <v>2.0044922406751976E-2</v>
      </c>
      <c r="R68" s="70">
        <f t="shared" si="7"/>
        <v>2.0747984670278843E-2</v>
      </c>
      <c r="S68" s="70">
        <f t="shared" si="7"/>
        <v>2.0455337069757131E-2</v>
      </c>
      <c r="T68" s="70">
        <f t="shared" si="7"/>
        <v>1.9839686627253272E-2</v>
      </c>
    </row>
    <row r="69" spans="1:20" x14ac:dyDescent="0.2">
      <c r="A69" s="2" t="s">
        <v>27</v>
      </c>
      <c r="B69" s="70">
        <f t="shared" si="4"/>
        <v>3.0535506990359866E-3</v>
      </c>
      <c r="C69" s="70">
        <f t="shared" si="6"/>
        <v>2.586348780889234E-3</v>
      </c>
      <c r="D69" s="70">
        <f t="shared" si="6"/>
        <v>2.0981550705414203E-3</v>
      </c>
      <c r="E69" s="70">
        <f t="shared" si="6"/>
        <v>1.821619627375023E-3</v>
      </c>
      <c r="F69" s="70">
        <f t="shared" si="6"/>
        <v>3.7148499952976582E-3</v>
      </c>
      <c r="G69" s="70">
        <f t="shared" si="6"/>
        <v>3.3308210352289026E-3</v>
      </c>
      <c r="H69" s="70">
        <f t="shared" si="6"/>
        <v>3.8751396714452133E-3</v>
      </c>
      <c r="I69" s="70">
        <f t="shared" si="6"/>
        <v>3.5810205908683975E-3</v>
      </c>
      <c r="J69" s="70">
        <f t="shared" si="6"/>
        <v>3.5042551669884859E-3</v>
      </c>
      <c r="K69" s="70">
        <f t="shared" si="6"/>
        <v>4.3967738321944666E-3</v>
      </c>
      <c r="L69" s="70">
        <f t="shared" si="6"/>
        <v>3.6377203619065387E-3</v>
      </c>
      <c r="M69" s="70">
        <f t="shared" si="6"/>
        <v>3.7572545204468447E-3</v>
      </c>
      <c r="N69" s="70">
        <f t="shared" si="6"/>
        <v>4.254321318504623E-3</v>
      </c>
      <c r="O69" s="70">
        <f t="shared" si="6"/>
        <v>3.7749038797623207E-3</v>
      </c>
      <c r="P69" s="70">
        <f t="shared" si="6"/>
        <v>3.3014769765421373E-3</v>
      </c>
      <c r="Q69" s="70">
        <f t="shared" si="6"/>
        <v>3.5733732643615573E-3</v>
      </c>
      <c r="R69" s="70">
        <f t="shared" si="7"/>
        <v>3.1716664464120524E-3</v>
      </c>
      <c r="S69" s="70">
        <f t="shared" si="7"/>
        <v>2.9131439789746999E-3</v>
      </c>
      <c r="T69" s="70">
        <f t="shared" si="7"/>
        <v>2.4663595807188714E-3</v>
      </c>
    </row>
    <row r="70" spans="1:20" x14ac:dyDescent="0.2">
      <c r="A70" s="2" t="s">
        <v>28</v>
      </c>
      <c r="B70" s="70">
        <f t="shared" si="4"/>
        <v>1.5444405188512592E-2</v>
      </c>
      <c r="C70" s="70">
        <f t="shared" si="6"/>
        <v>1.3166866520890644E-2</v>
      </c>
      <c r="D70" s="70">
        <f t="shared" si="6"/>
        <v>1.4494151694199927E-2</v>
      </c>
      <c r="E70" s="70">
        <f t="shared" si="6"/>
        <v>1.339697472790998E-2</v>
      </c>
      <c r="F70" s="70">
        <f t="shared" si="6"/>
        <v>1.2978463274710805E-2</v>
      </c>
      <c r="G70" s="70">
        <f t="shared" si="6"/>
        <v>1.4927913252777709E-2</v>
      </c>
      <c r="H70" s="70">
        <f t="shared" si="6"/>
        <v>1.5286593918645841E-2</v>
      </c>
      <c r="I70" s="70">
        <f t="shared" si="6"/>
        <v>1.5586621674356678E-2</v>
      </c>
      <c r="J70" s="70">
        <f t="shared" si="6"/>
        <v>1.6090967603518559E-2</v>
      </c>
      <c r="K70" s="70">
        <f t="shared" si="6"/>
        <v>1.9491430491766552E-2</v>
      </c>
      <c r="L70" s="70">
        <f t="shared" si="6"/>
        <v>2.0271740820197122E-2</v>
      </c>
      <c r="M70" s="70">
        <f t="shared" si="6"/>
        <v>1.9356570163373478E-2</v>
      </c>
      <c r="N70" s="70">
        <f t="shared" si="6"/>
        <v>1.9998660056277637E-2</v>
      </c>
      <c r="O70" s="70">
        <f t="shared" si="6"/>
        <v>2.1635791681230337E-2</v>
      </c>
      <c r="P70" s="70">
        <f t="shared" si="6"/>
        <v>2.1789748045178105E-2</v>
      </c>
      <c r="Q70" s="70">
        <f t="shared" si="6"/>
        <v>2.1338143207187583E-2</v>
      </c>
      <c r="R70" s="70">
        <f t="shared" si="7"/>
        <v>2.1045328399629974E-2</v>
      </c>
      <c r="S70" s="70">
        <f t="shared" si="7"/>
        <v>2.2925176530192205E-2</v>
      </c>
      <c r="T70" s="70">
        <f t="shared" si="7"/>
        <v>2.4337165862681802E-2</v>
      </c>
    </row>
    <row r="71" spans="1:20" x14ac:dyDescent="0.2">
      <c r="A71" s="2" t="s">
        <v>29</v>
      </c>
      <c r="B71" s="70">
        <f t="shared" si="4"/>
        <v>4.151314793317519E-2</v>
      </c>
      <c r="C71" s="70">
        <f t="shared" si="6"/>
        <v>4.0017869318849777E-2</v>
      </c>
      <c r="D71" s="70">
        <f t="shared" si="6"/>
        <v>3.6705655372000483E-2</v>
      </c>
      <c r="E71" s="70">
        <f t="shared" si="6"/>
        <v>4.1021029330381847E-2</v>
      </c>
      <c r="F71" s="70">
        <f t="shared" si="6"/>
        <v>4.4060942349289943E-2</v>
      </c>
      <c r="G71" s="70">
        <f t="shared" si="6"/>
        <v>5.2855510442245505E-2</v>
      </c>
      <c r="H71" s="70">
        <f t="shared" si="6"/>
        <v>5.5226683783848041E-2</v>
      </c>
      <c r="I71" s="70">
        <f t="shared" si="6"/>
        <v>5.624038748479214E-2</v>
      </c>
      <c r="J71" s="70">
        <f t="shared" si="6"/>
        <v>5.5376767026627569E-2</v>
      </c>
      <c r="K71" s="70">
        <f t="shared" si="6"/>
        <v>5.4945670437997085E-2</v>
      </c>
      <c r="L71" s="70">
        <f t="shared" si="6"/>
        <v>5.4938904952896182E-2</v>
      </c>
      <c r="M71" s="70">
        <f t="shared" si="6"/>
        <v>6.095474521117783E-2</v>
      </c>
      <c r="N71" s="70">
        <f t="shared" si="6"/>
        <v>5.4435213721023716E-2</v>
      </c>
      <c r="O71" s="70">
        <f t="shared" si="6"/>
        <v>5.5574973785389725E-2</v>
      </c>
      <c r="P71" s="70">
        <f t="shared" si="6"/>
        <v>5.6333622936576892E-2</v>
      </c>
      <c r="Q71" s="70">
        <f t="shared" si="6"/>
        <v>5.6255104818949089E-2</v>
      </c>
      <c r="R71" s="70">
        <f t="shared" si="7"/>
        <v>5.1969076252147479E-2</v>
      </c>
      <c r="S71" s="70">
        <f t="shared" si="7"/>
        <v>5.5634717076723343E-2</v>
      </c>
      <c r="T71" s="70">
        <f t="shared" si="7"/>
        <v>5.9736679844764426E-2</v>
      </c>
    </row>
    <row r="72" spans="1:20" x14ac:dyDescent="0.2">
      <c r="A72" s="2" t="s">
        <v>30</v>
      </c>
      <c r="B72" s="70">
        <f t="shared" si="4"/>
        <v>1.367788825518599E-2</v>
      </c>
      <c r="C72" s="70">
        <f t="shared" si="6"/>
        <v>1.0674566786579201E-2</v>
      </c>
      <c r="D72" s="70">
        <f t="shared" si="6"/>
        <v>1.3095381647172314E-2</v>
      </c>
      <c r="E72" s="70">
        <f t="shared" si="6"/>
        <v>1.2981922154584024E-2</v>
      </c>
      <c r="F72" s="70">
        <f t="shared" si="6"/>
        <v>1.2132041756794883E-2</v>
      </c>
      <c r="G72" s="70">
        <f t="shared" si="6"/>
        <v>1.2229218837373271E-2</v>
      </c>
      <c r="H72" s="70">
        <f t="shared" si="6"/>
        <v>1.4882438247390819E-2</v>
      </c>
      <c r="I72" s="70">
        <f t="shared" si="6"/>
        <v>1.4186350802286344E-2</v>
      </c>
      <c r="J72" s="70">
        <f t="shared" si="6"/>
        <v>1.1323273498772319E-2</v>
      </c>
      <c r="K72" s="70">
        <f t="shared" si="6"/>
        <v>1.1145961689257309E-2</v>
      </c>
      <c r="L72" s="70">
        <f t="shared" si="6"/>
        <v>9.9804122749743499E-3</v>
      </c>
      <c r="M72" s="70">
        <f t="shared" si="6"/>
        <v>1.0265356100506558E-2</v>
      </c>
      <c r="N72" s="70">
        <f t="shared" si="6"/>
        <v>1.2427978024922954E-2</v>
      </c>
      <c r="O72" s="70">
        <f t="shared" si="6"/>
        <v>1.377140859839217E-2</v>
      </c>
      <c r="P72" s="70">
        <f t="shared" si="6"/>
        <v>1.4630755864465682E-2</v>
      </c>
      <c r="Q72" s="70">
        <f t="shared" si="6"/>
        <v>1.442962156275524E-2</v>
      </c>
      <c r="R72" s="70">
        <f t="shared" si="7"/>
        <v>1.5296682965508127E-2</v>
      </c>
      <c r="S72" s="70">
        <f t="shared" si="7"/>
        <v>1.8777112820999968E-2</v>
      </c>
      <c r="T72" s="70">
        <f t="shared" si="7"/>
        <v>1.6756737151354683E-2</v>
      </c>
    </row>
    <row r="73" spans="1:20" x14ac:dyDescent="0.2">
      <c r="A73" s="2" t="s">
        <v>31</v>
      </c>
      <c r="B73" s="70">
        <f t="shared" si="4"/>
        <v>1.958310200373492E-2</v>
      </c>
      <c r="C73" s="70">
        <f t="shared" ref="C73:Q74" si="8">C36/C$5</f>
        <v>2.087888834026945E-2</v>
      </c>
      <c r="D73" s="70">
        <f t="shared" si="8"/>
        <v>2.7227782467140964E-2</v>
      </c>
      <c r="E73" s="70">
        <f t="shared" si="8"/>
        <v>2.7969931746910166E-2</v>
      </c>
      <c r="F73" s="70">
        <f t="shared" si="8"/>
        <v>2.696793002915452E-2</v>
      </c>
      <c r="G73" s="70">
        <f t="shared" si="8"/>
        <v>2.4725875860056892E-2</v>
      </c>
      <c r="H73" s="70">
        <f t="shared" si="8"/>
        <v>3.0050162850961654E-2</v>
      </c>
      <c r="I73" s="70">
        <f t="shared" si="8"/>
        <v>2.8992493629915295E-2</v>
      </c>
      <c r="J73" s="70">
        <f t="shared" si="8"/>
        <v>2.8296264511668931E-2</v>
      </c>
      <c r="K73" s="70">
        <f t="shared" si="8"/>
        <v>3.2737761846084908E-2</v>
      </c>
      <c r="L73" s="70">
        <f t="shared" si="8"/>
        <v>3.1402543295090631E-2</v>
      </c>
      <c r="M73" s="70">
        <f t="shared" si="8"/>
        <v>3.4083666006910665E-2</v>
      </c>
      <c r="N73" s="70">
        <f t="shared" si="8"/>
        <v>3.470454240921881E-2</v>
      </c>
      <c r="O73" s="70">
        <f t="shared" si="8"/>
        <v>3.1142957008039148E-2</v>
      </c>
      <c r="P73" s="70">
        <f t="shared" si="8"/>
        <v>3.3918331885317114E-2</v>
      </c>
      <c r="Q73" s="70">
        <f t="shared" si="8"/>
        <v>3.1105363463109176E-2</v>
      </c>
      <c r="R73" s="70">
        <f t="shared" ref="R73:T73" si="9">R36/R$5</f>
        <v>3.0791595083917007E-2</v>
      </c>
      <c r="S73" s="70">
        <f t="shared" si="9"/>
        <v>2.8339824578069092E-2</v>
      </c>
      <c r="T73" s="70">
        <f t="shared" si="9"/>
        <v>3.1554894635667914E-2</v>
      </c>
    </row>
    <row r="74" spans="1:20" x14ac:dyDescent="0.2">
      <c r="A74" s="3" t="s">
        <v>32</v>
      </c>
      <c r="B74" s="71">
        <f t="shared" si="4"/>
        <v>4.0554181597940747E-2</v>
      </c>
      <c r="C74" s="71">
        <f t="shared" si="8"/>
        <v>3.8419035527027343E-2</v>
      </c>
      <c r="D74" s="71">
        <f t="shared" si="8"/>
        <v>4.1914867960930906E-2</v>
      </c>
      <c r="E74" s="71">
        <f t="shared" si="8"/>
        <v>3.7101088360081164E-2</v>
      </c>
      <c r="F74" s="71">
        <f t="shared" si="8"/>
        <v>3.4914887614031789E-2</v>
      </c>
      <c r="G74" s="71">
        <f t="shared" si="8"/>
        <v>3.0682453623787413E-2</v>
      </c>
      <c r="H74" s="71">
        <f t="shared" si="8"/>
        <v>3.1357725316786725E-2</v>
      </c>
      <c r="I74" s="71">
        <f t="shared" si="8"/>
        <v>3.1012556527328237E-2</v>
      </c>
      <c r="J74" s="71">
        <f t="shared" si="8"/>
        <v>3.5710028844549331E-2</v>
      </c>
      <c r="K74" s="71">
        <f t="shared" si="8"/>
        <v>3.8226727904111121E-2</v>
      </c>
      <c r="L74" s="71">
        <f t="shared" si="8"/>
        <v>3.3516773932779902E-2</v>
      </c>
      <c r="M74" s="71">
        <f t="shared" si="8"/>
        <v>3.5693917944245028E-2</v>
      </c>
      <c r="N74" s="71">
        <f t="shared" si="8"/>
        <v>3.6714457992764307E-2</v>
      </c>
      <c r="O74" s="71">
        <f t="shared" si="8"/>
        <v>3.8483047885354768E-2</v>
      </c>
      <c r="P74" s="71">
        <f t="shared" si="8"/>
        <v>3.7984361424847957E-2</v>
      </c>
      <c r="Q74" s="71">
        <f t="shared" si="8"/>
        <v>4.2369997277429891E-2</v>
      </c>
      <c r="R74" s="71">
        <f t="shared" ref="R74:T74" si="10">R37/R$5</f>
        <v>3.7333157129641865E-2</v>
      </c>
      <c r="S74" s="71">
        <f t="shared" si="10"/>
        <v>3.9010797631487286E-2</v>
      </c>
      <c r="T74" s="71">
        <f t="shared" si="10"/>
        <v>4.4213122483769178E-2</v>
      </c>
    </row>
  </sheetData>
  <mergeCells count="1">
    <mergeCell ref="V3:W3"/>
  </mergeCells>
  <hyperlinks>
    <hyperlink ref="A2"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42"/>
  <sheetViews>
    <sheetView showGridLines="0" workbookViewId="0">
      <selection activeCell="A2" sqref="A2"/>
    </sheetView>
  </sheetViews>
  <sheetFormatPr defaultRowHeight="12.75" x14ac:dyDescent="0.2"/>
  <cols>
    <col min="1" max="1" width="18.85546875" style="6" customWidth="1"/>
    <col min="2" max="2" width="12.5703125" style="6" customWidth="1"/>
    <col min="3" max="3" width="13.140625" style="6" customWidth="1"/>
    <col min="4" max="4" width="12.28515625" style="207" customWidth="1"/>
    <col min="5" max="5" width="14.5703125" style="6" customWidth="1"/>
    <col min="6" max="6" width="16" style="208" customWidth="1"/>
    <col min="7" max="16384" width="9.140625" style="6"/>
  </cols>
  <sheetData>
    <row r="1" spans="1:6" x14ac:dyDescent="0.2">
      <c r="A1" s="8" t="s">
        <v>300</v>
      </c>
    </row>
    <row r="2" spans="1:6" ht="15" x14ac:dyDescent="0.25">
      <c r="A2" s="226" t="s">
        <v>241</v>
      </c>
    </row>
    <row r="4" spans="1:6" ht="25.5" customHeight="1" x14ac:dyDescent="0.2">
      <c r="B4" s="350" t="s">
        <v>252</v>
      </c>
      <c r="C4" s="351"/>
      <c r="D4" s="350" t="s">
        <v>217</v>
      </c>
      <c r="E4" s="352"/>
      <c r="F4" s="351"/>
    </row>
    <row r="5" spans="1:6" ht="38.25" x14ac:dyDescent="0.2">
      <c r="B5" s="209" t="s">
        <v>154</v>
      </c>
      <c r="C5" s="53" t="s">
        <v>253</v>
      </c>
      <c r="D5" s="209" t="s">
        <v>154</v>
      </c>
      <c r="E5" s="53" t="s">
        <v>253</v>
      </c>
      <c r="F5" s="53" t="s">
        <v>219</v>
      </c>
    </row>
    <row r="6" spans="1:6" x14ac:dyDescent="0.2">
      <c r="A6" s="4" t="s">
        <v>0</v>
      </c>
      <c r="B6" s="213">
        <v>4541903</v>
      </c>
      <c r="C6" s="263">
        <f>B6/$B$6</f>
        <v>1</v>
      </c>
      <c r="D6" s="210">
        <v>27571</v>
      </c>
      <c r="E6" s="214">
        <f t="shared" ref="E6:E38" si="0">D6/$D$6</f>
        <v>1</v>
      </c>
      <c r="F6" s="266">
        <f>(D6/B6)*1000</f>
        <v>6.0703630174400462</v>
      </c>
    </row>
    <row r="7" spans="1:6" x14ac:dyDescent="0.2">
      <c r="A7" s="2" t="s">
        <v>1</v>
      </c>
      <c r="B7" s="215">
        <v>193247</v>
      </c>
      <c r="C7" s="264">
        <f>B7/$B$6</f>
        <v>4.2547584129383656E-2</v>
      </c>
      <c r="D7" s="211">
        <v>1220</v>
      </c>
      <c r="E7" s="216">
        <f t="shared" si="0"/>
        <v>4.4249392477603282E-2</v>
      </c>
      <c r="F7" s="267">
        <f t="shared" ref="F7:F38" si="1">(D7/B7)*1000</f>
        <v>6.3131639818470662</v>
      </c>
    </row>
    <row r="8" spans="1:6" x14ac:dyDescent="0.2">
      <c r="A8" s="2" t="s">
        <v>2</v>
      </c>
      <c r="B8" s="215">
        <v>212194</v>
      </c>
      <c r="C8" s="264">
        <f t="shared" ref="C8:C38" si="2">B8/$B$6</f>
        <v>4.6719183566888152E-2</v>
      </c>
      <c r="D8" s="211">
        <v>747</v>
      </c>
      <c r="E8" s="216">
        <f t="shared" si="0"/>
        <v>2.7093685394073481E-2</v>
      </c>
      <c r="F8" s="267">
        <f t="shared" si="1"/>
        <v>3.5203634410021021</v>
      </c>
    </row>
    <row r="9" spans="1:6" x14ac:dyDescent="0.2">
      <c r="A9" s="2" t="s">
        <v>3</v>
      </c>
      <c r="B9" s="215">
        <v>97055</v>
      </c>
      <c r="C9" s="264">
        <f t="shared" si="2"/>
        <v>2.1368796295297369E-2</v>
      </c>
      <c r="D9" s="211">
        <v>309</v>
      </c>
      <c r="E9" s="216">
        <f t="shared" si="0"/>
        <v>1.1207428094737223E-2</v>
      </c>
      <c r="F9" s="267">
        <f t="shared" si="1"/>
        <v>3.1837617845551489</v>
      </c>
    </row>
    <row r="10" spans="1:6" x14ac:dyDescent="0.2">
      <c r="A10" s="2" t="s">
        <v>4</v>
      </c>
      <c r="B10" s="215">
        <v>72964</v>
      </c>
      <c r="C10" s="264">
        <f t="shared" si="2"/>
        <v>1.6064631939519625E-2</v>
      </c>
      <c r="D10" s="211">
        <v>368</v>
      </c>
      <c r="E10" s="216">
        <f t="shared" si="0"/>
        <v>1.3347357730949186E-2</v>
      </c>
      <c r="F10" s="267">
        <f t="shared" si="1"/>
        <v>5.0435831368894251</v>
      </c>
    </row>
    <row r="11" spans="1:6" x14ac:dyDescent="0.2">
      <c r="A11" s="2" t="s">
        <v>5</v>
      </c>
      <c r="B11" s="215">
        <v>42594</v>
      </c>
      <c r="C11" s="264">
        <f>B11/$B$6</f>
        <v>9.3780074123115363E-3</v>
      </c>
      <c r="D11" s="211">
        <v>392</v>
      </c>
      <c r="E11" s="216">
        <f t="shared" si="0"/>
        <v>1.421783758296761E-2</v>
      </c>
      <c r="F11" s="267">
        <f t="shared" si="1"/>
        <v>9.20317415598441</v>
      </c>
    </row>
    <row r="12" spans="1:6" x14ac:dyDescent="0.2">
      <c r="A12" s="2" t="s">
        <v>6</v>
      </c>
      <c r="B12" s="215">
        <v>125617</v>
      </c>
      <c r="C12" s="264">
        <f t="shared" si="2"/>
        <v>2.7657349793687801E-2</v>
      </c>
      <c r="D12" s="211">
        <v>690</v>
      </c>
      <c r="E12" s="216">
        <f t="shared" si="0"/>
        <v>2.5026295745529722E-2</v>
      </c>
      <c r="F12" s="267">
        <f t="shared" si="1"/>
        <v>5.4928871092288469</v>
      </c>
    </row>
    <row r="13" spans="1:6" x14ac:dyDescent="0.2">
      <c r="A13" s="2" t="s">
        <v>7</v>
      </c>
      <c r="B13" s="215">
        <v>125276</v>
      </c>
      <c r="C13" s="264">
        <f t="shared" si="2"/>
        <v>2.7582271131726063E-2</v>
      </c>
      <c r="D13" s="211">
        <v>1110</v>
      </c>
      <c r="E13" s="216">
        <f t="shared" si="0"/>
        <v>4.0259693155852164E-2</v>
      </c>
      <c r="F13" s="267">
        <f t="shared" si="1"/>
        <v>8.8604361569654202</v>
      </c>
    </row>
    <row r="14" spans="1:6" x14ac:dyDescent="0.2">
      <c r="A14" s="2" t="s">
        <v>8</v>
      </c>
      <c r="B14" s="215">
        <v>100957</v>
      </c>
      <c r="C14" s="264">
        <f t="shared" si="2"/>
        <v>2.2227907553287685E-2</v>
      </c>
      <c r="D14" s="211">
        <v>652</v>
      </c>
      <c r="E14" s="216">
        <f t="shared" si="0"/>
        <v>2.3648035979833882E-2</v>
      </c>
      <c r="F14" s="267">
        <f t="shared" si="1"/>
        <v>6.4581950731499544</v>
      </c>
    </row>
    <row r="15" spans="1:6" x14ac:dyDescent="0.2">
      <c r="A15" s="2" t="s">
        <v>9</v>
      </c>
      <c r="B15" s="215">
        <v>89242</v>
      </c>
      <c r="C15" s="264">
        <f t="shared" si="2"/>
        <v>1.9648592231053811E-2</v>
      </c>
      <c r="D15" s="211">
        <v>191</v>
      </c>
      <c r="E15" s="216">
        <f t="shared" si="0"/>
        <v>6.9275688223133002E-3</v>
      </c>
      <c r="F15" s="267">
        <f t="shared" si="1"/>
        <v>2.1402478653548775</v>
      </c>
    </row>
    <row r="16" spans="1:6" x14ac:dyDescent="0.2">
      <c r="A16" s="2" t="s">
        <v>10</v>
      </c>
      <c r="B16" s="215">
        <v>87390</v>
      </c>
      <c r="C16" s="264">
        <f t="shared" si="2"/>
        <v>1.9240833632950771E-2</v>
      </c>
      <c r="D16" s="211">
        <v>535</v>
      </c>
      <c r="E16" s="216">
        <f t="shared" si="0"/>
        <v>1.9404446701244062E-2</v>
      </c>
      <c r="F16" s="267">
        <f t="shared" si="1"/>
        <v>6.1219819201281611</v>
      </c>
    </row>
    <row r="17" spans="1:8" x14ac:dyDescent="0.2">
      <c r="A17" s="2" t="s">
        <v>11</v>
      </c>
      <c r="B17" s="215">
        <v>76005</v>
      </c>
      <c r="C17" s="264">
        <f t="shared" si="2"/>
        <v>1.6734175080357287E-2</v>
      </c>
      <c r="D17" s="211">
        <v>301</v>
      </c>
      <c r="E17" s="216">
        <f t="shared" si="0"/>
        <v>1.0917268144064416E-2</v>
      </c>
      <c r="F17" s="267">
        <f t="shared" si="1"/>
        <v>3.9602657719886851</v>
      </c>
    </row>
    <row r="18" spans="1:8" x14ac:dyDescent="0.2">
      <c r="A18" s="2" t="s">
        <v>12</v>
      </c>
      <c r="B18" s="215">
        <v>445863</v>
      </c>
      <c r="C18" s="264">
        <f t="shared" si="2"/>
        <v>9.8166561461132035E-2</v>
      </c>
      <c r="D18" s="211">
        <v>1912</v>
      </c>
      <c r="E18" s="216">
        <f t="shared" si="0"/>
        <v>6.9348228210801208E-2</v>
      </c>
      <c r="F18" s="267">
        <f t="shared" si="1"/>
        <v>4.288312777691802</v>
      </c>
    </row>
    <row r="19" spans="1:8" x14ac:dyDescent="0.2">
      <c r="A19" s="2" t="s">
        <v>13</v>
      </c>
      <c r="B19" s="215">
        <v>22466</v>
      </c>
      <c r="C19" s="264">
        <f t="shared" si="2"/>
        <v>4.9463848083061215E-3</v>
      </c>
      <c r="D19" s="211">
        <v>123</v>
      </c>
      <c r="E19" s="216">
        <f t="shared" si="0"/>
        <v>4.4612092415944292E-3</v>
      </c>
      <c r="F19" s="267">
        <f t="shared" si="1"/>
        <v>5.4749399091961184</v>
      </c>
    </row>
    <row r="20" spans="1:8" x14ac:dyDescent="0.2">
      <c r="A20" s="2" t="s">
        <v>14</v>
      </c>
      <c r="B20" s="215">
        <v>132778</v>
      </c>
      <c r="C20" s="264">
        <f t="shared" si="2"/>
        <v>2.9234001694884281E-2</v>
      </c>
      <c r="D20" s="211">
        <v>823</v>
      </c>
      <c r="E20" s="216">
        <f t="shared" si="0"/>
        <v>2.9850204925465161E-2</v>
      </c>
      <c r="F20" s="267">
        <f t="shared" si="1"/>
        <v>6.1983159860820312</v>
      </c>
    </row>
    <row r="21" spans="1:8" x14ac:dyDescent="0.2">
      <c r="A21" s="2" t="s">
        <v>15</v>
      </c>
      <c r="B21" s="215">
        <v>308998</v>
      </c>
      <c r="C21" s="264">
        <f t="shared" si="2"/>
        <v>6.8032716682852976E-2</v>
      </c>
      <c r="D21" s="211">
        <v>2016</v>
      </c>
      <c r="E21" s="216">
        <f t="shared" si="0"/>
        <v>7.312030756954771E-2</v>
      </c>
      <c r="F21" s="267">
        <f t="shared" si="1"/>
        <v>6.5243140732302471</v>
      </c>
    </row>
    <row r="22" spans="1:8" x14ac:dyDescent="0.2">
      <c r="A22" s="2" t="s">
        <v>16</v>
      </c>
      <c r="B22" s="215">
        <v>532454</v>
      </c>
      <c r="C22" s="264">
        <f t="shared" si="2"/>
        <v>0.11723147764274137</v>
      </c>
      <c r="D22" s="211">
        <v>5210</v>
      </c>
      <c r="E22" s="216">
        <f t="shared" si="0"/>
        <v>0.18896666787566646</v>
      </c>
      <c r="F22" s="267">
        <f>(D22/B22)*1000</f>
        <v>9.7848828255586398</v>
      </c>
      <c r="H22" s="270"/>
    </row>
    <row r="23" spans="1:8" x14ac:dyDescent="0.2">
      <c r="A23" s="2" t="s">
        <v>17</v>
      </c>
      <c r="B23" s="215">
        <v>196794</v>
      </c>
      <c r="C23" s="264">
        <f t="shared" si="2"/>
        <v>4.3328534317003245E-2</v>
      </c>
      <c r="D23" s="211">
        <v>934</v>
      </c>
      <c r="E23" s="216">
        <f t="shared" si="0"/>
        <v>3.3876174241050376E-2</v>
      </c>
      <c r="F23" s="267">
        <f t="shared" si="1"/>
        <v>4.7460796569001085</v>
      </c>
    </row>
    <row r="24" spans="1:8" x14ac:dyDescent="0.2">
      <c r="A24" s="2" t="s">
        <v>18</v>
      </c>
      <c r="B24" s="215">
        <v>65197</v>
      </c>
      <c r="C24" s="264">
        <f t="shared" si="2"/>
        <v>1.4354555788619881E-2</v>
      </c>
      <c r="D24" s="211">
        <v>218</v>
      </c>
      <c r="E24" s="216">
        <f t="shared" si="0"/>
        <v>7.9068586558340287E-3</v>
      </c>
      <c r="F24" s="267">
        <f t="shared" si="1"/>
        <v>3.3437121339938956</v>
      </c>
    </row>
    <row r="25" spans="1:8" x14ac:dyDescent="0.2">
      <c r="A25" s="2" t="s">
        <v>19</v>
      </c>
      <c r="B25" s="215">
        <v>74507</v>
      </c>
      <c r="C25" s="264">
        <f t="shared" si="2"/>
        <v>1.6404357380595754E-2</v>
      </c>
      <c r="D25" s="211">
        <v>438</v>
      </c>
      <c r="E25" s="216">
        <f t="shared" si="0"/>
        <v>1.5886257299336258E-2</v>
      </c>
      <c r="F25" s="267">
        <f t="shared" si="1"/>
        <v>5.8786422752224619</v>
      </c>
    </row>
    <row r="26" spans="1:8" x14ac:dyDescent="0.2">
      <c r="A26" s="2" t="s">
        <v>20</v>
      </c>
      <c r="B26" s="215">
        <v>79675</v>
      </c>
      <c r="C26" s="264">
        <f t="shared" si="2"/>
        <v>1.7542206427570119E-2</v>
      </c>
      <c r="D26" s="211">
        <v>334</v>
      </c>
      <c r="E26" s="216">
        <f t="shared" si="0"/>
        <v>1.211417794058975E-2</v>
      </c>
      <c r="F26" s="267">
        <f t="shared" si="1"/>
        <v>4.1920301223721372</v>
      </c>
    </row>
    <row r="27" spans="1:8" x14ac:dyDescent="0.2">
      <c r="A27" s="2" t="s">
        <v>21</v>
      </c>
      <c r="B27" s="215">
        <v>112272</v>
      </c>
      <c r="C27" s="264">
        <f t="shared" si="2"/>
        <v>2.4719154063836239E-2</v>
      </c>
      <c r="D27" s="211">
        <v>782</v>
      </c>
      <c r="E27" s="216">
        <f t="shared" si="0"/>
        <v>2.836313517826702E-2</v>
      </c>
      <c r="F27" s="267">
        <f t="shared" si="1"/>
        <v>6.9652273051161471</v>
      </c>
    </row>
    <row r="28" spans="1:8" x14ac:dyDescent="0.2">
      <c r="A28" s="2" t="s">
        <v>22</v>
      </c>
      <c r="B28" s="215">
        <v>278534</v>
      </c>
      <c r="C28" s="264">
        <f t="shared" si="2"/>
        <v>6.1325395984898841E-2</v>
      </c>
      <c r="D28" s="211">
        <v>1416</v>
      </c>
      <c r="E28" s="216">
        <f t="shared" si="0"/>
        <v>5.1358311269087083E-2</v>
      </c>
      <c r="F28" s="267">
        <f t="shared" si="1"/>
        <v>5.0837599718526283</v>
      </c>
    </row>
    <row r="29" spans="1:8" x14ac:dyDescent="0.2">
      <c r="A29" s="2" t="s">
        <v>23</v>
      </c>
      <c r="B29" s="215">
        <v>18688</v>
      </c>
      <c r="C29" s="264">
        <f t="shared" si="2"/>
        <v>4.1145748819382535E-3</v>
      </c>
      <c r="D29" s="211">
        <v>116</v>
      </c>
      <c r="E29" s="216">
        <f t="shared" si="0"/>
        <v>4.2073192847557218E-3</v>
      </c>
      <c r="F29" s="267">
        <f t="shared" si="1"/>
        <v>6.2071917808219172</v>
      </c>
    </row>
    <row r="30" spans="1:8" x14ac:dyDescent="0.2">
      <c r="A30" s="2" t="s">
        <v>24</v>
      </c>
      <c r="B30" s="215">
        <v>127529</v>
      </c>
      <c r="C30" s="264">
        <f t="shared" si="2"/>
        <v>2.8078318713543639E-2</v>
      </c>
      <c r="D30" s="211">
        <v>568</v>
      </c>
      <c r="E30" s="216">
        <f t="shared" si="0"/>
        <v>2.0601356497769396E-2</v>
      </c>
      <c r="F30" s="267">
        <f t="shared" si="1"/>
        <v>4.4538889193830427</v>
      </c>
    </row>
    <row r="31" spans="1:8" x14ac:dyDescent="0.2">
      <c r="A31" s="2" t="s">
        <v>25</v>
      </c>
      <c r="B31" s="215">
        <v>148833</v>
      </c>
      <c r="C31" s="264">
        <f t="shared" si="2"/>
        <v>3.2768863623903903E-2</v>
      </c>
      <c r="D31" s="211">
        <v>682</v>
      </c>
      <c r="E31" s="216">
        <f t="shared" si="0"/>
        <v>2.4736135794856916E-2</v>
      </c>
      <c r="F31" s="267">
        <f t="shared" si="1"/>
        <v>4.5823170936553046</v>
      </c>
    </row>
    <row r="32" spans="1:8" x14ac:dyDescent="0.2">
      <c r="A32" s="2" t="s">
        <v>26</v>
      </c>
      <c r="B32" s="215">
        <v>96487</v>
      </c>
      <c r="C32" s="264">
        <f t="shared" si="2"/>
        <v>2.1243738582704209E-2</v>
      </c>
      <c r="D32" s="211">
        <v>547</v>
      </c>
      <c r="E32" s="216">
        <f t="shared" si="0"/>
        <v>1.9839686627253272E-2</v>
      </c>
      <c r="F32" s="267">
        <f t="shared" si="1"/>
        <v>5.6691575030833166</v>
      </c>
    </row>
    <row r="33" spans="1:6" x14ac:dyDescent="0.2">
      <c r="A33" s="2" t="s">
        <v>27</v>
      </c>
      <c r="B33" s="215">
        <v>18722</v>
      </c>
      <c r="C33" s="264">
        <f t="shared" si="2"/>
        <v>4.1220607309315057E-3</v>
      </c>
      <c r="D33" s="211">
        <v>68</v>
      </c>
      <c r="E33" s="216">
        <f t="shared" si="0"/>
        <v>2.4663595807188714E-3</v>
      </c>
      <c r="F33" s="267">
        <f t="shared" si="1"/>
        <v>3.632090588612328</v>
      </c>
    </row>
    <row r="34" spans="1:6" x14ac:dyDescent="0.2">
      <c r="A34" s="2" t="s">
        <v>28</v>
      </c>
      <c r="B34" s="215">
        <v>95002</v>
      </c>
      <c r="C34" s="264">
        <f t="shared" si="2"/>
        <v>2.0916783119322453E-2</v>
      </c>
      <c r="D34" s="211">
        <v>671</v>
      </c>
      <c r="E34" s="216">
        <f t="shared" si="0"/>
        <v>2.4337165862681802E-2</v>
      </c>
      <c r="F34" s="267">
        <f t="shared" si="1"/>
        <v>7.06300919980632</v>
      </c>
    </row>
    <row r="35" spans="1:6" x14ac:dyDescent="0.2">
      <c r="A35" s="2" t="s">
        <v>29</v>
      </c>
      <c r="B35" s="215">
        <v>264881</v>
      </c>
      <c r="C35" s="264">
        <f t="shared" si="2"/>
        <v>5.831938727004958E-2</v>
      </c>
      <c r="D35" s="211">
        <v>1647</v>
      </c>
      <c r="E35" s="216">
        <f t="shared" si="0"/>
        <v>5.9736679844764426E-2</v>
      </c>
      <c r="F35" s="267">
        <f t="shared" si="1"/>
        <v>6.2178865226271416</v>
      </c>
    </row>
    <row r="36" spans="1:6" x14ac:dyDescent="0.2">
      <c r="A36" s="2" t="s">
        <v>30</v>
      </c>
      <c r="B36" s="215">
        <v>78793</v>
      </c>
      <c r="C36" s="264">
        <f t="shared" si="2"/>
        <v>1.7348014697803983E-2</v>
      </c>
      <c r="D36" s="211">
        <v>462</v>
      </c>
      <c r="E36" s="216">
        <f t="shared" si="0"/>
        <v>1.6756737151354683E-2</v>
      </c>
      <c r="F36" s="267">
        <f t="shared" si="1"/>
        <v>5.8634650286192933</v>
      </c>
    </row>
    <row r="37" spans="1:6" x14ac:dyDescent="0.2">
      <c r="A37" s="2" t="s">
        <v>31</v>
      </c>
      <c r="B37" s="215">
        <v>73283</v>
      </c>
      <c r="C37" s="264">
        <f t="shared" si="2"/>
        <v>1.6134866816838667E-2</v>
      </c>
      <c r="D37" s="211">
        <v>870</v>
      </c>
      <c r="E37" s="216">
        <f t="shared" si="0"/>
        <v>3.1554894635667914E-2</v>
      </c>
      <c r="F37" s="267">
        <f t="shared" si="1"/>
        <v>11.87178472497032</v>
      </c>
    </row>
    <row r="38" spans="1:6" x14ac:dyDescent="0.2">
      <c r="A38" s="3" t="s">
        <v>32</v>
      </c>
      <c r="B38" s="217">
        <v>147606</v>
      </c>
      <c r="C38" s="265">
        <f t="shared" si="2"/>
        <v>3.2498712544059172E-2</v>
      </c>
      <c r="D38" s="212">
        <v>1219</v>
      </c>
      <c r="E38" s="218">
        <f t="shared" si="0"/>
        <v>4.4213122483769178E-2</v>
      </c>
      <c r="F38" s="268">
        <f t="shared" si="1"/>
        <v>8.2584718778369428</v>
      </c>
    </row>
    <row r="40" spans="1:6" x14ac:dyDescent="0.2">
      <c r="A40" s="219" t="s">
        <v>225</v>
      </c>
    </row>
    <row r="42" spans="1:6" ht="52.5" customHeight="1" x14ac:dyDescent="0.2">
      <c r="A42" s="353" t="s">
        <v>266</v>
      </c>
      <c r="B42" s="353"/>
      <c r="C42" s="353"/>
      <c r="D42" s="353"/>
      <c r="E42" s="353"/>
      <c r="F42" s="353"/>
    </row>
  </sheetData>
  <mergeCells count="3">
    <mergeCell ref="B4:C4"/>
    <mergeCell ref="D4:F4"/>
    <mergeCell ref="A42:F42"/>
  </mergeCells>
  <hyperlinks>
    <hyperlink ref="A2" location="Contents!A1" display="Back to contents"/>
  </hyperlinks>
  <pageMargins left="0.7" right="0.7" top="0.75" bottom="0.75" header="0.3" footer="0.3"/>
  <pageSetup paperSize="9"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37"/>
  <sheetViews>
    <sheetView showGridLines="0" workbookViewId="0">
      <selection activeCell="A2" sqref="A2"/>
    </sheetView>
  </sheetViews>
  <sheetFormatPr defaultRowHeight="12.75" x14ac:dyDescent="0.2"/>
  <cols>
    <col min="1" max="1" width="19.85546875" style="6" customWidth="1"/>
    <col min="2" max="20" width="9.140625" style="6"/>
    <col min="21" max="21" width="5.85546875" style="6" customWidth="1"/>
    <col min="22" max="22" width="9.140625" style="6"/>
    <col min="23" max="23" width="11.42578125" style="6" bestFit="1" customWidth="1"/>
    <col min="24" max="16384" width="9.140625" style="6"/>
  </cols>
  <sheetData>
    <row r="1" spans="1:23" x14ac:dyDescent="0.2">
      <c r="A1" s="30" t="s">
        <v>301</v>
      </c>
    </row>
    <row r="2" spans="1:23" ht="15" x14ac:dyDescent="0.25">
      <c r="A2" s="226" t="s">
        <v>241</v>
      </c>
    </row>
    <row r="3" spans="1:23" ht="12.75" customHeight="1" x14ac:dyDescent="0.2">
      <c r="V3" s="345" t="s">
        <v>269</v>
      </c>
      <c r="W3" s="346"/>
    </row>
    <row r="4" spans="1:23" s="15" customFormat="1" x14ac:dyDescent="0.25">
      <c r="A4" s="14"/>
      <c r="B4" s="28" t="s">
        <v>135</v>
      </c>
      <c r="C4" s="28" t="s">
        <v>136</v>
      </c>
      <c r="D4" s="28" t="s">
        <v>137</v>
      </c>
      <c r="E4" s="28" t="s">
        <v>138</v>
      </c>
      <c r="F4" s="28" t="s">
        <v>139</v>
      </c>
      <c r="G4" s="28" t="s">
        <v>140</v>
      </c>
      <c r="H4" s="28" t="s">
        <v>141</v>
      </c>
      <c r="I4" s="28" t="s">
        <v>142</v>
      </c>
      <c r="J4" s="28" t="s">
        <v>143</v>
      </c>
      <c r="K4" s="28" t="s">
        <v>144</v>
      </c>
      <c r="L4" s="28" t="s">
        <v>145</v>
      </c>
      <c r="M4" s="28" t="s">
        <v>146</v>
      </c>
      <c r="N4" s="28" t="s">
        <v>147</v>
      </c>
      <c r="O4" s="28" t="s">
        <v>148</v>
      </c>
      <c r="P4" s="28" t="s">
        <v>149</v>
      </c>
      <c r="Q4" s="28" t="s">
        <v>150</v>
      </c>
      <c r="R4" s="28" t="s">
        <v>151</v>
      </c>
      <c r="S4" s="28" t="s">
        <v>152</v>
      </c>
      <c r="T4" s="28" t="s">
        <v>267</v>
      </c>
      <c r="V4" s="46" t="s">
        <v>154</v>
      </c>
      <c r="W4" s="46" t="s">
        <v>155</v>
      </c>
    </row>
    <row r="5" spans="1:23" x14ac:dyDescent="0.2">
      <c r="A5" s="4" t="s">
        <v>0</v>
      </c>
      <c r="B5" s="7">
        <v>63649</v>
      </c>
      <c r="C5" s="7">
        <v>68867</v>
      </c>
      <c r="D5" s="7">
        <v>68356</v>
      </c>
      <c r="E5" s="7">
        <v>71092</v>
      </c>
      <c r="F5" s="7">
        <v>70430</v>
      </c>
      <c r="G5" s="7">
        <v>69968</v>
      </c>
      <c r="H5" s="7">
        <v>70705</v>
      </c>
      <c r="I5" s="7">
        <v>72610</v>
      </c>
      <c r="J5" s="7">
        <v>69408</v>
      </c>
      <c r="K5" s="7">
        <v>58634</v>
      </c>
      <c r="L5" s="7">
        <v>52924</v>
      </c>
      <c r="M5" s="7">
        <v>48409</v>
      </c>
      <c r="N5" s="7">
        <v>48634</v>
      </c>
      <c r="O5" s="7">
        <v>46767</v>
      </c>
      <c r="P5" s="7">
        <v>47685</v>
      </c>
      <c r="Q5" s="7">
        <v>49382</v>
      </c>
      <c r="R5" s="7">
        <v>50522</v>
      </c>
      <c r="S5" s="7">
        <v>51973</v>
      </c>
      <c r="T5" s="7">
        <v>42149</v>
      </c>
      <c r="V5" s="35">
        <f>T5-S5</f>
        <v>-9824</v>
      </c>
      <c r="W5" s="84">
        <f>V5/S5</f>
        <v>-0.18902122255786658</v>
      </c>
    </row>
    <row r="6" spans="1:23" x14ac:dyDescent="0.2">
      <c r="A6" s="2" t="s">
        <v>1</v>
      </c>
      <c r="B6" s="9">
        <v>1133</v>
      </c>
      <c r="C6" s="9">
        <v>1079</v>
      </c>
      <c r="D6" s="9">
        <v>1013</v>
      </c>
      <c r="E6" s="9">
        <v>1452</v>
      </c>
      <c r="F6" s="9">
        <v>1749</v>
      </c>
      <c r="G6" s="9">
        <v>2014</v>
      </c>
      <c r="H6" s="9">
        <v>3014</v>
      </c>
      <c r="I6" s="9">
        <v>2852</v>
      </c>
      <c r="J6" s="9">
        <v>3001</v>
      </c>
      <c r="K6" s="9">
        <v>1774</v>
      </c>
      <c r="L6" s="9">
        <v>1761</v>
      </c>
      <c r="M6" s="9">
        <v>1240</v>
      </c>
      <c r="N6" s="9">
        <v>1973</v>
      </c>
      <c r="O6" s="9">
        <v>1656</v>
      </c>
      <c r="P6" s="9">
        <v>1806</v>
      </c>
      <c r="Q6" s="9">
        <v>2028</v>
      </c>
      <c r="R6" s="9">
        <v>1936</v>
      </c>
      <c r="S6" s="9">
        <v>1887</v>
      </c>
      <c r="T6" s="9">
        <v>1852</v>
      </c>
      <c r="V6" s="37">
        <f t="shared" ref="V6:V37" si="0">T6-S6</f>
        <v>-35</v>
      </c>
      <c r="W6" s="49">
        <f t="shared" ref="W6:W37" si="1">V6/S6</f>
        <v>-1.8547959724430314E-2</v>
      </c>
    </row>
    <row r="7" spans="1:23" x14ac:dyDescent="0.2">
      <c r="A7" s="2" t="s">
        <v>2</v>
      </c>
      <c r="B7" s="9">
        <v>1365</v>
      </c>
      <c r="C7" s="9">
        <v>1443</v>
      </c>
      <c r="D7" s="9">
        <v>1658</v>
      </c>
      <c r="E7" s="9">
        <v>1606</v>
      </c>
      <c r="F7" s="9">
        <v>1910</v>
      </c>
      <c r="G7" s="9">
        <v>1792</v>
      </c>
      <c r="H7" s="9">
        <v>1770</v>
      </c>
      <c r="I7" s="9">
        <v>2301</v>
      </c>
      <c r="J7" s="9">
        <v>2456</v>
      </c>
      <c r="K7" s="9">
        <v>2138</v>
      </c>
      <c r="L7" s="9">
        <v>1896</v>
      </c>
      <c r="M7" s="9">
        <v>1780</v>
      </c>
      <c r="N7" s="9">
        <v>1755</v>
      </c>
      <c r="O7" s="9">
        <v>1653</v>
      </c>
      <c r="P7" s="9">
        <v>1525</v>
      </c>
      <c r="Q7" s="9">
        <v>1434</v>
      </c>
      <c r="R7" s="9">
        <v>1559</v>
      </c>
      <c r="S7" s="9">
        <v>1680</v>
      </c>
      <c r="T7" s="9">
        <v>1137</v>
      </c>
      <c r="V7" s="37">
        <f>T7-S7</f>
        <v>-543</v>
      </c>
      <c r="W7" s="49">
        <f t="shared" si="1"/>
        <v>-0.32321428571428573</v>
      </c>
    </row>
    <row r="8" spans="1:23" x14ac:dyDescent="0.2">
      <c r="A8" s="2" t="s">
        <v>3</v>
      </c>
      <c r="B8" s="9">
        <v>1179</v>
      </c>
      <c r="C8" s="9">
        <v>1445</v>
      </c>
      <c r="D8" s="9">
        <v>1599</v>
      </c>
      <c r="E8" s="9">
        <v>1577</v>
      </c>
      <c r="F8" s="9">
        <v>1602</v>
      </c>
      <c r="G8" s="9">
        <v>1796</v>
      </c>
      <c r="H8" s="9">
        <v>1665</v>
      </c>
      <c r="I8" s="9">
        <v>1684</v>
      </c>
      <c r="J8" s="9">
        <v>1779</v>
      </c>
      <c r="K8" s="9">
        <v>1672</v>
      </c>
      <c r="L8" s="9">
        <v>1196</v>
      </c>
      <c r="M8" s="9">
        <v>1075</v>
      </c>
      <c r="N8" s="9">
        <v>923</v>
      </c>
      <c r="O8" s="9">
        <v>1191</v>
      </c>
      <c r="P8" s="9">
        <v>1005</v>
      </c>
      <c r="Q8" s="9">
        <v>990</v>
      </c>
      <c r="R8" s="9">
        <v>969</v>
      </c>
      <c r="S8" s="9">
        <v>813</v>
      </c>
      <c r="T8" s="9">
        <v>444</v>
      </c>
      <c r="V8" s="37">
        <f t="shared" si="0"/>
        <v>-369</v>
      </c>
      <c r="W8" s="49">
        <f>V8/S8</f>
        <v>-0.45387453874538747</v>
      </c>
    </row>
    <row r="9" spans="1:23" x14ac:dyDescent="0.2">
      <c r="A9" s="2" t="s">
        <v>4</v>
      </c>
      <c r="B9" s="10">
        <v>805</v>
      </c>
      <c r="C9" s="10">
        <v>872</v>
      </c>
      <c r="D9" s="10">
        <v>971</v>
      </c>
      <c r="E9" s="10">
        <v>1284</v>
      </c>
      <c r="F9" s="10">
        <v>1113</v>
      </c>
      <c r="G9" s="10">
        <v>1264</v>
      </c>
      <c r="H9" s="10">
        <v>1135</v>
      </c>
      <c r="I9" s="10">
        <v>1253</v>
      </c>
      <c r="J9" s="10">
        <v>1120</v>
      </c>
      <c r="K9" s="10">
        <v>817</v>
      </c>
      <c r="L9" s="10">
        <v>655</v>
      </c>
      <c r="M9" s="10">
        <v>593</v>
      </c>
      <c r="N9" s="10">
        <v>595</v>
      </c>
      <c r="O9" s="10">
        <v>564</v>
      </c>
      <c r="P9" s="10">
        <v>659</v>
      </c>
      <c r="Q9" s="10">
        <v>784</v>
      </c>
      <c r="R9" s="10">
        <v>583</v>
      </c>
      <c r="S9" s="10">
        <v>553</v>
      </c>
      <c r="T9" s="10">
        <v>584</v>
      </c>
      <c r="V9" s="37">
        <f t="shared" si="0"/>
        <v>31</v>
      </c>
      <c r="W9" s="49">
        <f t="shared" si="1"/>
        <v>5.6057866184448461E-2</v>
      </c>
    </row>
    <row r="10" spans="1:23" x14ac:dyDescent="0.2">
      <c r="A10" s="2" t="s">
        <v>5</v>
      </c>
      <c r="B10" s="10">
        <v>750</v>
      </c>
      <c r="C10" s="10">
        <v>814</v>
      </c>
      <c r="D10" s="10">
        <v>1041</v>
      </c>
      <c r="E10" s="10">
        <v>1070</v>
      </c>
      <c r="F10" s="10">
        <v>1258</v>
      </c>
      <c r="G10" s="10">
        <v>916</v>
      </c>
      <c r="H10" s="10">
        <v>776</v>
      </c>
      <c r="I10" s="10">
        <v>947</v>
      </c>
      <c r="J10" s="10">
        <v>951</v>
      </c>
      <c r="K10" s="10">
        <v>857</v>
      </c>
      <c r="L10" s="10">
        <v>561</v>
      </c>
      <c r="M10" s="10">
        <v>605</v>
      </c>
      <c r="N10" s="10">
        <v>612</v>
      </c>
      <c r="O10" s="10">
        <v>574</v>
      </c>
      <c r="P10" s="10">
        <v>628</v>
      </c>
      <c r="Q10" s="10">
        <v>764</v>
      </c>
      <c r="R10" s="10">
        <v>720</v>
      </c>
      <c r="S10" s="10">
        <v>650</v>
      </c>
      <c r="T10" s="10">
        <v>592</v>
      </c>
      <c r="V10" s="37">
        <f t="shared" si="0"/>
        <v>-58</v>
      </c>
      <c r="W10" s="49">
        <f t="shared" si="1"/>
        <v>-8.9230769230769225E-2</v>
      </c>
    </row>
    <row r="11" spans="1:23" x14ac:dyDescent="0.2">
      <c r="A11" s="2" t="s">
        <v>6</v>
      </c>
      <c r="B11" s="9">
        <v>1593</v>
      </c>
      <c r="C11" s="9">
        <v>1647</v>
      </c>
      <c r="D11" s="9">
        <v>1842</v>
      </c>
      <c r="E11" s="9">
        <v>1746</v>
      </c>
      <c r="F11" s="9">
        <v>1791</v>
      </c>
      <c r="G11" s="9">
        <v>1855</v>
      </c>
      <c r="H11" s="9">
        <v>1685</v>
      </c>
      <c r="I11" s="9">
        <v>1485</v>
      </c>
      <c r="J11" s="9">
        <v>1420</v>
      </c>
      <c r="K11" s="9">
        <v>1147</v>
      </c>
      <c r="L11" s="9">
        <v>1073</v>
      </c>
      <c r="M11" s="9">
        <v>983</v>
      </c>
      <c r="N11" s="9">
        <v>673</v>
      </c>
      <c r="O11" s="9">
        <v>709</v>
      </c>
      <c r="P11" s="9">
        <v>886</v>
      </c>
      <c r="Q11" s="9">
        <v>921</v>
      </c>
      <c r="R11" s="9">
        <v>1073</v>
      </c>
      <c r="S11" s="9">
        <v>1119</v>
      </c>
      <c r="T11" s="9">
        <v>970</v>
      </c>
      <c r="V11" s="37">
        <f t="shared" si="0"/>
        <v>-149</v>
      </c>
      <c r="W11" s="49">
        <f t="shared" si="1"/>
        <v>-0.13315460232350312</v>
      </c>
    </row>
    <row r="12" spans="1:23" x14ac:dyDescent="0.2">
      <c r="A12" s="2" t="s">
        <v>7</v>
      </c>
      <c r="B12" s="9">
        <v>1077</v>
      </c>
      <c r="C12" s="9">
        <v>1125</v>
      </c>
      <c r="D12" s="9">
        <v>1137</v>
      </c>
      <c r="E12" s="9">
        <v>2071</v>
      </c>
      <c r="F12" s="9">
        <v>2091</v>
      </c>
      <c r="G12" s="9">
        <v>2896</v>
      </c>
      <c r="H12" s="9">
        <v>2595</v>
      </c>
      <c r="I12" s="9">
        <v>2766</v>
      </c>
      <c r="J12" s="9">
        <v>2302</v>
      </c>
      <c r="K12" s="9">
        <v>2094</v>
      </c>
      <c r="L12" s="9">
        <v>1955</v>
      </c>
      <c r="M12" s="9">
        <v>1750</v>
      </c>
      <c r="N12" s="9">
        <v>1715</v>
      </c>
      <c r="O12" s="9">
        <v>1799</v>
      </c>
      <c r="P12" s="9">
        <v>1589</v>
      </c>
      <c r="Q12" s="9">
        <v>1667</v>
      </c>
      <c r="R12" s="9">
        <v>1653</v>
      </c>
      <c r="S12" s="9">
        <v>1540</v>
      </c>
      <c r="T12" s="9">
        <v>1636</v>
      </c>
      <c r="V12" s="37">
        <f>T12-S12</f>
        <v>96</v>
      </c>
      <c r="W12" s="49">
        <f>V12/S12</f>
        <v>6.2337662337662338E-2</v>
      </c>
    </row>
    <row r="13" spans="1:23" x14ac:dyDescent="0.2">
      <c r="A13" s="2" t="s">
        <v>8</v>
      </c>
      <c r="B13" s="9">
        <v>1150</v>
      </c>
      <c r="C13" s="9">
        <v>1284</v>
      </c>
      <c r="D13" s="9">
        <v>1439</v>
      </c>
      <c r="E13" s="9">
        <v>1454</v>
      </c>
      <c r="F13" s="9">
        <v>1362</v>
      </c>
      <c r="G13" s="9">
        <v>1048</v>
      </c>
      <c r="H13" s="9">
        <v>1122</v>
      </c>
      <c r="I13" s="9">
        <v>928</v>
      </c>
      <c r="J13" s="9">
        <v>995</v>
      </c>
      <c r="K13" s="9">
        <v>825</v>
      </c>
      <c r="L13" s="9">
        <v>608</v>
      </c>
      <c r="M13" s="9">
        <v>367</v>
      </c>
      <c r="N13" s="9">
        <v>576</v>
      </c>
      <c r="O13" s="9">
        <v>652</v>
      </c>
      <c r="P13" s="9">
        <v>750</v>
      </c>
      <c r="Q13" s="9">
        <v>719</v>
      </c>
      <c r="R13" s="9">
        <v>959</v>
      </c>
      <c r="S13" s="9">
        <v>1150</v>
      </c>
      <c r="T13" s="9">
        <v>1048</v>
      </c>
      <c r="V13" s="37">
        <f t="shared" si="0"/>
        <v>-102</v>
      </c>
      <c r="W13" s="49">
        <f t="shared" si="1"/>
        <v>-8.8695652173913037E-2</v>
      </c>
    </row>
    <row r="14" spans="1:23" x14ac:dyDescent="0.2">
      <c r="A14" s="2" t="s">
        <v>9</v>
      </c>
      <c r="B14" s="10">
        <v>496</v>
      </c>
      <c r="C14" s="10">
        <v>691</v>
      </c>
      <c r="D14" s="10">
        <v>590</v>
      </c>
      <c r="E14" s="10">
        <v>680</v>
      </c>
      <c r="F14" s="10">
        <v>809</v>
      </c>
      <c r="G14" s="10">
        <v>858</v>
      </c>
      <c r="H14" s="10">
        <v>754</v>
      </c>
      <c r="I14" s="10">
        <v>830</v>
      </c>
      <c r="J14" s="10">
        <v>859</v>
      </c>
      <c r="K14" s="10">
        <v>781</v>
      </c>
      <c r="L14" s="10">
        <v>725</v>
      </c>
      <c r="M14" s="10">
        <v>846</v>
      </c>
      <c r="N14" s="10">
        <v>882</v>
      </c>
      <c r="O14" s="10">
        <v>805</v>
      </c>
      <c r="P14" s="10">
        <v>782</v>
      </c>
      <c r="Q14" s="10">
        <v>687</v>
      </c>
      <c r="R14" s="10">
        <v>685</v>
      </c>
      <c r="S14" s="10">
        <v>679</v>
      </c>
      <c r="T14" s="10">
        <v>327</v>
      </c>
      <c r="V14" s="37">
        <f t="shared" si="0"/>
        <v>-352</v>
      </c>
      <c r="W14" s="49">
        <f t="shared" si="1"/>
        <v>-0.51840942562592052</v>
      </c>
    </row>
    <row r="15" spans="1:23" x14ac:dyDescent="0.2">
      <c r="A15" s="2" t="s">
        <v>10</v>
      </c>
      <c r="B15" s="9">
        <v>938</v>
      </c>
      <c r="C15" s="9">
        <v>939</v>
      </c>
      <c r="D15" s="9">
        <v>1014</v>
      </c>
      <c r="E15" s="9">
        <v>1246</v>
      </c>
      <c r="F15" s="9">
        <v>1210</v>
      </c>
      <c r="G15" s="9">
        <v>1186</v>
      </c>
      <c r="H15" s="9">
        <v>1387</v>
      </c>
      <c r="I15" s="9">
        <v>1432</v>
      </c>
      <c r="J15" s="9">
        <v>1410</v>
      </c>
      <c r="K15" s="9">
        <v>1067</v>
      </c>
      <c r="L15" s="9">
        <v>942</v>
      </c>
      <c r="M15" s="9">
        <v>948</v>
      </c>
      <c r="N15" s="9">
        <v>1035</v>
      </c>
      <c r="O15" s="9">
        <v>999</v>
      </c>
      <c r="P15" s="9">
        <v>1172</v>
      </c>
      <c r="Q15" s="9">
        <v>1158</v>
      </c>
      <c r="R15" s="9">
        <v>1123</v>
      </c>
      <c r="S15" s="9">
        <v>1008</v>
      </c>
      <c r="T15" s="9">
        <v>817</v>
      </c>
      <c r="V15" s="37">
        <f t="shared" si="0"/>
        <v>-191</v>
      </c>
      <c r="W15" s="49">
        <f t="shared" si="1"/>
        <v>-0.18948412698412698</v>
      </c>
    </row>
    <row r="16" spans="1:23" x14ac:dyDescent="0.2">
      <c r="A16" s="2" t="s">
        <v>11</v>
      </c>
      <c r="B16" s="10">
        <v>306</v>
      </c>
      <c r="C16" s="10">
        <v>399</v>
      </c>
      <c r="D16" s="10">
        <v>462</v>
      </c>
      <c r="E16" s="10">
        <v>507</v>
      </c>
      <c r="F16" s="10">
        <v>488</v>
      </c>
      <c r="G16" s="10">
        <v>407</v>
      </c>
      <c r="H16" s="10">
        <v>425</v>
      </c>
      <c r="I16" s="10">
        <v>431</v>
      </c>
      <c r="J16" s="10">
        <v>366</v>
      </c>
      <c r="K16" s="10">
        <v>335</v>
      </c>
      <c r="L16" s="10">
        <v>383</v>
      </c>
      <c r="M16" s="10">
        <v>504</v>
      </c>
      <c r="N16" s="10">
        <v>506</v>
      </c>
      <c r="O16" s="10">
        <v>465</v>
      </c>
      <c r="P16" s="10">
        <v>441</v>
      </c>
      <c r="Q16" s="10">
        <v>479</v>
      </c>
      <c r="R16" s="10">
        <v>471</v>
      </c>
      <c r="S16" s="10">
        <v>517</v>
      </c>
      <c r="T16" s="10">
        <v>486</v>
      </c>
      <c r="V16" s="37">
        <f t="shared" si="0"/>
        <v>-31</v>
      </c>
      <c r="W16" s="49">
        <f t="shared" si="1"/>
        <v>-5.9961315280464215E-2</v>
      </c>
    </row>
    <row r="17" spans="1:23" x14ac:dyDescent="0.2">
      <c r="A17" s="2" t="s">
        <v>12</v>
      </c>
      <c r="B17" s="9">
        <v>7049</v>
      </c>
      <c r="C17" s="9">
        <v>7529</v>
      </c>
      <c r="D17" s="9">
        <v>6957</v>
      </c>
      <c r="E17" s="9">
        <v>7255</v>
      </c>
      <c r="F17" s="9">
        <v>8320</v>
      </c>
      <c r="G17" s="9">
        <v>8008</v>
      </c>
      <c r="H17" s="9">
        <v>7565</v>
      </c>
      <c r="I17" s="9">
        <v>7457</v>
      </c>
      <c r="J17" s="9">
        <v>7147</v>
      </c>
      <c r="K17" s="9">
        <v>6990</v>
      </c>
      <c r="L17" s="9">
        <v>6791</v>
      </c>
      <c r="M17" s="9">
        <v>6474</v>
      </c>
      <c r="N17" s="9">
        <v>6130</v>
      </c>
      <c r="O17" s="9">
        <v>5545</v>
      </c>
      <c r="P17" s="9">
        <v>5538</v>
      </c>
      <c r="Q17" s="9">
        <v>5360</v>
      </c>
      <c r="R17" s="9">
        <v>5439</v>
      </c>
      <c r="S17" s="9">
        <v>5806</v>
      </c>
      <c r="T17" s="9">
        <v>3020</v>
      </c>
      <c r="V17" s="37">
        <f t="shared" si="0"/>
        <v>-2786</v>
      </c>
      <c r="W17" s="49">
        <f t="shared" si="1"/>
        <v>-0.47984843265587324</v>
      </c>
    </row>
    <row r="18" spans="1:23" x14ac:dyDescent="0.2">
      <c r="A18" s="2" t="s">
        <v>13</v>
      </c>
      <c r="B18" s="10">
        <v>237</v>
      </c>
      <c r="C18" s="10">
        <v>235</v>
      </c>
      <c r="D18" s="10">
        <v>327</v>
      </c>
      <c r="E18" s="10">
        <v>282</v>
      </c>
      <c r="F18" s="10">
        <v>313</v>
      </c>
      <c r="G18" s="10">
        <v>235</v>
      </c>
      <c r="H18" s="10">
        <v>325</v>
      </c>
      <c r="I18" s="10">
        <v>270</v>
      </c>
      <c r="J18" s="10">
        <v>248</v>
      </c>
      <c r="K18" s="10">
        <v>206</v>
      </c>
      <c r="L18" s="10">
        <v>196</v>
      </c>
      <c r="M18" s="10">
        <v>181</v>
      </c>
      <c r="N18" s="10">
        <v>215</v>
      </c>
      <c r="O18" s="10">
        <v>182</v>
      </c>
      <c r="P18" s="10">
        <v>191</v>
      </c>
      <c r="Q18" s="10">
        <v>164</v>
      </c>
      <c r="R18" s="10">
        <v>192</v>
      </c>
      <c r="S18" s="10">
        <v>201</v>
      </c>
      <c r="T18" s="10">
        <v>183</v>
      </c>
      <c r="V18" s="37">
        <f t="shared" si="0"/>
        <v>-18</v>
      </c>
      <c r="W18" s="49">
        <f t="shared" si="1"/>
        <v>-8.9552238805970144E-2</v>
      </c>
    </row>
    <row r="19" spans="1:23" x14ac:dyDescent="0.2">
      <c r="A19" s="2" t="s">
        <v>14</v>
      </c>
      <c r="B19" s="9">
        <v>1846</v>
      </c>
      <c r="C19" s="9">
        <v>1930</v>
      </c>
      <c r="D19" s="9">
        <v>1817</v>
      </c>
      <c r="E19" s="9">
        <v>2409</v>
      </c>
      <c r="F19" s="9">
        <v>2255</v>
      </c>
      <c r="G19" s="9">
        <v>3211</v>
      </c>
      <c r="H19" s="9">
        <v>3645</v>
      </c>
      <c r="I19" s="9">
        <v>3217</v>
      </c>
      <c r="J19" s="9">
        <v>3019</v>
      </c>
      <c r="K19" s="9">
        <v>1742</v>
      </c>
      <c r="L19" s="9">
        <v>1352</v>
      </c>
      <c r="M19" s="9">
        <v>1311</v>
      </c>
      <c r="N19" s="9">
        <v>1501</v>
      </c>
      <c r="O19" s="9">
        <v>1332</v>
      </c>
      <c r="P19" s="9">
        <v>1394</v>
      </c>
      <c r="Q19" s="9">
        <v>1386</v>
      </c>
      <c r="R19" s="9">
        <v>1266</v>
      </c>
      <c r="S19" s="9">
        <v>1539</v>
      </c>
      <c r="T19" s="9">
        <v>1246</v>
      </c>
      <c r="V19" s="37">
        <f t="shared" si="0"/>
        <v>-293</v>
      </c>
      <c r="W19" s="49">
        <f t="shared" si="1"/>
        <v>-0.1903833658219623</v>
      </c>
    </row>
    <row r="20" spans="1:23" x14ac:dyDescent="0.2">
      <c r="A20" s="2" t="s">
        <v>15</v>
      </c>
      <c r="B20" s="9">
        <v>4411</v>
      </c>
      <c r="C20" s="9">
        <v>5209</v>
      </c>
      <c r="D20" s="9">
        <v>4798</v>
      </c>
      <c r="E20" s="9">
        <v>4666</v>
      </c>
      <c r="F20" s="9">
        <v>4563</v>
      </c>
      <c r="G20" s="9">
        <v>3878</v>
      </c>
      <c r="H20" s="9">
        <v>3406</v>
      </c>
      <c r="I20" s="9">
        <v>4670</v>
      </c>
      <c r="J20" s="9">
        <v>5784</v>
      </c>
      <c r="K20" s="9">
        <v>4840</v>
      </c>
      <c r="L20" s="9">
        <v>4012</v>
      </c>
      <c r="M20" s="9">
        <v>3698</v>
      </c>
      <c r="N20" s="9">
        <v>3295</v>
      </c>
      <c r="O20" s="9">
        <v>3419</v>
      </c>
      <c r="P20" s="9">
        <v>3583</v>
      </c>
      <c r="Q20" s="9">
        <v>3600</v>
      </c>
      <c r="R20" s="9">
        <v>3629</v>
      </c>
      <c r="S20" s="9">
        <v>3614</v>
      </c>
      <c r="T20" s="9">
        <v>3219</v>
      </c>
      <c r="V20" s="37">
        <f>T20-S20</f>
        <v>-395</v>
      </c>
      <c r="W20" s="49">
        <f t="shared" si="1"/>
        <v>-0.10929717764250138</v>
      </c>
    </row>
    <row r="21" spans="1:23" x14ac:dyDescent="0.2">
      <c r="A21" s="2" t="s">
        <v>16</v>
      </c>
      <c r="B21" s="9">
        <v>16751</v>
      </c>
      <c r="C21" s="9">
        <v>17679</v>
      </c>
      <c r="D21" s="9">
        <v>15444</v>
      </c>
      <c r="E21" s="9">
        <v>14736</v>
      </c>
      <c r="F21" s="9">
        <v>13034</v>
      </c>
      <c r="G21" s="9">
        <v>11745</v>
      </c>
      <c r="H21" s="9">
        <v>11941</v>
      </c>
      <c r="I21" s="9">
        <v>13169</v>
      </c>
      <c r="J21" s="9">
        <v>11533</v>
      </c>
      <c r="K21" s="9">
        <v>9903</v>
      </c>
      <c r="L21" s="9">
        <v>9388</v>
      </c>
      <c r="M21" s="9">
        <v>7507</v>
      </c>
      <c r="N21" s="9">
        <v>7839</v>
      </c>
      <c r="O21" s="9">
        <v>7148</v>
      </c>
      <c r="P21" s="9">
        <v>6944</v>
      </c>
      <c r="Q21" s="9">
        <v>6959</v>
      </c>
      <c r="R21" s="9">
        <v>8016</v>
      </c>
      <c r="S21" s="9">
        <v>9099</v>
      </c>
      <c r="T21" s="9">
        <v>7632</v>
      </c>
      <c r="V21" s="37">
        <f t="shared" si="0"/>
        <v>-1467</v>
      </c>
      <c r="W21" s="49">
        <f t="shared" si="1"/>
        <v>-0.16122650840751732</v>
      </c>
    </row>
    <row r="22" spans="1:23" x14ac:dyDescent="0.2">
      <c r="A22" s="2" t="s">
        <v>17</v>
      </c>
      <c r="B22" s="9">
        <v>1898</v>
      </c>
      <c r="C22" s="9">
        <v>2751</v>
      </c>
      <c r="D22" s="9">
        <v>2832</v>
      </c>
      <c r="E22" s="9">
        <v>3099</v>
      </c>
      <c r="F22" s="9">
        <v>2777</v>
      </c>
      <c r="G22" s="9">
        <v>2771</v>
      </c>
      <c r="H22" s="9">
        <v>3145</v>
      </c>
      <c r="I22" s="9">
        <v>3256</v>
      </c>
      <c r="J22" s="9">
        <v>3019</v>
      </c>
      <c r="K22" s="9">
        <v>1869</v>
      </c>
      <c r="L22" s="9">
        <v>1491</v>
      </c>
      <c r="M22" s="9">
        <v>1699</v>
      </c>
      <c r="N22" s="9">
        <v>1660</v>
      </c>
      <c r="O22" s="9">
        <v>1701</v>
      </c>
      <c r="P22" s="9">
        <v>1839</v>
      </c>
      <c r="Q22" s="9">
        <v>1695</v>
      </c>
      <c r="R22" s="9">
        <v>1859</v>
      </c>
      <c r="S22" s="9">
        <v>1811</v>
      </c>
      <c r="T22" s="9">
        <v>1430</v>
      </c>
      <c r="V22" s="37">
        <f t="shared" si="0"/>
        <v>-381</v>
      </c>
      <c r="W22" s="49">
        <f t="shared" si="1"/>
        <v>-0.21038100496963003</v>
      </c>
    </row>
    <row r="23" spans="1:23" x14ac:dyDescent="0.2">
      <c r="A23" s="2" t="s">
        <v>18</v>
      </c>
      <c r="B23" s="10">
        <v>714</v>
      </c>
      <c r="C23" s="10">
        <v>906</v>
      </c>
      <c r="D23" s="10">
        <v>668</v>
      </c>
      <c r="E23" s="10">
        <v>939</v>
      </c>
      <c r="F23" s="10">
        <v>749</v>
      </c>
      <c r="G23" s="10">
        <v>475</v>
      </c>
      <c r="H23" s="10">
        <v>552</v>
      </c>
      <c r="I23" s="10">
        <v>554</v>
      </c>
      <c r="J23" s="10">
        <v>569</v>
      </c>
      <c r="K23" s="10">
        <v>477</v>
      </c>
      <c r="L23" s="10">
        <v>381</v>
      </c>
      <c r="M23" s="10">
        <v>351</v>
      </c>
      <c r="N23" s="10">
        <v>249</v>
      </c>
      <c r="O23" s="10">
        <v>262</v>
      </c>
      <c r="P23" s="10">
        <v>291</v>
      </c>
      <c r="Q23" s="10">
        <v>228</v>
      </c>
      <c r="R23" s="10">
        <v>193</v>
      </c>
      <c r="S23" s="10">
        <v>268</v>
      </c>
      <c r="T23" s="10">
        <v>310</v>
      </c>
      <c r="V23" s="37">
        <f t="shared" si="0"/>
        <v>42</v>
      </c>
      <c r="W23" s="49">
        <f t="shared" si="1"/>
        <v>0.15671641791044777</v>
      </c>
    </row>
    <row r="24" spans="1:23" x14ac:dyDescent="0.2">
      <c r="A24" s="2" t="s">
        <v>19</v>
      </c>
      <c r="B24" s="10">
        <v>765</v>
      </c>
      <c r="C24" s="10">
        <v>894</v>
      </c>
      <c r="D24" s="10">
        <v>1020</v>
      </c>
      <c r="E24" s="10">
        <v>1128</v>
      </c>
      <c r="F24" s="10">
        <v>1220</v>
      </c>
      <c r="G24" s="10">
        <v>1368</v>
      </c>
      <c r="H24" s="10">
        <v>1172</v>
      </c>
      <c r="I24" s="10">
        <v>957</v>
      </c>
      <c r="J24" s="10">
        <v>959</v>
      </c>
      <c r="K24" s="10">
        <v>1102</v>
      </c>
      <c r="L24" s="10">
        <v>1058</v>
      </c>
      <c r="M24" s="10">
        <v>1031</v>
      </c>
      <c r="N24" s="10">
        <v>1022</v>
      </c>
      <c r="O24" s="10">
        <v>928</v>
      </c>
      <c r="P24" s="10">
        <v>979</v>
      </c>
      <c r="Q24" s="10">
        <v>994</v>
      </c>
      <c r="R24" s="10">
        <v>872</v>
      </c>
      <c r="S24" s="10">
        <v>858</v>
      </c>
      <c r="T24" s="10">
        <v>757</v>
      </c>
      <c r="V24" s="37">
        <f t="shared" si="0"/>
        <v>-101</v>
      </c>
      <c r="W24" s="49">
        <f t="shared" si="1"/>
        <v>-0.11771561771561771</v>
      </c>
    </row>
    <row r="25" spans="1:23" x14ac:dyDescent="0.2">
      <c r="A25" s="2" t="s">
        <v>20</v>
      </c>
      <c r="B25" s="9">
        <v>1091</v>
      </c>
      <c r="C25" s="9">
        <v>837</v>
      </c>
      <c r="D25" s="9">
        <v>993</v>
      </c>
      <c r="E25" s="9">
        <v>933</v>
      </c>
      <c r="F25" s="9">
        <v>880</v>
      </c>
      <c r="G25" s="9">
        <v>1037</v>
      </c>
      <c r="H25" s="9">
        <v>888</v>
      </c>
      <c r="I25" s="9">
        <v>1152</v>
      </c>
      <c r="J25" s="9">
        <v>800</v>
      </c>
      <c r="K25" s="9">
        <v>609</v>
      </c>
      <c r="L25" s="9">
        <v>710</v>
      </c>
      <c r="M25" s="9">
        <v>707</v>
      </c>
      <c r="N25" s="9">
        <v>718</v>
      </c>
      <c r="O25" s="9">
        <v>731</v>
      </c>
      <c r="P25" s="9">
        <v>653</v>
      </c>
      <c r="Q25" s="9">
        <v>655</v>
      </c>
      <c r="R25" s="9">
        <v>639</v>
      </c>
      <c r="S25" s="9">
        <v>596</v>
      </c>
      <c r="T25" s="9">
        <v>514</v>
      </c>
      <c r="V25" s="37">
        <f t="shared" si="0"/>
        <v>-82</v>
      </c>
      <c r="W25" s="49">
        <f t="shared" si="1"/>
        <v>-0.13758389261744966</v>
      </c>
    </row>
    <row r="26" spans="1:23" x14ac:dyDescent="0.2">
      <c r="A26" s="2" t="s">
        <v>21</v>
      </c>
      <c r="B26" s="9">
        <v>2173</v>
      </c>
      <c r="C26" s="9">
        <v>2068</v>
      </c>
      <c r="D26" s="9">
        <v>1852</v>
      </c>
      <c r="E26" s="9">
        <v>1729</v>
      </c>
      <c r="F26" s="9">
        <v>1742</v>
      </c>
      <c r="G26" s="9">
        <v>1621</v>
      </c>
      <c r="H26" s="9">
        <v>1519</v>
      </c>
      <c r="I26" s="9">
        <v>1119</v>
      </c>
      <c r="J26" s="9">
        <v>833</v>
      </c>
      <c r="K26" s="9">
        <v>791</v>
      </c>
      <c r="L26" s="9">
        <v>782</v>
      </c>
      <c r="M26" s="9">
        <v>828</v>
      </c>
      <c r="N26" s="9">
        <v>947</v>
      </c>
      <c r="O26" s="9">
        <v>893</v>
      </c>
      <c r="P26" s="9">
        <v>956</v>
      </c>
      <c r="Q26" s="9">
        <v>1254</v>
      </c>
      <c r="R26" s="9">
        <v>1223</v>
      </c>
      <c r="S26" s="9">
        <v>1439</v>
      </c>
      <c r="T26" s="9">
        <v>1150</v>
      </c>
      <c r="V26" s="37">
        <f t="shared" si="0"/>
        <v>-289</v>
      </c>
      <c r="W26" s="49">
        <f t="shared" si="1"/>
        <v>-0.20083391243919388</v>
      </c>
    </row>
    <row r="27" spans="1:23" x14ac:dyDescent="0.2">
      <c r="A27" s="2" t="s">
        <v>22</v>
      </c>
      <c r="B27" s="9">
        <v>3259</v>
      </c>
      <c r="C27" s="9">
        <v>3790</v>
      </c>
      <c r="D27" s="9">
        <v>5439</v>
      </c>
      <c r="E27" s="9">
        <v>5768</v>
      </c>
      <c r="F27" s="9">
        <v>5338</v>
      </c>
      <c r="G27" s="9">
        <v>5045</v>
      </c>
      <c r="H27" s="9">
        <v>4971</v>
      </c>
      <c r="I27" s="9">
        <v>4355</v>
      </c>
      <c r="J27" s="9">
        <v>3467</v>
      </c>
      <c r="K27" s="9">
        <v>2941</v>
      </c>
      <c r="L27" s="9">
        <v>3044</v>
      </c>
      <c r="M27" s="9">
        <v>2530</v>
      </c>
      <c r="N27" s="9">
        <v>2653</v>
      </c>
      <c r="O27" s="9">
        <v>2464</v>
      </c>
      <c r="P27" s="9">
        <v>2713</v>
      </c>
      <c r="Q27" s="9">
        <v>3183</v>
      </c>
      <c r="R27" s="9">
        <v>3658</v>
      </c>
      <c r="S27" s="9">
        <v>3159</v>
      </c>
      <c r="T27" s="9">
        <v>2437</v>
      </c>
      <c r="V27" s="37">
        <f t="shared" si="0"/>
        <v>-722</v>
      </c>
      <c r="W27" s="49">
        <f t="shared" si="1"/>
        <v>-0.22855333966445077</v>
      </c>
    </row>
    <row r="28" spans="1:23" x14ac:dyDescent="0.2">
      <c r="A28" s="2" t="s">
        <v>23</v>
      </c>
      <c r="B28" s="10">
        <v>147</v>
      </c>
      <c r="C28" s="10">
        <v>132</v>
      </c>
      <c r="D28" s="10">
        <v>169</v>
      </c>
      <c r="E28" s="10">
        <v>238</v>
      </c>
      <c r="F28" s="10">
        <v>332</v>
      </c>
      <c r="G28" s="10">
        <v>149</v>
      </c>
      <c r="H28" s="10">
        <v>81</v>
      </c>
      <c r="I28" s="10">
        <v>137</v>
      </c>
      <c r="J28" s="10">
        <v>178</v>
      </c>
      <c r="K28" s="10">
        <v>182</v>
      </c>
      <c r="L28" s="10">
        <v>134</v>
      </c>
      <c r="M28" s="10">
        <v>125</v>
      </c>
      <c r="N28" s="10">
        <v>87</v>
      </c>
      <c r="O28" s="10">
        <v>132</v>
      </c>
      <c r="P28" s="10">
        <v>158</v>
      </c>
      <c r="Q28" s="10">
        <v>153</v>
      </c>
      <c r="R28" s="10">
        <v>157</v>
      </c>
      <c r="S28" s="10">
        <v>157</v>
      </c>
      <c r="T28" s="10">
        <v>177</v>
      </c>
      <c r="V28" s="37">
        <f t="shared" si="0"/>
        <v>20</v>
      </c>
      <c r="W28" s="49">
        <f t="shared" si="1"/>
        <v>0.12738853503184713</v>
      </c>
    </row>
    <row r="29" spans="1:23" x14ac:dyDescent="0.2">
      <c r="A29" s="2" t="s">
        <v>24</v>
      </c>
      <c r="B29" s="9">
        <v>1493</v>
      </c>
      <c r="C29" s="9">
        <v>1752</v>
      </c>
      <c r="D29" s="9">
        <v>1789</v>
      </c>
      <c r="E29" s="9">
        <v>1602</v>
      </c>
      <c r="F29" s="9">
        <v>1272</v>
      </c>
      <c r="G29" s="9">
        <v>1411</v>
      </c>
      <c r="H29" s="9">
        <v>1217</v>
      </c>
      <c r="I29" s="9">
        <v>1408</v>
      </c>
      <c r="J29" s="9">
        <v>1664</v>
      </c>
      <c r="K29" s="9">
        <v>1418</v>
      </c>
      <c r="L29" s="9">
        <v>1376</v>
      </c>
      <c r="M29" s="9">
        <v>1328</v>
      </c>
      <c r="N29" s="9">
        <v>1235</v>
      </c>
      <c r="O29" s="9">
        <v>1412</v>
      </c>
      <c r="P29" s="9">
        <v>1284</v>
      </c>
      <c r="Q29" s="9">
        <v>1482</v>
      </c>
      <c r="R29" s="9">
        <v>1363</v>
      </c>
      <c r="S29" s="9">
        <v>994</v>
      </c>
      <c r="T29" s="9">
        <v>794</v>
      </c>
      <c r="V29" s="37">
        <f t="shared" si="0"/>
        <v>-200</v>
      </c>
      <c r="W29" s="49">
        <f t="shared" si="1"/>
        <v>-0.2012072434607646</v>
      </c>
    </row>
    <row r="30" spans="1:23" x14ac:dyDescent="0.2">
      <c r="A30" s="2" t="s">
        <v>25</v>
      </c>
      <c r="B30" s="9">
        <v>1209</v>
      </c>
      <c r="C30" s="9">
        <v>1186</v>
      </c>
      <c r="D30" s="9">
        <v>1269</v>
      </c>
      <c r="E30" s="9">
        <v>1007</v>
      </c>
      <c r="F30" s="9">
        <v>1227</v>
      </c>
      <c r="G30" s="9">
        <v>1342</v>
      </c>
      <c r="H30" s="9">
        <v>1534</v>
      </c>
      <c r="I30" s="9">
        <v>1457</v>
      </c>
      <c r="J30" s="9">
        <v>1431</v>
      </c>
      <c r="K30" s="9">
        <v>1434</v>
      </c>
      <c r="L30" s="9">
        <v>1197</v>
      </c>
      <c r="M30" s="9">
        <v>962</v>
      </c>
      <c r="N30" s="9">
        <v>917</v>
      </c>
      <c r="O30" s="9">
        <v>910</v>
      </c>
      <c r="P30" s="9">
        <v>819</v>
      </c>
      <c r="Q30" s="9">
        <v>993</v>
      </c>
      <c r="R30" s="9">
        <v>1029</v>
      </c>
      <c r="S30" s="9">
        <v>1054</v>
      </c>
      <c r="T30" s="9">
        <v>954</v>
      </c>
      <c r="V30" s="37">
        <f t="shared" si="0"/>
        <v>-100</v>
      </c>
      <c r="W30" s="49">
        <f t="shared" si="1"/>
        <v>-9.4876660341555979E-2</v>
      </c>
    </row>
    <row r="31" spans="1:23" x14ac:dyDescent="0.2">
      <c r="A31" s="2" t="s">
        <v>26</v>
      </c>
      <c r="B31" s="9">
        <v>815</v>
      </c>
      <c r="C31" s="9">
        <v>1216</v>
      </c>
      <c r="D31" s="9">
        <v>845</v>
      </c>
      <c r="E31" s="9">
        <v>968</v>
      </c>
      <c r="F31" s="9">
        <v>1118</v>
      </c>
      <c r="G31" s="9">
        <v>1381</v>
      </c>
      <c r="H31" s="9">
        <v>1388</v>
      </c>
      <c r="I31" s="9">
        <v>1188</v>
      </c>
      <c r="J31" s="9">
        <v>1126</v>
      </c>
      <c r="K31" s="9">
        <v>666</v>
      </c>
      <c r="L31" s="9">
        <v>860</v>
      </c>
      <c r="M31" s="9">
        <v>933</v>
      </c>
      <c r="N31" s="9">
        <v>948</v>
      </c>
      <c r="O31" s="9">
        <v>850</v>
      </c>
      <c r="P31" s="9">
        <v>1078</v>
      </c>
      <c r="Q31" s="9">
        <v>1074</v>
      </c>
      <c r="R31" s="9">
        <v>1170</v>
      </c>
      <c r="S31" s="9">
        <v>1137</v>
      </c>
      <c r="T31" s="9">
        <v>952</v>
      </c>
      <c r="V31" s="37">
        <f t="shared" si="0"/>
        <v>-185</v>
      </c>
      <c r="W31" s="49">
        <f t="shared" si="1"/>
        <v>-0.16270888302550571</v>
      </c>
    </row>
    <row r="32" spans="1:23" x14ac:dyDescent="0.2">
      <c r="A32" s="2" t="s">
        <v>27</v>
      </c>
      <c r="B32" s="10">
        <v>204</v>
      </c>
      <c r="C32" s="10">
        <v>163</v>
      </c>
      <c r="D32" s="10">
        <v>173</v>
      </c>
      <c r="E32" s="10">
        <v>131</v>
      </c>
      <c r="F32" s="10">
        <v>285</v>
      </c>
      <c r="G32" s="10">
        <v>220</v>
      </c>
      <c r="H32" s="10">
        <v>253</v>
      </c>
      <c r="I32" s="10">
        <v>240</v>
      </c>
      <c r="J32" s="10">
        <v>194</v>
      </c>
      <c r="K32" s="10">
        <v>227</v>
      </c>
      <c r="L32" s="10">
        <v>164</v>
      </c>
      <c r="M32" s="10">
        <v>175</v>
      </c>
      <c r="N32" s="10">
        <v>184</v>
      </c>
      <c r="O32" s="10">
        <v>158</v>
      </c>
      <c r="P32" s="10">
        <v>134</v>
      </c>
      <c r="Q32" s="10">
        <v>154</v>
      </c>
      <c r="R32" s="10">
        <v>135</v>
      </c>
      <c r="S32" s="10">
        <v>119</v>
      </c>
      <c r="T32" s="10">
        <v>90</v>
      </c>
      <c r="V32" s="37">
        <f t="shared" si="0"/>
        <v>-29</v>
      </c>
      <c r="W32" s="49">
        <f t="shared" si="1"/>
        <v>-0.24369747899159663</v>
      </c>
    </row>
    <row r="33" spans="1:23" x14ac:dyDescent="0.2">
      <c r="A33" s="2" t="s">
        <v>28</v>
      </c>
      <c r="B33" s="10">
        <v>958</v>
      </c>
      <c r="C33" s="10">
        <v>903</v>
      </c>
      <c r="D33" s="10">
        <v>975</v>
      </c>
      <c r="E33" s="10">
        <v>949</v>
      </c>
      <c r="F33" s="10">
        <v>957</v>
      </c>
      <c r="G33" s="10">
        <v>1039</v>
      </c>
      <c r="H33" s="10">
        <v>1058</v>
      </c>
      <c r="I33" s="10">
        <v>1143</v>
      </c>
      <c r="J33" s="10">
        <v>1108</v>
      </c>
      <c r="K33" s="10">
        <v>1118</v>
      </c>
      <c r="L33" s="10">
        <v>1026</v>
      </c>
      <c r="M33" s="10">
        <v>829</v>
      </c>
      <c r="N33" s="10">
        <v>909</v>
      </c>
      <c r="O33" s="10">
        <v>972</v>
      </c>
      <c r="P33" s="10">
        <v>981</v>
      </c>
      <c r="Q33" s="10">
        <v>938</v>
      </c>
      <c r="R33" s="10">
        <v>968</v>
      </c>
      <c r="S33" s="10">
        <v>1039</v>
      </c>
      <c r="T33" s="10">
        <v>933</v>
      </c>
      <c r="V33" s="37">
        <f t="shared" si="0"/>
        <v>-106</v>
      </c>
      <c r="W33" s="49">
        <f t="shared" si="1"/>
        <v>-0.10202117420596728</v>
      </c>
    </row>
    <row r="34" spans="1:23" x14ac:dyDescent="0.2">
      <c r="A34" s="2" t="s">
        <v>29</v>
      </c>
      <c r="B34" s="9">
        <v>2825</v>
      </c>
      <c r="C34" s="9">
        <v>2846</v>
      </c>
      <c r="D34" s="9">
        <v>2577</v>
      </c>
      <c r="E34" s="9">
        <v>2962</v>
      </c>
      <c r="F34" s="9">
        <v>3346</v>
      </c>
      <c r="G34" s="9">
        <v>4085</v>
      </c>
      <c r="H34" s="9">
        <v>4293</v>
      </c>
      <c r="I34" s="9">
        <v>4525</v>
      </c>
      <c r="J34" s="9">
        <v>4313</v>
      </c>
      <c r="K34" s="9">
        <v>3630</v>
      </c>
      <c r="L34" s="9">
        <v>3139</v>
      </c>
      <c r="M34" s="9">
        <v>3180</v>
      </c>
      <c r="N34" s="9">
        <v>2943</v>
      </c>
      <c r="O34" s="9">
        <v>2864</v>
      </c>
      <c r="P34" s="9">
        <v>2951</v>
      </c>
      <c r="Q34" s="9">
        <v>3055</v>
      </c>
      <c r="R34" s="9">
        <v>2800</v>
      </c>
      <c r="S34" s="9">
        <v>3017</v>
      </c>
      <c r="T34" s="9">
        <v>2580</v>
      </c>
      <c r="V34" s="37">
        <f t="shared" si="0"/>
        <v>-437</v>
      </c>
      <c r="W34" s="49">
        <f t="shared" si="1"/>
        <v>-0.14484587338415644</v>
      </c>
    </row>
    <row r="35" spans="1:23" x14ac:dyDescent="0.2">
      <c r="A35" s="2" t="s">
        <v>30</v>
      </c>
      <c r="B35" s="10">
        <v>918</v>
      </c>
      <c r="C35" s="10">
        <v>745</v>
      </c>
      <c r="D35" s="10">
        <v>830</v>
      </c>
      <c r="E35" s="10">
        <v>939</v>
      </c>
      <c r="F35" s="10">
        <v>849</v>
      </c>
      <c r="G35" s="10">
        <v>813</v>
      </c>
      <c r="H35" s="10">
        <v>940</v>
      </c>
      <c r="I35" s="10">
        <v>937</v>
      </c>
      <c r="J35" s="10">
        <v>719</v>
      </c>
      <c r="K35" s="10">
        <v>608</v>
      </c>
      <c r="L35" s="10">
        <v>460</v>
      </c>
      <c r="M35" s="10">
        <v>528</v>
      </c>
      <c r="N35" s="10">
        <v>622</v>
      </c>
      <c r="O35" s="10">
        <v>694</v>
      </c>
      <c r="P35" s="10">
        <v>683</v>
      </c>
      <c r="Q35" s="10">
        <v>767</v>
      </c>
      <c r="R35" s="10">
        <v>819</v>
      </c>
      <c r="S35" s="10">
        <v>1038</v>
      </c>
      <c r="T35" s="10">
        <v>750</v>
      </c>
      <c r="V35" s="37">
        <f t="shared" si="0"/>
        <v>-288</v>
      </c>
      <c r="W35" s="49">
        <f t="shared" si="1"/>
        <v>-0.2774566473988439</v>
      </c>
    </row>
    <row r="36" spans="1:23" x14ac:dyDescent="0.2">
      <c r="A36" s="2" t="s">
        <v>31</v>
      </c>
      <c r="B36" s="9">
        <v>1332</v>
      </c>
      <c r="C36" s="9">
        <v>1463</v>
      </c>
      <c r="D36" s="9">
        <v>1776</v>
      </c>
      <c r="E36" s="9">
        <v>1878</v>
      </c>
      <c r="F36" s="9">
        <v>1778</v>
      </c>
      <c r="G36" s="9">
        <v>1734</v>
      </c>
      <c r="H36" s="9">
        <v>2128</v>
      </c>
      <c r="I36" s="9">
        <v>2133</v>
      </c>
      <c r="J36" s="9">
        <v>1985</v>
      </c>
      <c r="K36" s="9">
        <v>1965</v>
      </c>
      <c r="L36" s="9">
        <v>1705</v>
      </c>
      <c r="M36" s="9">
        <v>1579</v>
      </c>
      <c r="N36" s="9">
        <v>1512</v>
      </c>
      <c r="O36" s="9">
        <v>1324</v>
      </c>
      <c r="P36" s="9">
        <v>1437</v>
      </c>
      <c r="Q36" s="9">
        <v>1433</v>
      </c>
      <c r="R36" s="9">
        <v>1470</v>
      </c>
      <c r="S36" s="9">
        <v>1410</v>
      </c>
      <c r="T36" s="9">
        <v>1344</v>
      </c>
      <c r="V36" s="37">
        <f t="shared" si="0"/>
        <v>-66</v>
      </c>
      <c r="W36" s="49">
        <f t="shared" si="1"/>
        <v>-4.6808510638297871E-2</v>
      </c>
    </row>
    <row r="37" spans="1:23" x14ac:dyDescent="0.2">
      <c r="A37" s="3" t="s">
        <v>32</v>
      </c>
      <c r="B37" s="11">
        <v>2762</v>
      </c>
      <c r="C37" s="11">
        <v>2895</v>
      </c>
      <c r="D37" s="11">
        <v>3040</v>
      </c>
      <c r="E37" s="11">
        <v>2781</v>
      </c>
      <c r="F37" s="11">
        <v>2692</v>
      </c>
      <c r="G37" s="11">
        <v>2368</v>
      </c>
      <c r="H37" s="11">
        <v>2356</v>
      </c>
      <c r="I37" s="11">
        <v>2357</v>
      </c>
      <c r="J37" s="11">
        <v>2653</v>
      </c>
      <c r="K37" s="11">
        <v>2409</v>
      </c>
      <c r="L37" s="11">
        <v>1903</v>
      </c>
      <c r="M37" s="11">
        <v>1762</v>
      </c>
      <c r="N37" s="11">
        <v>1803</v>
      </c>
      <c r="O37" s="11">
        <v>1779</v>
      </c>
      <c r="P37" s="11">
        <v>1836</v>
      </c>
      <c r="Q37" s="11">
        <v>2224</v>
      </c>
      <c r="R37" s="11">
        <v>1894</v>
      </c>
      <c r="S37" s="11">
        <v>2022</v>
      </c>
      <c r="T37" s="11">
        <v>1784</v>
      </c>
      <c r="V37" s="36">
        <f t="shared" si="0"/>
        <v>-238</v>
      </c>
      <c r="W37" s="50">
        <f t="shared" si="1"/>
        <v>-0.11770524233432245</v>
      </c>
    </row>
  </sheetData>
  <mergeCells count="1">
    <mergeCell ref="V3:W3"/>
  </mergeCells>
  <hyperlinks>
    <hyperlink ref="A2" location="Contents!A1" display="Back to contents"/>
  </hyperlinks>
  <pageMargins left="0.7" right="0.7" top="0.75" bottom="0.75" header="0.3" footer="0.3"/>
  <pageSetup paperSize="9"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37"/>
  <sheetViews>
    <sheetView showGridLines="0" workbookViewId="0">
      <selection activeCell="A2" sqref="A2"/>
    </sheetView>
  </sheetViews>
  <sheetFormatPr defaultRowHeight="12.75" x14ac:dyDescent="0.2"/>
  <cols>
    <col min="1" max="1" width="21.140625" style="21" customWidth="1"/>
    <col min="2" max="20" width="9.140625" style="21"/>
    <col min="21" max="21" width="7.42578125" style="21" customWidth="1"/>
    <col min="22" max="22" width="9.140625" style="6"/>
    <col min="23" max="23" width="11.42578125" style="6" bestFit="1" customWidth="1"/>
    <col min="24" max="16384" width="9.140625" style="21"/>
  </cols>
  <sheetData>
    <row r="1" spans="1:23" x14ac:dyDescent="0.2">
      <c r="A1" s="30" t="s">
        <v>302</v>
      </c>
    </row>
    <row r="2" spans="1:23" ht="15" x14ac:dyDescent="0.25">
      <c r="A2" s="226" t="s">
        <v>241</v>
      </c>
    </row>
    <row r="3" spans="1:23" ht="12.75" customHeight="1" x14ac:dyDescent="0.2">
      <c r="V3" s="345" t="s">
        <v>269</v>
      </c>
      <c r="W3" s="346"/>
    </row>
    <row r="4" spans="1:23" s="15" customFormat="1" x14ac:dyDescent="0.25">
      <c r="A4" s="14"/>
      <c r="B4" s="28" t="s">
        <v>135</v>
      </c>
      <c r="C4" s="28" t="s">
        <v>136</v>
      </c>
      <c r="D4" s="28" t="s">
        <v>137</v>
      </c>
      <c r="E4" s="28" t="s">
        <v>138</v>
      </c>
      <c r="F4" s="28" t="s">
        <v>139</v>
      </c>
      <c r="G4" s="28" t="s">
        <v>140</v>
      </c>
      <c r="H4" s="28" t="s">
        <v>141</v>
      </c>
      <c r="I4" s="28" t="s">
        <v>142</v>
      </c>
      <c r="J4" s="28" t="s">
        <v>143</v>
      </c>
      <c r="K4" s="28" t="s">
        <v>144</v>
      </c>
      <c r="L4" s="28" t="s">
        <v>145</v>
      </c>
      <c r="M4" s="28" t="s">
        <v>146</v>
      </c>
      <c r="N4" s="28" t="s">
        <v>147</v>
      </c>
      <c r="O4" s="28" t="s">
        <v>148</v>
      </c>
      <c r="P4" s="28" t="s">
        <v>149</v>
      </c>
      <c r="Q4" s="28" t="s">
        <v>150</v>
      </c>
      <c r="R4" s="28" t="s">
        <v>151</v>
      </c>
      <c r="S4" s="28" t="s">
        <v>152</v>
      </c>
      <c r="T4" s="28" t="s">
        <v>267</v>
      </c>
      <c r="V4" s="85" t="s">
        <v>154</v>
      </c>
      <c r="W4" s="85" t="s">
        <v>155</v>
      </c>
    </row>
    <row r="5" spans="1:23" x14ac:dyDescent="0.2">
      <c r="A5" s="4" t="s">
        <v>0</v>
      </c>
      <c r="B5" s="29">
        <v>44497</v>
      </c>
      <c r="C5" s="29">
        <v>48244</v>
      </c>
      <c r="D5" s="29">
        <v>47189</v>
      </c>
      <c r="E5" s="29">
        <v>49162</v>
      </c>
      <c r="F5" s="29">
        <v>48711</v>
      </c>
      <c r="G5" s="29">
        <v>47969</v>
      </c>
      <c r="H5" s="29">
        <v>48676</v>
      </c>
      <c r="I5" s="29">
        <v>50111</v>
      </c>
      <c r="J5" s="29">
        <v>48120</v>
      </c>
      <c r="K5" s="29">
        <v>40539</v>
      </c>
      <c r="L5" s="29">
        <v>36774</v>
      </c>
      <c r="M5" s="29">
        <v>34053</v>
      </c>
      <c r="N5" s="29">
        <v>34163</v>
      </c>
      <c r="O5" s="29">
        <v>32719</v>
      </c>
      <c r="P5" s="29">
        <v>32977</v>
      </c>
      <c r="Q5" s="29">
        <v>33587</v>
      </c>
      <c r="R5" s="29">
        <v>34541</v>
      </c>
      <c r="S5" s="29">
        <v>35923</v>
      </c>
      <c r="T5" s="29">
        <v>30345</v>
      </c>
      <c r="U5" s="108"/>
      <c r="V5" s="35">
        <f>T5-S5</f>
        <v>-5578</v>
      </c>
      <c r="W5" s="84">
        <f>V5/S5</f>
        <v>-0.15527656376137849</v>
      </c>
    </row>
    <row r="6" spans="1:23" x14ac:dyDescent="0.2">
      <c r="A6" s="2" t="s">
        <v>1</v>
      </c>
      <c r="B6" s="9">
        <v>872</v>
      </c>
      <c r="C6" s="9">
        <v>880</v>
      </c>
      <c r="D6" s="9">
        <v>812</v>
      </c>
      <c r="E6" s="9">
        <v>1178</v>
      </c>
      <c r="F6" s="9">
        <v>1407</v>
      </c>
      <c r="G6" s="9">
        <v>1553</v>
      </c>
      <c r="H6" s="9">
        <v>2244</v>
      </c>
      <c r="I6" s="9">
        <v>2095</v>
      </c>
      <c r="J6" s="9">
        <v>2302</v>
      </c>
      <c r="K6" s="9">
        <v>1376</v>
      </c>
      <c r="L6" s="9">
        <v>1341</v>
      </c>
      <c r="M6" s="9">
        <v>912</v>
      </c>
      <c r="N6" s="9">
        <v>1397</v>
      </c>
      <c r="O6" s="9">
        <v>1246</v>
      </c>
      <c r="P6" s="9">
        <v>1348</v>
      </c>
      <c r="Q6" s="9">
        <v>1490</v>
      </c>
      <c r="R6" s="9">
        <v>1412</v>
      </c>
      <c r="S6" s="9">
        <v>1332</v>
      </c>
      <c r="T6" s="9">
        <v>1287</v>
      </c>
      <c r="U6" s="108"/>
      <c r="V6" s="37">
        <f t="shared" ref="V6:V37" si="0">T6-S6</f>
        <v>-45</v>
      </c>
      <c r="W6" s="49">
        <f t="shared" ref="W6:W37" si="1">V6/S6</f>
        <v>-3.3783783783783786E-2</v>
      </c>
    </row>
    <row r="7" spans="1:23" x14ac:dyDescent="0.2">
      <c r="A7" s="2" t="s">
        <v>2</v>
      </c>
      <c r="B7" s="9">
        <v>910</v>
      </c>
      <c r="C7" s="9">
        <v>914</v>
      </c>
      <c r="D7" s="9">
        <v>1046</v>
      </c>
      <c r="E7" s="9">
        <v>1070</v>
      </c>
      <c r="F7" s="9">
        <v>1287</v>
      </c>
      <c r="G7" s="9">
        <v>1204</v>
      </c>
      <c r="H7" s="9">
        <v>1264</v>
      </c>
      <c r="I7" s="9">
        <v>1579</v>
      </c>
      <c r="J7" s="9">
        <v>1676</v>
      </c>
      <c r="K7" s="9">
        <v>1496</v>
      </c>
      <c r="L7" s="9">
        <v>1309</v>
      </c>
      <c r="M7" s="9">
        <v>1239</v>
      </c>
      <c r="N7" s="9">
        <v>1223</v>
      </c>
      <c r="O7" s="9">
        <v>1172</v>
      </c>
      <c r="P7" s="9">
        <v>1083</v>
      </c>
      <c r="Q7" s="9">
        <v>1030</v>
      </c>
      <c r="R7" s="9">
        <v>1103</v>
      </c>
      <c r="S7" s="9">
        <v>1182</v>
      </c>
      <c r="T7" s="9">
        <v>811</v>
      </c>
      <c r="U7" s="108"/>
      <c r="V7" s="37">
        <f t="shared" si="0"/>
        <v>-371</v>
      </c>
      <c r="W7" s="49">
        <f t="shared" si="1"/>
        <v>-0.31387478849407785</v>
      </c>
    </row>
    <row r="8" spans="1:23" x14ac:dyDescent="0.2">
      <c r="A8" s="2" t="s">
        <v>3</v>
      </c>
      <c r="B8" s="9">
        <v>762</v>
      </c>
      <c r="C8" s="9">
        <v>920</v>
      </c>
      <c r="D8" s="9">
        <v>1085</v>
      </c>
      <c r="E8" s="9">
        <v>1084</v>
      </c>
      <c r="F8" s="9">
        <v>1103</v>
      </c>
      <c r="G8" s="9">
        <v>1175</v>
      </c>
      <c r="H8" s="9">
        <v>1121</v>
      </c>
      <c r="I8" s="9">
        <v>1132</v>
      </c>
      <c r="J8" s="9">
        <v>1192</v>
      </c>
      <c r="K8" s="9">
        <v>1160</v>
      </c>
      <c r="L8" s="9">
        <v>823</v>
      </c>
      <c r="M8" s="9">
        <v>724</v>
      </c>
      <c r="N8" s="9">
        <v>700</v>
      </c>
      <c r="O8" s="9">
        <v>872</v>
      </c>
      <c r="P8" s="9">
        <v>738</v>
      </c>
      <c r="Q8" s="9">
        <v>706</v>
      </c>
      <c r="R8" s="9">
        <v>681</v>
      </c>
      <c r="S8" s="9">
        <v>585</v>
      </c>
      <c r="T8" s="9">
        <v>331</v>
      </c>
      <c r="U8" s="108"/>
      <c r="V8" s="37">
        <f t="shared" si="0"/>
        <v>-254</v>
      </c>
      <c r="W8" s="49">
        <f t="shared" si="1"/>
        <v>-0.4341880341880342</v>
      </c>
    </row>
    <row r="9" spans="1:23" x14ac:dyDescent="0.2">
      <c r="A9" s="2" t="s">
        <v>4</v>
      </c>
      <c r="B9" s="9">
        <v>570</v>
      </c>
      <c r="C9" s="9">
        <v>657</v>
      </c>
      <c r="D9" s="9">
        <v>693</v>
      </c>
      <c r="E9" s="9">
        <v>856</v>
      </c>
      <c r="F9" s="9">
        <v>740</v>
      </c>
      <c r="G9" s="9">
        <v>880</v>
      </c>
      <c r="H9" s="9">
        <v>768</v>
      </c>
      <c r="I9" s="9">
        <v>849</v>
      </c>
      <c r="J9" s="9">
        <v>777</v>
      </c>
      <c r="K9" s="9">
        <v>548</v>
      </c>
      <c r="L9" s="9">
        <v>436</v>
      </c>
      <c r="M9" s="9">
        <v>421</v>
      </c>
      <c r="N9" s="9">
        <v>398</v>
      </c>
      <c r="O9" s="9">
        <v>393</v>
      </c>
      <c r="P9" s="9">
        <v>465</v>
      </c>
      <c r="Q9" s="9">
        <v>517</v>
      </c>
      <c r="R9" s="9">
        <v>419</v>
      </c>
      <c r="S9" s="9">
        <v>400</v>
      </c>
      <c r="T9" s="9">
        <v>424</v>
      </c>
      <c r="U9" s="108"/>
      <c r="V9" s="37">
        <f t="shared" si="0"/>
        <v>24</v>
      </c>
      <c r="W9" s="49">
        <f t="shared" si="1"/>
        <v>0.06</v>
      </c>
    </row>
    <row r="10" spans="1:23" x14ac:dyDescent="0.2">
      <c r="A10" s="2" t="s">
        <v>5</v>
      </c>
      <c r="B10" s="9">
        <v>465</v>
      </c>
      <c r="C10" s="9">
        <v>519</v>
      </c>
      <c r="D10" s="9">
        <v>673</v>
      </c>
      <c r="E10" s="9">
        <v>703</v>
      </c>
      <c r="F10" s="9">
        <v>826</v>
      </c>
      <c r="G10" s="9">
        <v>625</v>
      </c>
      <c r="H10" s="9">
        <v>547</v>
      </c>
      <c r="I10" s="9">
        <v>666</v>
      </c>
      <c r="J10" s="9">
        <v>680</v>
      </c>
      <c r="K10" s="9">
        <v>628</v>
      </c>
      <c r="L10" s="9">
        <v>433</v>
      </c>
      <c r="M10" s="9">
        <v>441</v>
      </c>
      <c r="N10" s="9">
        <v>441</v>
      </c>
      <c r="O10" s="9">
        <v>407</v>
      </c>
      <c r="P10" s="9">
        <v>455</v>
      </c>
      <c r="Q10" s="9">
        <v>517</v>
      </c>
      <c r="R10" s="9">
        <v>525</v>
      </c>
      <c r="S10" s="9">
        <v>475</v>
      </c>
      <c r="T10" s="9">
        <v>432</v>
      </c>
      <c r="U10" s="108"/>
      <c r="V10" s="37">
        <f t="shared" si="0"/>
        <v>-43</v>
      </c>
      <c r="W10" s="49">
        <f t="shared" si="1"/>
        <v>-9.0526315789473691E-2</v>
      </c>
    </row>
    <row r="11" spans="1:23" x14ac:dyDescent="0.2">
      <c r="A11" s="2" t="s">
        <v>6</v>
      </c>
      <c r="B11" s="9">
        <v>1150</v>
      </c>
      <c r="C11" s="9">
        <v>1216</v>
      </c>
      <c r="D11" s="9">
        <v>1297</v>
      </c>
      <c r="E11" s="9">
        <v>1261</v>
      </c>
      <c r="F11" s="9">
        <v>1262</v>
      </c>
      <c r="G11" s="9">
        <v>1273</v>
      </c>
      <c r="H11" s="9">
        <v>1173</v>
      </c>
      <c r="I11" s="9">
        <v>1087</v>
      </c>
      <c r="J11" s="9">
        <v>1055</v>
      </c>
      <c r="K11" s="9">
        <v>866</v>
      </c>
      <c r="L11" s="9">
        <v>841</v>
      </c>
      <c r="M11" s="9">
        <v>762</v>
      </c>
      <c r="N11" s="9">
        <v>517</v>
      </c>
      <c r="O11" s="9">
        <v>532</v>
      </c>
      <c r="P11" s="9">
        <v>673</v>
      </c>
      <c r="Q11" s="9">
        <v>702</v>
      </c>
      <c r="R11" s="9">
        <v>796</v>
      </c>
      <c r="S11" s="9">
        <v>799</v>
      </c>
      <c r="T11" s="9">
        <v>748</v>
      </c>
      <c r="U11" s="108"/>
      <c r="V11" s="37">
        <f>T11-S11</f>
        <v>-51</v>
      </c>
      <c r="W11" s="49">
        <f t="shared" si="1"/>
        <v>-6.3829787234042548E-2</v>
      </c>
    </row>
    <row r="12" spans="1:23" x14ac:dyDescent="0.2">
      <c r="A12" s="2" t="s">
        <v>7</v>
      </c>
      <c r="B12" s="9">
        <v>640</v>
      </c>
      <c r="C12" s="9">
        <v>608</v>
      </c>
      <c r="D12" s="9">
        <v>671</v>
      </c>
      <c r="E12" s="9">
        <v>1215</v>
      </c>
      <c r="F12" s="9">
        <v>1326</v>
      </c>
      <c r="G12" s="9">
        <v>1870</v>
      </c>
      <c r="H12" s="9">
        <v>1705</v>
      </c>
      <c r="I12" s="9">
        <v>1890</v>
      </c>
      <c r="J12" s="9">
        <v>1504</v>
      </c>
      <c r="K12" s="9">
        <v>1391</v>
      </c>
      <c r="L12" s="9">
        <v>1332</v>
      </c>
      <c r="M12" s="9">
        <v>1257</v>
      </c>
      <c r="N12" s="9">
        <v>1258</v>
      </c>
      <c r="O12" s="9">
        <v>1224</v>
      </c>
      <c r="P12" s="9">
        <v>1072</v>
      </c>
      <c r="Q12" s="9">
        <v>1125</v>
      </c>
      <c r="R12" s="9">
        <v>1140</v>
      </c>
      <c r="S12" s="9">
        <v>1127</v>
      </c>
      <c r="T12" s="9">
        <v>1178</v>
      </c>
      <c r="U12" s="108"/>
      <c r="V12" s="37">
        <f t="shared" si="0"/>
        <v>51</v>
      </c>
      <c r="W12" s="49">
        <f>V12/S12</f>
        <v>4.5252883762200533E-2</v>
      </c>
    </row>
    <row r="13" spans="1:23" x14ac:dyDescent="0.2">
      <c r="A13" s="2" t="s">
        <v>8</v>
      </c>
      <c r="B13" s="9">
        <v>790</v>
      </c>
      <c r="C13" s="9">
        <v>906</v>
      </c>
      <c r="D13" s="9">
        <v>987</v>
      </c>
      <c r="E13" s="9">
        <v>1031</v>
      </c>
      <c r="F13" s="9">
        <v>956</v>
      </c>
      <c r="G13" s="9">
        <v>784</v>
      </c>
      <c r="H13" s="9">
        <v>803</v>
      </c>
      <c r="I13" s="9">
        <v>718</v>
      </c>
      <c r="J13" s="9">
        <v>733</v>
      </c>
      <c r="K13" s="9">
        <v>617</v>
      </c>
      <c r="L13" s="9">
        <v>457</v>
      </c>
      <c r="M13" s="9">
        <v>292</v>
      </c>
      <c r="N13" s="9">
        <v>440</v>
      </c>
      <c r="O13" s="9">
        <v>482</v>
      </c>
      <c r="P13" s="9">
        <v>532</v>
      </c>
      <c r="Q13" s="9">
        <v>547</v>
      </c>
      <c r="R13" s="9">
        <v>671</v>
      </c>
      <c r="S13" s="9">
        <v>792</v>
      </c>
      <c r="T13" s="9">
        <v>684</v>
      </c>
      <c r="U13" s="108"/>
      <c r="V13" s="37">
        <f t="shared" si="0"/>
        <v>-108</v>
      </c>
      <c r="W13" s="49">
        <f t="shared" si="1"/>
        <v>-0.13636363636363635</v>
      </c>
    </row>
    <row r="14" spans="1:23" x14ac:dyDescent="0.2">
      <c r="A14" s="2" t="s">
        <v>9</v>
      </c>
      <c r="B14" s="9">
        <v>311</v>
      </c>
      <c r="C14" s="9">
        <v>469</v>
      </c>
      <c r="D14" s="9">
        <v>382</v>
      </c>
      <c r="E14" s="9">
        <v>438</v>
      </c>
      <c r="F14" s="9">
        <v>517</v>
      </c>
      <c r="G14" s="9">
        <v>567</v>
      </c>
      <c r="H14" s="9">
        <v>510</v>
      </c>
      <c r="I14" s="9">
        <v>550</v>
      </c>
      <c r="J14" s="9">
        <v>531</v>
      </c>
      <c r="K14" s="9">
        <v>490</v>
      </c>
      <c r="L14" s="9">
        <v>438</v>
      </c>
      <c r="M14" s="9">
        <v>541</v>
      </c>
      <c r="N14" s="9">
        <v>555</v>
      </c>
      <c r="O14" s="9">
        <v>492</v>
      </c>
      <c r="P14" s="9">
        <v>471</v>
      </c>
      <c r="Q14" s="9">
        <v>430</v>
      </c>
      <c r="R14" s="9">
        <v>410</v>
      </c>
      <c r="S14" s="9">
        <v>413</v>
      </c>
      <c r="T14" s="9">
        <v>214</v>
      </c>
      <c r="U14" s="108"/>
      <c r="V14" s="37">
        <f t="shared" si="0"/>
        <v>-199</v>
      </c>
      <c r="W14" s="49">
        <f t="shared" si="1"/>
        <v>-0.48184019370460046</v>
      </c>
    </row>
    <row r="15" spans="1:23" x14ac:dyDescent="0.2">
      <c r="A15" s="2" t="s">
        <v>10</v>
      </c>
      <c r="B15" s="9">
        <v>654</v>
      </c>
      <c r="C15" s="9">
        <v>646</v>
      </c>
      <c r="D15" s="9">
        <v>685</v>
      </c>
      <c r="E15" s="9">
        <v>846</v>
      </c>
      <c r="F15" s="9">
        <v>857</v>
      </c>
      <c r="G15" s="9">
        <v>879</v>
      </c>
      <c r="H15" s="9">
        <v>1002</v>
      </c>
      <c r="I15" s="9">
        <v>1108</v>
      </c>
      <c r="J15" s="9">
        <v>1088</v>
      </c>
      <c r="K15" s="9">
        <v>790</v>
      </c>
      <c r="L15" s="9">
        <v>699</v>
      </c>
      <c r="M15" s="9">
        <v>718</v>
      </c>
      <c r="N15" s="9">
        <v>738</v>
      </c>
      <c r="O15" s="9">
        <v>700</v>
      </c>
      <c r="P15" s="9">
        <v>801</v>
      </c>
      <c r="Q15" s="9">
        <v>795</v>
      </c>
      <c r="R15" s="9">
        <v>781</v>
      </c>
      <c r="S15" s="9">
        <v>718</v>
      </c>
      <c r="T15" s="9">
        <v>598</v>
      </c>
      <c r="U15" s="108"/>
      <c r="V15" s="37">
        <f t="shared" si="0"/>
        <v>-120</v>
      </c>
      <c r="W15" s="49">
        <f t="shared" si="1"/>
        <v>-0.16713091922005571</v>
      </c>
    </row>
    <row r="16" spans="1:23" x14ac:dyDescent="0.2">
      <c r="A16" s="2" t="s">
        <v>11</v>
      </c>
      <c r="B16" s="9">
        <v>203</v>
      </c>
      <c r="C16" s="9">
        <v>276</v>
      </c>
      <c r="D16" s="9">
        <v>313</v>
      </c>
      <c r="E16" s="9">
        <v>346</v>
      </c>
      <c r="F16" s="9">
        <v>347</v>
      </c>
      <c r="G16" s="9">
        <v>280</v>
      </c>
      <c r="H16" s="9">
        <v>298</v>
      </c>
      <c r="I16" s="9">
        <v>298</v>
      </c>
      <c r="J16" s="9">
        <v>273</v>
      </c>
      <c r="K16" s="9">
        <v>230</v>
      </c>
      <c r="L16" s="9">
        <v>264</v>
      </c>
      <c r="M16" s="9">
        <v>356</v>
      </c>
      <c r="N16" s="9">
        <v>351</v>
      </c>
      <c r="O16" s="9">
        <v>319</v>
      </c>
      <c r="P16" s="9">
        <v>315</v>
      </c>
      <c r="Q16" s="9">
        <v>316</v>
      </c>
      <c r="R16" s="9">
        <v>305</v>
      </c>
      <c r="S16" s="9">
        <v>357</v>
      </c>
      <c r="T16" s="9">
        <v>341</v>
      </c>
      <c r="U16" s="108"/>
      <c r="V16" s="37">
        <f t="shared" si="0"/>
        <v>-16</v>
      </c>
      <c r="W16" s="49">
        <f t="shared" si="1"/>
        <v>-4.4817927170868348E-2</v>
      </c>
    </row>
    <row r="17" spans="1:23" x14ac:dyDescent="0.2">
      <c r="A17" s="2" t="s">
        <v>12</v>
      </c>
      <c r="B17" s="9">
        <v>5077</v>
      </c>
      <c r="C17" s="9">
        <v>5651</v>
      </c>
      <c r="D17" s="9">
        <v>5290</v>
      </c>
      <c r="E17" s="9">
        <v>5267</v>
      </c>
      <c r="F17" s="9">
        <v>5824</v>
      </c>
      <c r="G17" s="9">
        <v>5525</v>
      </c>
      <c r="H17" s="9">
        <v>5262</v>
      </c>
      <c r="I17" s="9">
        <v>5179</v>
      </c>
      <c r="J17" s="9">
        <v>5110</v>
      </c>
      <c r="K17" s="9">
        <v>4887</v>
      </c>
      <c r="L17" s="9">
        <v>4773</v>
      </c>
      <c r="M17" s="9">
        <v>4559</v>
      </c>
      <c r="N17" s="9">
        <v>4399</v>
      </c>
      <c r="O17" s="9">
        <v>4017</v>
      </c>
      <c r="P17" s="9">
        <v>3862</v>
      </c>
      <c r="Q17" s="9">
        <v>3629</v>
      </c>
      <c r="R17" s="9">
        <v>3721</v>
      </c>
      <c r="S17" s="9">
        <v>3985</v>
      </c>
      <c r="T17" s="9">
        <v>2165</v>
      </c>
      <c r="U17" s="108"/>
      <c r="V17" s="37">
        <f t="shared" si="0"/>
        <v>-1820</v>
      </c>
      <c r="W17" s="49">
        <f t="shared" si="1"/>
        <v>-0.45671267252195735</v>
      </c>
    </row>
    <row r="18" spans="1:23" x14ac:dyDescent="0.2">
      <c r="A18" s="2" t="s">
        <v>13</v>
      </c>
      <c r="B18" s="9">
        <v>165</v>
      </c>
      <c r="C18" s="9">
        <v>170</v>
      </c>
      <c r="D18" s="9">
        <v>216</v>
      </c>
      <c r="E18" s="9">
        <v>197</v>
      </c>
      <c r="F18" s="9">
        <v>220</v>
      </c>
      <c r="G18" s="9">
        <v>166</v>
      </c>
      <c r="H18" s="9">
        <v>207</v>
      </c>
      <c r="I18" s="9">
        <v>194</v>
      </c>
      <c r="J18" s="9">
        <v>181</v>
      </c>
      <c r="K18" s="9">
        <v>155</v>
      </c>
      <c r="L18" s="9">
        <v>137</v>
      </c>
      <c r="M18" s="9">
        <v>127</v>
      </c>
      <c r="N18" s="9">
        <v>151</v>
      </c>
      <c r="O18" s="9">
        <v>142</v>
      </c>
      <c r="P18" s="9">
        <v>126</v>
      </c>
      <c r="Q18" s="9">
        <v>111</v>
      </c>
      <c r="R18" s="9">
        <v>127</v>
      </c>
      <c r="S18" s="9">
        <v>137</v>
      </c>
      <c r="T18" s="9">
        <v>140</v>
      </c>
      <c r="U18" s="108"/>
      <c r="V18" s="37">
        <f t="shared" si="0"/>
        <v>3</v>
      </c>
      <c r="W18" s="49">
        <f t="shared" si="1"/>
        <v>2.1897810218978103E-2</v>
      </c>
    </row>
    <row r="19" spans="1:23" x14ac:dyDescent="0.2">
      <c r="A19" s="2" t="s">
        <v>14</v>
      </c>
      <c r="B19" s="9">
        <v>1211</v>
      </c>
      <c r="C19" s="9">
        <v>1276</v>
      </c>
      <c r="D19" s="9">
        <v>1187</v>
      </c>
      <c r="E19" s="9">
        <v>1600</v>
      </c>
      <c r="F19" s="9">
        <v>1619</v>
      </c>
      <c r="G19" s="9">
        <v>2276</v>
      </c>
      <c r="H19" s="9">
        <v>2504</v>
      </c>
      <c r="I19" s="9">
        <v>2216</v>
      </c>
      <c r="J19" s="9">
        <v>2104</v>
      </c>
      <c r="K19" s="9">
        <v>1179</v>
      </c>
      <c r="L19" s="9">
        <v>915</v>
      </c>
      <c r="M19" s="9">
        <v>904</v>
      </c>
      <c r="N19" s="9">
        <v>1047</v>
      </c>
      <c r="O19" s="9">
        <v>917</v>
      </c>
      <c r="P19" s="9">
        <v>1056</v>
      </c>
      <c r="Q19" s="9">
        <v>994</v>
      </c>
      <c r="R19" s="9">
        <v>927</v>
      </c>
      <c r="S19" s="9">
        <v>1105</v>
      </c>
      <c r="T19" s="9">
        <v>915</v>
      </c>
      <c r="U19" s="108"/>
      <c r="V19" s="37">
        <f t="shared" si="0"/>
        <v>-190</v>
      </c>
      <c r="W19" s="49">
        <f t="shared" si="1"/>
        <v>-0.17194570135746606</v>
      </c>
    </row>
    <row r="20" spans="1:23" x14ac:dyDescent="0.2">
      <c r="A20" s="2" t="s">
        <v>15</v>
      </c>
      <c r="B20" s="9">
        <v>2904</v>
      </c>
      <c r="C20" s="9">
        <v>3646</v>
      </c>
      <c r="D20" s="9">
        <v>3313</v>
      </c>
      <c r="E20" s="9">
        <v>3198</v>
      </c>
      <c r="F20" s="9">
        <v>3153</v>
      </c>
      <c r="G20" s="9">
        <v>2779</v>
      </c>
      <c r="H20" s="9">
        <v>2427</v>
      </c>
      <c r="I20" s="9">
        <v>3151</v>
      </c>
      <c r="J20" s="9">
        <v>3725</v>
      </c>
      <c r="K20" s="9">
        <v>3160</v>
      </c>
      <c r="L20" s="9">
        <v>2664</v>
      </c>
      <c r="M20" s="9">
        <v>2440</v>
      </c>
      <c r="N20" s="9">
        <v>2166</v>
      </c>
      <c r="O20" s="9">
        <v>2235</v>
      </c>
      <c r="P20" s="9">
        <v>2321</v>
      </c>
      <c r="Q20" s="9">
        <v>2292</v>
      </c>
      <c r="R20" s="9">
        <v>2435</v>
      </c>
      <c r="S20" s="9">
        <v>2490</v>
      </c>
      <c r="T20" s="9">
        <v>2237</v>
      </c>
      <c r="U20" s="108"/>
      <c r="V20" s="37">
        <f t="shared" si="0"/>
        <v>-253</v>
      </c>
      <c r="W20" s="49">
        <f t="shared" si="1"/>
        <v>-0.10160642570281124</v>
      </c>
    </row>
    <row r="21" spans="1:23" x14ac:dyDescent="0.2">
      <c r="A21" s="2" t="s">
        <v>16</v>
      </c>
      <c r="B21" s="9">
        <v>12906</v>
      </c>
      <c r="C21" s="9">
        <v>12930</v>
      </c>
      <c r="D21" s="9">
        <v>10980</v>
      </c>
      <c r="E21" s="9">
        <v>10736</v>
      </c>
      <c r="F21" s="9">
        <v>9543</v>
      </c>
      <c r="G21" s="9">
        <v>8208</v>
      </c>
      <c r="H21" s="9">
        <v>8200</v>
      </c>
      <c r="I21" s="9">
        <v>9167</v>
      </c>
      <c r="J21" s="9">
        <v>8236</v>
      </c>
      <c r="K21" s="9">
        <v>7011</v>
      </c>
      <c r="L21" s="9">
        <v>6708</v>
      </c>
      <c r="M21" s="9">
        <v>5531</v>
      </c>
      <c r="N21" s="9">
        <v>5639</v>
      </c>
      <c r="O21" s="9">
        <v>5146</v>
      </c>
      <c r="P21" s="9">
        <v>4922</v>
      </c>
      <c r="Q21" s="9">
        <v>4793</v>
      </c>
      <c r="R21" s="9">
        <v>5433</v>
      </c>
      <c r="S21" s="9">
        <v>6196</v>
      </c>
      <c r="T21" s="9">
        <v>5743</v>
      </c>
      <c r="U21" s="108"/>
      <c r="V21" s="37">
        <f t="shared" si="0"/>
        <v>-453</v>
      </c>
      <c r="W21" s="49">
        <f t="shared" si="1"/>
        <v>-7.3111684958037437E-2</v>
      </c>
    </row>
    <row r="22" spans="1:23" x14ac:dyDescent="0.2">
      <c r="A22" s="2" t="s">
        <v>17</v>
      </c>
      <c r="B22" s="9">
        <v>1261</v>
      </c>
      <c r="C22" s="9">
        <v>1986</v>
      </c>
      <c r="D22" s="9">
        <v>2050</v>
      </c>
      <c r="E22" s="9">
        <v>2237</v>
      </c>
      <c r="F22" s="9">
        <v>1987</v>
      </c>
      <c r="G22" s="9">
        <v>1934</v>
      </c>
      <c r="H22" s="9">
        <v>2266</v>
      </c>
      <c r="I22" s="9">
        <v>2246</v>
      </c>
      <c r="J22" s="9">
        <v>2070</v>
      </c>
      <c r="K22" s="9">
        <v>1311</v>
      </c>
      <c r="L22" s="9">
        <v>1065</v>
      </c>
      <c r="M22" s="9">
        <v>1141</v>
      </c>
      <c r="N22" s="9">
        <v>1172</v>
      </c>
      <c r="O22" s="9">
        <v>1158</v>
      </c>
      <c r="P22" s="9">
        <v>1293</v>
      </c>
      <c r="Q22" s="9">
        <v>1203</v>
      </c>
      <c r="R22" s="9">
        <v>1308</v>
      </c>
      <c r="S22" s="9">
        <v>1339</v>
      </c>
      <c r="T22" s="9">
        <v>1066</v>
      </c>
      <c r="U22" s="108"/>
      <c r="V22" s="37">
        <f t="shared" si="0"/>
        <v>-273</v>
      </c>
      <c r="W22" s="49">
        <f t="shared" si="1"/>
        <v>-0.20388349514563106</v>
      </c>
    </row>
    <row r="23" spans="1:23" x14ac:dyDescent="0.2">
      <c r="A23" s="2" t="s">
        <v>18</v>
      </c>
      <c r="B23" s="9">
        <v>504</v>
      </c>
      <c r="C23" s="9">
        <v>623</v>
      </c>
      <c r="D23" s="9">
        <v>474</v>
      </c>
      <c r="E23" s="9">
        <v>626</v>
      </c>
      <c r="F23" s="9">
        <v>551</v>
      </c>
      <c r="G23" s="9">
        <v>364</v>
      </c>
      <c r="H23" s="9">
        <v>432</v>
      </c>
      <c r="I23" s="9">
        <v>420</v>
      </c>
      <c r="J23" s="9">
        <v>416</v>
      </c>
      <c r="K23" s="9">
        <v>364</v>
      </c>
      <c r="L23" s="9">
        <v>288</v>
      </c>
      <c r="M23" s="9">
        <v>276</v>
      </c>
      <c r="N23" s="9">
        <v>217</v>
      </c>
      <c r="O23" s="9">
        <v>208</v>
      </c>
      <c r="P23" s="9">
        <v>220</v>
      </c>
      <c r="Q23" s="9">
        <v>176</v>
      </c>
      <c r="R23" s="9">
        <v>161</v>
      </c>
      <c r="S23" s="9">
        <v>203</v>
      </c>
      <c r="T23" s="9">
        <v>233</v>
      </c>
      <c r="U23" s="108"/>
      <c r="V23" s="37">
        <f t="shared" si="0"/>
        <v>30</v>
      </c>
      <c r="W23" s="49">
        <f t="shared" si="1"/>
        <v>0.14778325123152711</v>
      </c>
    </row>
    <row r="24" spans="1:23" x14ac:dyDescent="0.2">
      <c r="A24" s="2" t="s">
        <v>19</v>
      </c>
      <c r="B24" s="9">
        <v>474</v>
      </c>
      <c r="C24" s="9">
        <v>593</v>
      </c>
      <c r="D24" s="9">
        <v>668</v>
      </c>
      <c r="E24" s="9">
        <v>710</v>
      </c>
      <c r="F24" s="9">
        <v>747</v>
      </c>
      <c r="G24" s="9">
        <v>887</v>
      </c>
      <c r="H24" s="9">
        <v>767</v>
      </c>
      <c r="I24" s="9">
        <v>640</v>
      </c>
      <c r="J24" s="9">
        <v>603</v>
      </c>
      <c r="K24" s="9">
        <v>721</v>
      </c>
      <c r="L24" s="9">
        <v>670</v>
      </c>
      <c r="M24" s="9">
        <v>642</v>
      </c>
      <c r="N24" s="9">
        <v>620</v>
      </c>
      <c r="O24" s="9">
        <v>558</v>
      </c>
      <c r="P24" s="9">
        <v>554</v>
      </c>
      <c r="Q24" s="9">
        <v>606</v>
      </c>
      <c r="R24" s="9">
        <v>532</v>
      </c>
      <c r="S24" s="9">
        <v>511</v>
      </c>
      <c r="T24" s="9">
        <v>496</v>
      </c>
      <c r="U24" s="108"/>
      <c r="V24" s="37">
        <f t="shared" si="0"/>
        <v>-15</v>
      </c>
      <c r="W24" s="49">
        <f t="shared" si="1"/>
        <v>-2.9354207436399216E-2</v>
      </c>
    </row>
    <row r="25" spans="1:23" x14ac:dyDescent="0.2">
      <c r="A25" s="2" t="s">
        <v>20</v>
      </c>
      <c r="B25" s="9">
        <v>792</v>
      </c>
      <c r="C25" s="9">
        <v>547</v>
      </c>
      <c r="D25" s="9">
        <v>661</v>
      </c>
      <c r="E25" s="9">
        <v>646</v>
      </c>
      <c r="F25" s="9">
        <v>655</v>
      </c>
      <c r="G25" s="9">
        <v>715</v>
      </c>
      <c r="H25" s="9">
        <v>625</v>
      </c>
      <c r="I25" s="9">
        <v>840</v>
      </c>
      <c r="J25" s="9">
        <v>584</v>
      </c>
      <c r="K25" s="9">
        <v>425</v>
      </c>
      <c r="L25" s="9">
        <v>484</v>
      </c>
      <c r="M25" s="9">
        <v>474</v>
      </c>
      <c r="N25" s="9">
        <v>465</v>
      </c>
      <c r="O25" s="9">
        <v>503</v>
      </c>
      <c r="P25" s="9">
        <v>437</v>
      </c>
      <c r="Q25" s="9">
        <v>437</v>
      </c>
      <c r="R25" s="9">
        <v>434</v>
      </c>
      <c r="S25" s="9">
        <v>422</v>
      </c>
      <c r="T25" s="9">
        <v>362</v>
      </c>
      <c r="U25" s="108"/>
      <c r="V25" s="37">
        <f>T25-S25</f>
        <v>-60</v>
      </c>
      <c r="W25" s="49">
        <f>V25/S25</f>
        <v>-0.14218009478672985</v>
      </c>
    </row>
    <row r="26" spans="1:23" x14ac:dyDescent="0.2">
      <c r="A26" s="2" t="s">
        <v>21</v>
      </c>
      <c r="B26" s="9">
        <v>1530</v>
      </c>
      <c r="C26" s="9">
        <v>1448</v>
      </c>
      <c r="D26" s="9">
        <v>1269</v>
      </c>
      <c r="E26" s="9">
        <v>1242</v>
      </c>
      <c r="F26" s="9">
        <v>1272</v>
      </c>
      <c r="G26" s="9">
        <v>1147</v>
      </c>
      <c r="H26" s="9">
        <v>1115</v>
      </c>
      <c r="I26" s="9">
        <v>934</v>
      </c>
      <c r="J26" s="9">
        <v>704</v>
      </c>
      <c r="K26" s="9">
        <v>654</v>
      </c>
      <c r="L26" s="9">
        <v>615</v>
      </c>
      <c r="M26" s="9">
        <v>685</v>
      </c>
      <c r="N26" s="9">
        <v>745</v>
      </c>
      <c r="O26" s="9">
        <v>739</v>
      </c>
      <c r="P26" s="9">
        <v>757</v>
      </c>
      <c r="Q26" s="9">
        <v>939</v>
      </c>
      <c r="R26" s="9">
        <v>912</v>
      </c>
      <c r="S26" s="9">
        <v>1072</v>
      </c>
      <c r="T26" s="9">
        <v>864</v>
      </c>
      <c r="U26" s="108"/>
      <c r="V26" s="37">
        <f t="shared" si="0"/>
        <v>-208</v>
      </c>
      <c r="W26" s="49">
        <f t="shared" si="1"/>
        <v>-0.19402985074626866</v>
      </c>
    </row>
    <row r="27" spans="1:23" x14ac:dyDescent="0.2">
      <c r="A27" s="2" t="s">
        <v>22</v>
      </c>
      <c r="B27" s="9">
        <v>2068</v>
      </c>
      <c r="C27" s="9">
        <v>2478</v>
      </c>
      <c r="D27" s="9">
        <v>3417</v>
      </c>
      <c r="E27" s="9">
        <v>3473</v>
      </c>
      <c r="F27" s="9">
        <v>3230</v>
      </c>
      <c r="G27" s="9">
        <v>3157</v>
      </c>
      <c r="H27" s="9">
        <v>3084</v>
      </c>
      <c r="I27" s="9">
        <v>2705</v>
      </c>
      <c r="J27" s="9">
        <v>2205</v>
      </c>
      <c r="K27" s="9">
        <v>1938</v>
      </c>
      <c r="L27" s="9">
        <v>1942</v>
      </c>
      <c r="M27" s="9">
        <v>1683</v>
      </c>
      <c r="N27" s="9">
        <v>1742</v>
      </c>
      <c r="O27" s="9">
        <v>1640</v>
      </c>
      <c r="P27" s="9">
        <v>1755</v>
      </c>
      <c r="Q27" s="9">
        <v>2058</v>
      </c>
      <c r="R27" s="9">
        <v>2312</v>
      </c>
      <c r="S27" s="9">
        <v>2031</v>
      </c>
      <c r="T27" s="9">
        <v>1578</v>
      </c>
      <c r="U27" s="108"/>
      <c r="V27" s="37">
        <f t="shared" si="0"/>
        <v>-453</v>
      </c>
      <c r="W27" s="49">
        <f t="shared" si="1"/>
        <v>-0.22304283604135894</v>
      </c>
    </row>
    <row r="28" spans="1:23" x14ac:dyDescent="0.2">
      <c r="A28" s="2" t="s">
        <v>23</v>
      </c>
      <c r="B28" s="9">
        <v>99</v>
      </c>
      <c r="C28" s="9">
        <v>83</v>
      </c>
      <c r="D28" s="9">
        <v>112</v>
      </c>
      <c r="E28" s="9">
        <v>157</v>
      </c>
      <c r="F28" s="9">
        <v>216</v>
      </c>
      <c r="G28" s="9">
        <v>97</v>
      </c>
      <c r="H28" s="9">
        <v>64</v>
      </c>
      <c r="I28" s="9">
        <v>95</v>
      </c>
      <c r="J28" s="9">
        <v>119</v>
      </c>
      <c r="K28" s="9">
        <v>131</v>
      </c>
      <c r="L28" s="9">
        <v>94</v>
      </c>
      <c r="M28" s="9">
        <v>87</v>
      </c>
      <c r="N28" s="9">
        <v>67</v>
      </c>
      <c r="O28" s="9">
        <v>86</v>
      </c>
      <c r="P28" s="9">
        <v>110</v>
      </c>
      <c r="Q28" s="9">
        <v>112</v>
      </c>
      <c r="R28" s="9">
        <v>118</v>
      </c>
      <c r="S28" s="9">
        <v>108</v>
      </c>
      <c r="T28" s="9">
        <v>130</v>
      </c>
      <c r="U28" s="108"/>
      <c r="V28" s="37">
        <f t="shared" si="0"/>
        <v>22</v>
      </c>
      <c r="W28" s="49">
        <f t="shared" si="1"/>
        <v>0.20370370370370369</v>
      </c>
    </row>
    <row r="29" spans="1:23" x14ac:dyDescent="0.2">
      <c r="A29" s="2" t="s">
        <v>24</v>
      </c>
      <c r="B29" s="9">
        <v>907</v>
      </c>
      <c r="C29" s="9">
        <v>1099</v>
      </c>
      <c r="D29" s="9">
        <v>1130</v>
      </c>
      <c r="E29" s="9">
        <v>1063</v>
      </c>
      <c r="F29" s="9">
        <v>826</v>
      </c>
      <c r="G29" s="9">
        <v>1013</v>
      </c>
      <c r="H29" s="9">
        <v>879</v>
      </c>
      <c r="I29" s="9">
        <v>939</v>
      </c>
      <c r="J29" s="9">
        <v>1138</v>
      </c>
      <c r="K29" s="9">
        <v>922</v>
      </c>
      <c r="L29" s="9">
        <v>878</v>
      </c>
      <c r="M29" s="9">
        <v>867</v>
      </c>
      <c r="N29" s="9">
        <v>808</v>
      </c>
      <c r="O29" s="9">
        <v>887</v>
      </c>
      <c r="P29" s="9">
        <v>824</v>
      </c>
      <c r="Q29" s="9">
        <v>976</v>
      </c>
      <c r="R29" s="9">
        <v>925</v>
      </c>
      <c r="S29" s="9">
        <v>732</v>
      </c>
      <c r="T29" s="9">
        <v>645</v>
      </c>
      <c r="U29" s="108"/>
      <c r="V29" s="37">
        <f t="shared" si="0"/>
        <v>-87</v>
      </c>
      <c r="W29" s="49">
        <f t="shared" si="1"/>
        <v>-0.11885245901639344</v>
      </c>
    </row>
    <row r="30" spans="1:23" x14ac:dyDescent="0.2">
      <c r="A30" s="2" t="s">
        <v>25</v>
      </c>
      <c r="B30" s="9">
        <v>719</v>
      </c>
      <c r="C30" s="9">
        <v>757</v>
      </c>
      <c r="D30" s="9">
        <v>825</v>
      </c>
      <c r="E30" s="9">
        <v>659</v>
      </c>
      <c r="F30" s="9">
        <v>823</v>
      </c>
      <c r="G30" s="9">
        <v>941</v>
      </c>
      <c r="H30" s="9">
        <v>1091</v>
      </c>
      <c r="I30" s="9">
        <v>1080</v>
      </c>
      <c r="J30" s="9">
        <v>1068</v>
      </c>
      <c r="K30" s="9">
        <v>1049</v>
      </c>
      <c r="L30" s="9">
        <v>925</v>
      </c>
      <c r="M30" s="9">
        <v>787</v>
      </c>
      <c r="N30" s="9">
        <v>744</v>
      </c>
      <c r="O30" s="9">
        <v>733</v>
      </c>
      <c r="P30" s="9">
        <v>654</v>
      </c>
      <c r="Q30" s="9">
        <v>751</v>
      </c>
      <c r="R30" s="9">
        <v>774</v>
      </c>
      <c r="S30" s="9">
        <v>784</v>
      </c>
      <c r="T30" s="9">
        <v>729</v>
      </c>
      <c r="U30" s="108"/>
      <c r="V30" s="37">
        <f t="shared" si="0"/>
        <v>-55</v>
      </c>
      <c r="W30" s="49">
        <f t="shared" si="1"/>
        <v>-7.0153061224489791E-2</v>
      </c>
    </row>
    <row r="31" spans="1:23" x14ac:dyDescent="0.2">
      <c r="A31" s="2" t="s">
        <v>26</v>
      </c>
      <c r="B31" s="9">
        <v>569</v>
      </c>
      <c r="C31" s="9">
        <v>872</v>
      </c>
      <c r="D31" s="9">
        <v>601</v>
      </c>
      <c r="E31" s="9">
        <v>699</v>
      </c>
      <c r="F31" s="9">
        <v>778</v>
      </c>
      <c r="G31" s="9">
        <v>1005</v>
      </c>
      <c r="H31" s="9">
        <v>974</v>
      </c>
      <c r="I31" s="9">
        <v>848</v>
      </c>
      <c r="J31" s="9">
        <v>779</v>
      </c>
      <c r="K31" s="9">
        <v>479</v>
      </c>
      <c r="L31" s="9">
        <v>615</v>
      </c>
      <c r="M31" s="9">
        <v>679</v>
      </c>
      <c r="N31" s="9">
        <v>652</v>
      </c>
      <c r="O31" s="9">
        <v>594</v>
      </c>
      <c r="P31" s="9">
        <v>716</v>
      </c>
      <c r="Q31" s="9">
        <v>695</v>
      </c>
      <c r="R31" s="9">
        <v>763</v>
      </c>
      <c r="S31" s="9">
        <v>756</v>
      </c>
      <c r="T31" s="9">
        <v>638</v>
      </c>
      <c r="U31" s="108"/>
      <c r="V31" s="37">
        <f t="shared" si="0"/>
        <v>-118</v>
      </c>
      <c r="W31" s="49">
        <f t="shared" si="1"/>
        <v>-0.15608465608465608</v>
      </c>
    </row>
    <row r="32" spans="1:23" x14ac:dyDescent="0.2">
      <c r="A32" s="2" t="s">
        <v>27</v>
      </c>
      <c r="B32" s="9">
        <v>137</v>
      </c>
      <c r="C32" s="9">
        <v>119</v>
      </c>
      <c r="D32" s="9">
        <v>105</v>
      </c>
      <c r="E32" s="9">
        <v>95</v>
      </c>
      <c r="F32" s="9">
        <v>191</v>
      </c>
      <c r="G32" s="9">
        <v>152</v>
      </c>
      <c r="H32" s="9">
        <v>193</v>
      </c>
      <c r="I32" s="9">
        <v>180</v>
      </c>
      <c r="J32" s="9">
        <v>166</v>
      </c>
      <c r="K32" s="9">
        <v>185</v>
      </c>
      <c r="L32" s="9">
        <v>131</v>
      </c>
      <c r="M32" s="9">
        <v>128</v>
      </c>
      <c r="N32" s="9">
        <v>149</v>
      </c>
      <c r="O32" s="9">
        <v>128</v>
      </c>
      <c r="P32" s="9">
        <v>114</v>
      </c>
      <c r="Q32" s="9">
        <v>121</v>
      </c>
      <c r="R32" s="9">
        <v>106</v>
      </c>
      <c r="S32" s="9">
        <v>102</v>
      </c>
      <c r="T32" s="9">
        <v>73</v>
      </c>
      <c r="U32" s="108"/>
      <c r="V32" s="37">
        <f t="shared" si="0"/>
        <v>-29</v>
      </c>
      <c r="W32" s="49">
        <f t="shared" si="1"/>
        <v>-0.28431372549019607</v>
      </c>
    </row>
    <row r="33" spans="1:23" x14ac:dyDescent="0.2">
      <c r="A33" s="2" t="s">
        <v>28</v>
      </c>
      <c r="B33" s="9">
        <v>699</v>
      </c>
      <c r="C33" s="9">
        <v>634</v>
      </c>
      <c r="D33" s="9">
        <v>676</v>
      </c>
      <c r="E33" s="9">
        <v>648</v>
      </c>
      <c r="F33" s="9">
        <v>640</v>
      </c>
      <c r="G33" s="9">
        <v>722</v>
      </c>
      <c r="H33" s="9">
        <v>758</v>
      </c>
      <c r="I33" s="9">
        <v>797</v>
      </c>
      <c r="J33" s="9">
        <v>768</v>
      </c>
      <c r="K33" s="9">
        <v>788</v>
      </c>
      <c r="L33" s="9">
        <v>727</v>
      </c>
      <c r="M33" s="9">
        <v>647</v>
      </c>
      <c r="N33" s="9">
        <v>677</v>
      </c>
      <c r="O33" s="9">
        <v>689</v>
      </c>
      <c r="P33" s="9">
        <v>689</v>
      </c>
      <c r="Q33" s="9">
        <v>686</v>
      </c>
      <c r="R33" s="9">
        <v>696</v>
      </c>
      <c r="S33" s="9">
        <v>777</v>
      </c>
      <c r="T33" s="9">
        <v>714</v>
      </c>
      <c r="U33" s="108"/>
      <c r="V33" s="37">
        <f t="shared" si="0"/>
        <v>-63</v>
      </c>
      <c r="W33" s="49">
        <f t="shared" si="1"/>
        <v>-8.1081081081081086E-2</v>
      </c>
    </row>
    <row r="34" spans="1:23" x14ac:dyDescent="0.2">
      <c r="A34" s="2" t="s">
        <v>29</v>
      </c>
      <c r="B34" s="9">
        <v>1860</v>
      </c>
      <c r="C34" s="9">
        <v>1898</v>
      </c>
      <c r="D34" s="9">
        <v>1739</v>
      </c>
      <c r="E34" s="9">
        <v>2045</v>
      </c>
      <c r="F34" s="9">
        <v>2182</v>
      </c>
      <c r="G34" s="9">
        <v>2540</v>
      </c>
      <c r="H34" s="9">
        <v>2725</v>
      </c>
      <c r="I34" s="9">
        <v>2847</v>
      </c>
      <c r="J34" s="9">
        <v>2697</v>
      </c>
      <c r="K34" s="9">
        <v>2238</v>
      </c>
      <c r="L34" s="9">
        <v>1999</v>
      </c>
      <c r="M34" s="9">
        <v>2039</v>
      </c>
      <c r="N34" s="9">
        <v>1850</v>
      </c>
      <c r="O34" s="9">
        <v>1789</v>
      </c>
      <c r="P34" s="9">
        <v>1826</v>
      </c>
      <c r="Q34" s="9">
        <v>1864</v>
      </c>
      <c r="R34" s="9">
        <v>1759</v>
      </c>
      <c r="S34" s="9">
        <v>1944</v>
      </c>
      <c r="T34" s="9">
        <v>1768</v>
      </c>
      <c r="U34" s="108"/>
      <c r="V34" s="37">
        <f t="shared" si="0"/>
        <v>-176</v>
      </c>
      <c r="W34" s="49">
        <f t="shared" si="1"/>
        <v>-9.0534979423868317E-2</v>
      </c>
    </row>
    <row r="35" spans="1:23" x14ac:dyDescent="0.2">
      <c r="A35" s="2" t="s">
        <v>30</v>
      </c>
      <c r="B35" s="9">
        <v>595</v>
      </c>
      <c r="C35" s="9">
        <v>500</v>
      </c>
      <c r="D35" s="9">
        <v>580</v>
      </c>
      <c r="E35" s="9">
        <v>624</v>
      </c>
      <c r="F35" s="9">
        <v>585</v>
      </c>
      <c r="G35" s="9">
        <v>572</v>
      </c>
      <c r="H35" s="9">
        <v>697</v>
      </c>
      <c r="I35" s="9">
        <v>700</v>
      </c>
      <c r="J35" s="9">
        <v>527</v>
      </c>
      <c r="K35" s="9">
        <v>449</v>
      </c>
      <c r="L35" s="9">
        <v>364</v>
      </c>
      <c r="M35" s="9">
        <v>354</v>
      </c>
      <c r="N35" s="9">
        <v>422</v>
      </c>
      <c r="O35" s="9">
        <v>460</v>
      </c>
      <c r="P35" s="9">
        <v>476</v>
      </c>
      <c r="Q35" s="9">
        <v>477</v>
      </c>
      <c r="R35" s="9">
        <v>533</v>
      </c>
      <c r="S35" s="9">
        <v>673</v>
      </c>
      <c r="T35" s="9">
        <v>514</v>
      </c>
      <c r="U35" s="108"/>
      <c r="V35" s="37">
        <f t="shared" si="0"/>
        <v>-159</v>
      </c>
      <c r="W35" s="49">
        <f t="shared" si="1"/>
        <v>-0.23625557206537889</v>
      </c>
    </row>
    <row r="36" spans="1:23" x14ac:dyDescent="0.2">
      <c r="A36" s="2" t="s">
        <v>31</v>
      </c>
      <c r="B36" s="9">
        <v>855</v>
      </c>
      <c r="C36" s="9">
        <v>987</v>
      </c>
      <c r="D36" s="9">
        <v>1250</v>
      </c>
      <c r="E36" s="9">
        <v>1333</v>
      </c>
      <c r="F36" s="9">
        <v>1264</v>
      </c>
      <c r="G36" s="9">
        <v>1144</v>
      </c>
      <c r="H36" s="9">
        <v>1398</v>
      </c>
      <c r="I36" s="9">
        <v>1377</v>
      </c>
      <c r="J36" s="9">
        <v>1314</v>
      </c>
      <c r="K36" s="9">
        <v>1281</v>
      </c>
      <c r="L36" s="9">
        <v>1111</v>
      </c>
      <c r="M36" s="9">
        <v>1118</v>
      </c>
      <c r="N36" s="9">
        <v>1144</v>
      </c>
      <c r="O36" s="9">
        <v>986</v>
      </c>
      <c r="P36" s="9">
        <v>1061</v>
      </c>
      <c r="Q36" s="9">
        <v>1010</v>
      </c>
      <c r="R36" s="9">
        <v>1028</v>
      </c>
      <c r="S36" s="9">
        <v>991</v>
      </c>
      <c r="T36" s="9">
        <v>941</v>
      </c>
      <c r="U36" s="108"/>
      <c r="V36" s="37">
        <f t="shared" si="0"/>
        <v>-50</v>
      </c>
      <c r="W36" s="49">
        <f t="shared" si="1"/>
        <v>-5.0454086781029264E-2</v>
      </c>
    </row>
    <row r="37" spans="1:23" x14ac:dyDescent="0.2">
      <c r="A37" s="3" t="s">
        <v>32</v>
      </c>
      <c r="B37" s="11">
        <v>1838</v>
      </c>
      <c r="C37" s="11">
        <v>1936</v>
      </c>
      <c r="D37" s="11">
        <v>2002</v>
      </c>
      <c r="E37" s="11">
        <v>1879</v>
      </c>
      <c r="F37" s="11">
        <v>1777</v>
      </c>
      <c r="G37" s="11">
        <v>1535</v>
      </c>
      <c r="H37" s="11">
        <v>1573</v>
      </c>
      <c r="I37" s="11">
        <v>1584</v>
      </c>
      <c r="J37" s="11">
        <v>1795</v>
      </c>
      <c r="K37" s="11">
        <v>1620</v>
      </c>
      <c r="L37" s="11">
        <v>1296</v>
      </c>
      <c r="M37" s="11">
        <v>1222</v>
      </c>
      <c r="N37" s="11">
        <v>1269</v>
      </c>
      <c r="O37" s="11">
        <v>1265</v>
      </c>
      <c r="P37" s="11">
        <v>1251</v>
      </c>
      <c r="Q37" s="11">
        <v>1482</v>
      </c>
      <c r="R37" s="11">
        <v>1294</v>
      </c>
      <c r="S37" s="11">
        <v>1385</v>
      </c>
      <c r="T37" s="11">
        <v>1346</v>
      </c>
      <c r="U37" s="108"/>
      <c r="V37" s="36">
        <f t="shared" si="0"/>
        <v>-39</v>
      </c>
      <c r="W37" s="50">
        <f t="shared" si="1"/>
        <v>-2.8158844765342961E-2</v>
      </c>
    </row>
  </sheetData>
  <mergeCells count="1">
    <mergeCell ref="V3:W3"/>
  </mergeCells>
  <hyperlinks>
    <hyperlink ref="A2"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37"/>
  <sheetViews>
    <sheetView showGridLines="0" topLeftCell="A4" workbookViewId="0">
      <selection activeCell="A2" sqref="A2"/>
    </sheetView>
  </sheetViews>
  <sheetFormatPr defaultRowHeight="12.75" x14ac:dyDescent="0.2"/>
  <cols>
    <col min="1" max="1" width="20.7109375" style="21" customWidth="1"/>
    <col min="2" max="20" width="9.140625" style="21"/>
    <col min="21" max="21" width="5.42578125" style="21" customWidth="1"/>
    <col min="22" max="22" width="9.140625" style="6"/>
    <col min="23" max="23" width="11.42578125" style="6" bestFit="1" customWidth="1"/>
    <col min="24" max="16384" width="9.140625" style="21"/>
  </cols>
  <sheetData>
    <row r="1" spans="1:23" x14ac:dyDescent="0.2">
      <c r="A1" s="30" t="s">
        <v>303</v>
      </c>
    </row>
    <row r="2" spans="1:23" ht="15" x14ac:dyDescent="0.25">
      <c r="A2" s="226" t="s">
        <v>241</v>
      </c>
    </row>
    <row r="3" spans="1:23" ht="12.75" customHeight="1" x14ac:dyDescent="0.2">
      <c r="V3" s="345" t="s">
        <v>269</v>
      </c>
      <c r="W3" s="346"/>
    </row>
    <row r="4" spans="1:23" s="15" customFormat="1" x14ac:dyDescent="0.25">
      <c r="A4" s="14"/>
      <c r="B4" s="28" t="s">
        <v>135</v>
      </c>
      <c r="C4" s="28" t="s">
        <v>136</v>
      </c>
      <c r="D4" s="28" t="s">
        <v>137</v>
      </c>
      <c r="E4" s="28" t="s">
        <v>138</v>
      </c>
      <c r="F4" s="28" t="s">
        <v>139</v>
      </c>
      <c r="G4" s="28" t="s">
        <v>140</v>
      </c>
      <c r="H4" s="28" t="s">
        <v>141</v>
      </c>
      <c r="I4" s="28" t="s">
        <v>142</v>
      </c>
      <c r="J4" s="28" t="s">
        <v>143</v>
      </c>
      <c r="K4" s="28" t="s">
        <v>144</v>
      </c>
      <c r="L4" s="28" t="s">
        <v>145</v>
      </c>
      <c r="M4" s="28" t="s">
        <v>146</v>
      </c>
      <c r="N4" s="28" t="s">
        <v>147</v>
      </c>
      <c r="O4" s="28" t="s">
        <v>148</v>
      </c>
      <c r="P4" s="28" t="s">
        <v>149</v>
      </c>
      <c r="Q4" s="28" t="s">
        <v>150</v>
      </c>
      <c r="R4" s="28" t="s">
        <v>151</v>
      </c>
      <c r="S4" s="28" t="s">
        <v>152</v>
      </c>
      <c r="T4" s="28" t="s">
        <v>267</v>
      </c>
      <c r="V4" s="85" t="s">
        <v>154</v>
      </c>
      <c r="W4" s="85" t="s">
        <v>155</v>
      </c>
    </row>
    <row r="5" spans="1:23" x14ac:dyDescent="0.2">
      <c r="A5" s="4" t="s">
        <v>0</v>
      </c>
      <c r="B5" s="7">
        <v>19152</v>
      </c>
      <c r="C5" s="7">
        <v>20623</v>
      </c>
      <c r="D5" s="7">
        <v>21167</v>
      </c>
      <c r="E5" s="7">
        <v>21930</v>
      </c>
      <c r="F5" s="7">
        <v>21719</v>
      </c>
      <c r="G5" s="7">
        <v>21999</v>
      </c>
      <c r="H5" s="7">
        <v>22029</v>
      </c>
      <c r="I5" s="7">
        <v>22499</v>
      </c>
      <c r="J5" s="7">
        <v>21288</v>
      </c>
      <c r="K5" s="7">
        <v>18095</v>
      </c>
      <c r="L5" s="7">
        <v>16150</v>
      </c>
      <c r="M5" s="7">
        <v>14356</v>
      </c>
      <c r="N5" s="7">
        <v>14471</v>
      </c>
      <c r="O5" s="7">
        <v>14048</v>
      </c>
      <c r="P5" s="7">
        <v>14708</v>
      </c>
      <c r="Q5" s="7">
        <v>15795</v>
      </c>
      <c r="R5" s="7">
        <v>15981</v>
      </c>
      <c r="S5" s="7">
        <v>16050</v>
      </c>
      <c r="T5" s="7">
        <v>11804</v>
      </c>
      <c r="U5" s="90"/>
      <c r="V5" s="35">
        <f>T5-S5</f>
        <v>-4246</v>
      </c>
      <c r="W5" s="84">
        <f>V5/S5</f>
        <v>-0.26454828660436136</v>
      </c>
    </row>
    <row r="6" spans="1:23" x14ac:dyDescent="0.2">
      <c r="A6" s="2" t="s">
        <v>1</v>
      </c>
      <c r="B6" s="9">
        <v>261</v>
      </c>
      <c r="C6" s="9">
        <v>199</v>
      </c>
      <c r="D6" s="9">
        <v>201</v>
      </c>
      <c r="E6" s="9">
        <v>274</v>
      </c>
      <c r="F6" s="9">
        <v>342</v>
      </c>
      <c r="G6" s="9">
        <v>461</v>
      </c>
      <c r="H6" s="9">
        <v>770</v>
      </c>
      <c r="I6" s="9">
        <v>757</v>
      </c>
      <c r="J6" s="9">
        <v>699</v>
      </c>
      <c r="K6" s="9">
        <v>398</v>
      </c>
      <c r="L6" s="9">
        <v>420</v>
      </c>
      <c r="M6" s="9">
        <v>328</v>
      </c>
      <c r="N6" s="9">
        <v>576</v>
      </c>
      <c r="O6" s="9">
        <v>410</v>
      </c>
      <c r="P6" s="9">
        <v>458</v>
      </c>
      <c r="Q6" s="9">
        <v>538</v>
      </c>
      <c r="R6" s="9">
        <v>524</v>
      </c>
      <c r="S6" s="9">
        <v>555</v>
      </c>
      <c r="T6" s="9">
        <v>565</v>
      </c>
      <c r="U6" s="90"/>
      <c r="V6" s="37">
        <f t="shared" ref="V6:V37" si="0">T6-S6</f>
        <v>10</v>
      </c>
      <c r="W6" s="49">
        <f>V6/S6</f>
        <v>1.8018018018018018E-2</v>
      </c>
    </row>
    <row r="7" spans="1:23" x14ac:dyDescent="0.2">
      <c r="A7" s="2" t="s">
        <v>2</v>
      </c>
      <c r="B7" s="9">
        <v>455</v>
      </c>
      <c r="C7" s="9">
        <v>529</v>
      </c>
      <c r="D7" s="9">
        <v>612</v>
      </c>
      <c r="E7" s="9">
        <v>536</v>
      </c>
      <c r="F7" s="9">
        <v>623</v>
      </c>
      <c r="G7" s="9">
        <v>588</v>
      </c>
      <c r="H7" s="9">
        <v>506</v>
      </c>
      <c r="I7" s="9">
        <v>722</v>
      </c>
      <c r="J7" s="9">
        <v>780</v>
      </c>
      <c r="K7" s="9">
        <v>642</v>
      </c>
      <c r="L7" s="9">
        <v>587</v>
      </c>
      <c r="M7" s="9">
        <v>541</v>
      </c>
      <c r="N7" s="9">
        <v>532</v>
      </c>
      <c r="O7" s="9">
        <v>481</v>
      </c>
      <c r="P7" s="9">
        <v>442</v>
      </c>
      <c r="Q7" s="9">
        <v>404</v>
      </c>
      <c r="R7" s="9">
        <v>456</v>
      </c>
      <c r="S7" s="9">
        <v>498</v>
      </c>
      <c r="T7" s="9">
        <v>326</v>
      </c>
      <c r="U7" s="90"/>
      <c r="V7" s="37">
        <f>T7-S7</f>
        <v>-172</v>
      </c>
      <c r="W7" s="49">
        <f t="shared" ref="W7:W37" si="1">V7/S7</f>
        <v>-0.34538152610441769</v>
      </c>
    </row>
    <row r="8" spans="1:23" x14ac:dyDescent="0.2">
      <c r="A8" s="2" t="s">
        <v>3</v>
      </c>
      <c r="B8" s="9">
        <v>417</v>
      </c>
      <c r="C8" s="9">
        <v>525</v>
      </c>
      <c r="D8" s="9">
        <v>514</v>
      </c>
      <c r="E8" s="9">
        <v>493</v>
      </c>
      <c r="F8" s="9">
        <v>499</v>
      </c>
      <c r="G8" s="9">
        <v>621</v>
      </c>
      <c r="H8" s="9">
        <v>544</v>
      </c>
      <c r="I8" s="9">
        <v>552</v>
      </c>
      <c r="J8" s="9">
        <v>587</v>
      </c>
      <c r="K8" s="9">
        <v>512</v>
      </c>
      <c r="L8" s="9">
        <v>373</v>
      </c>
      <c r="M8" s="9">
        <v>351</v>
      </c>
      <c r="N8" s="9">
        <v>223</v>
      </c>
      <c r="O8" s="9">
        <v>319</v>
      </c>
      <c r="P8" s="9">
        <v>267</v>
      </c>
      <c r="Q8" s="9">
        <v>284</v>
      </c>
      <c r="R8" s="9">
        <v>288</v>
      </c>
      <c r="S8" s="9">
        <v>228</v>
      </c>
      <c r="T8" s="9">
        <v>113</v>
      </c>
      <c r="U8" s="90"/>
      <c r="V8" s="37">
        <f t="shared" si="0"/>
        <v>-115</v>
      </c>
      <c r="W8" s="49">
        <f t="shared" si="1"/>
        <v>-0.50438596491228072</v>
      </c>
    </row>
    <row r="9" spans="1:23" x14ac:dyDescent="0.2">
      <c r="A9" s="2" t="s">
        <v>4</v>
      </c>
      <c r="B9" s="9">
        <v>235</v>
      </c>
      <c r="C9" s="9">
        <v>215</v>
      </c>
      <c r="D9" s="9">
        <v>278</v>
      </c>
      <c r="E9" s="9">
        <v>428</v>
      </c>
      <c r="F9" s="9">
        <v>373</v>
      </c>
      <c r="G9" s="9">
        <v>384</v>
      </c>
      <c r="H9" s="9">
        <v>367</v>
      </c>
      <c r="I9" s="9">
        <v>404</v>
      </c>
      <c r="J9" s="9">
        <v>343</v>
      </c>
      <c r="K9" s="9">
        <v>269</v>
      </c>
      <c r="L9" s="9">
        <v>219</v>
      </c>
      <c r="M9" s="9">
        <v>172</v>
      </c>
      <c r="N9" s="9">
        <v>197</v>
      </c>
      <c r="O9" s="9">
        <v>171</v>
      </c>
      <c r="P9" s="9">
        <v>194</v>
      </c>
      <c r="Q9" s="9">
        <v>267</v>
      </c>
      <c r="R9" s="9">
        <v>164</v>
      </c>
      <c r="S9" s="9">
        <v>153</v>
      </c>
      <c r="T9" s="9">
        <v>160</v>
      </c>
      <c r="U9" s="90"/>
      <c r="V9" s="37">
        <f t="shared" si="0"/>
        <v>7</v>
      </c>
      <c r="W9" s="49">
        <f t="shared" si="1"/>
        <v>4.5751633986928102E-2</v>
      </c>
    </row>
    <row r="10" spans="1:23" x14ac:dyDescent="0.2">
      <c r="A10" s="2" t="s">
        <v>5</v>
      </c>
      <c r="B10" s="9">
        <v>285</v>
      </c>
      <c r="C10" s="9">
        <v>295</v>
      </c>
      <c r="D10" s="9">
        <v>368</v>
      </c>
      <c r="E10" s="9">
        <v>367</v>
      </c>
      <c r="F10" s="9">
        <v>432</v>
      </c>
      <c r="G10" s="9">
        <v>291</v>
      </c>
      <c r="H10" s="9">
        <v>229</v>
      </c>
      <c r="I10" s="9">
        <v>281</v>
      </c>
      <c r="J10" s="9">
        <v>271</v>
      </c>
      <c r="K10" s="9">
        <v>229</v>
      </c>
      <c r="L10" s="9">
        <v>128</v>
      </c>
      <c r="M10" s="9">
        <v>164</v>
      </c>
      <c r="N10" s="9">
        <v>171</v>
      </c>
      <c r="O10" s="9">
        <v>167</v>
      </c>
      <c r="P10" s="9">
        <v>173</v>
      </c>
      <c r="Q10" s="9">
        <v>247</v>
      </c>
      <c r="R10" s="9">
        <v>195</v>
      </c>
      <c r="S10" s="9">
        <v>175</v>
      </c>
      <c r="T10" s="9">
        <v>160</v>
      </c>
      <c r="U10" s="90"/>
      <c r="V10" s="37">
        <f t="shared" si="0"/>
        <v>-15</v>
      </c>
      <c r="W10" s="49">
        <f t="shared" si="1"/>
        <v>-8.5714285714285715E-2</v>
      </c>
    </row>
    <row r="11" spans="1:23" x14ac:dyDescent="0.2">
      <c r="A11" s="2" t="s">
        <v>6</v>
      </c>
      <c r="B11" s="9">
        <v>443</v>
      </c>
      <c r="C11" s="9">
        <v>431</v>
      </c>
      <c r="D11" s="9">
        <v>545</v>
      </c>
      <c r="E11" s="9">
        <v>485</v>
      </c>
      <c r="F11" s="9">
        <v>529</v>
      </c>
      <c r="G11" s="9">
        <v>582</v>
      </c>
      <c r="H11" s="9">
        <v>512</v>
      </c>
      <c r="I11" s="9">
        <v>398</v>
      </c>
      <c r="J11" s="9">
        <v>365</v>
      </c>
      <c r="K11" s="9">
        <v>281</v>
      </c>
      <c r="L11" s="9">
        <v>232</v>
      </c>
      <c r="M11" s="9">
        <v>221</v>
      </c>
      <c r="N11" s="9">
        <v>156</v>
      </c>
      <c r="O11" s="9">
        <v>177</v>
      </c>
      <c r="P11" s="9">
        <v>213</v>
      </c>
      <c r="Q11" s="9">
        <v>219</v>
      </c>
      <c r="R11" s="9">
        <v>277</v>
      </c>
      <c r="S11" s="9">
        <v>320</v>
      </c>
      <c r="T11" s="9">
        <v>222</v>
      </c>
      <c r="U11" s="90"/>
      <c r="V11" s="37">
        <f t="shared" si="0"/>
        <v>-98</v>
      </c>
      <c r="W11" s="49">
        <f t="shared" si="1"/>
        <v>-0.30625000000000002</v>
      </c>
    </row>
    <row r="12" spans="1:23" x14ac:dyDescent="0.2">
      <c r="A12" s="2" t="s">
        <v>7</v>
      </c>
      <c r="B12" s="9">
        <v>437</v>
      </c>
      <c r="C12" s="9">
        <v>517</v>
      </c>
      <c r="D12" s="9">
        <v>466</v>
      </c>
      <c r="E12" s="9">
        <v>856</v>
      </c>
      <c r="F12" s="9">
        <v>765</v>
      </c>
      <c r="G12" s="9">
        <v>1026</v>
      </c>
      <c r="H12" s="9">
        <v>890</v>
      </c>
      <c r="I12" s="9">
        <v>876</v>
      </c>
      <c r="J12" s="9">
        <v>798</v>
      </c>
      <c r="K12" s="9">
        <v>703</v>
      </c>
      <c r="L12" s="9">
        <v>623</v>
      </c>
      <c r="M12" s="9">
        <v>493</v>
      </c>
      <c r="N12" s="9">
        <v>457</v>
      </c>
      <c r="O12" s="9">
        <v>575</v>
      </c>
      <c r="P12" s="9">
        <v>517</v>
      </c>
      <c r="Q12" s="9">
        <v>542</v>
      </c>
      <c r="R12" s="9">
        <v>513</v>
      </c>
      <c r="S12" s="9">
        <v>413</v>
      </c>
      <c r="T12" s="9">
        <v>458</v>
      </c>
      <c r="U12" s="90"/>
      <c r="V12" s="37">
        <f t="shared" si="0"/>
        <v>45</v>
      </c>
      <c r="W12" s="49">
        <f t="shared" si="1"/>
        <v>0.10895883777239709</v>
      </c>
    </row>
    <row r="13" spans="1:23" x14ac:dyDescent="0.2">
      <c r="A13" s="2" t="s">
        <v>8</v>
      </c>
      <c r="B13" s="9">
        <v>360</v>
      </c>
      <c r="C13" s="9">
        <v>378</v>
      </c>
      <c r="D13" s="9">
        <v>452</v>
      </c>
      <c r="E13" s="9">
        <v>423</v>
      </c>
      <c r="F13" s="9">
        <v>406</v>
      </c>
      <c r="G13" s="9">
        <v>264</v>
      </c>
      <c r="H13" s="9">
        <v>319</v>
      </c>
      <c r="I13" s="9">
        <v>210</v>
      </c>
      <c r="J13" s="9">
        <v>262</v>
      </c>
      <c r="K13" s="9">
        <v>208</v>
      </c>
      <c r="L13" s="9">
        <v>151</v>
      </c>
      <c r="M13" s="9">
        <v>75</v>
      </c>
      <c r="N13" s="9">
        <v>136</v>
      </c>
      <c r="O13" s="9">
        <v>170</v>
      </c>
      <c r="P13" s="9">
        <v>218</v>
      </c>
      <c r="Q13" s="9">
        <v>172</v>
      </c>
      <c r="R13" s="9">
        <v>288</v>
      </c>
      <c r="S13" s="9">
        <v>358</v>
      </c>
      <c r="T13" s="9">
        <v>364</v>
      </c>
      <c r="U13" s="90"/>
      <c r="V13" s="37">
        <f t="shared" si="0"/>
        <v>6</v>
      </c>
      <c r="W13" s="49">
        <f t="shared" si="1"/>
        <v>1.6759776536312849E-2</v>
      </c>
    </row>
    <row r="14" spans="1:23" x14ac:dyDescent="0.2">
      <c r="A14" s="2" t="s">
        <v>9</v>
      </c>
      <c r="B14" s="9">
        <v>185</v>
      </c>
      <c r="C14" s="9">
        <v>222</v>
      </c>
      <c r="D14" s="9">
        <v>208</v>
      </c>
      <c r="E14" s="9">
        <v>242</v>
      </c>
      <c r="F14" s="9">
        <v>292</v>
      </c>
      <c r="G14" s="9">
        <v>291</v>
      </c>
      <c r="H14" s="9">
        <v>244</v>
      </c>
      <c r="I14" s="9">
        <v>280</v>
      </c>
      <c r="J14" s="9">
        <v>328</v>
      </c>
      <c r="K14" s="9">
        <v>291</v>
      </c>
      <c r="L14" s="9">
        <v>287</v>
      </c>
      <c r="M14" s="9">
        <v>305</v>
      </c>
      <c r="N14" s="9">
        <v>327</v>
      </c>
      <c r="O14" s="9">
        <v>313</v>
      </c>
      <c r="P14" s="9">
        <v>311</v>
      </c>
      <c r="Q14" s="9">
        <v>257</v>
      </c>
      <c r="R14" s="9">
        <v>275</v>
      </c>
      <c r="S14" s="9">
        <v>266</v>
      </c>
      <c r="T14" s="9">
        <v>113</v>
      </c>
      <c r="U14" s="90"/>
      <c r="V14" s="37">
        <f t="shared" si="0"/>
        <v>-153</v>
      </c>
      <c r="W14" s="49">
        <f t="shared" si="1"/>
        <v>-0.57518796992481203</v>
      </c>
    </row>
    <row r="15" spans="1:23" x14ac:dyDescent="0.2">
      <c r="A15" s="2" t="s">
        <v>10</v>
      </c>
      <c r="B15" s="9">
        <v>284</v>
      </c>
      <c r="C15" s="9">
        <v>293</v>
      </c>
      <c r="D15" s="9">
        <v>329</v>
      </c>
      <c r="E15" s="9">
        <v>400</v>
      </c>
      <c r="F15" s="9">
        <v>353</v>
      </c>
      <c r="G15" s="9">
        <v>307</v>
      </c>
      <c r="H15" s="9">
        <v>385</v>
      </c>
      <c r="I15" s="9">
        <v>324</v>
      </c>
      <c r="J15" s="9">
        <v>322</v>
      </c>
      <c r="K15" s="9">
        <v>277</v>
      </c>
      <c r="L15" s="9">
        <v>243</v>
      </c>
      <c r="M15" s="9">
        <v>230</v>
      </c>
      <c r="N15" s="9">
        <v>297</v>
      </c>
      <c r="O15" s="9">
        <v>299</v>
      </c>
      <c r="P15" s="9">
        <v>371</v>
      </c>
      <c r="Q15" s="9">
        <v>363</v>
      </c>
      <c r="R15" s="9">
        <v>342</v>
      </c>
      <c r="S15" s="9">
        <v>290</v>
      </c>
      <c r="T15" s="9">
        <v>219</v>
      </c>
      <c r="U15" s="90"/>
      <c r="V15" s="37">
        <f t="shared" si="0"/>
        <v>-71</v>
      </c>
      <c r="W15" s="49">
        <f t="shared" si="1"/>
        <v>-0.24482758620689654</v>
      </c>
    </row>
    <row r="16" spans="1:23" x14ac:dyDescent="0.2">
      <c r="A16" s="2" t="s">
        <v>11</v>
      </c>
      <c r="B16" s="9">
        <v>103</v>
      </c>
      <c r="C16" s="9">
        <v>123</v>
      </c>
      <c r="D16" s="9">
        <v>149</v>
      </c>
      <c r="E16" s="9">
        <v>161</v>
      </c>
      <c r="F16" s="9">
        <v>141</v>
      </c>
      <c r="G16" s="9">
        <v>127</v>
      </c>
      <c r="H16" s="9">
        <v>127</v>
      </c>
      <c r="I16" s="9">
        <v>133</v>
      </c>
      <c r="J16" s="9">
        <v>93</v>
      </c>
      <c r="K16" s="9">
        <v>105</v>
      </c>
      <c r="L16" s="9">
        <v>119</v>
      </c>
      <c r="M16" s="9">
        <v>148</v>
      </c>
      <c r="N16" s="9">
        <v>155</v>
      </c>
      <c r="O16" s="9">
        <v>146</v>
      </c>
      <c r="P16" s="9">
        <v>126</v>
      </c>
      <c r="Q16" s="9">
        <v>163</v>
      </c>
      <c r="R16" s="9">
        <v>166</v>
      </c>
      <c r="S16" s="9">
        <v>160</v>
      </c>
      <c r="T16" s="9">
        <v>145</v>
      </c>
      <c r="U16" s="90"/>
      <c r="V16" s="37">
        <f t="shared" si="0"/>
        <v>-15</v>
      </c>
      <c r="W16" s="49">
        <f t="shared" si="1"/>
        <v>-9.375E-2</v>
      </c>
    </row>
    <row r="17" spans="1:23" x14ac:dyDescent="0.2">
      <c r="A17" s="2" t="s">
        <v>12</v>
      </c>
      <c r="B17" s="9">
        <v>1972</v>
      </c>
      <c r="C17" s="9">
        <v>1878</v>
      </c>
      <c r="D17" s="9">
        <v>1667</v>
      </c>
      <c r="E17" s="9">
        <v>1988</v>
      </c>
      <c r="F17" s="9">
        <v>2496</v>
      </c>
      <c r="G17" s="9">
        <v>2483</v>
      </c>
      <c r="H17" s="9">
        <v>2303</v>
      </c>
      <c r="I17" s="9">
        <v>2278</v>
      </c>
      <c r="J17" s="9">
        <v>2037</v>
      </c>
      <c r="K17" s="9">
        <v>2103</v>
      </c>
      <c r="L17" s="9">
        <v>2018</v>
      </c>
      <c r="M17" s="9">
        <v>1915</v>
      </c>
      <c r="N17" s="9">
        <v>1731</v>
      </c>
      <c r="O17" s="9">
        <v>1528</v>
      </c>
      <c r="P17" s="9">
        <v>1676</v>
      </c>
      <c r="Q17" s="9">
        <v>1731</v>
      </c>
      <c r="R17" s="9">
        <v>1718</v>
      </c>
      <c r="S17" s="9">
        <v>1821</v>
      </c>
      <c r="T17" s="9">
        <v>855</v>
      </c>
      <c r="U17" s="90"/>
      <c r="V17" s="37">
        <f t="shared" si="0"/>
        <v>-966</v>
      </c>
      <c r="W17" s="49">
        <f t="shared" si="1"/>
        <v>-0.53047775947281717</v>
      </c>
    </row>
    <row r="18" spans="1:23" x14ac:dyDescent="0.2">
      <c r="A18" s="2" t="s">
        <v>13</v>
      </c>
      <c r="B18" s="9">
        <v>72</v>
      </c>
      <c r="C18" s="9">
        <v>65</v>
      </c>
      <c r="D18" s="9">
        <v>111</v>
      </c>
      <c r="E18" s="9">
        <v>85</v>
      </c>
      <c r="F18" s="9">
        <v>93</v>
      </c>
      <c r="G18" s="9">
        <v>69</v>
      </c>
      <c r="H18" s="9">
        <v>118</v>
      </c>
      <c r="I18" s="9">
        <v>76</v>
      </c>
      <c r="J18" s="9">
        <v>67</v>
      </c>
      <c r="K18" s="9">
        <v>51</v>
      </c>
      <c r="L18" s="9">
        <v>59</v>
      </c>
      <c r="M18" s="9">
        <v>54</v>
      </c>
      <c r="N18" s="9">
        <v>64</v>
      </c>
      <c r="O18" s="9">
        <v>40</v>
      </c>
      <c r="P18" s="9">
        <v>65</v>
      </c>
      <c r="Q18" s="9">
        <v>53</v>
      </c>
      <c r="R18" s="9">
        <v>65</v>
      </c>
      <c r="S18" s="9">
        <v>64</v>
      </c>
      <c r="T18" s="9">
        <v>43</v>
      </c>
      <c r="U18" s="90"/>
      <c r="V18" s="37">
        <f t="shared" si="0"/>
        <v>-21</v>
      </c>
      <c r="W18" s="49">
        <f t="shared" si="1"/>
        <v>-0.328125</v>
      </c>
    </row>
    <row r="19" spans="1:23" x14ac:dyDescent="0.2">
      <c r="A19" s="2" t="s">
        <v>14</v>
      </c>
      <c r="B19" s="9">
        <v>635</v>
      </c>
      <c r="C19" s="9">
        <v>654</v>
      </c>
      <c r="D19" s="9">
        <v>630</v>
      </c>
      <c r="E19" s="9">
        <v>809</v>
      </c>
      <c r="F19" s="9">
        <v>636</v>
      </c>
      <c r="G19" s="9">
        <v>935</v>
      </c>
      <c r="H19" s="9">
        <v>1141</v>
      </c>
      <c r="I19" s="9">
        <v>1001</v>
      </c>
      <c r="J19" s="9">
        <v>915</v>
      </c>
      <c r="K19" s="9">
        <v>563</v>
      </c>
      <c r="L19" s="9">
        <v>437</v>
      </c>
      <c r="M19" s="9">
        <v>407</v>
      </c>
      <c r="N19" s="9">
        <v>454</v>
      </c>
      <c r="O19" s="9">
        <v>415</v>
      </c>
      <c r="P19" s="9">
        <v>338</v>
      </c>
      <c r="Q19" s="9">
        <v>392</v>
      </c>
      <c r="R19" s="9">
        <v>339</v>
      </c>
      <c r="S19" s="9">
        <v>434</v>
      </c>
      <c r="T19" s="9">
        <v>331</v>
      </c>
      <c r="U19" s="90"/>
      <c r="V19" s="37">
        <f t="shared" si="0"/>
        <v>-103</v>
      </c>
      <c r="W19" s="49">
        <f t="shared" si="1"/>
        <v>-0.23732718894009217</v>
      </c>
    </row>
    <row r="20" spans="1:23" x14ac:dyDescent="0.2">
      <c r="A20" s="2" t="s">
        <v>15</v>
      </c>
      <c r="B20" s="9">
        <v>1507</v>
      </c>
      <c r="C20" s="9">
        <v>1563</v>
      </c>
      <c r="D20" s="9">
        <v>1485</v>
      </c>
      <c r="E20" s="9">
        <v>1468</v>
      </c>
      <c r="F20" s="9">
        <v>1410</v>
      </c>
      <c r="G20" s="9">
        <v>1099</v>
      </c>
      <c r="H20" s="9">
        <v>979</v>
      </c>
      <c r="I20" s="9">
        <v>1519</v>
      </c>
      <c r="J20" s="9">
        <v>2059</v>
      </c>
      <c r="K20" s="9">
        <v>1680</v>
      </c>
      <c r="L20" s="9">
        <v>1348</v>
      </c>
      <c r="M20" s="9">
        <v>1258</v>
      </c>
      <c r="N20" s="9">
        <v>1129</v>
      </c>
      <c r="O20" s="9">
        <v>1184</v>
      </c>
      <c r="P20" s="9">
        <v>1262</v>
      </c>
      <c r="Q20" s="9">
        <v>1308</v>
      </c>
      <c r="R20" s="9">
        <v>1194</v>
      </c>
      <c r="S20" s="9">
        <v>1124</v>
      </c>
      <c r="T20" s="9">
        <v>982</v>
      </c>
      <c r="U20" s="90"/>
      <c r="V20" s="37">
        <f t="shared" si="0"/>
        <v>-142</v>
      </c>
      <c r="W20" s="49">
        <f t="shared" si="1"/>
        <v>-0.12633451957295375</v>
      </c>
    </row>
    <row r="21" spans="1:23" x14ac:dyDescent="0.2">
      <c r="A21" s="2" t="s">
        <v>16</v>
      </c>
      <c r="B21" s="9">
        <v>3845</v>
      </c>
      <c r="C21" s="9">
        <v>4749</v>
      </c>
      <c r="D21" s="9">
        <v>4464</v>
      </c>
      <c r="E21" s="9">
        <v>4000</v>
      </c>
      <c r="F21" s="9">
        <v>3491</v>
      </c>
      <c r="G21" s="9">
        <v>3537</v>
      </c>
      <c r="H21" s="9">
        <v>3741</v>
      </c>
      <c r="I21" s="9">
        <v>4002</v>
      </c>
      <c r="J21" s="9">
        <v>3297</v>
      </c>
      <c r="K21" s="9">
        <v>2892</v>
      </c>
      <c r="L21" s="9">
        <v>2680</v>
      </c>
      <c r="M21" s="9">
        <v>1976</v>
      </c>
      <c r="N21" s="9">
        <v>2200</v>
      </c>
      <c r="O21" s="9">
        <v>2002</v>
      </c>
      <c r="P21" s="9">
        <v>2022</v>
      </c>
      <c r="Q21" s="9">
        <v>2166</v>
      </c>
      <c r="R21" s="9">
        <v>2583</v>
      </c>
      <c r="S21" s="9">
        <v>2903</v>
      </c>
      <c r="T21" s="9">
        <v>1889</v>
      </c>
      <c r="U21" s="90"/>
      <c r="V21" s="37">
        <f t="shared" si="0"/>
        <v>-1014</v>
      </c>
      <c r="W21" s="49">
        <f t="shared" si="1"/>
        <v>-0.34929383396486391</v>
      </c>
    </row>
    <row r="22" spans="1:23" x14ac:dyDescent="0.2">
      <c r="A22" s="2" t="s">
        <v>17</v>
      </c>
      <c r="B22" s="9">
        <v>637</v>
      </c>
      <c r="C22" s="9">
        <v>765</v>
      </c>
      <c r="D22" s="9">
        <v>782</v>
      </c>
      <c r="E22" s="9">
        <v>862</v>
      </c>
      <c r="F22" s="9">
        <v>790</v>
      </c>
      <c r="G22" s="9">
        <v>837</v>
      </c>
      <c r="H22" s="9">
        <v>879</v>
      </c>
      <c r="I22" s="9">
        <v>1010</v>
      </c>
      <c r="J22" s="9">
        <v>949</v>
      </c>
      <c r="K22" s="9">
        <v>558</v>
      </c>
      <c r="L22" s="9">
        <v>426</v>
      </c>
      <c r="M22" s="9">
        <v>558</v>
      </c>
      <c r="N22" s="9">
        <v>488</v>
      </c>
      <c r="O22" s="9">
        <v>543</v>
      </c>
      <c r="P22" s="9">
        <v>546</v>
      </c>
      <c r="Q22" s="9">
        <v>492</v>
      </c>
      <c r="R22" s="9">
        <v>551</v>
      </c>
      <c r="S22" s="9">
        <v>472</v>
      </c>
      <c r="T22" s="9">
        <v>364</v>
      </c>
      <c r="U22" s="90"/>
      <c r="V22" s="37">
        <f t="shared" si="0"/>
        <v>-108</v>
      </c>
      <c r="W22" s="49">
        <f t="shared" si="1"/>
        <v>-0.2288135593220339</v>
      </c>
    </row>
    <row r="23" spans="1:23" x14ac:dyDescent="0.2">
      <c r="A23" s="2" t="s">
        <v>18</v>
      </c>
      <c r="B23" s="9">
        <v>210</v>
      </c>
      <c r="C23" s="9">
        <v>283</v>
      </c>
      <c r="D23" s="9">
        <v>194</v>
      </c>
      <c r="E23" s="9">
        <v>313</v>
      </c>
      <c r="F23" s="9">
        <v>198</v>
      </c>
      <c r="G23" s="9">
        <v>111</v>
      </c>
      <c r="H23" s="9">
        <v>120</v>
      </c>
      <c r="I23" s="9">
        <v>134</v>
      </c>
      <c r="J23" s="9">
        <v>153</v>
      </c>
      <c r="K23" s="9">
        <v>113</v>
      </c>
      <c r="L23" s="9">
        <v>93</v>
      </c>
      <c r="M23" s="9">
        <v>75</v>
      </c>
      <c r="N23" s="9">
        <v>32</v>
      </c>
      <c r="O23" s="9">
        <v>54</v>
      </c>
      <c r="P23" s="9">
        <v>71</v>
      </c>
      <c r="Q23" s="9">
        <v>52</v>
      </c>
      <c r="R23" s="9">
        <v>32</v>
      </c>
      <c r="S23" s="9">
        <v>65</v>
      </c>
      <c r="T23" s="9">
        <v>77</v>
      </c>
      <c r="U23" s="90"/>
      <c r="V23" s="37">
        <f t="shared" si="0"/>
        <v>12</v>
      </c>
      <c r="W23" s="49">
        <f t="shared" si="1"/>
        <v>0.18461538461538463</v>
      </c>
    </row>
    <row r="24" spans="1:23" x14ac:dyDescent="0.2">
      <c r="A24" s="2" t="s">
        <v>19</v>
      </c>
      <c r="B24" s="9">
        <v>291</v>
      </c>
      <c r="C24" s="9">
        <v>301</v>
      </c>
      <c r="D24" s="9">
        <v>352</v>
      </c>
      <c r="E24" s="9">
        <v>418</v>
      </c>
      <c r="F24" s="9">
        <v>473</v>
      </c>
      <c r="G24" s="9">
        <v>481</v>
      </c>
      <c r="H24" s="9">
        <v>405</v>
      </c>
      <c r="I24" s="9">
        <v>317</v>
      </c>
      <c r="J24" s="9">
        <v>356</v>
      </c>
      <c r="K24" s="9">
        <v>381</v>
      </c>
      <c r="L24" s="9">
        <v>388</v>
      </c>
      <c r="M24" s="9">
        <v>389</v>
      </c>
      <c r="N24" s="9">
        <v>402</v>
      </c>
      <c r="O24" s="9">
        <v>370</v>
      </c>
      <c r="P24" s="9">
        <v>425</v>
      </c>
      <c r="Q24" s="9">
        <v>388</v>
      </c>
      <c r="R24" s="9">
        <v>340</v>
      </c>
      <c r="S24" s="9">
        <v>347</v>
      </c>
      <c r="T24" s="9">
        <v>261</v>
      </c>
      <c r="U24" s="90"/>
      <c r="V24" s="37">
        <f t="shared" si="0"/>
        <v>-86</v>
      </c>
      <c r="W24" s="49">
        <f t="shared" si="1"/>
        <v>-0.2478386167146974</v>
      </c>
    </row>
    <row r="25" spans="1:23" x14ac:dyDescent="0.2">
      <c r="A25" s="2" t="s">
        <v>20</v>
      </c>
      <c r="B25" s="9">
        <v>299</v>
      </c>
      <c r="C25" s="9">
        <v>290</v>
      </c>
      <c r="D25" s="9">
        <v>332</v>
      </c>
      <c r="E25" s="9">
        <v>287</v>
      </c>
      <c r="F25" s="9">
        <v>225</v>
      </c>
      <c r="G25" s="9">
        <v>322</v>
      </c>
      <c r="H25" s="9">
        <v>263</v>
      </c>
      <c r="I25" s="9">
        <v>312</v>
      </c>
      <c r="J25" s="9">
        <v>216</v>
      </c>
      <c r="K25" s="9">
        <v>184</v>
      </c>
      <c r="L25" s="9">
        <v>226</v>
      </c>
      <c r="M25" s="9">
        <v>233</v>
      </c>
      <c r="N25" s="9">
        <v>253</v>
      </c>
      <c r="O25" s="9">
        <v>228</v>
      </c>
      <c r="P25" s="9">
        <v>216</v>
      </c>
      <c r="Q25" s="9">
        <v>218</v>
      </c>
      <c r="R25" s="9">
        <v>205</v>
      </c>
      <c r="S25" s="9">
        <v>174</v>
      </c>
      <c r="T25" s="9">
        <v>152</v>
      </c>
      <c r="U25" s="90"/>
      <c r="V25" s="37">
        <f t="shared" si="0"/>
        <v>-22</v>
      </c>
      <c r="W25" s="49">
        <f t="shared" si="1"/>
        <v>-0.12643678160919541</v>
      </c>
    </row>
    <row r="26" spans="1:23" x14ac:dyDescent="0.2">
      <c r="A26" s="2" t="s">
        <v>21</v>
      </c>
      <c r="B26" s="9">
        <v>643</v>
      </c>
      <c r="C26" s="9">
        <v>620</v>
      </c>
      <c r="D26" s="9">
        <v>583</v>
      </c>
      <c r="E26" s="9">
        <v>487</v>
      </c>
      <c r="F26" s="9">
        <v>470</v>
      </c>
      <c r="G26" s="9">
        <v>474</v>
      </c>
      <c r="H26" s="9">
        <v>404</v>
      </c>
      <c r="I26" s="9">
        <v>185</v>
      </c>
      <c r="J26" s="9">
        <v>129</v>
      </c>
      <c r="K26" s="9">
        <v>137</v>
      </c>
      <c r="L26" s="9">
        <v>167</v>
      </c>
      <c r="M26" s="9">
        <v>143</v>
      </c>
      <c r="N26" s="9">
        <v>202</v>
      </c>
      <c r="O26" s="9">
        <v>154</v>
      </c>
      <c r="P26" s="9">
        <v>199</v>
      </c>
      <c r="Q26" s="9">
        <v>315</v>
      </c>
      <c r="R26" s="9">
        <v>311</v>
      </c>
      <c r="S26" s="9">
        <v>367</v>
      </c>
      <c r="T26" s="9">
        <v>286</v>
      </c>
      <c r="U26" s="90"/>
      <c r="V26" s="37">
        <f t="shared" si="0"/>
        <v>-81</v>
      </c>
      <c r="W26" s="49">
        <f t="shared" si="1"/>
        <v>-0.22070844686648503</v>
      </c>
    </row>
    <row r="27" spans="1:23" x14ac:dyDescent="0.2">
      <c r="A27" s="2" t="s">
        <v>22</v>
      </c>
      <c r="B27" s="9">
        <v>1191</v>
      </c>
      <c r="C27" s="9">
        <v>1312</v>
      </c>
      <c r="D27" s="9">
        <v>2022</v>
      </c>
      <c r="E27" s="9">
        <v>2295</v>
      </c>
      <c r="F27" s="9">
        <v>2108</v>
      </c>
      <c r="G27" s="9">
        <v>1888</v>
      </c>
      <c r="H27" s="9">
        <v>1887</v>
      </c>
      <c r="I27" s="9">
        <v>1650</v>
      </c>
      <c r="J27" s="9">
        <v>1262</v>
      </c>
      <c r="K27" s="9">
        <v>1003</v>
      </c>
      <c r="L27" s="9">
        <v>1102</v>
      </c>
      <c r="M27" s="9">
        <v>847</v>
      </c>
      <c r="N27" s="9">
        <v>911</v>
      </c>
      <c r="O27" s="9">
        <v>824</v>
      </c>
      <c r="P27" s="9">
        <v>958</v>
      </c>
      <c r="Q27" s="9">
        <v>1125</v>
      </c>
      <c r="R27" s="9">
        <v>1346</v>
      </c>
      <c r="S27" s="9">
        <v>1128</v>
      </c>
      <c r="T27" s="9">
        <v>859</v>
      </c>
      <c r="U27" s="90"/>
      <c r="V27" s="37">
        <f t="shared" si="0"/>
        <v>-269</v>
      </c>
      <c r="W27" s="49">
        <f t="shared" si="1"/>
        <v>-0.23847517730496454</v>
      </c>
    </row>
    <row r="28" spans="1:23" x14ac:dyDescent="0.2">
      <c r="A28" s="2" t="s">
        <v>23</v>
      </c>
      <c r="B28" s="9">
        <v>48</v>
      </c>
      <c r="C28" s="9">
        <v>49</v>
      </c>
      <c r="D28" s="9">
        <v>57</v>
      </c>
      <c r="E28" s="9">
        <v>81</v>
      </c>
      <c r="F28" s="9">
        <v>116</v>
      </c>
      <c r="G28" s="9">
        <v>52</v>
      </c>
      <c r="H28" s="9">
        <v>17</v>
      </c>
      <c r="I28" s="9">
        <v>42</v>
      </c>
      <c r="J28" s="9">
        <v>59</v>
      </c>
      <c r="K28" s="9">
        <v>51</v>
      </c>
      <c r="L28" s="9">
        <v>40</v>
      </c>
      <c r="M28" s="9">
        <v>38</v>
      </c>
      <c r="N28" s="9">
        <v>20</v>
      </c>
      <c r="O28" s="9">
        <v>46</v>
      </c>
      <c r="P28" s="9">
        <v>48</v>
      </c>
      <c r="Q28" s="9">
        <v>41</v>
      </c>
      <c r="R28" s="9">
        <v>39</v>
      </c>
      <c r="S28" s="9">
        <v>49</v>
      </c>
      <c r="T28" s="9">
        <v>47</v>
      </c>
      <c r="U28" s="90"/>
      <c r="V28" s="37">
        <f t="shared" si="0"/>
        <v>-2</v>
      </c>
      <c r="W28" s="49">
        <f t="shared" si="1"/>
        <v>-4.0816326530612242E-2</v>
      </c>
    </row>
    <row r="29" spans="1:23" x14ac:dyDescent="0.2">
      <c r="A29" s="2" t="s">
        <v>24</v>
      </c>
      <c r="B29" s="9">
        <v>586</v>
      </c>
      <c r="C29" s="9">
        <v>653</v>
      </c>
      <c r="D29" s="9">
        <v>659</v>
      </c>
      <c r="E29" s="9">
        <v>539</v>
      </c>
      <c r="F29" s="9">
        <v>446</v>
      </c>
      <c r="G29" s="9">
        <v>398</v>
      </c>
      <c r="H29" s="9">
        <v>338</v>
      </c>
      <c r="I29" s="9">
        <v>469</v>
      </c>
      <c r="J29" s="9">
        <v>526</v>
      </c>
      <c r="K29" s="9">
        <v>496</v>
      </c>
      <c r="L29" s="9">
        <v>498</v>
      </c>
      <c r="M29" s="9">
        <v>461</v>
      </c>
      <c r="N29" s="9">
        <v>427</v>
      </c>
      <c r="O29" s="9">
        <v>525</v>
      </c>
      <c r="P29" s="9">
        <v>460</v>
      </c>
      <c r="Q29" s="9">
        <v>506</v>
      </c>
      <c r="R29" s="9">
        <v>438</v>
      </c>
      <c r="S29" s="9">
        <v>262</v>
      </c>
      <c r="T29" s="9">
        <v>149</v>
      </c>
      <c r="U29" s="90"/>
      <c r="V29" s="37">
        <f t="shared" si="0"/>
        <v>-113</v>
      </c>
      <c r="W29" s="49">
        <f t="shared" si="1"/>
        <v>-0.43129770992366412</v>
      </c>
    </row>
    <row r="30" spans="1:23" x14ac:dyDescent="0.2">
      <c r="A30" s="2" t="s">
        <v>25</v>
      </c>
      <c r="B30" s="9">
        <v>490</v>
      </c>
      <c r="C30" s="9">
        <v>429</v>
      </c>
      <c r="D30" s="9">
        <v>444</v>
      </c>
      <c r="E30" s="9">
        <v>348</v>
      </c>
      <c r="F30" s="9">
        <v>404</v>
      </c>
      <c r="G30" s="9">
        <v>401</v>
      </c>
      <c r="H30" s="9">
        <v>443</v>
      </c>
      <c r="I30" s="9">
        <v>377</v>
      </c>
      <c r="J30" s="9">
        <v>363</v>
      </c>
      <c r="K30" s="9">
        <v>385</v>
      </c>
      <c r="L30" s="9">
        <v>272</v>
      </c>
      <c r="M30" s="9">
        <v>175</v>
      </c>
      <c r="N30" s="9">
        <v>173</v>
      </c>
      <c r="O30" s="9">
        <v>177</v>
      </c>
      <c r="P30" s="9">
        <v>165</v>
      </c>
      <c r="Q30" s="9">
        <v>242</v>
      </c>
      <c r="R30" s="9">
        <v>255</v>
      </c>
      <c r="S30" s="9">
        <v>270</v>
      </c>
      <c r="T30" s="9">
        <v>225</v>
      </c>
      <c r="U30" s="90"/>
      <c r="V30" s="37">
        <f t="shared" si="0"/>
        <v>-45</v>
      </c>
      <c r="W30" s="49">
        <f t="shared" si="1"/>
        <v>-0.16666666666666666</v>
      </c>
    </row>
    <row r="31" spans="1:23" x14ac:dyDescent="0.2">
      <c r="A31" s="2" t="s">
        <v>26</v>
      </c>
      <c r="B31" s="9">
        <v>246</v>
      </c>
      <c r="C31" s="9">
        <v>344</v>
      </c>
      <c r="D31" s="9">
        <v>244</v>
      </c>
      <c r="E31" s="9">
        <v>269</v>
      </c>
      <c r="F31" s="9">
        <v>340</v>
      </c>
      <c r="G31" s="9">
        <v>376</v>
      </c>
      <c r="H31" s="9">
        <v>414</v>
      </c>
      <c r="I31" s="9">
        <v>340</v>
      </c>
      <c r="J31" s="9">
        <v>347</v>
      </c>
      <c r="K31" s="9">
        <v>187</v>
      </c>
      <c r="L31" s="9">
        <v>245</v>
      </c>
      <c r="M31" s="9">
        <v>254</v>
      </c>
      <c r="N31" s="9">
        <v>296</v>
      </c>
      <c r="O31" s="9">
        <v>256</v>
      </c>
      <c r="P31" s="9">
        <v>362</v>
      </c>
      <c r="Q31" s="9">
        <v>379</v>
      </c>
      <c r="R31" s="9">
        <v>407</v>
      </c>
      <c r="S31" s="9">
        <v>381</v>
      </c>
      <c r="T31" s="9">
        <v>314</v>
      </c>
      <c r="U31" s="90"/>
      <c r="V31" s="37">
        <f t="shared" si="0"/>
        <v>-67</v>
      </c>
      <c r="W31" s="49">
        <f t="shared" si="1"/>
        <v>-0.17585301837270342</v>
      </c>
    </row>
    <row r="32" spans="1:23" x14ac:dyDescent="0.2">
      <c r="A32" s="2" t="s">
        <v>27</v>
      </c>
      <c r="B32" s="9">
        <v>67</v>
      </c>
      <c r="C32" s="9">
        <v>44</v>
      </c>
      <c r="D32" s="9">
        <v>68</v>
      </c>
      <c r="E32" s="9">
        <v>36</v>
      </c>
      <c r="F32" s="9">
        <v>94</v>
      </c>
      <c r="G32" s="9">
        <v>68</v>
      </c>
      <c r="H32" s="9">
        <v>60</v>
      </c>
      <c r="I32" s="9">
        <v>60</v>
      </c>
      <c r="J32" s="9">
        <v>28</v>
      </c>
      <c r="K32" s="9">
        <v>42</v>
      </c>
      <c r="L32" s="9">
        <v>33</v>
      </c>
      <c r="M32" s="9">
        <v>47</v>
      </c>
      <c r="N32" s="9">
        <v>35</v>
      </c>
      <c r="O32" s="9">
        <v>30</v>
      </c>
      <c r="P32" s="9">
        <v>20</v>
      </c>
      <c r="Q32" s="9">
        <v>33</v>
      </c>
      <c r="R32" s="9">
        <v>29</v>
      </c>
      <c r="S32" s="9">
        <v>17</v>
      </c>
      <c r="T32" s="9">
        <v>17</v>
      </c>
      <c r="U32" s="90"/>
      <c r="V32" s="37">
        <f t="shared" si="0"/>
        <v>0</v>
      </c>
      <c r="W32" s="49">
        <f t="shared" si="1"/>
        <v>0</v>
      </c>
    </row>
    <row r="33" spans="1:23" x14ac:dyDescent="0.2">
      <c r="A33" s="2" t="s">
        <v>28</v>
      </c>
      <c r="B33" s="9">
        <v>259</v>
      </c>
      <c r="C33" s="9">
        <v>269</v>
      </c>
      <c r="D33" s="9">
        <v>299</v>
      </c>
      <c r="E33" s="9">
        <v>301</v>
      </c>
      <c r="F33" s="9">
        <v>317</v>
      </c>
      <c r="G33" s="9">
        <v>317</v>
      </c>
      <c r="H33" s="9">
        <v>300</v>
      </c>
      <c r="I33" s="9">
        <v>346</v>
      </c>
      <c r="J33" s="9">
        <v>340</v>
      </c>
      <c r="K33" s="9">
        <v>330</v>
      </c>
      <c r="L33" s="9">
        <v>299</v>
      </c>
      <c r="M33" s="9">
        <v>182</v>
      </c>
      <c r="N33" s="9">
        <v>232</v>
      </c>
      <c r="O33" s="9">
        <v>283</v>
      </c>
      <c r="P33" s="9">
        <v>292</v>
      </c>
      <c r="Q33" s="9">
        <v>252</v>
      </c>
      <c r="R33" s="9">
        <v>272</v>
      </c>
      <c r="S33" s="9">
        <v>262</v>
      </c>
      <c r="T33" s="9">
        <v>219</v>
      </c>
      <c r="U33" s="90"/>
      <c r="V33" s="37">
        <f t="shared" si="0"/>
        <v>-43</v>
      </c>
      <c r="W33" s="49">
        <f t="shared" si="1"/>
        <v>-0.16412213740458015</v>
      </c>
    </row>
    <row r="34" spans="1:23" x14ac:dyDescent="0.2">
      <c r="A34" s="2" t="s">
        <v>29</v>
      </c>
      <c r="B34" s="9">
        <v>965</v>
      </c>
      <c r="C34" s="9">
        <v>948</v>
      </c>
      <c r="D34" s="9">
        <v>838</v>
      </c>
      <c r="E34" s="9">
        <v>917</v>
      </c>
      <c r="F34" s="9">
        <v>1164</v>
      </c>
      <c r="G34" s="9">
        <v>1545</v>
      </c>
      <c r="H34" s="9">
        <v>1568</v>
      </c>
      <c r="I34" s="9">
        <v>1678</v>
      </c>
      <c r="J34" s="9">
        <v>1616</v>
      </c>
      <c r="K34" s="9">
        <v>1392</v>
      </c>
      <c r="L34" s="9">
        <v>1140</v>
      </c>
      <c r="M34" s="9">
        <v>1141</v>
      </c>
      <c r="N34" s="9">
        <v>1093</v>
      </c>
      <c r="O34" s="9">
        <v>1075</v>
      </c>
      <c r="P34" s="9">
        <v>1125</v>
      </c>
      <c r="Q34" s="9">
        <v>1191</v>
      </c>
      <c r="R34" s="9">
        <v>1041</v>
      </c>
      <c r="S34" s="9">
        <v>1073</v>
      </c>
      <c r="T34" s="9">
        <v>812</v>
      </c>
      <c r="U34" s="90"/>
      <c r="V34" s="37">
        <f t="shared" si="0"/>
        <v>-261</v>
      </c>
      <c r="W34" s="49">
        <f t="shared" si="1"/>
        <v>-0.24324324324324326</v>
      </c>
    </row>
    <row r="35" spans="1:23" x14ac:dyDescent="0.2">
      <c r="A35" s="2" t="s">
        <v>30</v>
      </c>
      <c r="B35" s="9">
        <v>323</v>
      </c>
      <c r="C35" s="9">
        <v>245</v>
      </c>
      <c r="D35" s="9">
        <v>250</v>
      </c>
      <c r="E35" s="9">
        <v>315</v>
      </c>
      <c r="F35" s="9">
        <v>264</v>
      </c>
      <c r="G35" s="9">
        <v>241</v>
      </c>
      <c r="H35" s="9">
        <v>243</v>
      </c>
      <c r="I35" s="9">
        <v>237</v>
      </c>
      <c r="J35" s="9">
        <v>192</v>
      </c>
      <c r="K35" s="9">
        <v>159</v>
      </c>
      <c r="L35" s="9">
        <v>96</v>
      </c>
      <c r="M35" s="9">
        <v>174</v>
      </c>
      <c r="N35" s="9">
        <v>200</v>
      </c>
      <c r="O35" s="9">
        <v>234</v>
      </c>
      <c r="P35" s="9">
        <v>207</v>
      </c>
      <c r="Q35" s="9">
        <v>290</v>
      </c>
      <c r="R35" s="9">
        <v>286</v>
      </c>
      <c r="S35" s="9">
        <v>365</v>
      </c>
      <c r="T35" s="9">
        <v>236</v>
      </c>
      <c r="U35" s="90"/>
      <c r="V35" s="37">
        <f t="shared" si="0"/>
        <v>-129</v>
      </c>
      <c r="W35" s="49">
        <f t="shared" si="1"/>
        <v>-0.35342465753424657</v>
      </c>
    </row>
    <row r="36" spans="1:23" x14ac:dyDescent="0.2">
      <c r="A36" s="2" t="s">
        <v>31</v>
      </c>
      <c r="B36" s="9">
        <v>477</v>
      </c>
      <c r="C36" s="9">
        <v>476</v>
      </c>
      <c r="D36" s="9">
        <v>526</v>
      </c>
      <c r="E36" s="9">
        <v>545</v>
      </c>
      <c r="F36" s="9">
        <v>514</v>
      </c>
      <c r="G36" s="9">
        <v>590</v>
      </c>
      <c r="H36" s="9">
        <v>730</v>
      </c>
      <c r="I36" s="9">
        <v>756</v>
      </c>
      <c r="J36" s="9">
        <v>671</v>
      </c>
      <c r="K36" s="9">
        <v>684</v>
      </c>
      <c r="L36" s="9">
        <v>594</v>
      </c>
      <c r="M36" s="9">
        <v>461</v>
      </c>
      <c r="N36" s="9">
        <v>368</v>
      </c>
      <c r="O36" s="9">
        <v>338</v>
      </c>
      <c r="P36" s="9">
        <v>376</v>
      </c>
      <c r="Q36" s="9">
        <v>423</v>
      </c>
      <c r="R36" s="9">
        <v>442</v>
      </c>
      <c r="S36" s="9">
        <v>419</v>
      </c>
      <c r="T36" s="9">
        <v>403</v>
      </c>
      <c r="U36" s="90"/>
      <c r="V36" s="37">
        <f>T36-S36</f>
        <v>-16</v>
      </c>
      <c r="W36" s="49">
        <f>V36/S36</f>
        <v>-3.8186157517899763E-2</v>
      </c>
    </row>
    <row r="37" spans="1:23" x14ac:dyDescent="0.2">
      <c r="A37" s="3" t="s">
        <v>32</v>
      </c>
      <c r="B37" s="11">
        <v>924</v>
      </c>
      <c r="C37" s="11">
        <v>959</v>
      </c>
      <c r="D37" s="11">
        <v>1038</v>
      </c>
      <c r="E37" s="11">
        <v>902</v>
      </c>
      <c r="F37" s="11">
        <v>915</v>
      </c>
      <c r="G37" s="11">
        <v>833</v>
      </c>
      <c r="H37" s="11">
        <v>783</v>
      </c>
      <c r="I37" s="11">
        <v>773</v>
      </c>
      <c r="J37" s="11">
        <v>858</v>
      </c>
      <c r="K37" s="11">
        <v>789</v>
      </c>
      <c r="L37" s="11">
        <v>607</v>
      </c>
      <c r="M37" s="11">
        <v>540</v>
      </c>
      <c r="N37" s="11">
        <v>534</v>
      </c>
      <c r="O37" s="11">
        <v>514</v>
      </c>
      <c r="P37" s="11">
        <v>585</v>
      </c>
      <c r="Q37" s="11">
        <v>742</v>
      </c>
      <c r="R37" s="11">
        <v>600</v>
      </c>
      <c r="S37" s="11">
        <v>637</v>
      </c>
      <c r="T37" s="11">
        <v>438</v>
      </c>
      <c r="U37" s="90"/>
      <c r="V37" s="36">
        <f t="shared" si="0"/>
        <v>-199</v>
      </c>
      <c r="W37" s="50">
        <f t="shared" si="1"/>
        <v>-0.31240188383045525</v>
      </c>
    </row>
  </sheetData>
  <mergeCells count="1">
    <mergeCell ref="V3:W3"/>
  </mergeCells>
  <hyperlinks>
    <hyperlink ref="A2" location="Contents!A1" display="Back to contents"/>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zoomScaleNormal="100" workbookViewId="0"/>
  </sheetViews>
  <sheetFormatPr defaultRowHeight="15" x14ac:dyDescent="0.25"/>
  <cols>
    <col min="1" max="16384" width="9.140625" style="277"/>
  </cols>
  <sheetData>
    <row r="1" spans="1:1" x14ac:dyDescent="0.25">
      <c r="A1" s="329" t="s">
        <v>378</v>
      </c>
    </row>
    <row r="3" spans="1:1" x14ac:dyDescent="0.25">
      <c r="A3" s="329" t="s">
        <v>395</v>
      </c>
    </row>
    <row r="4" spans="1:1" x14ac:dyDescent="0.25">
      <c r="A4" s="277" t="s">
        <v>456</v>
      </c>
    </row>
    <row r="5" spans="1:1" x14ac:dyDescent="0.25">
      <c r="A5" s="277" t="s">
        <v>400</v>
      </c>
    </row>
    <row r="6" spans="1:1" x14ac:dyDescent="0.25">
      <c r="A6" s="277" t="s">
        <v>457</v>
      </c>
    </row>
    <row r="8" spans="1:1" x14ac:dyDescent="0.25">
      <c r="A8" s="277" t="s">
        <v>458</v>
      </c>
    </row>
    <row r="9" spans="1:1" x14ac:dyDescent="0.25">
      <c r="A9" s="339" t="s">
        <v>396</v>
      </c>
    </row>
    <row r="10" spans="1:1" x14ac:dyDescent="0.25">
      <c r="A10" s="339" t="s">
        <v>397</v>
      </c>
    </row>
    <row r="11" spans="1:1" x14ac:dyDescent="0.25">
      <c r="A11" s="339" t="s">
        <v>398</v>
      </c>
    </row>
    <row r="12" spans="1:1" x14ac:dyDescent="0.25">
      <c r="A12" s="339" t="s">
        <v>399</v>
      </c>
    </row>
    <row r="14" spans="1:1" x14ac:dyDescent="0.25">
      <c r="A14" s="277" t="s">
        <v>406</v>
      </c>
    </row>
    <row r="16" spans="1:1" x14ac:dyDescent="0.25">
      <c r="A16" s="277" t="s">
        <v>402</v>
      </c>
    </row>
    <row r="17" spans="1:1" x14ac:dyDescent="0.25">
      <c r="A17" s="277" t="s">
        <v>401</v>
      </c>
    </row>
    <row r="18" spans="1:1" x14ac:dyDescent="0.25">
      <c r="A18" s="277" t="s">
        <v>403</v>
      </c>
    </row>
    <row r="19" spans="1:1" x14ac:dyDescent="0.25">
      <c r="A19" s="277" t="s">
        <v>404</v>
      </c>
    </row>
    <row r="20" spans="1:1" x14ac:dyDescent="0.25">
      <c r="A20" s="277" t="s">
        <v>405</v>
      </c>
    </row>
  </sheetData>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21"/>
  <sheetViews>
    <sheetView showGridLines="0" workbookViewId="0">
      <selection activeCell="A2" sqref="A2"/>
    </sheetView>
  </sheetViews>
  <sheetFormatPr defaultRowHeight="12.75" x14ac:dyDescent="0.2"/>
  <cols>
    <col min="1" max="1" width="27.140625" style="6" customWidth="1"/>
    <col min="2" max="15" width="11.42578125" style="6" customWidth="1"/>
    <col min="16" max="16" width="4.28515625" style="6" customWidth="1"/>
    <col min="17" max="17" width="9.140625" style="6"/>
    <col min="18" max="18" width="13.140625" style="6" customWidth="1"/>
    <col min="19" max="16384" width="9.140625" style="6"/>
  </cols>
  <sheetData>
    <row r="1" spans="1:18" s="161" customFormat="1" x14ac:dyDescent="0.2">
      <c r="A1" s="30" t="s">
        <v>304</v>
      </c>
    </row>
    <row r="2" spans="1:18" ht="15" x14ac:dyDescent="0.25">
      <c r="A2" s="226" t="s">
        <v>241</v>
      </c>
    </row>
    <row r="3" spans="1:18" ht="12.75" customHeight="1" x14ac:dyDescent="0.2">
      <c r="Q3" s="345" t="s">
        <v>269</v>
      </c>
      <c r="R3" s="346"/>
    </row>
    <row r="4" spans="1:18" s="15" customFormat="1" ht="14.25" customHeight="1" x14ac:dyDescent="0.25">
      <c r="A4" s="14"/>
      <c r="B4" s="28" t="s">
        <v>140</v>
      </c>
      <c r="C4" s="28" t="s">
        <v>141</v>
      </c>
      <c r="D4" s="28" t="s">
        <v>142</v>
      </c>
      <c r="E4" s="28" t="s">
        <v>143</v>
      </c>
      <c r="F4" s="28" t="s">
        <v>144</v>
      </c>
      <c r="G4" s="28" t="s">
        <v>145</v>
      </c>
      <c r="H4" s="28" t="s">
        <v>146</v>
      </c>
      <c r="I4" s="28" t="s">
        <v>147</v>
      </c>
      <c r="J4" s="28" t="s">
        <v>148</v>
      </c>
      <c r="K4" s="28" t="s">
        <v>149</v>
      </c>
      <c r="L4" s="28" t="s">
        <v>150</v>
      </c>
      <c r="M4" s="28" t="s">
        <v>151</v>
      </c>
      <c r="N4" s="28" t="s">
        <v>152</v>
      </c>
      <c r="O4" s="28" t="s">
        <v>267</v>
      </c>
      <c r="Q4" s="13" t="s">
        <v>154</v>
      </c>
      <c r="R4" s="13" t="s">
        <v>155</v>
      </c>
    </row>
    <row r="5" spans="1:18" x14ac:dyDescent="0.2">
      <c r="A5" s="4" t="s">
        <v>208</v>
      </c>
      <c r="B5" s="7">
        <v>41131</v>
      </c>
      <c r="C5" s="7">
        <v>42063</v>
      </c>
      <c r="D5" s="7">
        <v>43563</v>
      </c>
      <c r="E5" s="7">
        <v>41949</v>
      </c>
      <c r="F5" s="7">
        <v>35708</v>
      </c>
      <c r="G5" s="7">
        <v>32163</v>
      </c>
      <c r="H5" s="7">
        <v>29809</v>
      </c>
      <c r="I5" s="7">
        <v>29852</v>
      </c>
      <c r="J5" s="7">
        <v>28610</v>
      </c>
      <c r="K5" s="7">
        <v>28775</v>
      </c>
      <c r="L5" s="7">
        <v>29384</v>
      </c>
      <c r="M5" s="7">
        <v>30268</v>
      </c>
      <c r="N5" s="7">
        <v>31581</v>
      </c>
      <c r="O5" s="7">
        <v>27571</v>
      </c>
      <c r="Q5" s="35">
        <f>O5-N5</f>
        <v>-4010</v>
      </c>
      <c r="R5" s="84">
        <f>Q5/N5</f>
        <v>-0.12697507995313637</v>
      </c>
    </row>
    <row r="6" spans="1:18" x14ac:dyDescent="0.2">
      <c r="A6" s="2" t="s">
        <v>209</v>
      </c>
      <c r="B6" s="29"/>
      <c r="C6" s="29"/>
      <c r="D6" s="29"/>
      <c r="E6" s="29"/>
      <c r="F6" s="29"/>
      <c r="G6" s="29"/>
      <c r="H6" s="29"/>
      <c r="I6" s="29"/>
      <c r="J6" s="29"/>
      <c r="K6" s="29"/>
      <c r="L6" s="29"/>
      <c r="M6" s="29"/>
      <c r="N6" s="29"/>
      <c r="O6" s="29"/>
      <c r="Q6" s="95"/>
      <c r="R6" s="169"/>
    </row>
    <row r="7" spans="1:18" x14ac:dyDescent="0.2">
      <c r="A7" s="97" t="s">
        <v>160</v>
      </c>
      <c r="B7" s="9">
        <v>2898</v>
      </c>
      <c r="C7" s="9">
        <v>2781</v>
      </c>
      <c r="D7" s="9">
        <v>2706</v>
      </c>
      <c r="E7" s="9">
        <v>2359</v>
      </c>
      <c r="F7" s="9">
        <v>2039</v>
      </c>
      <c r="G7" s="9">
        <v>1800</v>
      </c>
      <c r="H7" s="9">
        <v>1860</v>
      </c>
      <c r="I7" s="9">
        <v>2091</v>
      </c>
      <c r="J7" s="9">
        <v>1787</v>
      </c>
      <c r="K7" s="9">
        <v>1798</v>
      </c>
      <c r="L7" s="9">
        <v>1710</v>
      </c>
      <c r="M7" s="9">
        <v>1642</v>
      </c>
      <c r="N7" s="9">
        <v>1756</v>
      </c>
      <c r="O7" s="9">
        <v>1495</v>
      </c>
      <c r="Q7" s="37">
        <f>O7-N7</f>
        <v>-261</v>
      </c>
      <c r="R7" s="49">
        <f t="shared" ref="R7:R11" si="0">Q7/N7</f>
        <v>-0.14863325740318906</v>
      </c>
    </row>
    <row r="8" spans="1:18" x14ac:dyDescent="0.2">
      <c r="A8" s="97" t="s">
        <v>161</v>
      </c>
      <c r="B8" s="9">
        <v>4207</v>
      </c>
      <c r="C8" s="9">
        <v>4170</v>
      </c>
      <c r="D8" s="9">
        <v>4080</v>
      </c>
      <c r="E8" s="9">
        <v>3722</v>
      </c>
      <c r="F8" s="9">
        <v>3271</v>
      </c>
      <c r="G8" s="9">
        <v>2857</v>
      </c>
      <c r="H8" s="9">
        <v>2970</v>
      </c>
      <c r="I8" s="9">
        <v>3328</v>
      </c>
      <c r="J8" s="9">
        <v>2891</v>
      </c>
      <c r="K8" s="9">
        <v>2825</v>
      </c>
      <c r="L8" s="9">
        <v>2774</v>
      </c>
      <c r="M8" s="9">
        <v>2698</v>
      </c>
      <c r="N8" s="9">
        <v>2995</v>
      </c>
      <c r="O8" s="9">
        <v>2643</v>
      </c>
      <c r="Q8" s="37">
        <f t="shared" ref="Q8:Q11" si="1">O8-N8</f>
        <v>-352</v>
      </c>
      <c r="R8" s="49">
        <f>Q8/N8</f>
        <v>-0.11752921535893156</v>
      </c>
    </row>
    <row r="9" spans="1:18" x14ac:dyDescent="0.2">
      <c r="A9" s="97" t="s">
        <v>162</v>
      </c>
      <c r="B9" s="9">
        <v>4903</v>
      </c>
      <c r="C9" s="9">
        <v>4980</v>
      </c>
      <c r="D9" s="9">
        <v>4835</v>
      </c>
      <c r="E9" s="9">
        <v>4480</v>
      </c>
      <c r="F9" s="9">
        <v>4028</v>
      </c>
      <c r="G9" s="9">
        <v>3586</v>
      </c>
      <c r="H9" s="9">
        <v>3737</v>
      </c>
      <c r="I9" s="9">
        <v>4125</v>
      </c>
      <c r="J9" s="9">
        <v>3580</v>
      </c>
      <c r="K9" s="9">
        <v>3520</v>
      </c>
      <c r="L9" s="9">
        <v>3504</v>
      </c>
      <c r="M9" s="9">
        <v>3432</v>
      </c>
      <c r="N9" s="9">
        <v>3731</v>
      </c>
      <c r="O9" s="9">
        <v>3307</v>
      </c>
      <c r="Q9" s="37">
        <f>O9-N9</f>
        <v>-424</v>
      </c>
      <c r="R9" s="49">
        <f>Q9/N9</f>
        <v>-0.11364245510586975</v>
      </c>
    </row>
    <row r="10" spans="1:18" x14ac:dyDescent="0.2">
      <c r="A10" s="97" t="s">
        <v>163</v>
      </c>
      <c r="B10" s="9">
        <v>5332</v>
      </c>
      <c r="C10" s="9">
        <v>5514</v>
      </c>
      <c r="D10" s="9">
        <v>5319</v>
      </c>
      <c r="E10" s="9">
        <v>4970</v>
      </c>
      <c r="F10" s="9">
        <v>4484</v>
      </c>
      <c r="G10" s="9">
        <v>4043</v>
      </c>
      <c r="H10" s="9">
        <v>4263</v>
      </c>
      <c r="I10" s="9">
        <v>4743</v>
      </c>
      <c r="J10" s="9">
        <v>4122</v>
      </c>
      <c r="K10" s="9">
        <v>4038</v>
      </c>
      <c r="L10" s="9">
        <v>4053</v>
      </c>
      <c r="M10" s="9">
        <v>3959</v>
      </c>
      <c r="N10" s="9">
        <v>4256</v>
      </c>
      <c r="O10" s="9">
        <v>3878</v>
      </c>
      <c r="Q10" s="37">
        <f t="shared" si="1"/>
        <v>-378</v>
      </c>
      <c r="R10" s="49">
        <f t="shared" si="0"/>
        <v>-8.8815789473684209E-2</v>
      </c>
    </row>
    <row r="11" spans="1:18" x14ac:dyDescent="0.2">
      <c r="A11" s="98" t="s">
        <v>164</v>
      </c>
      <c r="B11" s="11">
        <v>5579</v>
      </c>
      <c r="C11" s="11">
        <v>5844</v>
      </c>
      <c r="D11" s="11">
        <v>5647</v>
      </c>
      <c r="E11" s="11">
        <v>5325</v>
      </c>
      <c r="F11" s="11">
        <v>4800</v>
      </c>
      <c r="G11" s="11">
        <v>4376</v>
      </c>
      <c r="H11" s="11">
        <v>4620</v>
      </c>
      <c r="I11" s="11">
        <v>5193</v>
      </c>
      <c r="J11" s="11">
        <v>4568</v>
      </c>
      <c r="K11" s="11">
        <v>4487</v>
      </c>
      <c r="L11" s="11">
        <v>4430</v>
      </c>
      <c r="M11" s="11">
        <v>4375</v>
      </c>
      <c r="N11" s="11">
        <v>4667</v>
      </c>
      <c r="O11" s="11">
        <v>4269</v>
      </c>
      <c r="Q11" s="36">
        <f t="shared" si="1"/>
        <v>-398</v>
      </c>
      <c r="R11" s="50">
        <f t="shared" si="0"/>
        <v>-8.5279622884079712E-2</v>
      </c>
    </row>
    <row r="12" spans="1:18" x14ac:dyDescent="0.2">
      <c r="A12" s="1"/>
      <c r="B12" s="119"/>
      <c r="C12" s="119"/>
      <c r="D12" s="119"/>
      <c r="E12" s="119"/>
      <c r="F12" s="119"/>
      <c r="G12" s="119"/>
      <c r="H12" s="119"/>
      <c r="I12" s="119"/>
      <c r="J12" s="119"/>
      <c r="K12" s="119"/>
      <c r="L12" s="119"/>
      <c r="M12" s="119"/>
      <c r="N12" s="119"/>
      <c r="O12" s="119"/>
      <c r="Q12" s="150"/>
      <c r="R12" s="160"/>
    </row>
    <row r="13" spans="1:18" s="161" customFormat="1" x14ac:dyDescent="0.2">
      <c r="A13" s="30" t="s">
        <v>305</v>
      </c>
    </row>
    <row r="14" spans="1:18" s="161" customFormat="1" x14ac:dyDescent="0.2"/>
    <row r="15" spans="1:18" s="15" customFormat="1" ht="14.25" customHeight="1" x14ac:dyDescent="0.25">
      <c r="A15" s="14"/>
      <c r="B15" s="12" t="s">
        <v>140</v>
      </c>
      <c r="C15" s="28" t="s">
        <v>141</v>
      </c>
      <c r="D15" s="28" t="s">
        <v>142</v>
      </c>
      <c r="E15" s="28" t="s">
        <v>143</v>
      </c>
      <c r="F15" s="28" t="s">
        <v>144</v>
      </c>
      <c r="G15" s="28" t="s">
        <v>145</v>
      </c>
      <c r="H15" s="28" t="s">
        <v>146</v>
      </c>
      <c r="I15" s="28" t="s">
        <v>147</v>
      </c>
      <c r="J15" s="28" t="s">
        <v>148</v>
      </c>
      <c r="K15" s="28" t="s">
        <v>149</v>
      </c>
      <c r="L15" s="28" t="s">
        <v>150</v>
      </c>
      <c r="M15" s="28" t="s">
        <v>151</v>
      </c>
      <c r="N15" s="28" t="s">
        <v>152</v>
      </c>
      <c r="O15" s="28" t="s">
        <v>267</v>
      </c>
    </row>
    <row r="16" spans="1:18" s="15" customFormat="1" x14ac:dyDescent="0.25">
      <c r="A16" s="189" t="s">
        <v>209</v>
      </c>
      <c r="B16" s="188"/>
      <c r="C16" s="188"/>
      <c r="D16" s="188"/>
      <c r="E16" s="188"/>
      <c r="F16" s="188"/>
      <c r="G16" s="188"/>
      <c r="H16" s="188"/>
      <c r="I16" s="188"/>
      <c r="J16" s="188"/>
      <c r="K16" s="188"/>
      <c r="L16" s="188"/>
      <c r="M16" s="188"/>
      <c r="N16" s="188"/>
      <c r="O16" s="188"/>
    </row>
    <row r="17" spans="1:15" x14ac:dyDescent="0.2">
      <c r="A17" s="190" t="s">
        <v>160</v>
      </c>
      <c r="B17" s="70">
        <f>B7/B$5</f>
        <v>7.0457805548126723E-2</v>
      </c>
      <c r="C17" s="70">
        <f t="shared" ref="B17:L21" si="2">C7/C$5</f>
        <v>6.6115113044718635E-2</v>
      </c>
      <c r="D17" s="70">
        <f t="shared" si="2"/>
        <v>6.2116934095447975E-2</v>
      </c>
      <c r="E17" s="70">
        <f t="shared" si="2"/>
        <v>5.6234951965481894E-2</v>
      </c>
      <c r="F17" s="70">
        <f t="shared" si="2"/>
        <v>5.71020499607931E-2</v>
      </c>
      <c r="G17" s="70">
        <f t="shared" si="2"/>
        <v>5.5964928644715979E-2</v>
      </c>
      <c r="H17" s="70">
        <f t="shared" si="2"/>
        <v>6.2397262571706531E-2</v>
      </c>
      <c r="I17" s="70">
        <f t="shared" si="2"/>
        <v>7.0045558086560364E-2</v>
      </c>
      <c r="J17" s="70">
        <f t="shared" si="2"/>
        <v>6.2460678084585809E-2</v>
      </c>
      <c r="K17" s="70">
        <f t="shared" si="2"/>
        <v>6.2484795829713294E-2</v>
      </c>
      <c r="L17" s="70">
        <f t="shared" si="2"/>
        <v>5.8194936019602503E-2</v>
      </c>
      <c r="M17" s="70">
        <f t="shared" ref="M17:N17" si="3">M7/M$5</f>
        <v>5.4248711510506142E-2</v>
      </c>
      <c r="N17" s="70">
        <f t="shared" si="3"/>
        <v>5.5603052468256232E-2</v>
      </c>
      <c r="O17" s="70">
        <f>O7/O$5</f>
        <v>5.4223640781981067E-2</v>
      </c>
    </row>
    <row r="18" spans="1:15" x14ac:dyDescent="0.2">
      <c r="A18" s="190" t="s">
        <v>161</v>
      </c>
      <c r="B18" s="70">
        <f>B8/B$5</f>
        <v>0.10228294960005835</v>
      </c>
      <c r="C18" s="70">
        <f t="shared" si="2"/>
        <v>9.9137008772555449E-2</v>
      </c>
      <c r="D18" s="70">
        <f t="shared" si="2"/>
        <v>9.3657461607327325E-2</v>
      </c>
      <c r="E18" s="70">
        <f t="shared" si="2"/>
        <v>8.8726787289327522E-2</v>
      </c>
      <c r="F18" s="70">
        <f t="shared" si="2"/>
        <v>9.1604122325529294E-2</v>
      </c>
      <c r="G18" s="70">
        <f t="shared" si="2"/>
        <v>8.8828778409974191E-2</v>
      </c>
      <c r="H18" s="70">
        <f t="shared" si="2"/>
        <v>9.9634338622563656E-2</v>
      </c>
      <c r="I18" s="70">
        <f t="shared" si="2"/>
        <v>0.11148331770065657</v>
      </c>
      <c r="J18" s="70">
        <f t="shared" si="2"/>
        <v>0.10104858441104508</v>
      </c>
      <c r="K18" s="70">
        <f t="shared" si="2"/>
        <v>9.817549956559514E-2</v>
      </c>
      <c r="L18" s="70">
        <f t="shared" si="2"/>
        <v>9.440511843179962E-2</v>
      </c>
      <c r="M18" s="70">
        <f t="shared" ref="M18:N18" si="4">M8/M$5</f>
        <v>8.9137042421038717E-2</v>
      </c>
      <c r="N18" s="70">
        <f t="shared" si="4"/>
        <v>9.4835502359013335E-2</v>
      </c>
      <c r="O18" s="70">
        <f>O8/O$5</f>
        <v>9.5861593703529077E-2</v>
      </c>
    </row>
    <row r="19" spans="1:15" x14ac:dyDescent="0.2">
      <c r="A19" s="190" t="s">
        <v>162</v>
      </c>
      <c r="B19" s="70">
        <f t="shared" si="2"/>
        <v>0.11920449296151321</v>
      </c>
      <c r="C19" s="70">
        <f t="shared" si="2"/>
        <v>0.11839383781470651</v>
      </c>
      <c r="D19" s="70">
        <f t="shared" si="2"/>
        <v>0.11098868305672245</v>
      </c>
      <c r="E19" s="70">
        <f t="shared" si="2"/>
        <v>0.10679634794631576</v>
      </c>
      <c r="F19" s="70">
        <f t="shared" si="2"/>
        <v>0.11280385347821216</v>
      </c>
      <c r="G19" s="70">
        <f t="shared" si="2"/>
        <v>0.11149457451108416</v>
      </c>
      <c r="H19" s="70">
        <f t="shared" si="2"/>
        <v>0.12536482270455232</v>
      </c>
      <c r="I19" s="70">
        <f>I9/I$5</f>
        <v>0.13818169636875252</v>
      </c>
      <c r="J19" s="70">
        <f t="shared" si="2"/>
        <v>0.12513107305138063</v>
      </c>
      <c r="K19" s="70">
        <f t="shared" si="2"/>
        <v>0.12232841007819288</v>
      </c>
      <c r="L19" s="70">
        <f t="shared" si="2"/>
        <v>0.11924857065069426</v>
      </c>
      <c r="M19" s="70">
        <f t="shared" ref="M19:O19" si="5">M9/M$5</f>
        <v>0.11338707545923087</v>
      </c>
      <c r="N19" s="70">
        <f t="shared" si="5"/>
        <v>0.11814065419081093</v>
      </c>
      <c r="O19" s="70">
        <f t="shared" si="5"/>
        <v>0.11994486960937216</v>
      </c>
    </row>
    <row r="20" spans="1:15" x14ac:dyDescent="0.2">
      <c r="A20" s="190" t="s">
        <v>163</v>
      </c>
      <c r="B20" s="70">
        <f t="shared" si="2"/>
        <v>0.12963458218861687</v>
      </c>
      <c r="C20" s="70">
        <f t="shared" si="2"/>
        <v>0.13108908066471722</v>
      </c>
      <c r="D20" s="70">
        <f t="shared" si="2"/>
        <v>0.12209902899249363</v>
      </c>
      <c r="E20" s="70">
        <f>E10/E$5</f>
        <v>0.11847719850294405</v>
      </c>
      <c r="F20" s="70">
        <f t="shared" si="2"/>
        <v>0.12557410104178335</v>
      </c>
      <c r="G20" s="70">
        <f t="shared" si="2"/>
        <v>0.12570344806143705</v>
      </c>
      <c r="H20" s="70">
        <f t="shared" si="2"/>
        <v>0.14301050018450803</v>
      </c>
      <c r="I20" s="70">
        <f t="shared" si="2"/>
        <v>0.15888382687927108</v>
      </c>
      <c r="J20" s="70">
        <f t="shared" si="2"/>
        <v>0.14407549807759526</v>
      </c>
      <c r="K20" s="70">
        <f t="shared" si="2"/>
        <v>0.1403301476976542</v>
      </c>
      <c r="L20" s="70">
        <f t="shared" si="2"/>
        <v>0.1379322080043561</v>
      </c>
      <c r="M20" s="70">
        <f t="shared" ref="M20:O20" si="6">M10/M$5</f>
        <v>0.13079820272234705</v>
      </c>
      <c r="N20" s="70">
        <f>N10/N$5</f>
        <v>0.13476457363604699</v>
      </c>
      <c r="O20" s="70">
        <f t="shared" si="6"/>
        <v>0.14065503608864385</v>
      </c>
    </row>
    <row r="21" spans="1:15" x14ac:dyDescent="0.2">
      <c r="A21" s="191" t="s">
        <v>164</v>
      </c>
      <c r="B21" s="71">
        <f t="shared" si="2"/>
        <v>0.13563978507694927</v>
      </c>
      <c r="C21" s="71">
        <f t="shared" si="2"/>
        <v>0.13893445545966765</v>
      </c>
      <c r="D21" s="71">
        <f t="shared" si="2"/>
        <v>0.12962835433739642</v>
      </c>
      <c r="E21" s="71">
        <f t="shared" si="2"/>
        <v>0.12693985553886863</v>
      </c>
      <c r="F21" s="71">
        <f t="shared" si="2"/>
        <v>0.13442365856390726</v>
      </c>
      <c r="G21" s="71">
        <f>G11/G$5</f>
        <v>0.13605695986070951</v>
      </c>
      <c r="H21" s="71">
        <f t="shared" si="2"/>
        <v>0.15498674896843234</v>
      </c>
      <c r="I21" s="71">
        <f t="shared" si="2"/>
        <v>0.17395819375586224</v>
      </c>
      <c r="J21" s="71">
        <f t="shared" si="2"/>
        <v>0.15966445298846557</v>
      </c>
      <c r="K21" s="71">
        <f t="shared" si="2"/>
        <v>0.15593397046046917</v>
      </c>
      <c r="L21" s="71">
        <f t="shared" si="2"/>
        <v>0.15076231962973047</v>
      </c>
      <c r="M21" s="71">
        <f t="shared" ref="M21:O21" si="7">M11/M$5</f>
        <v>0.14454209065679927</v>
      </c>
      <c r="N21" s="71">
        <f t="shared" si="7"/>
        <v>0.14777872771603179</v>
      </c>
      <c r="O21" s="71">
        <f t="shared" si="7"/>
        <v>0.15483660367777738</v>
      </c>
    </row>
  </sheetData>
  <mergeCells count="1">
    <mergeCell ref="Q3:R3"/>
  </mergeCells>
  <hyperlinks>
    <hyperlink ref="A2" location="Contents!A1" display="Back to contents"/>
  </hyperlinks>
  <pageMargins left="0.7" right="0.7" top="0.75" bottom="0.75" header="0.3" footer="0.3"/>
  <pageSetup paperSize="9" orientation="portrait" horizontalDpi="90"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76"/>
  <sheetViews>
    <sheetView showGridLines="0" workbookViewId="0">
      <selection activeCell="A2" sqref="A2"/>
    </sheetView>
  </sheetViews>
  <sheetFormatPr defaultRowHeight="12.75" x14ac:dyDescent="0.2"/>
  <cols>
    <col min="1" max="1" width="20.85546875" style="6" customWidth="1"/>
    <col min="2" max="15" width="11.42578125" style="6" customWidth="1"/>
    <col min="16" max="16" width="5.5703125" style="6" customWidth="1"/>
    <col min="17" max="17" width="9.140625" style="6"/>
    <col min="18" max="18" width="14.5703125" style="6" customWidth="1"/>
    <col min="19" max="16384" width="9.140625" style="6"/>
  </cols>
  <sheetData>
    <row r="1" spans="1:18" x14ac:dyDescent="0.2">
      <c r="A1" s="30" t="s">
        <v>306</v>
      </c>
    </row>
    <row r="2" spans="1:18" ht="15" customHeight="1" x14ac:dyDescent="0.25">
      <c r="A2" s="226" t="s">
        <v>241</v>
      </c>
      <c r="Q2" s="345" t="s">
        <v>269</v>
      </c>
      <c r="R2" s="346"/>
    </row>
    <row r="3" spans="1:18" s="15" customFormat="1" x14ac:dyDescent="0.25">
      <c r="A3" s="14"/>
      <c r="B3" s="28" t="s">
        <v>140</v>
      </c>
      <c r="C3" s="28" t="s">
        <v>141</v>
      </c>
      <c r="D3" s="28" t="s">
        <v>142</v>
      </c>
      <c r="E3" s="28" t="s">
        <v>143</v>
      </c>
      <c r="F3" s="28" t="s">
        <v>144</v>
      </c>
      <c r="G3" s="28" t="s">
        <v>145</v>
      </c>
      <c r="H3" s="28" t="s">
        <v>146</v>
      </c>
      <c r="I3" s="28" t="s">
        <v>147</v>
      </c>
      <c r="J3" s="28" t="s">
        <v>148</v>
      </c>
      <c r="K3" s="28" t="s">
        <v>149</v>
      </c>
      <c r="L3" s="28" t="s">
        <v>150</v>
      </c>
      <c r="M3" s="28" t="s">
        <v>151</v>
      </c>
      <c r="N3" s="28" t="s">
        <v>152</v>
      </c>
      <c r="O3" s="28" t="s">
        <v>267</v>
      </c>
      <c r="Q3" s="13" t="s">
        <v>154</v>
      </c>
      <c r="R3" s="13" t="s">
        <v>155</v>
      </c>
    </row>
    <row r="4" spans="1:18" x14ac:dyDescent="0.2">
      <c r="A4" s="4" t="s">
        <v>0</v>
      </c>
      <c r="B4" s="7">
        <v>2900</v>
      </c>
      <c r="C4" s="7">
        <v>2780</v>
      </c>
      <c r="D4" s="7">
        <v>2705</v>
      </c>
      <c r="E4" s="7">
        <v>2360</v>
      </c>
      <c r="F4" s="7">
        <v>2040</v>
      </c>
      <c r="G4" s="7">
        <v>1800</v>
      </c>
      <c r="H4" s="7">
        <v>1860</v>
      </c>
      <c r="I4" s="7">
        <v>2090</v>
      </c>
      <c r="J4" s="7">
        <v>1785</v>
      </c>
      <c r="K4" s="7">
        <v>1800</v>
      </c>
      <c r="L4" s="7">
        <v>1710</v>
      </c>
      <c r="M4" s="7">
        <v>1640</v>
      </c>
      <c r="N4" s="7">
        <v>1755</v>
      </c>
      <c r="O4" s="7">
        <v>1495</v>
      </c>
      <c r="P4" s="109"/>
      <c r="Q4" s="35">
        <f>O4-N4</f>
        <v>-260</v>
      </c>
      <c r="R4" s="84">
        <f>Q4/N4</f>
        <v>-0.14814814814814814</v>
      </c>
    </row>
    <row r="5" spans="1:18" x14ac:dyDescent="0.2">
      <c r="A5" s="2" t="s">
        <v>1</v>
      </c>
      <c r="B5" s="9">
        <v>55</v>
      </c>
      <c r="C5" s="9">
        <v>70</v>
      </c>
      <c r="D5" s="9">
        <v>115</v>
      </c>
      <c r="E5" s="9">
        <v>85</v>
      </c>
      <c r="F5" s="9">
        <v>70</v>
      </c>
      <c r="G5" s="9">
        <v>55</v>
      </c>
      <c r="H5" s="9">
        <v>25</v>
      </c>
      <c r="I5" s="9">
        <v>35</v>
      </c>
      <c r="J5" s="9">
        <v>65</v>
      </c>
      <c r="K5" s="9">
        <v>65</v>
      </c>
      <c r="L5" s="9">
        <v>85</v>
      </c>
      <c r="M5" s="9">
        <v>80</v>
      </c>
      <c r="N5" s="9">
        <v>60</v>
      </c>
      <c r="O5" s="9">
        <v>50</v>
      </c>
      <c r="P5" s="109"/>
      <c r="Q5" s="37">
        <f t="shared" ref="Q5:Q36" si="0">O5-N5</f>
        <v>-10</v>
      </c>
      <c r="R5" s="49">
        <f>Q5/N5</f>
        <v>-0.16666666666666666</v>
      </c>
    </row>
    <row r="6" spans="1:18" x14ac:dyDescent="0.2">
      <c r="A6" s="2" t="s">
        <v>2</v>
      </c>
      <c r="B6" s="9">
        <v>70</v>
      </c>
      <c r="C6" s="9">
        <v>85</v>
      </c>
      <c r="D6" s="9">
        <v>105</v>
      </c>
      <c r="E6" s="9">
        <v>80</v>
      </c>
      <c r="F6" s="9">
        <v>90</v>
      </c>
      <c r="G6" s="9">
        <v>50</v>
      </c>
      <c r="H6" s="9">
        <v>55</v>
      </c>
      <c r="I6" s="9">
        <v>40</v>
      </c>
      <c r="J6" s="9">
        <v>45</v>
      </c>
      <c r="K6" s="9">
        <v>50</v>
      </c>
      <c r="L6" s="9">
        <v>50</v>
      </c>
      <c r="M6" s="9">
        <v>45</v>
      </c>
      <c r="N6" s="9">
        <v>55</v>
      </c>
      <c r="O6" s="9">
        <v>40</v>
      </c>
      <c r="P6" s="109"/>
      <c r="Q6" s="37">
        <f t="shared" si="0"/>
        <v>-15</v>
      </c>
      <c r="R6" s="49">
        <f t="shared" ref="R6:R36" si="1">Q6/N6</f>
        <v>-0.27272727272727271</v>
      </c>
    </row>
    <row r="7" spans="1:18" x14ac:dyDescent="0.2">
      <c r="A7" s="2" t="s">
        <v>3</v>
      </c>
      <c r="B7" s="9">
        <v>10</v>
      </c>
      <c r="C7" s="9">
        <v>30</v>
      </c>
      <c r="D7" s="9">
        <v>25</v>
      </c>
      <c r="E7" s="9">
        <v>40</v>
      </c>
      <c r="F7" s="9">
        <v>30</v>
      </c>
      <c r="G7" s="9">
        <v>30</v>
      </c>
      <c r="H7" s="9">
        <v>20</v>
      </c>
      <c r="I7" s="9">
        <v>20</v>
      </c>
      <c r="J7" s="9">
        <v>25</v>
      </c>
      <c r="K7" s="9">
        <v>15</v>
      </c>
      <c r="L7" s="9">
        <v>25</v>
      </c>
      <c r="M7" s="9">
        <v>15</v>
      </c>
      <c r="N7" s="9">
        <v>20</v>
      </c>
      <c r="O7" s="9">
        <v>10</v>
      </c>
      <c r="P7" s="109"/>
      <c r="Q7" s="37">
        <f t="shared" si="0"/>
        <v>-10</v>
      </c>
      <c r="R7" s="49">
        <f t="shared" si="1"/>
        <v>-0.5</v>
      </c>
    </row>
    <row r="8" spans="1:18" x14ac:dyDescent="0.2">
      <c r="A8" s="2" t="s">
        <v>4</v>
      </c>
      <c r="B8" s="9">
        <v>25</v>
      </c>
      <c r="C8" s="9">
        <v>25</v>
      </c>
      <c r="D8" s="9">
        <v>30</v>
      </c>
      <c r="E8" s="9">
        <v>20</v>
      </c>
      <c r="F8" s="9">
        <v>20</v>
      </c>
      <c r="G8" s="9">
        <v>5</v>
      </c>
      <c r="H8" s="9">
        <v>5</v>
      </c>
      <c r="I8" s="9">
        <v>10</v>
      </c>
      <c r="J8" s="9">
        <v>15</v>
      </c>
      <c r="K8" s="9">
        <v>15</v>
      </c>
      <c r="L8" s="9">
        <v>20</v>
      </c>
      <c r="M8" s="9">
        <v>20</v>
      </c>
      <c r="N8" s="9">
        <v>20</v>
      </c>
      <c r="O8" s="9">
        <v>25</v>
      </c>
      <c r="P8" s="109"/>
      <c r="Q8" s="37">
        <f t="shared" si="0"/>
        <v>5</v>
      </c>
      <c r="R8" s="49">
        <f t="shared" si="1"/>
        <v>0.25</v>
      </c>
    </row>
    <row r="9" spans="1:18" x14ac:dyDescent="0.2">
      <c r="A9" s="2" t="s">
        <v>5</v>
      </c>
      <c r="B9" s="9">
        <v>30</v>
      </c>
      <c r="C9" s="9">
        <v>40</v>
      </c>
      <c r="D9" s="9">
        <v>30</v>
      </c>
      <c r="E9" s="9">
        <v>40</v>
      </c>
      <c r="F9" s="9">
        <v>25</v>
      </c>
      <c r="G9" s="9">
        <v>25</v>
      </c>
      <c r="H9" s="9">
        <v>15</v>
      </c>
      <c r="I9" s="9">
        <v>20</v>
      </c>
      <c r="J9" s="9">
        <v>10</v>
      </c>
      <c r="K9" s="9">
        <v>0</v>
      </c>
      <c r="L9" s="9">
        <v>0</v>
      </c>
      <c r="M9" s="9">
        <v>5</v>
      </c>
      <c r="N9" s="9">
        <v>10</v>
      </c>
      <c r="O9" s="9">
        <v>15</v>
      </c>
      <c r="P9" s="109"/>
      <c r="Q9" s="37">
        <f t="shared" si="0"/>
        <v>5</v>
      </c>
      <c r="R9" s="49">
        <f t="shared" si="1"/>
        <v>0.5</v>
      </c>
    </row>
    <row r="10" spans="1:18" x14ac:dyDescent="0.2">
      <c r="A10" s="2" t="s">
        <v>6</v>
      </c>
      <c r="B10" s="9">
        <v>90</v>
      </c>
      <c r="C10" s="9">
        <v>100</v>
      </c>
      <c r="D10" s="9">
        <v>90</v>
      </c>
      <c r="E10" s="9">
        <v>80</v>
      </c>
      <c r="F10" s="9">
        <v>60</v>
      </c>
      <c r="G10" s="9">
        <v>85</v>
      </c>
      <c r="H10" s="9">
        <v>55</v>
      </c>
      <c r="I10" s="9">
        <v>30</v>
      </c>
      <c r="J10" s="9">
        <v>35</v>
      </c>
      <c r="K10" s="9">
        <v>70</v>
      </c>
      <c r="L10" s="9">
        <v>70</v>
      </c>
      <c r="M10" s="9">
        <v>80</v>
      </c>
      <c r="N10" s="9">
        <v>50</v>
      </c>
      <c r="O10" s="9">
        <v>60</v>
      </c>
      <c r="P10" s="109"/>
      <c r="Q10" s="37">
        <f t="shared" si="0"/>
        <v>10</v>
      </c>
      <c r="R10" s="49">
        <f t="shared" si="1"/>
        <v>0.2</v>
      </c>
    </row>
    <row r="11" spans="1:18" x14ac:dyDescent="0.2">
      <c r="A11" s="2" t="s">
        <v>7</v>
      </c>
      <c r="B11" s="9">
        <v>45</v>
      </c>
      <c r="C11" s="9">
        <v>55</v>
      </c>
      <c r="D11" s="9">
        <v>70</v>
      </c>
      <c r="E11" s="9">
        <v>65</v>
      </c>
      <c r="F11" s="9">
        <v>50</v>
      </c>
      <c r="G11" s="9">
        <v>25</v>
      </c>
      <c r="H11" s="9">
        <v>45</v>
      </c>
      <c r="I11" s="9">
        <v>50</v>
      </c>
      <c r="J11" s="9">
        <v>35</v>
      </c>
      <c r="K11" s="9">
        <v>20</v>
      </c>
      <c r="L11" s="9">
        <v>25</v>
      </c>
      <c r="M11" s="9">
        <v>30</v>
      </c>
      <c r="N11" s="9">
        <v>40</v>
      </c>
      <c r="O11" s="9">
        <v>40</v>
      </c>
      <c r="P11" s="109"/>
      <c r="Q11" s="37">
        <f t="shared" si="0"/>
        <v>0</v>
      </c>
      <c r="R11" s="49">
        <f t="shared" si="1"/>
        <v>0</v>
      </c>
    </row>
    <row r="12" spans="1:18" x14ac:dyDescent="0.2">
      <c r="A12" s="2" t="s">
        <v>8</v>
      </c>
      <c r="B12" s="9">
        <v>85</v>
      </c>
      <c r="C12" s="9">
        <v>60</v>
      </c>
      <c r="D12" s="9">
        <v>60</v>
      </c>
      <c r="E12" s="9">
        <v>45</v>
      </c>
      <c r="F12" s="9">
        <v>35</v>
      </c>
      <c r="G12" s="9">
        <v>20</v>
      </c>
      <c r="H12" s="9">
        <v>15</v>
      </c>
      <c r="I12" s="9">
        <v>15</v>
      </c>
      <c r="J12" s="9">
        <v>30</v>
      </c>
      <c r="K12" s="9">
        <v>20</v>
      </c>
      <c r="L12" s="9">
        <v>15</v>
      </c>
      <c r="M12" s="9">
        <v>35</v>
      </c>
      <c r="N12" s="9">
        <v>40</v>
      </c>
      <c r="O12" s="9">
        <v>10</v>
      </c>
      <c r="P12" s="109"/>
      <c r="Q12" s="37">
        <f t="shared" si="0"/>
        <v>-30</v>
      </c>
      <c r="R12" s="49">
        <f t="shared" si="1"/>
        <v>-0.75</v>
      </c>
    </row>
    <row r="13" spans="1:18" x14ac:dyDescent="0.2">
      <c r="A13" s="2" t="s">
        <v>9</v>
      </c>
      <c r="B13" s="9">
        <v>25</v>
      </c>
      <c r="C13" s="9">
        <v>15</v>
      </c>
      <c r="D13" s="9">
        <v>10</v>
      </c>
      <c r="E13" s="9">
        <v>10</v>
      </c>
      <c r="F13" s="9">
        <v>15</v>
      </c>
      <c r="G13" s="9">
        <v>10</v>
      </c>
      <c r="H13" s="9">
        <v>15</v>
      </c>
      <c r="I13" s="9">
        <v>15</v>
      </c>
      <c r="J13" s="9">
        <v>10</v>
      </c>
      <c r="K13" s="9">
        <v>5</v>
      </c>
      <c r="L13" s="9">
        <v>5</v>
      </c>
      <c r="M13" s="9">
        <v>5</v>
      </c>
      <c r="N13" s="9">
        <v>10</v>
      </c>
      <c r="O13" s="9">
        <v>0</v>
      </c>
      <c r="P13" s="109"/>
      <c r="Q13" s="37">
        <f t="shared" si="0"/>
        <v>-10</v>
      </c>
      <c r="R13" s="49">
        <f t="shared" si="1"/>
        <v>-1</v>
      </c>
    </row>
    <row r="14" spans="1:18" x14ac:dyDescent="0.2">
      <c r="A14" s="2" t="s">
        <v>10</v>
      </c>
      <c r="B14" s="9">
        <v>35</v>
      </c>
      <c r="C14" s="9">
        <v>55</v>
      </c>
      <c r="D14" s="9">
        <v>75</v>
      </c>
      <c r="E14" s="9">
        <v>80</v>
      </c>
      <c r="F14" s="9">
        <v>55</v>
      </c>
      <c r="G14" s="9">
        <v>35</v>
      </c>
      <c r="H14" s="9">
        <v>35</v>
      </c>
      <c r="I14" s="9">
        <v>15</v>
      </c>
      <c r="J14" s="9">
        <v>35</v>
      </c>
      <c r="K14" s="9">
        <v>30</v>
      </c>
      <c r="L14" s="9">
        <v>20</v>
      </c>
      <c r="M14" s="9">
        <v>30</v>
      </c>
      <c r="N14" s="9">
        <v>35</v>
      </c>
      <c r="O14" s="9">
        <v>25</v>
      </c>
      <c r="P14" s="109"/>
      <c r="Q14" s="37">
        <f t="shared" si="0"/>
        <v>-10</v>
      </c>
      <c r="R14" s="49">
        <f t="shared" si="1"/>
        <v>-0.2857142857142857</v>
      </c>
    </row>
    <row r="15" spans="1:18" x14ac:dyDescent="0.2">
      <c r="A15" s="2" t="s">
        <v>11</v>
      </c>
      <c r="B15" s="9">
        <v>10</v>
      </c>
      <c r="C15" s="9">
        <v>15</v>
      </c>
      <c r="D15" s="9">
        <v>20</v>
      </c>
      <c r="E15" s="9">
        <v>15</v>
      </c>
      <c r="F15" s="9">
        <v>20</v>
      </c>
      <c r="G15" s="9">
        <v>5</v>
      </c>
      <c r="H15" s="9">
        <v>10</v>
      </c>
      <c r="I15" s="9">
        <v>15</v>
      </c>
      <c r="J15" s="9">
        <v>20</v>
      </c>
      <c r="K15" s="9">
        <v>10</v>
      </c>
      <c r="L15" s="9">
        <v>15</v>
      </c>
      <c r="M15" s="9">
        <v>10</v>
      </c>
      <c r="N15" s="9">
        <v>10</v>
      </c>
      <c r="O15" s="9">
        <v>10</v>
      </c>
      <c r="P15" s="109"/>
      <c r="Q15" s="37">
        <f t="shared" si="0"/>
        <v>0</v>
      </c>
      <c r="R15" s="49">
        <f t="shared" si="1"/>
        <v>0</v>
      </c>
    </row>
    <row r="16" spans="1:18" x14ac:dyDescent="0.2">
      <c r="A16" s="2" t="s">
        <v>12</v>
      </c>
      <c r="B16" s="9">
        <v>475</v>
      </c>
      <c r="C16" s="9">
        <v>420</v>
      </c>
      <c r="D16" s="9">
        <v>425</v>
      </c>
      <c r="E16" s="9">
        <v>385</v>
      </c>
      <c r="F16" s="9">
        <v>350</v>
      </c>
      <c r="G16" s="9">
        <v>450</v>
      </c>
      <c r="H16" s="9">
        <v>435</v>
      </c>
      <c r="I16" s="9">
        <v>400</v>
      </c>
      <c r="J16" s="9">
        <v>375</v>
      </c>
      <c r="K16" s="9">
        <v>330</v>
      </c>
      <c r="L16" s="9">
        <v>275</v>
      </c>
      <c r="M16" s="9">
        <v>215</v>
      </c>
      <c r="N16" s="9">
        <v>200</v>
      </c>
      <c r="O16" s="9">
        <v>105</v>
      </c>
      <c r="P16" s="109"/>
      <c r="Q16" s="37">
        <f t="shared" si="0"/>
        <v>-95</v>
      </c>
      <c r="R16" s="49">
        <f t="shared" si="1"/>
        <v>-0.47499999999999998</v>
      </c>
    </row>
    <row r="17" spans="1:18" x14ac:dyDescent="0.2">
      <c r="A17" s="2" t="s">
        <v>13</v>
      </c>
      <c r="B17" s="9">
        <v>0</v>
      </c>
      <c r="C17" s="9">
        <v>10</v>
      </c>
      <c r="D17" s="9">
        <v>5</v>
      </c>
      <c r="E17" s="9">
        <v>5</v>
      </c>
      <c r="F17" s="9">
        <v>5</v>
      </c>
      <c r="G17" s="9">
        <v>10</v>
      </c>
      <c r="H17" s="9">
        <v>5</v>
      </c>
      <c r="I17" s="9">
        <v>0</v>
      </c>
      <c r="J17" s="9">
        <v>5</v>
      </c>
      <c r="K17" s="9">
        <v>0</v>
      </c>
      <c r="L17" s="9">
        <v>5</v>
      </c>
      <c r="M17" s="9">
        <v>5</v>
      </c>
      <c r="N17" s="9">
        <v>5</v>
      </c>
      <c r="O17" s="9">
        <v>10</v>
      </c>
      <c r="P17" s="109"/>
      <c r="Q17" s="37">
        <f t="shared" si="0"/>
        <v>5</v>
      </c>
      <c r="R17" s="49">
        <f t="shared" si="1"/>
        <v>1</v>
      </c>
    </row>
    <row r="18" spans="1:18" x14ac:dyDescent="0.2">
      <c r="A18" s="2" t="s">
        <v>14</v>
      </c>
      <c r="B18" s="9">
        <v>10</v>
      </c>
      <c r="C18" s="9">
        <v>25</v>
      </c>
      <c r="D18" s="9">
        <v>25</v>
      </c>
      <c r="E18" s="9">
        <v>60</v>
      </c>
      <c r="F18" s="9">
        <v>40</v>
      </c>
      <c r="G18" s="9">
        <v>55</v>
      </c>
      <c r="H18" s="9">
        <v>30</v>
      </c>
      <c r="I18" s="9">
        <v>40</v>
      </c>
      <c r="J18" s="9">
        <v>30</v>
      </c>
      <c r="K18" s="9">
        <v>25</v>
      </c>
      <c r="L18" s="9">
        <v>40</v>
      </c>
      <c r="M18" s="9">
        <v>40</v>
      </c>
      <c r="N18" s="9">
        <v>50</v>
      </c>
      <c r="O18" s="9">
        <v>20</v>
      </c>
      <c r="P18" s="109"/>
      <c r="Q18" s="37">
        <f t="shared" si="0"/>
        <v>-30</v>
      </c>
      <c r="R18" s="49">
        <f t="shared" si="1"/>
        <v>-0.6</v>
      </c>
    </row>
    <row r="19" spans="1:18" x14ac:dyDescent="0.2">
      <c r="A19" s="2" t="s">
        <v>15</v>
      </c>
      <c r="B19" s="9">
        <v>215</v>
      </c>
      <c r="C19" s="9">
        <v>130</v>
      </c>
      <c r="D19" s="9">
        <v>105</v>
      </c>
      <c r="E19" s="9">
        <v>105</v>
      </c>
      <c r="F19" s="9">
        <v>160</v>
      </c>
      <c r="G19" s="9">
        <v>145</v>
      </c>
      <c r="H19" s="9">
        <v>135</v>
      </c>
      <c r="I19" s="9">
        <v>140</v>
      </c>
      <c r="J19" s="9">
        <v>120</v>
      </c>
      <c r="K19" s="9">
        <v>100</v>
      </c>
      <c r="L19" s="9">
        <v>90</v>
      </c>
      <c r="M19" s="9">
        <v>90</v>
      </c>
      <c r="N19" s="9">
        <v>100</v>
      </c>
      <c r="O19" s="9">
        <v>95</v>
      </c>
      <c r="P19" s="109"/>
      <c r="Q19" s="37">
        <f t="shared" si="0"/>
        <v>-5</v>
      </c>
      <c r="R19" s="49">
        <f t="shared" si="1"/>
        <v>-0.05</v>
      </c>
    </row>
    <row r="20" spans="1:18" x14ac:dyDescent="0.2">
      <c r="A20" s="2" t="s">
        <v>16</v>
      </c>
      <c r="B20" s="9">
        <v>825</v>
      </c>
      <c r="C20" s="9">
        <v>600</v>
      </c>
      <c r="D20" s="9">
        <v>465</v>
      </c>
      <c r="E20" s="9">
        <v>365</v>
      </c>
      <c r="F20" s="9">
        <v>255</v>
      </c>
      <c r="G20" s="9">
        <v>165</v>
      </c>
      <c r="H20" s="9">
        <v>380</v>
      </c>
      <c r="I20" s="9">
        <v>630</v>
      </c>
      <c r="J20" s="9">
        <v>355</v>
      </c>
      <c r="K20" s="9">
        <v>450</v>
      </c>
      <c r="L20" s="9">
        <v>400</v>
      </c>
      <c r="M20" s="9">
        <v>380</v>
      </c>
      <c r="N20" s="9">
        <v>455</v>
      </c>
      <c r="O20" s="9">
        <v>440</v>
      </c>
      <c r="P20" s="109"/>
      <c r="Q20" s="37">
        <f t="shared" si="0"/>
        <v>-15</v>
      </c>
      <c r="R20" s="49">
        <f t="shared" si="1"/>
        <v>-3.2967032967032968E-2</v>
      </c>
    </row>
    <row r="21" spans="1:18" x14ac:dyDescent="0.2">
      <c r="A21" s="2" t="s">
        <v>17</v>
      </c>
      <c r="B21" s="9">
        <v>95</v>
      </c>
      <c r="C21" s="9">
        <v>100</v>
      </c>
      <c r="D21" s="9">
        <v>105</v>
      </c>
      <c r="E21" s="9">
        <v>75</v>
      </c>
      <c r="F21" s="9">
        <v>40</v>
      </c>
      <c r="G21" s="9">
        <v>35</v>
      </c>
      <c r="H21" s="9">
        <v>35</v>
      </c>
      <c r="I21" s="9">
        <v>35</v>
      </c>
      <c r="J21" s="9">
        <v>25</v>
      </c>
      <c r="K21" s="9">
        <v>50</v>
      </c>
      <c r="L21" s="9">
        <v>30</v>
      </c>
      <c r="M21" s="9">
        <v>30</v>
      </c>
      <c r="N21" s="9">
        <v>50</v>
      </c>
      <c r="O21" s="9">
        <v>35</v>
      </c>
      <c r="P21" s="109"/>
      <c r="Q21" s="37">
        <f t="shared" si="0"/>
        <v>-15</v>
      </c>
      <c r="R21" s="49">
        <f t="shared" si="1"/>
        <v>-0.3</v>
      </c>
    </row>
    <row r="22" spans="1:18" x14ac:dyDescent="0.2">
      <c r="A22" s="2" t="s">
        <v>18</v>
      </c>
      <c r="B22" s="9">
        <v>45</v>
      </c>
      <c r="C22" s="9">
        <v>50</v>
      </c>
      <c r="D22" s="9">
        <v>40</v>
      </c>
      <c r="E22" s="9">
        <v>35</v>
      </c>
      <c r="F22" s="9">
        <v>30</v>
      </c>
      <c r="G22" s="9">
        <v>25</v>
      </c>
      <c r="H22" s="9">
        <v>20</v>
      </c>
      <c r="I22" s="9">
        <v>20</v>
      </c>
      <c r="J22" s="9">
        <v>20</v>
      </c>
      <c r="K22" s="9">
        <v>20</v>
      </c>
      <c r="L22" s="9">
        <v>20</v>
      </c>
      <c r="M22" s="9">
        <v>15</v>
      </c>
      <c r="N22" s="9">
        <v>25</v>
      </c>
      <c r="O22" s="9">
        <v>30</v>
      </c>
      <c r="P22" s="109"/>
      <c r="Q22" s="37">
        <f>O22-N22</f>
        <v>5</v>
      </c>
      <c r="R22" s="49">
        <f t="shared" si="1"/>
        <v>0.2</v>
      </c>
    </row>
    <row r="23" spans="1:18" x14ac:dyDescent="0.2">
      <c r="A23" s="2" t="s">
        <v>19</v>
      </c>
      <c r="B23" s="9">
        <v>20</v>
      </c>
      <c r="C23" s="9">
        <v>20</v>
      </c>
      <c r="D23" s="9">
        <v>25</v>
      </c>
      <c r="E23" s="9">
        <v>10</v>
      </c>
      <c r="F23" s="9">
        <v>15</v>
      </c>
      <c r="G23" s="9">
        <v>15</v>
      </c>
      <c r="H23" s="9">
        <v>5</v>
      </c>
      <c r="I23" s="9">
        <v>15</v>
      </c>
      <c r="J23" s="9">
        <v>25</v>
      </c>
      <c r="K23" s="9">
        <v>10</v>
      </c>
      <c r="L23" s="9">
        <v>10</v>
      </c>
      <c r="M23" s="9">
        <v>15</v>
      </c>
      <c r="N23" s="9">
        <v>10</v>
      </c>
      <c r="O23" s="9">
        <v>5</v>
      </c>
      <c r="P23" s="109"/>
      <c r="Q23" s="37">
        <f t="shared" si="0"/>
        <v>-5</v>
      </c>
      <c r="R23" s="49">
        <f t="shared" si="1"/>
        <v>-0.5</v>
      </c>
    </row>
    <row r="24" spans="1:18" x14ac:dyDescent="0.2">
      <c r="A24" s="2" t="s">
        <v>20</v>
      </c>
      <c r="B24" s="9">
        <v>20</v>
      </c>
      <c r="C24" s="9">
        <v>20</v>
      </c>
      <c r="D24" s="9">
        <v>40</v>
      </c>
      <c r="E24" s="9">
        <v>40</v>
      </c>
      <c r="F24" s="9">
        <v>35</v>
      </c>
      <c r="G24" s="9">
        <v>25</v>
      </c>
      <c r="H24" s="9">
        <v>15</v>
      </c>
      <c r="I24" s="9">
        <v>15</v>
      </c>
      <c r="J24" s="9">
        <v>20</v>
      </c>
      <c r="K24" s="9">
        <v>25</v>
      </c>
      <c r="L24" s="9">
        <v>15</v>
      </c>
      <c r="M24" s="9">
        <v>30</v>
      </c>
      <c r="N24" s="9">
        <v>25</v>
      </c>
      <c r="O24" s="9">
        <v>15</v>
      </c>
      <c r="P24" s="109"/>
      <c r="Q24" s="37">
        <f t="shared" si="0"/>
        <v>-10</v>
      </c>
      <c r="R24" s="49">
        <f t="shared" si="1"/>
        <v>-0.4</v>
      </c>
    </row>
    <row r="25" spans="1:18" x14ac:dyDescent="0.2">
      <c r="A25" s="2" t="s">
        <v>21</v>
      </c>
      <c r="B25" s="9">
        <v>80</v>
      </c>
      <c r="C25" s="9">
        <v>95</v>
      </c>
      <c r="D25" s="9">
        <v>95</v>
      </c>
      <c r="E25" s="9">
        <v>50</v>
      </c>
      <c r="F25" s="9">
        <v>60</v>
      </c>
      <c r="G25" s="9">
        <v>45</v>
      </c>
      <c r="H25" s="9">
        <v>15</v>
      </c>
      <c r="I25" s="9">
        <v>35</v>
      </c>
      <c r="J25" s="9">
        <v>60</v>
      </c>
      <c r="K25" s="9">
        <v>65</v>
      </c>
      <c r="L25" s="9">
        <v>35</v>
      </c>
      <c r="M25" s="9">
        <v>25</v>
      </c>
      <c r="N25" s="9">
        <v>30</v>
      </c>
      <c r="O25" s="9">
        <v>55</v>
      </c>
      <c r="P25" s="109"/>
      <c r="Q25" s="37">
        <f t="shared" si="0"/>
        <v>25</v>
      </c>
      <c r="R25" s="49">
        <f t="shared" si="1"/>
        <v>0.83333333333333337</v>
      </c>
    </row>
    <row r="26" spans="1:18" x14ac:dyDescent="0.2">
      <c r="A26" s="2" t="s">
        <v>22</v>
      </c>
      <c r="B26" s="9">
        <v>170</v>
      </c>
      <c r="C26" s="9">
        <v>120</v>
      </c>
      <c r="D26" s="9">
        <v>130</v>
      </c>
      <c r="E26" s="9">
        <v>105</v>
      </c>
      <c r="F26" s="9">
        <v>105</v>
      </c>
      <c r="G26" s="9">
        <v>70</v>
      </c>
      <c r="H26" s="9">
        <v>70</v>
      </c>
      <c r="I26" s="9">
        <v>70</v>
      </c>
      <c r="J26" s="9">
        <v>65</v>
      </c>
      <c r="K26" s="9">
        <v>70</v>
      </c>
      <c r="L26" s="9">
        <v>100</v>
      </c>
      <c r="M26" s="9">
        <v>115</v>
      </c>
      <c r="N26" s="9">
        <v>120</v>
      </c>
      <c r="O26" s="9">
        <v>90</v>
      </c>
      <c r="P26" s="109"/>
      <c r="Q26" s="37">
        <f t="shared" si="0"/>
        <v>-30</v>
      </c>
      <c r="R26" s="49">
        <f t="shared" si="1"/>
        <v>-0.25</v>
      </c>
    </row>
    <row r="27" spans="1:18" x14ac:dyDescent="0.2">
      <c r="A27" s="2" t="s">
        <v>23</v>
      </c>
      <c r="B27" s="9">
        <v>5</v>
      </c>
      <c r="C27" s="9">
        <v>0</v>
      </c>
      <c r="D27" s="9">
        <v>0</v>
      </c>
      <c r="E27" s="9">
        <v>0</v>
      </c>
      <c r="F27" s="9">
        <v>5</v>
      </c>
      <c r="G27" s="9">
        <v>5</v>
      </c>
      <c r="H27" s="9">
        <v>5</v>
      </c>
      <c r="I27" s="9">
        <v>0</v>
      </c>
      <c r="J27" s="9">
        <v>0</v>
      </c>
      <c r="K27" s="9">
        <v>0</v>
      </c>
      <c r="L27" s="9">
        <v>0</v>
      </c>
      <c r="M27" s="9">
        <v>0</v>
      </c>
      <c r="N27" s="9">
        <v>0</v>
      </c>
      <c r="O27" s="9">
        <v>5</v>
      </c>
      <c r="P27" s="109"/>
      <c r="Q27" s="37">
        <f t="shared" si="0"/>
        <v>5</v>
      </c>
      <c r="R27" s="91" t="s">
        <v>185</v>
      </c>
    </row>
    <row r="28" spans="1:18" x14ac:dyDescent="0.2">
      <c r="A28" s="2" t="s">
        <v>24</v>
      </c>
      <c r="B28" s="9">
        <v>35</v>
      </c>
      <c r="C28" s="9">
        <v>50</v>
      </c>
      <c r="D28" s="9">
        <v>35</v>
      </c>
      <c r="E28" s="9">
        <v>35</v>
      </c>
      <c r="F28" s="9">
        <v>20</v>
      </c>
      <c r="G28" s="9">
        <v>15</v>
      </c>
      <c r="H28" s="9">
        <v>20</v>
      </c>
      <c r="I28" s="9">
        <v>40</v>
      </c>
      <c r="J28" s="9">
        <v>20</v>
      </c>
      <c r="K28" s="9">
        <v>45</v>
      </c>
      <c r="L28" s="9">
        <v>40</v>
      </c>
      <c r="M28" s="9">
        <v>25</v>
      </c>
      <c r="N28" s="9">
        <v>25</v>
      </c>
      <c r="O28" s="9">
        <v>30</v>
      </c>
      <c r="P28" s="109"/>
      <c r="Q28" s="37">
        <f t="shared" si="0"/>
        <v>5</v>
      </c>
      <c r="R28" s="49">
        <f t="shared" si="1"/>
        <v>0.2</v>
      </c>
    </row>
    <row r="29" spans="1:18" x14ac:dyDescent="0.2">
      <c r="A29" s="2" t="s">
        <v>25</v>
      </c>
      <c r="B29" s="9">
        <v>55</v>
      </c>
      <c r="C29" s="9">
        <v>80</v>
      </c>
      <c r="D29" s="9">
        <v>85</v>
      </c>
      <c r="E29" s="9">
        <v>75</v>
      </c>
      <c r="F29" s="9">
        <v>55</v>
      </c>
      <c r="G29" s="9">
        <v>70</v>
      </c>
      <c r="H29" s="9">
        <v>80</v>
      </c>
      <c r="I29" s="9">
        <v>70</v>
      </c>
      <c r="J29" s="9">
        <v>75</v>
      </c>
      <c r="K29" s="9">
        <v>50</v>
      </c>
      <c r="L29" s="9">
        <v>50</v>
      </c>
      <c r="M29" s="9">
        <v>50</v>
      </c>
      <c r="N29" s="9">
        <v>70</v>
      </c>
      <c r="O29" s="9">
        <v>50</v>
      </c>
      <c r="P29" s="109"/>
      <c r="Q29" s="37">
        <f t="shared" si="0"/>
        <v>-20</v>
      </c>
      <c r="R29" s="49">
        <f t="shared" si="1"/>
        <v>-0.2857142857142857</v>
      </c>
    </row>
    <row r="30" spans="1:18" x14ac:dyDescent="0.2">
      <c r="A30" s="2" t="s">
        <v>26</v>
      </c>
      <c r="B30" s="9">
        <v>30</v>
      </c>
      <c r="C30" s="9">
        <v>45</v>
      </c>
      <c r="D30" s="9">
        <v>65</v>
      </c>
      <c r="E30" s="9">
        <v>40</v>
      </c>
      <c r="F30" s="9">
        <v>15</v>
      </c>
      <c r="G30" s="9">
        <v>20</v>
      </c>
      <c r="H30" s="9">
        <v>25</v>
      </c>
      <c r="I30" s="9">
        <v>25</v>
      </c>
      <c r="J30" s="9">
        <v>20</v>
      </c>
      <c r="K30" s="9">
        <v>25</v>
      </c>
      <c r="L30" s="9">
        <v>30</v>
      </c>
      <c r="M30" s="9">
        <v>30</v>
      </c>
      <c r="N30" s="9">
        <v>25</v>
      </c>
      <c r="O30" s="9">
        <v>20</v>
      </c>
      <c r="P30" s="109"/>
      <c r="Q30" s="37">
        <f>O30-N30</f>
        <v>-5</v>
      </c>
      <c r="R30" s="49">
        <f>Q30/N30</f>
        <v>-0.2</v>
      </c>
    </row>
    <row r="31" spans="1:18" x14ac:dyDescent="0.2">
      <c r="A31" s="2" t="s">
        <v>27</v>
      </c>
      <c r="B31" s="9">
        <v>10</v>
      </c>
      <c r="C31" s="9">
        <v>10</v>
      </c>
      <c r="D31" s="9">
        <v>5</v>
      </c>
      <c r="E31" s="9">
        <v>10</v>
      </c>
      <c r="F31" s="9">
        <v>5</v>
      </c>
      <c r="G31" s="9">
        <v>5</v>
      </c>
      <c r="H31" s="9">
        <v>0</v>
      </c>
      <c r="I31" s="9">
        <v>5</v>
      </c>
      <c r="J31" s="9">
        <v>5</v>
      </c>
      <c r="K31" s="9">
        <v>0</v>
      </c>
      <c r="L31" s="9">
        <v>0</v>
      </c>
      <c r="M31" s="9">
        <v>5</v>
      </c>
      <c r="N31" s="9">
        <v>0</v>
      </c>
      <c r="O31" s="9">
        <v>0</v>
      </c>
      <c r="P31" s="109"/>
      <c r="Q31" s="37">
        <f t="shared" si="0"/>
        <v>0</v>
      </c>
      <c r="R31" s="91" t="s">
        <v>185</v>
      </c>
    </row>
    <row r="32" spans="1:18" x14ac:dyDescent="0.2">
      <c r="A32" s="2" t="s">
        <v>28</v>
      </c>
      <c r="B32" s="9">
        <v>35</v>
      </c>
      <c r="C32" s="9">
        <v>55</v>
      </c>
      <c r="D32" s="9">
        <v>60</v>
      </c>
      <c r="E32" s="9">
        <v>50</v>
      </c>
      <c r="F32" s="9">
        <v>45</v>
      </c>
      <c r="G32" s="9">
        <v>50</v>
      </c>
      <c r="H32" s="9">
        <v>60</v>
      </c>
      <c r="I32" s="9">
        <v>60</v>
      </c>
      <c r="J32" s="9">
        <v>70</v>
      </c>
      <c r="K32" s="9">
        <v>65</v>
      </c>
      <c r="L32" s="9">
        <v>50</v>
      </c>
      <c r="M32" s="9">
        <v>40</v>
      </c>
      <c r="N32" s="9">
        <v>35</v>
      </c>
      <c r="O32" s="9">
        <v>35</v>
      </c>
      <c r="P32" s="109"/>
      <c r="Q32" s="37">
        <f t="shared" si="0"/>
        <v>0</v>
      </c>
      <c r="R32" s="49">
        <f t="shared" si="1"/>
        <v>0</v>
      </c>
    </row>
    <row r="33" spans="1:18" x14ac:dyDescent="0.2">
      <c r="A33" s="2" t="s">
        <v>29</v>
      </c>
      <c r="B33" s="9">
        <v>140</v>
      </c>
      <c r="C33" s="9">
        <v>160</v>
      </c>
      <c r="D33" s="9">
        <v>155</v>
      </c>
      <c r="E33" s="9">
        <v>145</v>
      </c>
      <c r="F33" s="9">
        <v>130</v>
      </c>
      <c r="G33" s="9">
        <v>135</v>
      </c>
      <c r="H33" s="9">
        <v>115</v>
      </c>
      <c r="I33" s="9">
        <v>85</v>
      </c>
      <c r="J33" s="9">
        <v>65</v>
      </c>
      <c r="K33" s="9">
        <v>70</v>
      </c>
      <c r="L33" s="9">
        <v>95</v>
      </c>
      <c r="M33" s="9">
        <v>80</v>
      </c>
      <c r="N33" s="9">
        <v>95</v>
      </c>
      <c r="O33" s="9">
        <v>85</v>
      </c>
      <c r="P33" s="109"/>
      <c r="Q33" s="37">
        <f t="shared" si="0"/>
        <v>-10</v>
      </c>
      <c r="R33" s="49">
        <f t="shared" si="1"/>
        <v>-0.10526315789473684</v>
      </c>
    </row>
    <row r="34" spans="1:18" x14ac:dyDescent="0.2">
      <c r="A34" s="2" t="s">
        <v>30</v>
      </c>
      <c r="B34" s="9">
        <v>40</v>
      </c>
      <c r="C34" s="9">
        <v>60</v>
      </c>
      <c r="D34" s="9">
        <v>55</v>
      </c>
      <c r="E34" s="9">
        <v>45</v>
      </c>
      <c r="F34" s="9">
        <v>35</v>
      </c>
      <c r="G34" s="9">
        <v>20</v>
      </c>
      <c r="H34" s="9">
        <v>10</v>
      </c>
      <c r="I34" s="9">
        <v>15</v>
      </c>
      <c r="J34" s="9">
        <v>15</v>
      </c>
      <c r="K34" s="9">
        <v>25</v>
      </c>
      <c r="L34" s="9">
        <v>40</v>
      </c>
      <c r="M34" s="9">
        <v>45</v>
      </c>
      <c r="N34" s="9">
        <v>35</v>
      </c>
      <c r="O34" s="9">
        <v>15</v>
      </c>
      <c r="P34" s="109"/>
      <c r="Q34" s="37">
        <f t="shared" si="0"/>
        <v>-20</v>
      </c>
      <c r="R34" s="49">
        <f t="shared" si="1"/>
        <v>-0.5714285714285714</v>
      </c>
    </row>
    <row r="35" spans="1:18" x14ac:dyDescent="0.2">
      <c r="A35" s="2" t="s">
        <v>31</v>
      </c>
      <c r="B35" s="9">
        <v>25</v>
      </c>
      <c r="C35" s="9">
        <v>95</v>
      </c>
      <c r="D35" s="9">
        <v>85</v>
      </c>
      <c r="E35" s="9">
        <v>100</v>
      </c>
      <c r="F35" s="9">
        <v>85</v>
      </c>
      <c r="G35" s="9">
        <v>80</v>
      </c>
      <c r="H35" s="9">
        <v>105</v>
      </c>
      <c r="I35" s="9">
        <v>100</v>
      </c>
      <c r="J35" s="9">
        <v>95</v>
      </c>
      <c r="K35" s="9">
        <v>55</v>
      </c>
      <c r="L35" s="9">
        <v>45</v>
      </c>
      <c r="M35" s="9">
        <v>45</v>
      </c>
      <c r="N35" s="9">
        <v>35</v>
      </c>
      <c r="O35" s="9">
        <v>45</v>
      </c>
      <c r="P35" s="109"/>
      <c r="Q35" s="37">
        <f t="shared" si="0"/>
        <v>10</v>
      </c>
      <c r="R35" s="49">
        <f t="shared" si="1"/>
        <v>0.2857142857142857</v>
      </c>
    </row>
    <row r="36" spans="1:18" x14ac:dyDescent="0.2">
      <c r="A36" s="3" t="s">
        <v>32</v>
      </c>
      <c r="B36" s="11">
        <v>75</v>
      </c>
      <c r="C36" s="11">
        <v>80</v>
      </c>
      <c r="D36" s="11">
        <v>70</v>
      </c>
      <c r="E36" s="11">
        <v>70</v>
      </c>
      <c r="F36" s="11">
        <v>80</v>
      </c>
      <c r="G36" s="11">
        <v>20</v>
      </c>
      <c r="H36" s="11">
        <v>0</v>
      </c>
      <c r="I36" s="11">
        <v>5</v>
      </c>
      <c r="J36" s="11">
        <v>0</v>
      </c>
      <c r="K36" s="11">
        <v>10</v>
      </c>
      <c r="L36" s="11">
        <v>5</v>
      </c>
      <c r="M36" s="11">
        <v>5</v>
      </c>
      <c r="N36" s="11">
        <v>20</v>
      </c>
      <c r="O36" s="11">
        <v>25</v>
      </c>
      <c r="P36" s="109"/>
      <c r="Q36" s="36">
        <f t="shared" si="0"/>
        <v>5</v>
      </c>
      <c r="R36" s="50">
        <f t="shared" si="1"/>
        <v>0.25</v>
      </c>
    </row>
    <row r="37" spans="1:18" x14ac:dyDescent="0.2">
      <c r="A37" s="1"/>
      <c r="B37" s="119"/>
      <c r="C37" s="119"/>
      <c r="D37" s="119"/>
      <c r="E37" s="119"/>
      <c r="F37" s="119"/>
      <c r="G37" s="119"/>
      <c r="H37" s="119"/>
      <c r="I37" s="119"/>
      <c r="J37" s="119"/>
      <c r="K37" s="119"/>
      <c r="L37" s="119"/>
      <c r="M37" s="119"/>
      <c r="N37" s="119"/>
      <c r="O37" s="119"/>
      <c r="P37" s="109"/>
      <c r="Q37" s="150"/>
      <c r="R37" s="160"/>
    </row>
    <row r="38" spans="1:18" x14ac:dyDescent="0.2">
      <c r="A38" s="30" t="s">
        <v>307</v>
      </c>
    </row>
    <row r="39" spans="1:18" x14ac:dyDescent="0.2">
      <c r="A39" s="161"/>
    </row>
    <row r="40" spans="1:18" x14ac:dyDescent="0.2">
      <c r="A40" s="14"/>
      <c r="B40" s="28" t="s">
        <v>140</v>
      </c>
      <c r="C40" s="28" t="s">
        <v>141</v>
      </c>
      <c r="D40" s="28" t="s">
        <v>142</v>
      </c>
      <c r="E40" s="28" t="s">
        <v>143</v>
      </c>
      <c r="F40" s="28" t="s">
        <v>144</v>
      </c>
      <c r="G40" s="28" t="s">
        <v>145</v>
      </c>
      <c r="H40" s="28" t="s">
        <v>146</v>
      </c>
      <c r="I40" s="28" t="s">
        <v>147</v>
      </c>
      <c r="J40" s="28" t="s">
        <v>148</v>
      </c>
      <c r="K40" s="28" t="s">
        <v>149</v>
      </c>
      <c r="L40" s="28" t="s">
        <v>150</v>
      </c>
      <c r="M40" s="28" t="s">
        <v>151</v>
      </c>
      <c r="N40" s="28" t="s">
        <v>152</v>
      </c>
      <c r="O40" s="28" t="s">
        <v>267</v>
      </c>
    </row>
    <row r="41" spans="1:18" x14ac:dyDescent="0.2">
      <c r="A41" s="4" t="s">
        <v>0</v>
      </c>
      <c r="B41" s="68">
        <f>B4/'Tables 11a &amp; b'!G5</f>
        <v>7.0506430672728604E-2</v>
      </c>
      <c r="C41" s="68">
        <f>C4/'Tables 11a &amp; b'!H5</f>
        <v>6.6091339181703637E-2</v>
      </c>
      <c r="D41" s="68">
        <f>D4/'Tables 11a &amp; b'!I5</f>
        <v>6.2093978835250099E-2</v>
      </c>
      <c r="E41" s="68">
        <f>E4/'Tables 11a &amp; b'!J5</f>
        <v>5.6258790436005623E-2</v>
      </c>
      <c r="F41" s="68">
        <f>F4/'Tables 11a &amp; b'!K5</f>
        <v>5.7130054889660581E-2</v>
      </c>
      <c r="G41" s="68">
        <f>G4/'Tables 11a &amp; b'!L5</f>
        <v>5.5964928644715979E-2</v>
      </c>
      <c r="H41" s="68">
        <f>H4/'Tables 11a &amp; b'!M5</f>
        <v>6.2397262571706531E-2</v>
      </c>
      <c r="I41" s="68">
        <f>I4/'Tables 11a &amp; b'!N5</f>
        <v>7.0012059493501269E-2</v>
      </c>
      <c r="J41" s="68">
        <f>J4/'Tables 11a &amp; b'!O5</f>
        <v>6.2390772457182803E-2</v>
      </c>
      <c r="K41" s="68">
        <f>K4/'Tables 11a &amp; b'!P5</f>
        <v>6.2554300608166816E-2</v>
      </c>
      <c r="L41" s="68">
        <f>L4/'Tables 11a &amp; b'!Q5</f>
        <v>5.8194936019602503E-2</v>
      </c>
      <c r="M41" s="68">
        <f>M4/'Tables 11a &amp; b'!R5</f>
        <v>5.4182635126205893E-2</v>
      </c>
      <c r="N41" s="68">
        <f>N4/'Tables 11a &amp; b'!S5</f>
        <v>5.5571387859789115E-2</v>
      </c>
      <c r="O41" s="68">
        <f>O4/'Tables 11a &amp; b'!T5</f>
        <v>5.4223640781981067E-2</v>
      </c>
    </row>
    <row r="42" spans="1:18" x14ac:dyDescent="0.2">
      <c r="A42" s="2" t="s">
        <v>1</v>
      </c>
      <c r="B42" s="70">
        <f>B5/'Tables 11a &amp; b'!G6</f>
        <v>4.041146216017634E-2</v>
      </c>
      <c r="C42" s="70">
        <f>C5/'Tables 11a &amp; b'!H6</f>
        <v>3.5140562248995984E-2</v>
      </c>
      <c r="D42" s="70">
        <f>D5/'Tables 11a &amp; b'!I6</f>
        <v>6.1994609164420483E-2</v>
      </c>
      <c r="E42" s="70">
        <f>E5/'Tables 11a &amp; b'!J6</f>
        <v>4.1810132808657155E-2</v>
      </c>
      <c r="F42" s="70">
        <f>F5/'Tables 11a &amp; b'!K6</f>
        <v>5.7142857142857141E-2</v>
      </c>
      <c r="G42" s="70">
        <f>G5/'Tables 11a &amp; b'!L6</f>
        <v>4.5795170691090757E-2</v>
      </c>
      <c r="H42" s="70">
        <f>H5/'Tables 11a &amp; b'!M6</f>
        <v>3.0712530712530713E-2</v>
      </c>
      <c r="I42" s="70">
        <f>I5/'Tables 11a &amp; b'!N6</f>
        <v>2.8000000000000001E-2</v>
      </c>
      <c r="J42" s="70">
        <f>J5/'Tables 11a &amp; b'!O6</f>
        <v>5.6034482758620691E-2</v>
      </c>
      <c r="K42" s="70">
        <f>K5/'Tables 11a &amp; b'!P6</f>
        <v>5.2759740259740256E-2</v>
      </c>
      <c r="L42" s="70">
        <f>L5/'Tables 11a &amp; b'!Q6</f>
        <v>6.1549601737871107E-2</v>
      </c>
      <c r="M42" s="70">
        <f>M5/'Tables 11a &amp; b'!R6</f>
        <v>6.1022120518688022E-2</v>
      </c>
      <c r="N42" s="70">
        <f>N5/'Tables 11a &amp; b'!S6</f>
        <v>4.7961630695443645E-2</v>
      </c>
      <c r="O42" s="70">
        <f>O5/'Tables 11a &amp; b'!T6</f>
        <v>4.0983606557377046E-2</v>
      </c>
    </row>
    <row r="43" spans="1:18" x14ac:dyDescent="0.2">
      <c r="A43" s="2" t="s">
        <v>2</v>
      </c>
      <c r="B43" s="70">
        <f>B6/'Tables 11a &amp; b'!G7</f>
        <v>6.8226120857699801E-2</v>
      </c>
      <c r="C43" s="70">
        <f>C6/'Tables 11a &amp; b'!H7</f>
        <v>7.9217148182665426E-2</v>
      </c>
      <c r="D43" s="70">
        <f>D6/'Tables 11a &amp; b'!I7</f>
        <v>8.2417582417582416E-2</v>
      </c>
      <c r="E43" s="70">
        <f>E6/'Tables 11a &amp; b'!J7</f>
        <v>5.7430007178750894E-2</v>
      </c>
      <c r="F43" s="70">
        <f>F6/'Tables 11a &amp; b'!K7</f>
        <v>7.2347266881028938E-2</v>
      </c>
      <c r="G43" s="70">
        <f>G6/'Tables 11a &amp; b'!L7</f>
        <v>4.6382189239332093E-2</v>
      </c>
      <c r="H43" s="70">
        <f>H6/'Tables 11a &amp; b'!M7</f>
        <v>5.3763440860215055E-2</v>
      </c>
      <c r="I43" s="70">
        <f>I6/'Tables 11a &amp; b'!N7</f>
        <v>3.9254170755642789E-2</v>
      </c>
      <c r="J43" s="70">
        <f>J6/'Tables 11a &amp; b'!O7</f>
        <v>4.6391752577319589E-2</v>
      </c>
      <c r="K43" s="70">
        <f>K6/'Tables 11a &amp; b'!P7</f>
        <v>5.4406964091403699E-2</v>
      </c>
      <c r="L43" s="70">
        <f>L6/'Tables 11a &amp; b'!Q7</f>
        <v>5.4704595185995623E-2</v>
      </c>
      <c r="M43" s="70">
        <f>M6/'Tables 11a &amp; b'!R7</f>
        <v>4.6296296296296294E-2</v>
      </c>
      <c r="N43" s="70">
        <f>N6/'Tables 11a &amp; b'!S7</f>
        <v>5.1886792452830191E-2</v>
      </c>
      <c r="O43" s="70">
        <f>O6/'Tables 11a &amp; b'!T7</f>
        <v>5.3547523427041499E-2</v>
      </c>
    </row>
    <row r="44" spans="1:18" x14ac:dyDescent="0.2">
      <c r="A44" s="2" t="s">
        <v>3</v>
      </c>
      <c r="B44" s="70">
        <f>B7/'Tables 11a &amp; b'!G8</f>
        <v>1.040582726326743E-2</v>
      </c>
      <c r="C44" s="70">
        <f>C7/'Tables 11a &amp; b'!H8</f>
        <v>3.2432432432432434E-2</v>
      </c>
      <c r="D44" s="70">
        <f>D7/'Tables 11a &amp; b'!I8</f>
        <v>2.6455026455026454E-2</v>
      </c>
      <c r="E44" s="70">
        <f>E7/'Tables 11a &amp; b'!J8</f>
        <v>4.0241448692152917E-2</v>
      </c>
      <c r="F44" s="70">
        <f>F7/'Tables 11a &amp; b'!K8</f>
        <v>3.0895983522142123E-2</v>
      </c>
      <c r="G44" s="70">
        <f>G7/'Tables 11a &amp; b'!L8</f>
        <v>4.2796005706134094E-2</v>
      </c>
      <c r="H44" s="70">
        <f>H7/'Tables 11a &amp; b'!M8</f>
        <v>3.2362459546925564E-2</v>
      </c>
      <c r="I44" s="70">
        <f>I7/'Tables 11a &amp; b'!N8</f>
        <v>3.3333333333333333E-2</v>
      </c>
      <c r="J44" s="70">
        <f>J7/'Tables 11a &amp; b'!O8</f>
        <v>3.3647375504710635E-2</v>
      </c>
      <c r="K44" s="70">
        <f>K7/'Tables 11a &amp; b'!P8</f>
        <v>2.4154589371980676E-2</v>
      </c>
      <c r="L44" s="70">
        <f>L7/'Tables 11a &amp; b'!Q8</f>
        <v>4.1322314049586778E-2</v>
      </c>
      <c r="M44" s="70">
        <f>M7/'Tables 11a &amp; b'!R8</f>
        <v>2.5125628140703519E-2</v>
      </c>
      <c r="N44" s="70">
        <f>N7/'Tables 11a &amp; b'!S8</f>
        <v>3.9447731755424063E-2</v>
      </c>
      <c r="O44" s="70">
        <f>O7/'Tables 11a &amp; b'!T8</f>
        <v>3.2362459546925564E-2</v>
      </c>
    </row>
    <row r="45" spans="1:18" x14ac:dyDescent="0.2">
      <c r="A45" s="2" t="s">
        <v>4</v>
      </c>
      <c r="B45" s="70">
        <f>B8/'Tables 11a &amp; b'!G9</f>
        <v>3.4722222222222224E-2</v>
      </c>
      <c r="C45" s="70">
        <f>C8/'Tables 11a &amp; b'!H9</f>
        <v>4.0584415584415584E-2</v>
      </c>
      <c r="D45" s="70">
        <f>D8/'Tables 11a &amp; b'!I9</f>
        <v>4.398826979472141E-2</v>
      </c>
      <c r="E45" s="70">
        <f>E8/'Tables 11a &amp; b'!J9</f>
        <v>3.1948881789137379E-2</v>
      </c>
      <c r="F45" s="70">
        <f>F8/'Tables 11a &amp; b'!K9</f>
        <v>4.3763676148796497E-2</v>
      </c>
      <c r="G45" s="70">
        <f>G8/'Tables 11a &amp; b'!L9</f>
        <v>1.358695652173913E-2</v>
      </c>
      <c r="H45" s="70">
        <f>H8/'Tables 11a &amp; b'!M9</f>
        <v>1.4245014245014245E-2</v>
      </c>
      <c r="I45" s="70">
        <f>I8/'Tables 11a &amp; b'!N9</f>
        <v>3.0120481927710843E-2</v>
      </c>
      <c r="J45" s="70">
        <f>J8/'Tables 11a &amp; b'!O9</f>
        <v>4.6012269938650305E-2</v>
      </c>
      <c r="K45" s="70">
        <f>K8/'Tables 11a &amp; b'!P9</f>
        <v>3.7406483790523692E-2</v>
      </c>
      <c r="L45" s="70">
        <f>L8/'Tables 11a &amp; b'!Q9</f>
        <v>4.716981132075472E-2</v>
      </c>
      <c r="M45" s="70">
        <f>M8/'Tables 11a &amp; b'!R9</f>
        <v>5.6980056980056981E-2</v>
      </c>
      <c r="N45" s="70">
        <f>N8/'Tables 11a &amp; b'!S9</f>
        <v>5.8997050147492625E-2</v>
      </c>
      <c r="O45" s="70">
        <f>O8/'Tables 11a &amp; b'!T9</f>
        <v>6.7934782608695649E-2</v>
      </c>
    </row>
    <row r="46" spans="1:18" x14ac:dyDescent="0.2">
      <c r="A46" s="2" t="s">
        <v>5</v>
      </c>
      <c r="B46" s="70">
        <f>B9/'Tables 11a &amp; b'!G10</f>
        <v>5.9288537549407112E-2</v>
      </c>
      <c r="C46" s="70">
        <f>C9/'Tables 11a &amp; b'!H10</f>
        <v>8.7527352297592995E-2</v>
      </c>
      <c r="D46" s="70">
        <f>D9/'Tables 11a &amp; b'!I10</f>
        <v>5.3191489361702128E-2</v>
      </c>
      <c r="E46" s="70">
        <f>E9/'Tables 11a &amp; b'!J10</f>
        <v>6.8376068376068383E-2</v>
      </c>
      <c r="F46" s="70">
        <f>F9/'Tables 11a &amp; b'!K10</f>
        <v>4.6554934823091247E-2</v>
      </c>
      <c r="G46" s="70">
        <f>G9/'Tables 11a &amp; b'!L10</f>
        <v>6.8493150684931503E-2</v>
      </c>
      <c r="H46" s="70">
        <f>H9/'Tables 11a &amp; b'!M10</f>
        <v>4.1436464088397788E-2</v>
      </c>
      <c r="I46" s="70">
        <f>I9/'Tables 11a &amp; b'!N10</f>
        <v>5.4794520547945202E-2</v>
      </c>
      <c r="J46" s="70">
        <f>J9/'Tables 11a &amp; b'!O10</f>
        <v>2.7855153203342618E-2</v>
      </c>
      <c r="K46" s="70">
        <f>K9/'Tables 11a &amp; b'!P10</f>
        <v>0</v>
      </c>
      <c r="L46" s="70">
        <f>L9/'Tables 11a &amp; b'!Q10</f>
        <v>0</v>
      </c>
      <c r="M46" s="70">
        <f>M9/'Tables 11a &amp; b'!R10</f>
        <v>1.0660980810234541E-2</v>
      </c>
      <c r="N46" s="70">
        <f>N9/'Tables 11a &amp; b'!S10</f>
        <v>2.3696682464454975E-2</v>
      </c>
      <c r="O46" s="70">
        <f>O9/'Tables 11a &amp; b'!T10</f>
        <v>3.826530612244898E-2</v>
      </c>
    </row>
    <row r="47" spans="1:18" x14ac:dyDescent="0.2">
      <c r="A47" s="2" t="s">
        <v>6</v>
      </c>
      <c r="B47" s="70">
        <f>B10/'Tables 11a &amp; b'!G11</f>
        <v>8.2568807339449546E-2</v>
      </c>
      <c r="C47" s="70">
        <f>C10/'Tables 11a &amp; b'!H11</f>
        <v>9.6805421103581799E-2</v>
      </c>
      <c r="D47" s="70">
        <f>D10/'Tables 11a &amp; b'!I11</f>
        <v>9.4240837696335081E-2</v>
      </c>
      <c r="E47" s="70">
        <f>E10/'Tables 11a &amp; b'!J11</f>
        <v>8.7912087912087919E-2</v>
      </c>
      <c r="F47" s="70">
        <f>F10/'Tables 11a &amp; b'!K11</f>
        <v>7.662835249042145E-2</v>
      </c>
      <c r="G47" s="70">
        <f>G10/'Tables 11a &amp; b'!L11</f>
        <v>0.11258278145695365</v>
      </c>
      <c r="H47" s="70">
        <f>H10/'Tables 11a &amp; b'!M11</f>
        <v>7.9250720461095103E-2</v>
      </c>
      <c r="I47" s="70">
        <f>I10/'Tables 11a &amp; b'!N11</f>
        <v>6.4377682403433473E-2</v>
      </c>
      <c r="J47" s="70">
        <f>J10/'Tables 11a &amp; b'!O11</f>
        <v>7.2314049586776855E-2</v>
      </c>
      <c r="K47" s="70">
        <f>K10/'Tables 11a &amp; b'!P11</f>
        <v>0.11382113821138211</v>
      </c>
      <c r="L47" s="70">
        <f>L10/'Tables 11a &amp; b'!Q11</f>
        <v>0.10920436817472699</v>
      </c>
      <c r="M47" s="70">
        <f>M10/'Tables 11a &amp; b'!R11</f>
        <v>0.11173184357541899</v>
      </c>
      <c r="N47" s="70">
        <f>N10/'Tables 11a &amp; b'!S11</f>
        <v>6.8775790921595595E-2</v>
      </c>
      <c r="O47" s="70">
        <f>O10/'Tables 11a &amp; b'!T11</f>
        <v>8.6956521739130432E-2</v>
      </c>
    </row>
    <row r="48" spans="1:18" x14ac:dyDescent="0.2">
      <c r="A48" s="2" t="s">
        <v>7</v>
      </c>
      <c r="B48" s="70">
        <f>B11/'Tables 11a &amp; b'!G12</f>
        <v>2.8072364316905803E-2</v>
      </c>
      <c r="C48" s="70">
        <f>C11/'Tables 11a &amp; b'!H12</f>
        <v>3.7187288708586883E-2</v>
      </c>
      <c r="D48" s="70">
        <f>D11/'Tables 11a &amp; b'!I12</f>
        <v>4.1079812206572773E-2</v>
      </c>
      <c r="E48" s="70">
        <f>E11/'Tables 11a &amp; b'!J12</f>
        <v>4.8689138576779027E-2</v>
      </c>
      <c r="F48" s="70">
        <f>F11/'Tables 11a &amp; b'!K12</f>
        <v>3.9904229848363927E-2</v>
      </c>
      <c r="G48" s="70">
        <f>G11/'Tables 11a &amp; b'!L12</f>
        <v>2.1349274124679761E-2</v>
      </c>
      <c r="H48" s="70">
        <f>H11/'Tables 11a &amp; b'!M12</f>
        <v>4.0760869565217392E-2</v>
      </c>
      <c r="I48" s="70">
        <f>I11/'Tables 11a &amp; b'!N12</f>
        <v>4.4802867383512544E-2</v>
      </c>
      <c r="J48" s="70">
        <f>J11/'Tables 11a &amp; b'!O12</f>
        <v>3.2228360957642727E-2</v>
      </c>
      <c r="K48" s="70">
        <f>K11/'Tables 11a &amp; b'!P12</f>
        <v>2.1231422505307854E-2</v>
      </c>
      <c r="L48" s="70">
        <f>L11/'Tables 11a &amp; b'!Q12</f>
        <v>2.44140625E-2</v>
      </c>
      <c r="M48" s="70">
        <f>M11/'Tables 11a &amp; b'!R12</f>
        <v>2.9469548133595286E-2</v>
      </c>
      <c r="N48" s="70">
        <f>N11/'Tables 11a &amp; b'!S12</f>
        <v>3.9138943248532287E-2</v>
      </c>
      <c r="O48" s="70">
        <f>O11/'Tables 11a &amp; b'!T12</f>
        <v>3.6036036036036036E-2</v>
      </c>
    </row>
    <row r="49" spans="1:15" x14ac:dyDescent="0.2">
      <c r="A49" s="2" t="s">
        <v>8</v>
      </c>
      <c r="B49" s="70">
        <f>B12/'Tables 11a &amp; b'!G13</f>
        <v>0.12108262108262108</v>
      </c>
      <c r="C49" s="70">
        <f>C12/'Tables 11a &amp; b'!H13</f>
        <v>8.2530949105914714E-2</v>
      </c>
      <c r="D49" s="70">
        <f>D12/'Tables 11a &amp; b'!I13</f>
        <v>8.9552238805970144E-2</v>
      </c>
      <c r="E49" s="70">
        <f>E12/'Tables 11a &amp; b'!J13</f>
        <v>6.7466266866566718E-2</v>
      </c>
      <c r="F49" s="70">
        <f>F12/'Tables 11a &amp; b'!K13</f>
        <v>6.3176895306859202E-2</v>
      </c>
      <c r="G49" s="70">
        <f>G12/'Tables 11a &amp; b'!L13</f>
        <v>4.8899755501222497E-2</v>
      </c>
      <c r="H49" s="70">
        <f>H12/'Tables 11a &amp; b'!M13</f>
        <v>5.7692307692307696E-2</v>
      </c>
      <c r="I49" s="70">
        <f>I12/'Tables 11a &amp; b'!N13</f>
        <v>3.7313432835820892E-2</v>
      </c>
      <c r="J49" s="70">
        <f>J12/'Tables 11a &amp; b'!O13</f>
        <v>6.9124423963133647E-2</v>
      </c>
      <c r="K49" s="70">
        <f>K12/'Tables 11a &amp; b'!P13</f>
        <v>4.2283298097251586E-2</v>
      </c>
      <c r="L49" s="70">
        <f>L12/'Tables 11a &amp; b'!Q13</f>
        <v>3.0364372469635626E-2</v>
      </c>
      <c r="M49" s="70">
        <f>M12/'Tables 11a &amp; b'!R13</f>
        <v>5.6179775280898875E-2</v>
      </c>
      <c r="N49" s="70">
        <f>N12/'Tables 11a &amp; b'!S13</f>
        <v>5.5710306406685235E-2</v>
      </c>
      <c r="O49" s="70">
        <f>O12/'Tables 11a &amp; b'!T13</f>
        <v>1.5337423312883436E-2</v>
      </c>
    </row>
    <row r="50" spans="1:15" x14ac:dyDescent="0.2">
      <c r="A50" s="2" t="s">
        <v>9</v>
      </c>
      <c r="B50" s="70">
        <f>B13/'Tables 11a &amp; b'!G14</f>
        <v>4.9900199600798403E-2</v>
      </c>
      <c r="C50" s="70">
        <f>C13/'Tables 11a &amp; b'!H14</f>
        <v>3.3482142857142856E-2</v>
      </c>
      <c r="D50" s="70">
        <f>D13/'Tables 11a &amp; b'!I14</f>
        <v>2.0449897750511249E-2</v>
      </c>
      <c r="E50" s="70">
        <f>E13/'Tables 11a &amp; b'!J14</f>
        <v>2.1505376344086023E-2</v>
      </c>
      <c r="F50" s="70">
        <f>F13/'Tables 11a &amp; b'!K14</f>
        <v>3.325942350332594E-2</v>
      </c>
      <c r="G50" s="70">
        <f>G13/'Tables 11a &amp; b'!L14</f>
        <v>2.6595744680851064E-2</v>
      </c>
      <c r="H50" s="70">
        <f>H13/'Tables 11a &amp; b'!M14</f>
        <v>3.1185031185031187E-2</v>
      </c>
      <c r="I50" s="70">
        <f>I13/'Tables 11a &amp; b'!N14</f>
        <v>3.1185031185031187E-2</v>
      </c>
      <c r="J50" s="70">
        <f>J13/'Tables 11a &amp; b'!O14</f>
        <v>2.3094688221709007E-2</v>
      </c>
      <c r="K50" s="70">
        <f>K13/'Tables 11a &amp; b'!P14</f>
        <v>1.2315270935960592E-2</v>
      </c>
      <c r="L50" s="70">
        <f>L13/'Tables 11a &amp; b'!Q14</f>
        <v>1.3812154696132596E-2</v>
      </c>
      <c r="M50" s="70">
        <f>M13/'Tables 11a &amp; b'!R14</f>
        <v>1.4285714285714285E-2</v>
      </c>
      <c r="N50" s="70">
        <f>N13/'Tables 11a &amp; b'!S14</f>
        <v>2.8011204481792718E-2</v>
      </c>
      <c r="O50" s="70">
        <f>O13/'Tables 11a &amp; b'!T14</f>
        <v>0</v>
      </c>
    </row>
    <row r="51" spans="1:15" x14ac:dyDescent="0.2">
      <c r="A51" s="2" t="s">
        <v>10</v>
      </c>
      <c r="B51" s="70">
        <f>B14/'Tables 11a &amp; b'!G15</f>
        <v>4.7489823609226593E-2</v>
      </c>
      <c r="C51" s="70">
        <f>C14/'Tables 11a &amp; b'!H15</f>
        <v>6.6265060240963861E-2</v>
      </c>
      <c r="D51" s="70">
        <f>D14/'Tables 11a &amp; b'!I15</f>
        <v>7.9030558482613283E-2</v>
      </c>
      <c r="E51" s="70">
        <f>E14/'Tables 11a &amp; b'!J15</f>
        <v>8.5561497326203204E-2</v>
      </c>
      <c r="F51" s="70">
        <f>F14/'Tables 11a &amp; b'!K15</f>
        <v>8.0645161290322578E-2</v>
      </c>
      <c r="G51" s="70">
        <f>G14/'Tables 11a &amp; b'!L15</f>
        <v>5.9322033898305086E-2</v>
      </c>
      <c r="H51" s="70">
        <f>H14/'Tables 11a &amp; b'!M15</f>
        <v>5.8430717863105178E-2</v>
      </c>
      <c r="I51" s="70">
        <f>I14/'Tables 11a &amp; b'!N15</f>
        <v>2.4154589371980676E-2</v>
      </c>
      <c r="J51" s="70">
        <f>J14/'Tables 11a &amp; b'!O15</f>
        <v>5.9726962457337884E-2</v>
      </c>
      <c r="K51" s="70">
        <f>K14/'Tables 11a &amp; b'!P15</f>
        <v>4.5801526717557252E-2</v>
      </c>
      <c r="L51" s="70">
        <f>L14/'Tables 11a &amp; b'!Q15</f>
        <v>3.048780487804878E-2</v>
      </c>
      <c r="M51" s="70">
        <f>M14/'Tables 11a &amp; b'!R15</f>
        <v>4.5454545454545456E-2</v>
      </c>
      <c r="N51" s="70">
        <f>N14/'Tables 11a &amp; b'!S15</f>
        <v>5.4773082942097026E-2</v>
      </c>
      <c r="O51" s="70">
        <f>O14/'Tables 11a &amp; b'!T15</f>
        <v>4.6728971962616821E-2</v>
      </c>
    </row>
    <row r="52" spans="1:15" x14ac:dyDescent="0.2">
      <c r="A52" s="2" t="s">
        <v>11</v>
      </c>
      <c r="B52" s="70">
        <f>B15/'Tables 11a &amp; b'!G16</f>
        <v>3.8314176245210725E-2</v>
      </c>
      <c r="C52" s="70">
        <f>C15/'Tables 11a &amp; b'!H16</f>
        <v>5.6818181818181816E-2</v>
      </c>
      <c r="D52" s="70">
        <f>D15/'Tables 11a &amp; b'!I16</f>
        <v>7.5471698113207544E-2</v>
      </c>
      <c r="E52" s="70">
        <f>E15/'Tables 11a &amp; b'!J16</f>
        <v>6.1983471074380167E-2</v>
      </c>
      <c r="F52" s="70">
        <f>F15/'Tables 11a &amp; b'!K16</f>
        <v>9.950248756218906E-2</v>
      </c>
      <c r="G52" s="70">
        <f>G15/'Tables 11a &amp; b'!L16</f>
        <v>2.1551724137931036E-2</v>
      </c>
      <c r="H52" s="70">
        <f>H15/'Tables 11a &amp; b'!M16</f>
        <v>3.3222591362126248E-2</v>
      </c>
      <c r="I52" s="70">
        <f>I15/'Tables 11a &amp; b'!N16</f>
        <v>4.9504950495049507E-2</v>
      </c>
      <c r="J52" s="70">
        <f>J15/'Tables 11a &amp; b'!O16</f>
        <v>7.2463768115942032E-2</v>
      </c>
      <c r="K52" s="70">
        <f>K15/'Tables 11a &amp; b'!P16</f>
        <v>3.7037037037037035E-2</v>
      </c>
      <c r="L52" s="70">
        <f>L15/'Tables 11a &amp; b'!Q16</f>
        <v>5.4744525547445258E-2</v>
      </c>
      <c r="M52" s="70">
        <f>M15/'Tables 11a &amp; b'!R16</f>
        <v>3.7313432835820892E-2</v>
      </c>
      <c r="N52" s="70">
        <f>N15/'Tables 11a &amp; b'!S16</f>
        <v>3.3112582781456956E-2</v>
      </c>
      <c r="O52" s="70">
        <f>O15/'Tables 11a &amp; b'!T16</f>
        <v>3.3222591362126248E-2</v>
      </c>
    </row>
    <row r="53" spans="1:15" x14ac:dyDescent="0.2">
      <c r="A53" s="2" t="s">
        <v>12</v>
      </c>
      <c r="B53" s="70">
        <f>B16/'Tables 11a &amp; b'!G17</f>
        <v>9.767633148262389E-2</v>
      </c>
      <c r="C53" s="70">
        <f>C16/'Tables 11a &amp; b'!H17</f>
        <v>8.9190911021448285E-2</v>
      </c>
      <c r="D53" s="70">
        <f>D16/'Tables 11a &amp; b'!I17</f>
        <v>9.1496232508073191E-2</v>
      </c>
      <c r="E53" s="70">
        <f>E16/'Tables 11a &amp; b'!J17</f>
        <v>8.4820445031945357E-2</v>
      </c>
      <c r="F53" s="70">
        <f>F16/'Tables 11a &amp; b'!K17</f>
        <v>8.0293645331498048E-2</v>
      </c>
      <c r="G53" s="70">
        <f>G16/'Tables 11a &amp; b'!L17</f>
        <v>0.1066350710900474</v>
      </c>
      <c r="H53" s="70">
        <f>H16/'Tables 11a &amp; b'!M17</f>
        <v>0.10883162371778834</v>
      </c>
      <c r="I53" s="70">
        <f>I16/'Tables 11a &amp; b'!N17</f>
        <v>0.10314595152140278</v>
      </c>
      <c r="J53" s="70">
        <f>J16/'Tables 11a &amp; b'!O17</f>
        <v>0.10726544622425629</v>
      </c>
      <c r="K53" s="70">
        <f>K16/'Tables 11a &amp; b'!P17</f>
        <v>9.9248120300751877E-2</v>
      </c>
      <c r="L53" s="70">
        <f>L16/'Tables 11a &amp; b'!Q17</f>
        <v>8.7468193384223916E-2</v>
      </c>
      <c r="M53" s="70">
        <f>M16/'Tables 11a &amp; b'!R17</f>
        <v>6.7019950124688282E-2</v>
      </c>
      <c r="N53" s="70">
        <f>N16/'Tables 11a &amp; b'!S17</f>
        <v>5.8788947677836566E-2</v>
      </c>
      <c r="O53" s="70">
        <f>O16/'Tables 11a &amp; b'!T17</f>
        <v>5.4916317991631797E-2</v>
      </c>
    </row>
    <row r="54" spans="1:15" x14ac:dyDescent="0.2">
      <c r="A54" s="2" t="s">
        <v>13</v>
      </c>
      <c r="B54" s="70">
        <f>B17/'Tables 11a &amp; b'!G18</f>
        <v>0</v>
      </c>
      <c r="C54" s="70">
        <f>C17/'Tables 11a &amp; b'!H18</f>
        <v>5.4644808743169397E-2</v>
      </c>
      <c r="D54" s="70">
        <f>D17/'Tables 11a &amp; b'!I18</f>
        <v>3.1645569620253167E-2</v>
      </c>
      <c r="E54" s="70">
        <f>E17/'Tables 11a &amp; b'!J18</f>
        <v>3.1645569620253167E-2</v>
      </c>
      <c r="F54" s="70">
        <f>F17/'Tables 11a &amp; b'!K18</f>
        <v>3.6231884057971016E-2</v>
      </c>
      <c r="G54" s="70">
        <f>G17/'Tables 11a &amp; b'!L18</f>
        <v>8.2644628099173556E-2</v>
      </c>
      <c r="H54" s="70">
        <f>H17/'Tables 11a &amp; b'!M18</f>
        <v>4.5045045045045043E-2</v>
      </c>
      <c r="I54" s="70">
        <f>I17/'Tables 11a &amp; b'!N18</f>
        <v>0</v>
      </c>
      <c r="J54" s="70">
        <f>J17/'Tables 11a &amp; b'!O18</f>
        <v>4.065040650406504E-2</v>
      </c>
      <c r="K54" s="70">
        <f>K17/'Tables 11a &amp; b'!P18</f>
        <v>0</v>
      </c>
      <c r="L54" s="70">
        <f>L17/'Tables 11a &amp; b'!Q18</f>
        <v>4.9504950495049507E-2</v>
      </c>
      <c r="M54" s="70">
        <f>M17/'Tables 11a &amp; b'!R18</f>
        <v>4.4247787610619468E-2</v>
      </c>
      <c r="N54" s="70">
        <f>N17/'Tables 11a &amp; b'!S18</f>
        <v>4.0983606557377046E-2</v>
      </c>
      <c r="O54" s="70">
        <f>O17/'Tables 11a &amp; b'!T18</f>
        <v>8.1300813008130079E-2</v>
      </c>
    </row>
    <row r="55" spans="1:15" x14ac:dyDescent="0.2">
      <c r="A55" s="2" t="s">
        <v>14</v>
      </c>
      <c r="B55" s="70">
        <f>B18/'Tables 11a &amp; b'!G19</f>
        <v>5.4171180931744311E-3</v>
      </c>
      <c r="C55" s="70">
        <f>C18/'Tables 11a &amp; b'!H19</f>
        <v>1.2083131947800869E-2</v>
      </c>
      <c r="D55" s="70">
        <f>D18/'Tables 11a &amp; b'!I19</f>
        <v>1.3326226012793176E-2</v>
      </c>
      <c r="E55" s="70">
        <f>E18/'Tables 11a &amp; b'!J19</f>
        <v>3.3670033670033669E-2</v>
      </c>
      <c r="F55" s="70">
        <f>F18/'Tables 11a &amp; b'!K19</f>
        <v>3.8610038610038609E-2</v>
      </c>
      <c r="G55" s="70">
        <f>G18/'Tables 11a &amp; b'!L19</f>
        <v>6.6909975669099758E-2</v>
      </c>
      <c r="H55" s="70">
        <f>H18/'Tables 11a &amp; b'!M19</f>
        <v>3.6719706242350061E-2</v>
      </c>
      <c r="I55" s="70">
        <f>I18/'Tables 11a &amp; b'!N19</f>
        <v>4.2872454448017148E-2</v>
      </c>
      <c r="J55" s="70">
        <f>J18/'Tables 11a &amp; b'!O19</f>
        <v>3.8022813688212927E-2</v>
      </c>
      <c r="K55" s="70">
        <f>K18/'Tables 11a &amp; b'!P19</f>
        <v>2.7412280701754384E-2</v>
      </c>
      <c r="L55" s="70">
        <f>L18/'Tables 11a &amp; b'!Q19</f>
        <v>4.6189376443418015E-2</v>
      </c>
      <c r="M55" s="70">
        <f>M18/'Tables 11a &amp; b'!R19</f>
        <v>4.8959608323133418E-2</v>
      </c>
      <c r="N55" s="70">
        <f>N18/'Tables 11a &amp; b'!S19</f>
        <v>5.1546391752577317E-2</v>
      </c>
      <c r="O55" s="70">
        <f>O18/'Tables 11a &amp; b'!T19</f>
        <v>2.4301336573511544E-2</v>
      </c>
    </row>
    <row r="56" spans="1:15" x14ac:dyDescent="0.2">
      <c r="A56" s="2" t="s">
        <v>15</v>
      </c>
      <c r="B56" s="70">
        <f>B19/'Tables 11a &amp; b'!G20</f>
        <v>8.9995814148179157E-2</v>
      </c>
      <c r="C56" s="70">
        <f>C19/'Tables 11a &amp; b'!H20</f>
        <v>6.1407652338214457E-2</v>
      </c>
      <c r="D56" s="70">
        <f>D19/'Tables 11a &amp; b'!I20</f>
        <v>3.8574577516531962E-2</v>
      </c>
      <c r="E56" s="70">
        <f>E19/'Tables 11a &amp; b'!J20</f>
        <v>3.3185840707964605E-2</v>
      </c>
      <c r="F56" s="70">
        <f>F19/'Tables 11a &amp; b'!K20</f>
        <v>5.8866813833701251E-2</v>
      </c>
      <c r="G56" s="70">
        <f>G19/'Tables 11a &amp; b'!L20</f>
        <v>6.3904803878360505E-2</v>
      </c>
      <c r="H56" s="70">
        <f>H19/'Tables 11a &amp; b'!M20</f>
        <v>6.4655172413793108E-2</v>
      </c>
      <c r="I56" s="70">
        <f>I19/'Tables 11a &amp; b'!N20</f>
        <v>7.5471698113207544E-2</v>
      </c>
      <c r="J56" s="70">
        <f>J19/'Tables 11a &amp; b'!O20</f>
        <v>6.1983471074380167E-2</v>
      </c>
      <c r="K56" s="70">
        <f>K19/'Tables 11a &amp; b'!P20</f>
        <v>5.09683995922528E-2</v>
      </c>
      <c r="L56" s="70">
        <f>L19/'Tables 11a &amp; b'!Q20</f>
        <v>4.6035805626598467E-2</v>
      </c>
      <c r="M56" s="70">
        <f>M19/'Tables 11a &amp; b'!R20</f>
        <v>4.2694497153700189E-2</v>
      </c>
      <c r="N56" s="70">
        <f>N19/'Tables 11a &amp; b'!S20</f>
        <v>4.6598322460391424E-2</v>
      </c>
      <c r="O56" s="70">
        <f>O19/'Tables 11a &amp; b'!T20</f>
        <v>4.7123015873015872E-2</v>
      </c>
    </row>
    <row r="57" spans="1:15" x14ac:dyDescent="0.2">
      <c r="A57" s="2" t="s">
        <v>16</v>
      </c>
      <c r="B57" s="70">
        <f>B20/'Tables 11a &amp; b'!G21</f>
        <v>0.11368334022323275</v>
      </c>
      <c r="C57" s="70">
        <f>C20/'Tables 11a &amp; b'!H21</f>
        <v>8.3484068456936136E-2</v>
      </c>
      <c r="D57" s="70">
        <f>D20/'Tables 11a &amp; b'!I21</f>
        <v>5.7606541129831518E-2</v>
      </c>
      <c r="E57" s="70">
        <f>E20/'Tables 11a &amp; b'!J21</f>
        <v>4.9391069012178622E-2</v>
      </c>
      <c r="F57" s="70">
        <f>F20/'Tables 11a &amp; b'!K21</f>
        <v>4.0341718082581871E-2</v>
      </c>
      <c r="G57" s="70">
        <f>G20/'Tables 11a &amp; b'!L21</f>
        <v>2.7721774193548387E-2</v>
      </c>
      <c r="H57" s="70">
        <f>H20/'Tables 11a &amp; b'!M21</f>
        <v>7.6274588518667197E-2</v>
      </c>
      <c r="I57" s="70">
        <f>I20/'Tables 11a &amp; b'!N21</f>
        <v>0.12567324955116696</v>
      </c>
      <c r="J57" s="70">
        <f>J20/'Tables 11a &amp; b'!O21</f>
        <v>7.7970568855699543E-2</v>
      </c>
      <c r="K57" s="70">
        <f>K20/'Tables 11a &amp; b'!P21</f>
        <v>0.10297482837528604</v>
      </c>
      <c r="L57" s="70">
        <f>L20/'Tables 11a &amp; b'!Q21</f>
        <v>9.4831673779042197E-2</v>
      </c>
      <c r="M57" s="70">
        <f>M20/'Tables 11a &amp; b'!R21</f>
        <v>8.1161896625373778E-2</v>
      </c>
      <c r="N57" s="70">
        <f>N20/'Tables 11a &amp; b'!S21</f>
        <v>8.6206896551724144E-2</v>
      </c>
      <c r="O57" s="70">
        <f>O20/'Tables 11a &amp; b'!T21</f>
        <v>8.4452975047984644E-2</v>
      </c>
    </row>
    <row r="58" spans="1:15" x14ac:dyDescent="0.2">
      <c r="A58" s="2" t="s">
        <v>17</v>
      </c>
      <c r="B58" s="70">
        <f>B21/'Tables 11a &amp; b'!G22</f>
        <v>5.9673366834170856E-2</v>
      </c>
      <c r="C58" s="70">
        <f>C21/'Tables 11a &amp; b'!H22</f>
        <v>5.3304904051172705E-2</v>
      </c>
      <c r="D58" s="70">
        <f>D21/'Tables 11a &amp; b'!I22</f>
        <v>5.6542810985460421E-2</v>
      </c>
      <c r="E58" s="70">
        <f>E21/'Tables 11a &amp; b'!J22</f>
        <v>4.3377674956622328E-2</v>
      </c>
      <c r="F58" s="70">
        <f>F21/'Tables 11a &amp; b'!K22</f>
        <v>3.5874439461883408E-2</v>
      </c>
      <c r="G58" s="70">
        <f>G21/'Tables 11a &amp; b'!L22</f>
        <v>3.9325842696629212E-2</v>
      </c>
      <c r="H58" s="70">
        <f>H21/'Tables 11a &amp; b'!M22</f>
        <v>3.6382536382536385E-2</v>
      </c>
      <c r="I58" s="70">
        <f>I21/'Tables 11a &amp; b'!N22</f>
        <v>3.611971104231166E-2</v>
      </c>
      <c r="J58" s="70">
        <f>J21/'Tables 11a &amp; b'!O22</f>
        <v>2.6014568158168574E-2</v>
      </c>
      <c r="K58" s="70">
        <f>K21/'Tables 11a &amp; b'!P22</f>
        <v>4.5998160073597055E-2</v>
      </c>
      <c r="L58" s="70">
        <f>L21/'Tables 11a &amp; b'!Q22</f>
        <v>2.9296875E-2</v>
      </c>
      <c r="M58" s="70">
        <f>M21/'Tables 11a &amp; b'!R22</f>
        <v>2.6548672566371681E-2</v>
      </c>
      <c r="N58" s="70">
        <f>N21/'Tables 11a &amp; b'!S22</f>
        <v>4.2844901456726647E-2</v>
      </c>
      <c r="O58" s="70">
        <f>O21/'Tables 11a &amp; b'!T22</f>
        <v>3.7473233404710919E-2</v>
      </c>
    </row>
    <row r="59" spans="1:15" x14ac:dyDescent="0.2">
      <c r="A59" s="2" t="s">
        <v>18</v>
      </c>
      <c r="B59" s="70">
        <f>B22/'Tables 11a &amp; b'!G23</f>
        <v>0.13119533527696792</v>
      </c>
      <c r="C59" s="70">
        <f>C22/'Tables 11a &amp; b'!H23</f>
        <v>0.12853470437017994</v>
      </c>
      <c r="D59" s="70">
        <f>D22/'Tables 11a &amp; b'!I23</f>
        <v>0.10638297872340426</v>
      </c>
      <c r="E59" s="70">
        <f>E22/'Tables 11a &amp; b'!J23</f>
        <v>9.1863517060367453E-2</v>
      </c>
      <c r="F59" s="70">
        <f>F22/'Tables 11a &amp; b'!K23</f>
        <v>9.2879256965944276E-2</v>
      </c>
      <c r="G59" s="70">
        <f>G22/'Tables 11a &amp; b'!L23</f>
        <v>9.5419847328244281E-2</v>
      </c>
      <c r="H59" s="70">
        <f>H22/'Tables 11a &amp; b'!M23</f>
        <v>8.0321285140562249E-2</v>
      </c>
      <c r="I59" s="70">
        <f>I22/'Tables 11a &amp; b'!N23</f>
        <v>9.6153846153846159E-2</v>
      </c>
      <c r="J59" s="70">
        <f>J22/'Tables 11a &amp; b'!O23</f>
        <v>0.1111111111111111</v>
      </c>
      <c r="K59" s="70">
        <f>K22/'Tables 11a &amp; b'!P23</f>
        <v>0.10152284263959391</v>
      </c>
      <c r="L59" s="70">
        <f>L22/'Tables 11a &amp; b'!Q23</f>
        <v>0.125</v>
      </c>
      <c r="M59" s="70">
        <f>M22/'Tables 11a &amp; b'!R23</f>
        <v>0.1</v>
      </c>
      <c r="N59" s="70">
        <f>N22/'Tables 11a &amp; b'!S23</f>
        <v>0.13089005235602094</v>
      </c>
      <c r="O59" s="70">
        <f>O22/'Tables 11a &amp; b'!T23</f>
        <v>0.13761467889908258</v>
      </c>
    </row>
    <row r="60" spans="1:15" x14ac:dyDescent="0.2">
      <c r="A60" s="2" t="s">
        <v>19</v>
      </c>
      <c r="B60" s="70">
        <f>B23/'Tables 11a &amp; b'!G24</f>
        <v>3.2573289902280131E-2</v>
      </c>
      <c r="C60" s="70">
        <f>C23/'Tables 11a &amp; b'!H24</f>
        <v>3.2000000000000001E-2</v>
      </c>
      <c r="D60" s="70">
        <f>D23/'Tables 11a &amp; b'!I24</f>
        <v>4.5454545454545456E-2</v>
      </c>
      <c r="E60" s="70">
        <f>E23/'Tables 11a &amp; b'!J24</f>
        <v>1.9267822736030827E-2</v>
      </c>
      <c r="F60" s="70">
        <f>F23/'Tables 11a &amp; b'!K24</f>
        <v>2.3696682464454975E-2</v>
      </c>
      <c r="G60" s="70">
        <f>G23/'Tables 11a &amp; b'!L24</f>
        <v>2.5906735751295335E-2</v>
      </c>
      <c r="H60" s="70">
        <f>H23/'Tables 11a &amp; b'!M24</f>
        <v>8.9766606822262122E-3</v>
      </c>
      <c r="I60" s="70">
        <f>I23/'Tables 11a &amp; b'!N24</f>
        <v>2.8248587570621469E-2</v>
      </c>
      <c r="J60" s="70">
        <f>J23/'Tables 11a &amp; b'!O24</f>
        <v>5.2742616033755275E-2</v>
      </c>
      <c r="K60" s="70">
        <f>K23/'Tables 11a &amp; b'!P24</f>
        <v>2.0661157024793389E-2</v>
      </c>
      <c r="L60" s="70">
        <f>L23/'Tables 11a &amp; b'!Q24</f>
        <v>1.9047619047619049E-2</v>
      </c>
      <c r="M60" s="70">
        <f>M23/'Tables 11a &amp; b'!R24</f>
        <v>3.2119914346895075E-2</v>
      </c>
      <c r="N60" s="70">
        <f>N23/'Tables 11a &amp; b'!S24</f>
        <v>2.197802197802198E-2</v>
      </c>
      <c r="O60" s="70">
        <f>O23/'Tables 11a &amp; b'!T24</f>
        <v>1.1415525114155251E-2</v>
      </c>
    </row>
    <row r="61" spans="1:15" x14ac:dyDescent="0.2">
      <c r="A61" s="2" t="s">
        <v>20</v>
      </c>
      <c r="B61" s="70">
        <f>B24/'Tables 11a &amp; b'!G25</f>
        <v>3.3557046979865772E-2</v>
      </c>
      <c r="C61" s="70">
        <f>C24/'Tables 11a &amp; b'!H25</f>
        <v>3.7383177570093455E-2</v>
      </c>
      <c r="D61" s="70">
        <f>D24/'Tables 11a &amp; b'!I25</f>
        <v>6.0240963855421686E-2</v>
      </c>
      <c r="E61" s="70">
        <f>E24/'Tables 11a &amp; b'!J25</f>
        <v>7.9522862823061632E-2</v>
      </c>
      <c r="F61" s="70">
        <f>F24/'Tables 11a &amp; b'!K25</f>
        <v>9.3833780160857902E-2</v>
      </c>
      <c r="G61" s="70">
        <f>G24/'Tables 11a &amp; b'!L25</f>
        <v>6.2814070351758788E-2</v>
      </c>
      <c r="H61" s="70">
        <f>H24/'Tables 11a &amp; b'!M25</f>
        <v>4.0540540540540543E-2</v>
      </c>
      <c r="I61" s="70">
        <f>I24/'Tables 11a &amp; b'!N25</f>
        <v>3.90625E-2</v>
      </c>
      <c r="J61" s="70">
        <f>J24/'Tables 11a &amp; b'!O25</f>
        <v>5.0377833753148617E-2</v>
      </c>
      <c r="K61" s="70">
        <f>K24/'Tables 11a &amp; b'!P25</f>
        <v>6.7750677506775062E-2</v>
      </c>
      <c r="L61" s="70">
        <f>L24/'Tables 11a &amp; b'!Q25</f>
        <v>4.1095890410958902E-2</v>
      </c>
      <c r="M61" s="70">
        <f>M24/'Tables 11a &amp; b'!R25</f>
        <v>7.8534031413612565E-2</v>
      </c>
      <c r="N61" s="70">
        <f>N24/'Tables 11a &amp; b'!S25</f>
        <v>6.4766839378238336E-2</v>
      </c>
      <c r="O61" s="70">
        <f>O24/'Tables 11a &amp; b'!T25</f>
        <v>4.4910179640718563E-2</v>
      </c>
    </row>
    <row r="62" spans="1:15" x14ac:dyDescent="0.2">
      <c r="A62" s="2" t="s">
        <v>21</v>
      </c>
      <c r="B62" s="70">
        <f>B25/'Tables 11a &amp; b'!G26</f>
        <v>7.7145612343297976E-2</v>
      </c>
      <c r="C62" s="70">
        <f>C25/'Tables 11a &amp; b'!H26</f>
        <v>9.3228655544651623E-2</v>
      </c>
      <c r="D62" s="70">
        <f>D25/'Tables 11a &amp; b'!I26</f>
        <v>0.10832383124287344</v>
      </c>
      <c r="E62" s="70">
        <f>E25/'Tables 11a &amp; b'!J26</f>
        <v>7.4404761904761904E-2</v>
      </c>
      <c r="F62" s="70">
        <f>F25/'Tables 11a &amp; b'!K26</f>
        <v>9.5389507154213043E-2</v>
      </c>
      <c r="G62" s="70">
        <f>G25/'Tables 11a &amp; b'!L26</f>
        <v>7.7720207253886009E-2</v>
      </c>
      <c r="H62" s="70">
        <f>H25/'Tables 11a &amp; b'!M26</f>
        <v>2.365930599369085E-2</v>
      </c>
      <c r="I62" s="70">
        <f>I25/'Tables 11a &amp; b'!N26</f>
        <v>5.1470588235294115E-2</v>
      </c>
      <c r="J62" s="70">
        <f>J25/'Tables 11a &amp; b'!O26</f>
        <v>8.6206896551724144E-2</v>
      </c>
      <c r="K62" s="70">
        <f>K25/'Tables 11a &amp; b'!P26</f>
        <v>9.658246656760773E-2</v>
      </c>
      <c r="L62" s="70">
        <f>L25/'Tables 11a &amp; b'!Q26</f>
        <v>4.2372881355932202E-2</v>
      </c>
      <c r="M62" s="70">
        <f>M25/'Tables 11a &amp; b'!R26</f>
        <v>3.1685678073510776E-2</v>
      </c>
      <c r="N62" s="70">
        <f>N25/'Tables 11a &amp; b'!S26</f>
        <v>3.2397408207343416E-2</v>
      </c>
      <c r="O62" s="70">
        <f>O25/'Tables 11a &amp; b'!T26</f>
        <v>7.0332480818414325E-2</v>
      </c>
    </row>
    <row r="63" spans="1:15" x14ac:dyDescent="0.2">
      <c r="A63" s="2" t="s">
        <v>22</v>
      </c>
      <c r="B63" s="70">
        <f>B26/'Tables 11a &amp; b'!G27</f>
        <v>6.3813813813813819E-2</v>
      </c>
      <c r="C63" s="70">
        <f>C26/'Tables 11a &amp; b'!H27</f>
        <v>4.6153846153846156E-2</v>
      </c>
      <c r="D63" s="70">
        <f>D26/'Tables 11a &amp; b'!I27</f>
        <v>5.6131260794473233E-2</v>
      </c>
      <c r="E63" s="70">
        <f>E26/'Tables 11a &amp; b'!J27</f>
        <v>5.4630593132154008E-2</v>
      </c>
      <c r="F63" s="70">
        <f>F26/'Tables 11a &amp; b'!K27</f>
        <v>6.2056737588652482E-2</v>
      </c>
      <c r="G63" s="70">
        <f>G26/'Tables 11a &amp; b'!L27</f>
        <v>4.0983606557377046E-2</v>
      </c>
      <c r="H63" s="70">
        <f>H26/'Tables 11a &amp; b'!M27</f>
        <v>4.8209366391184574E-2</v>
      </c>
      <c r="I63" s="70">
        <f>I26/'Tables 11a &amp; b'!N27</f>
        <v>4.7011417058428477E-2</v>
      </c>
      <c r="J63" s="70">
        <f>J26/'Tables 11a &amp; b'!O27</f>
        <v>4.5045045045045043E-2</v>
      </c>
      <c r="K63" s="70">
        <f>K26/'Tables 11a &amp; b'!P27</f>
        <v>4.5961917268548917E-2</v>
      </c>
      <c r="L63" s="70">
        <f>L26/'Tables 11a &amp; b'!Q27</f>
        <v>5.5897149245388487E-2</v>
      </c>
      <c r="M63" s="70">
        <f>M26/'Tables 11a &amp; b'!R27</f>
        <v>5.698711595639247E-2</v>
      </c>
      <c r="N63" s="70">
        <f>N26/'Tables 11a &amp; b'!S27</f>
        <v>6.6964285714285712E-2</v>
      </c>
      <c r="O63" s="70">
        <f>O26/'Tables 11a &amp; b'!T27</f>
        <v>6.3559322033898302E-2</v>
      </c>
    </row>
    <row r="64" spans="1:15" x14ac:dyDescent="0.2">
      <c r="A64" s="2" t="s">
        <v>23</v>
      </c>
      <c r="B64" s="70">
        <f>B27/'Tables 11a &amp; b'!G28</f>
        <v>5.6179775280898875E-2</v>
      </c>
      <c r="C64" s="70">
        <f>C27/'Tables 11a &amp; b'!H28</f>
        <v>0</v>
      </c>
      <c r="D64" s="70">
        <f>D27/'Tables 11a &amp; b'!I28</f>
        <v>0</v>
      </c>
      <c r="E64" s="70">
        <f>E27/'Tables 11a &amp; b'!J28</f>
        <v>0</v>
      </c>
      <c r="F64" s="70">
        <f>F27/'Tables 11a &amp; b'!K28</f>
        <v>4.4247787610619468E-2</v>
      </c>
      <c r="G64" s="70">
        <f>G27/'Tables 11a &amp; b'!L28</f>
        <v>5.7471264367816091E-2</v>
      </c>
      <c r="H64" s="70">
        <f>H27/'Tables 11a &amp; b'!M28</f>
        <v>6.097560975609756E-2</v>
      </c>
      <c r="I64" s="70">
        <f>I27/'Tables 11a &amp; b'!N28</f>
        <v>0</v>
      </c>
      <c r="J64" s="70">
        <f>J27/'Tables 11a &amp; b'!O28</f>
        <v>0</v>
      </c>
      <c r="K64" s="70">
        <f>K27/'Tables 11a &amp; b'!P28</f>
        <v>0</v>
      </c>
      <c r="L64" s="70">
        <f>L27/'Tables 11a &amp; b'!Q28</f>
        <v>0</v>
      </c>
      <c r="M64" s="70">
        <f>M27/'Tables 11a &amp; b'!R28</f>
        <v>0</v>
      </c>
      <c r="N64" s="70">
        <f>N27/'Tables 11a &amp; b'!S28</f>
        <v>0</v>
      </c>
      <c r="O64" s="70">
        <f>O27/'Tables 11a &amp; b'!T28</f>
        <v>4.3103448275862072E-2</v>
      </c>
    </row>
    <row r="65" spans="1:15" x14ac:dyDescent="0.2">
      <c r="A65" s="2" t="s">
        <v>24</v>
      </c>
      <c r="B65" s="70">
        <f>B28/'Tables 11a &amp; b'!G29</f>
        <v>4.1273584905660375E-2</v>
      </c>
      <c r="C65" s="70">
        <f>C28/'Tables 11a &amp; b'!H29</f>
        <v>6.9060773480662987E-2</v>
      </c>
      <c r="D65" s="70">
        <f>D28/'Tables 11a &amp; b'!I29</f>
        <v>4.4080604534005037E-2</v>
      </c>
      <c r="E65" s="70">
        <f>E28/'Tables 11a &amp; b'!J29</f>
        <v>3.611971104231166E-2</v>
      </c>
      <c r="F65" s="70">
        <f>F28/'Tables 11a &amp; b'!K29</f>
        <v>2.5348542458808618E-2</v>
      </c>
      <c r="G65" s="70">
        <f>G28/'Tables 11a &amp; b'!L29</f>
        <v>1.9973368841544607E-2</v>
      </c>
      <c r="H65" s="70">
        <f>H28/'Tables 11a &amp; b'!M29</f>
        <v>2.8129395218002812E-2</v>
      </c>
      <c r="I65" s="70">
        <f>I28/'Tables 11a &amp; b'!N29</f>
        <v>5.8309037900874633E-2</v>
      </c>
      <c r="J65" s="70">
        <f>J28/'Tables 11a &amp; b'!O29</f>
        <v>2.6845637583892617E-2</v>
      </c>
      <c r="K65" s="70">
        <f>K28/'Tables 11a &amp; b'!P29</f>
        <v>6.3829787234042548E-2</v>
      </c>
      <c r="L65" s="70">
        <f>L28/'Tables 11a &amp; b'!Q29</f>
        <v>4.8019207683073231E-2</v>
      </c>
      <c r="M65" s="70">
        <f>M28/'Tables 11a &amp; b'!R29</f>
        <v>3.1289111389236547E-2</v>
      </c>
      <c r="N65" s="70">
        <f>N28/'Tables 11a &amp; b'!S29</f>
        <v>3.8940809968847349E-2</v>
      </c>
      <c r="O65" s="70">
        <f>O28/'Tables 11a &amp; b'!T29</f>
        <v>5.2816901408450703E-2</v>
      </c>
    </row>
    <row r="66" spans="1:15" x14ac:dyDescent="0.2">
      <c r="A66" s="2" t="s">
        <v>25</v>
      </c>
      <c r="B66" s="70">
        <f>B29/'Tables 11a &amp; b'!G30</f>
        <v>6.3510392609699776E-2</v>
      </c>
      <c r="C66" s="70">
        <f>C29/'Tables 11a &amp; b'!H30</f>
        <v>7.992007992007992E-2</v>
      </c>
      <c r="D66" s="70">
        <f>D29/'Tables 11a &amp; b'!I30</f>
        <v>8.4158415841584164E-2</v>
      </c>
      <c r="E66" s="70">
        <f>E29/'Tables 11a &amp; b'!J30</f>
        <v>7.7002053388090352E-2</v>
      </c>
      <c r="F66" s="70">
        <f>F29/'Tables 11a &amp; b'!K30</f>
        <v>5.7172557172557176E-2</v>
      </c>
      <c r="G66" s="70">
        <f>G29/'Tables 11a &amp; b'!L30</f>
        <v>8.3432657926102508E-2</v>
      </c>
      <c r="H66" s="70">
        <f>H29/'Tables 11a &amp; b'!M30</f>
        <v>0.10914051841746249</v>
      </c>
      <c r="I66" s="70">
        <f>I29/'Tables 11a &amp; b'!N30</f>
        <v>0.1023391812865497</v>
      </c>
      <c r="J66" s="70">
        <f>J29/'Tables 11a &amp; b'!O30</f>
        <v>0.10885341074020319</v>
      </c>
      <c r="K66" s="70">
        <f>K29/'Tables 11a &amp; b'!P30</f>
        <v>8.143322475570032E-2</v>
      </c>
      <c r="L66" s="70">
        <f>L29/'Tables 11a &amp; b'!Q30</f>
        <v>7.2463768115942032E-2</v>
      </c>
      <c r="M66" s="70">
        <f>M29/'Tables 11a &amp; b'!R30</f>
        <v>7.1022727272727279E-2</v>
      </c>
      <c r="N66" s="70">
        <f>N29/'Tables 11a &amp; b'!S30</f>
        <v>9.6153846153846159E-2</v>
      </c>
      <c r="O66" s="70">
        <f>O29/'Tables 11a &amp; b'!T30</f>
        <v>7.331378299120235E-2</v>
      </c>
    </row>
    <row r="67" spans="1:15" x14ac:dyDescent="0.2">
      <c r="A67" s="2" t="s">
        <v>26</v>
      </c>
      <c r="B67" s="70">
        <f>B30/'Tables 11a &amp; b'!G31</f>
        <v>3.7037037037037035E-2</v>
      </c>
      <c r="C67" s="70">
        <f>C30/'Tables 11a &amp; b'!H31</f>
        <v>5.6890012642225034E-2</v>
      </c>
      <c r="D67" s="70">
        <f>D30/'Tables 11a &amp; b'!I31</f>
        <v>9.3930635838150284E-2</v>
      </c>
      <c r="E67" s="70">
        <f>E30/'Tables 11a &amp; b'!J31</f>
        <v>6.0698027314112293E-2</v>
      </c>
      <c r="F67" s="70">
        <f>F30/'Tables 11a &amp; b'!K31</f>
        <v>3.7313432835820892E-2</v>
      </c>
      <c r="G67" s="70">
        <f>G30/'Tables 11a &amp; b'!L31</f>
        <v>4.0404040404040407E-2</v>
      </c>
      <c r="H67" s="70">
        <f>H30/'Tables 11a &amp; b'!M31</f>
        <v>4.4247787610619468E-2</v>
      </c>
      <c r="I67" s="70">
        <f>I30/'Tables 11a &amp; b'!N31</f>
        <v>4.6728971962616821E-2</v>
      </c>
      <c r="J67" s="70">
        <f>J30/'Tables 11a &amp; b'!O31</f>
        <v>4.0733197556008148E-2</v>
      </c>
      <c r="K67" s="70">
        <f>K30/'Tables 11a &amp; b'!P31</f>
        <v>4.3402777777777776E-2</v>
      </c>
      <c r="L67" s="70">
        <f>L30/'Tables 11a &amp; b'!Q31</f>
        <v>5.0933786078098474E-2</v>
      </c>
      <c r="M67" s="70">
        <f>M30/'Tables 11a &amp; b'!R31</f>
        <v>4.7770700636942678E-2</v>
      </c>
      <c r="N67" s="70">
        <f>N30/'Tables 11a &amp; b'!S31</f>
        <v>3.8699690402476783E-2</v>
      </c>
      <c r="O67" s="70">
        <f>O30/'Tables 11a &amp; b'!T31</f>
        <v>3.6563071297989032E-2</v>
      </c>
    </row>
    <row r="68" spans="1:15" x14ac:dyDescent="0.2">
      <c r="A68" s="2" t="s">
        <v>27</v>
      </c>
      <c r="B68" s="70">
        <f>B31/'Tables 11a &amp; b'!G32</f>
        <v>7.2992700729927001E-2</v>
      </c>
      <c r="C68" s="70">
        <f>C31/'Tables 11a &amp; b'!H32</f>
        <v>6.1349693251533742E-2</v>
      </c>
      <c r="D68" s="70">
        <f>D31/'Tables 11a &amp; b'!I32</f>
        <v>3.2051282051282048E-2</v>
      </c>
      <c r="E68" s="70">
        <f>E31/'Tables 11a &amp; b'!J32</f>
        <v>6.8027210884353748E-2</v>
      </c>
      <c r="F68" s="70">
        <f>F31/'Tables 11a &amp; b'!K32</f>
        <v>3.1847133757961783E-2</v>
      </c>
      <c r="G68" s="70">
        <f>G31/'Tables 11a &amp; b'!L32</f>
        <v>4.2735042735042736E-2</v>
      </c>
      <c r="H68" s="70">
        <f>H31/'Tables 11a &amp; b'!M32</f>
        <v>0</v>
      </c>
      <c r="I68" s="70">
        <f>I31/'Tables 11a &amp; b'!N32</f>
        <v>3.937007874015748E-2</v>
      </c>
      <c r="J68" s="70">
        <f>J31/'Tables 11a &amp; b'!O32</f>
        <v>4.6296296296296294E-2</v>
      </c>
      <c r="K68" s="70">
        <f>K31/'Tables 11a &amp; b'!P32</f>
        <v>0</v>
      </c>
      <c r="L68" s="70">
        <f>L31/'Tables 11a &amp; b'!Q32</f>
        <v>0</v>
      </c>
      <c r="M68" s="70">
        <f>M31/'Tables 11a &amp; b'!R32</f>
        <v>5.2083333333333336E-2</v>
      </c>
      <c r="N68" s="70">
        <f>N31/'Tables 11a &amp; b'!S32</f>
        <v>0</v>
      </c>
      <c r="O68" s="70">
        <f>O31/'Tables 11a &amp; b'!T32</f>
        <v>0</v>
      </c>
    </row>
    <row r="69" spans="1:15" x14ac:dyDescent="0.2">
      <c r="A69" s="2" t="s">
        <v>28</v>
      </c>
      <c r="B69" s="70">
        <f>B32/'Tables 11a &amp; b'!G33</f>
        <v>5.7003257328990226E-2</v>
      </c>
      <c r="C69" s="70">
        <f>C32/'Tables 11a &amp; b'!H33</f>
        <v>8.553654743390357E-2</v>
      </c>
      <c r="D69" s="70">
        <f>D32/'Tables 11a &amp; b'!I33</f>
        <v>8.8365243004418267E-2</v>
      </c>
      <c r="E69" s="70">
        <f>E32/'Tables 11a &amp; b'!J33</f>
        <v>7.407407407407407E-2</v>
      </c>
      <c r="F69" s="70">
        <f>F32/'Tables 11a &amp; b'!K33</f>
        <v>6.4655172413793108E-2</v>
      </c>
      <c r="G69" s="70">
        <f>G32/'Tables 11a &amp; b'!L33</f>
        <v>7.6687116564417179E-2</v>
      </c>
      <c r="H69" s="70">
        <f>H32/'Tables 11a &amp; b'!M33</f>
        <v>0.10398613518197573</v>
      </c>
      <c r="I69" s="70">
        <f>I32/'Tables 11a &amp; b'!N33</f>
        <v>0.10050251256281408</v>
      </c>
      <c r="J69" s="70">
        <f>J32/'Tables 11a &amp; b'!O33</f>
        <v>0.11308562197092084</v>
      </c>
      <c r="K69" s="70">
        <f>K32/'Tables 11a &amp; b'!P33</f>
        <v>0.10366826156299841</v>
      </c>
      <c r="L69" s="70">
        <f>L32/'Tables 11a &amp; b'!Q33</f>
        <v>7.9744816586921854E-2</v>
      </c>
      <c r="M69" s="70">
        <f>M32/'Tables 11a &amp; b'!R33</f>
        <v>6.2794348508634218E-2</v>
      </c>
      <c r="N69" s="70">
        <f>N32/'Tables 11a &amp; b'!S33</f>
        <v>4.834254143646409E-2</v>
      </c>
      <c r="O69" s="70">
        <f>O32/'Tables 11a &amp; b'!T33</f>
        <v>5.216095380029806E-2</v>
      </c>
    </row>
    <row r="70" spans="1:15" x14ac:dyDescent="0.2">
      <c r="A70" s="2" t="s">
        <v>29</v>
      </c>
      <c r="B70" s="70">
        <f>B33/'Tables 11a &amp; b'!G34</f>
        <v>6.439742410303588E-2</v>
      </c>
      <c r="C70" s="70">
        <f>C33/'Tables 11a &amp; b'!H34</f>
        <v>6.8876452862677573E-2</v>
      </c>
      <c r="D70" s="70">
        <f>D33/'Tables 11a &amp; b'!I34</f>
        <v>6.3265306122448975E-2</v>
      </c>
      <c r="E70" s="70">
        <f>E33/'Tables 11a &amp; b'!J34</f>
        <v>6.2419285406801549E-2</v>
      </c>
      <c r="F70" s="70">
        <f>F33/'Tables 11a &amp; b'!K34</f>
        <v>6.6258919469928651E-2</v>
      </c>
      <c r="G70" s="70">
        <f>G33/'Tables 11a &amp; b'!L34</f>
        <v>7.6400679117147707E-2</v>
      </c>
      <c r="H70" s="70">
        <f>H33/'Tables 11a &amp; b'!M34</f>
        <v>6.3291139240506333E-2</v>
      </c>
      <c r="I70" s="70">
        <f>I33/'Tables 11a &amp; b'!N34</f>
        <v>5.2307692307692305E-2</v>
      </c>
      <c r="J70" s="70">
        <f>J33/'Tables 11a &amp; b'!O34</f>
        <v>4.0880503144654086E-2</v>
      </c>
      <c r="K70" s="70">
        <f>K33/'Tables 11a &amp; b'!P34</f>
        <v>4.3183220234423197E-2</v>
      </c>
      <c r="L70" s="70">
        <f>L33/'Tables 11a &amp; b'!Q34</f>
        <v>5.7471264367816091E-2</v>
      </c>
      <c r="M70" s="70">
        <f>M33/'Tables 11a &amp; b'!R34</f>
        <v>5.0858232676414497E-2</v>
      </c>
      <c r="N70" s="70">
        <f>N33/'Tables 11a &amp; b'!S34</f>
        <v>5.4069436539556058E-2</v>
      </c>
      <c r="O70" s="70">
        <f>O33/'Tables 11a &amp; b'!T34</f>
        <v>5.1608986035215541E-2</v>
      </c>
    </row>
    <row r="71" spans="1:15" x14ac:dyDescent="0.2">
      <c r="A71" s="2" t="s">
        <v>30</v>
      </c>
      <c r="B71" s="70">
        <f>B34/'Tables 11a &amp; b'!G35</f>
        <v>7.9522862823061632E-2</v>
      </c>
      <c r="C71" s="70">
        <f>C34/'Tables 11a &amp; b'!H35</f>
        <v>9.5846645367412137E-2</v>
      </c>
      <c r="D71" s="70">
        <f>D34/'Tables 11a &amp; b'!I35</f>
        <v>8.8996763754045305E-2</v>
      </c>
      <c r="E71" s="70">
        <f>E34/'Tables 11a &amp; b'!J35</f>
        <v>9.4736842105263161E-2</v>
      </c>
      <c r="F71" s="70">
        <f>F34/'Tables 11a &amp; b'!K35</f>
        <v>8.7939698492462318E-2</v>
      </c>
      <c r="G71" s="70">
        <f>G34/'Tables 11a &amp; b'!L35</f>
        <v>6.2305295950155763E-2</v>
      </c>
      <c r="H71" s="70">
        <f>H34/'Tables 11a &amp; b'!M35</f>
        <v>3.2679738562091505E-2</v>
      </c>
      <c r="I71" s="70">
        <f>I34/'Tables 11a &amp; b'!N35</f>
        <v>4.0431266846361183E-2</v>
      </c>
      <c r="J71" s="70">
        <f>J34/'Tables 11a &amp; b'!O35</f>
        <v>3.8071065989847719E-2</v>
      </c>
      <c r="K71" s="70">
        <f>K34/'Tables 11a &amp; b'!P35</f>
        <v>5.9382422802850353E-2</v>
      </c>
      <c r="L71" s="70">
        <f>L34/'Tables 11a &amp; b'!Q35</f>
        <v>9.4339622641509441E-2</v>
      </c>
      <c r="M71" s="70">
        <f>M34/'Tables 11a &amp; b'!R35</f>
        <v>9.719222462203024E-2</v>
      </c>
      <c r="N71" s="70">
        <f>N34/'Tables 11a &amp; b'!S35</f>
        <v>5.9021922428330521E-2</v>
      </c>
      <c r="O71" s="70">
        <f>O34/'Tables 11a &amp; b'!T35</f>
        <v>3.2467532467532464E-2</v>
      </c>
    </row>
    <row r="72" spans="1:15" x14ac:dyDescent="0.2">
      <c r="A72" s="2" t="s">
        <v>31</v>
      </c>
      <c r="B72" s="70">
        <f>B35/'Tables 11a &amp; b'!G36</f>
        <v>2.4582104228121928E-2</v>
      </c>
      <c r="C72" s="70">
        <f>C35/'Tables 11a &amp; b'!H36</f>
        <v>7.5158227848101264E-2</v>
      </c>
      <c r="D72" s="70">
        <f>D35/'Tables 11a &amp; b'!I36</f>
        <v>6.7300079176563735E-2</v>
      </c>
      <c r="E72" s="70">
        <f>E35/'Tables 11a &amp; b'!J36</f>
        <v>8.4245998315080034E-2</v>
      </c>
      <c r="F72" s="70">
        <f>F35/'Tables 11a &amp; b'!K36</f>
        <v>7.2711719418306245E-2</v>
      </c>
      <c r="G72" s="70">
        <f>G35/'Tables 11a &amp; b'!L36</f>
        <v>7.9207920792079209E-2</v>
      </c>
      <c r="H72" s="70">
        <f>H35/'Tables 11a &amp; b'!M36</f>
        <v>0.10334645669291338</v>
      </c>
      <c r="I72" s="70">
        <f>I35/'Tables 11a &amp; b'!N36</f>
        <v>9.6525096525096526E-2</v>
      </c>
      <c r="J72" s="70">
        <f>J35/'Tables 11a &amp; b'!O36</f>
        <v>0.10662177328843996</v>
      </c>
      <c r="K72" s="70">
        <f>K35/'Tables 11a &amp; b'!P36</f>
        <v>5.6352459016393443E-2</v>
      </c>
      <c r="L72" s="70">
        <f>L35/'Tables 11a &amp; b'!Q36</f>
        <v>4.923413566739606E-2</v>
      </c>
      <c r="M72" s="70">
        <f>M35/'Tables 11a &amp; b'!R36</f>
        <v>4.8283261802575105E-2</v>
      </c>
      <c r="N72" s="70">
        <f>N35/'Tables 11a &amp; b'!S36</f>
        <v>3.9106145251396648E-2</v>
      </c>
      <c r="O72" s="70">
        <f>O35/'Tables 11a &amp; b'!T36</f>
        <v>5.1724137931034482E-2</v>
      </c>
    </row>
    <row r="73" spans="1:15" x14ac:dyDescent="0.2">
      <c r="A73" s="3" t="s">
        <v>32</v>
      </c>
      <c r="B73" s="71">
        <f>B36/'Tables 11a &amp; b'!G37</f>
        <v>5.9429477020602216E-2</v>
      </c>
      <c r="C73" s="71">
        <f>C36/'Tables 11a &amp; b'!H37</f>
        <v>6.0652009097801364E-2</v>
      </c>
      <c r="D73" s="71">
        <f>D36/'Tables 11a &amp; b'!I37</f>
        <v>5.181347150259067E-2</v>
      </c>
      <c r="E73" s="71">
        <f>E36/'Tables 11a &amp; b'!J37</f>
        <v>4.6728971962616821E-2</v>
      </c>
      <c r="F73" s="71">
        <f>F36/'Tables 11a &amp; b'!K37</f>
        <v>5.8608058608058608E-2</v>
      </c>
      <c r="G73" s="71">
        <f>G36/'Tables 11a &amp; b'!L37</f>
        <v>1.8552875695732839E-2</v>
      </c>
      <c r="H73" s="71">
        <f>H36/'Tables 11a &amp; b'!M37</f>
        <v>0</v>
      </c>
      <c r="I73" s="71">
        <f>I36/'Tables 11a &amp; b'!N37</f>
        <v>4.5620437956204376E-3</v>
      </c>
      <c r="J73" s="71">
        <f>J36/'Tables 11a &amp; b'!O37</f>
        <v>0</v>
      </c>
      <c r="K73" s="71">
        <f>K36/'Tables 11a &amp; b'!P37</f>
        <v>9.1491308325709064E-3</v>
      </c>
      <c r="L73" s="71">
        <f>L36/'Tables 11a &amp; b'!Q37</f>
        <v>4.0160642570281121E-3</v>
      </c>
      <c r="M73" s="71">
        <f>M36/'Tables 11a &amp; b'!R37</f>
        <v>4.4247787610619468E-3</v>
      </c>
      <c r="N73" s="71">
        <f>N36/'Tables 11a &amp; b'!S37</f>
        <v>1.6233766233766232E-2</v>
      </c>
      <c r="O73" s="71">
        <f>O36/'Tables 11a &amp; b'!T37</f>
        <v>2.0508613617719443E-2</v>
      </c>
    </row>
    <row r="75" spans="1:15" x14ac:dyDescent="0.2">
      <c r="A75" s="219" t="s">
        <v>225</v>
      </c>
    </row>
    <row r="76" spans="1:15" x14ac:dyDescent="0.2">
      <c r="A76" s="276" t="s">
        <v>262</v>
      </c>
    </row>
  </sheetData>
  <mergeCells count="1">
    <mergeCell ref="Q2:R2"/>
  </mergeCells>
  <hyperlinks>
    <hyperlink ref="A2"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sheetPr>
  <dimension ref="A1:R60"/>
  <sheetViews>
    <sheetView showGridLines="0" topLeftCell="B13" zoomScaleNormal="100" workbookViewId="0">
      <selection activeCell="U12" sqref="U12"/>
    </sheetView>
  </sheetViews>
  <sheetFormatPr defaultRowHeight="13.5" customHeight="1" x14ac:dyDescent="0.2"/>
  <cols>
    <col min="1" max="1" width="58.85546875" style="1" customWidth="1"/>
    <col min="2" max="15" width="11.28515625" style="21" customWidth="1"/>
    <col min="16" max="16" width="6.5703125" style="21" customWidth="1"/>
    <col min="17" max="17" width="9.140625" style="21"/>
    <col min="18" max="18" width="11.28515625" style="21" customWidth="1"/>
    <col min="19" max="16384" width="9.140625" style="21"/>
  </cols>
  <sheetData>
    <row r="1" spans="1:18" s="154" customFormat="1" ht="13.5" customHeight="1" x14ac:dyDescent="0.2">
      <c r="A1" s="30" t="s">
        <v>308</v>
      </c>
    </row>
    <row r="2" spans="1:18" ht="13.5" customHeight="1" x14ac:dyDescent="0.25">
      <c r="A2" s="226" t="s">
        <v>241</v>
      </c>
      <c r="B2" s="226"/>
    </row>
    <row r="3" spans="1:18" ht="13.5" customHeight="1" x14ac:dyDescent="0.2">
      <c r="Q3" s="345" t="s">
        <v>269</v>
      </c>
      <c r="R3" s="346"/>
    </row>
    <row r="4" spans="1:18" s="15" customFormat="1" ht="13.5" customHeight="1" x14ac:dyDescent="0.25">
      <c r="A4" s="14"/>
      <c r="B4" s="12" t="s">
        <v>140</v>
      </c>
      <c r="C4" s="12" t="s">
        <v>141</v>
      </c>
      <c r="D4" s="12" t="s">
        <v>142</v>
      </c>
      <c r="E4" s="12" t="s">
        <v>143</v>
      </c>
      <c r="F4" s="12" t="s">
        <v>144</v>
      </c>
      <c r="G4" s="12" t="s">
        <v>145</v>
      </c>
      <c r="H4" s="12" t="s">
        <v>146</v>
      </c>
      <c r="I4" s="12" t="s">
        <v>147</v>
      </c>
      <c r="J4" s="12" t="s">
        <v>148</v>
      </c>
      <c r="K4" s="12" t="s">
        <v>149</v>
      </c>
      <c r="L4" s="28" t="s">
        <v>150</v>
      </c>
      <c r="M4" s="28" t="s">
        <v>151</v>
      </c>
      <c r="N4" s="28" t="s">
        <v>152</v>
      </c>
      <c r="O4" s="28" t="s">
        <v>267</v>
      </c>
      <c r="Q4" s="13" t="s">
        <v>154</v>
      </c>
      <c r="R4" s="13" t="s">
        <v>155</v>
      </c>
    </row>
    <row r="5" spans="1:18" s="23" customFormat="1" ht="13.5" customHeight="1" x14ac:dyDescent="0.2">
      <c r="A5" s="4" t="s">
        <v>208</v>
      </c>
      <c r="B5" s="7">
        <v>41131</v>
      </c>
      <c r="C5" s="7">
        <v>42063</v>
      </c>
      <c r="D5" s="7">
        <v>43563</v>
      </c>
      <c r="E5" s="7">
        <v>41949</v>
      </c>
      <c r="F5" s="7">
        <v>35708</v>
      </c>
      <c r="G5" s="7">
        <v>32163</v>
      </c>
      <c r="H5" s="7">
        <v>29809</v>
      </c>
      <c r="I5" s="7">
        <v>29852</v>
      </c>
      <c r="J5" s="7">
        <v>28610</v>
      </c>
      <c r="K5" s="7">
        <v>28775</v>
      </c>
      <c r="L5" s="7">
        <v>29384</v>
      </c>
      <c r="M5" s="7">
        <v>30268</v>
      </c>
      <c r="N5" s="7">
        <v>31581</v>
      </c>
      <c r="O5" s="7">
        <v>27571</v>
      </c>
      <c r="Q5" s="35">
        <f>O5-N5</f>
        <v>-4010</v>
      </c>
      <c r="R5" s="38">
        <f>Q5/N5</f>
        <v>-0.12697507995313637</v>
      </c>
    </row>
    <row r="6" spans="1:18" ht="13.5" customHeight="1" x14ac:dyDescent="0.2">
      <c r="A6" s="2" t="s">
        <v>34</v>
      </c>
      <c r="B6" s="9">
        <v>3573</v>
      </c>
      <c r="C6" s="9">
        <v>3609</v>
      </c>
      <c r="D6" s="9">
        <v>3644</v>
      </c>
      <c r="E6" s="9">
        <v>3319</v>
      </c>
      <c r="F6" s="9">
        <v>2840</v>
      </c>
      <c r="G6" s="9">
        <v>2406</v>
      </c>
      <c r="H6" s="9">
        <v>2337</v>
      </c>
      <c r="I6" s="9">
        <v>2214</v>
      </c>
      <c r="J6" s="9">
        <v>2231</v>
      </c>
      <c r="K6" s="9">
        <v>2362</v>
      </c>
      <c r="L6" s="9">
        <v>2575</v>
      </c>
      <c r="M6" s="9">
        <v>2837</v>
      </c>
      <c r="N6" s="9">
        <v>2877</v>
      </c>
      <c r="O6" s="9">
        <v>2600</v>
      </c>
      <c r="Q6" s="37">
        <f>O6-N6</f>
        <v>-277</v>
      </c>
      <c r="R6" s="39">
        <f t="shared" ref="R6:R28" si="0">Q6/N6</f>
        <v>-9.6280848105665617E-2</v>
      </c>
    </row>
    <row r="7" spans="1:18" ht="13.5" customHeight="1" x14ac:dyDescent="0.2">
      <c r="A7" s="2" t="s">
        <v>35</v>
      </c>
      <c r="B7" s="9">
        <v>1552</v>
      </c>
      <c r="C7" s="9">
        <v>1672</v>
      </c>
      <c r="D7" s="9">
        <v>1702</v>
      </c>
      <c r="E7" s="9">
        <v>1481</v>
      </c>
      <c r="F7" s="9">
        <v>1361</v>
      </c>
      <c r="G7" s="9">
        <v>1235</v>
      </c>
      <c r="H7" s="9">
        <v>1198</v>
      </c>
      <c r="I7" s="9">
        <v>1193</v>
      </c>
      <c r="J7" s="9">
        <v>1198</v>
      </c>
      <c r="K7" s="9">
        <v>1234</v>
      </c>
      <c r="L7" s="9">
        <v>1369</v>
      </c>
      <c r="M7" s="9">
        <v>1431</v>
      </c>
      <c r="N7" s="9">
        <v>1541</v>
      </c>
      <c r="O7" s="9">
        <v>1490</v>
      </c>
      <c r="Q7" s="37">
        <f t="shared" ref="Q7:Q28" si="1">O7-N7</f>
        <v>-51</v>
      </c>
      <c r="R7" s="39">
        <f>Q7/N7</f>
        <v>-3.3095392602206362E-2</v>
      </c>
    </row>
    <row r="8" spans="1:18" ht="13.5" customHeight="1" x14ac:dyDescent="0.2">
      <c r="A8" s="2" t="s">
        <v>36</v>
      </c>
      <c r="B8" s="9">
        <v>5211</v>
      </c>
      <c r="C8" s="9">
        <v>5692</v>
      </c>
      <c r="D8" s="9">
        <v>6166</v>
      </c>
      <c r="E8" s="9">
        <v>6412</v>
      </c>
      <c r="F8" s="9">
        <v>5490</v>
      </c>
      <c r="G8" s="9">
        <v>5505</v>
      </c>
      <c r="H8" s="9">
        <v>5400</v>
      </c>
      <c r="I8" s="9">
        <v>5423</v>
      </c>
      <c r="J8" s="9">
        <v>5330</v>
      </c>
      <c r="K8" s="9">
        <v>5484</v>
      </c>
      <c r="L8" s="9">
        <v>5698</v>
      </c>
      <c r="M8" s="9">
        <v>5358</v>
      </c>
      <c r="N8" s="9">
        <v>5145</v>
      </c>
      <c r="O8" s="9">
        <v>2984</v>
      </c>
      <c r="Q8" s="37">
        <f t="shared" si="1"/>
        <v>-2161</v>
      </c>
      <c r="R8" s="39">
        <f t="shared" si="0"/>
        <v>-0.42001943634596695</v>
      </c>
    </row>
    <row r="9" spans="1:18" ht="13.5" customHeight="1" x14ac:dyDescent="0.2">
      <c r="A9" s="2" t="s">
        <v>37</v>
      </c>
      <c r="B9" s="10">
        <v>344</v>
      </c>
      <c r="C9" s="10">
        <v>338</v>
      </c>
      <c r="D9" s="10">
        <v>361</v>
      </c>
      <c r="E9" s="10">
        <v>341</v>
      </c>
      <c r="F9" s="10">
        <v>217</v>
      </c>
      <c r="G9" s="10">
        <v>223</v>
      </c>
      <c r="H9" s="10">
        <v>221</v>
      </c>
      <c r="I9" s="10">
        <v>193</v>
      </c>
      <c r="J9" s="10">
        <v>190</v>
      </c>
      <c r="K9" s="10">
        <v>180</v>
      </c>
      <c r="L9" s="10">
        <v>199</v>
      </c>
      <c r="M9" s="10">
        <v>213</v>
      </c>
      <c r="N9" s="10">
        <v>218</v>
      </c>
      <c r="O9" s="10">
        <v>229</v>
      </c>
      <c r="Q9" s="37">
        <f t="shared" si="1"/>
        <v>11</v>
      </c>
      <c r="R9" s="39">
        <f t="shared" si="0"/>
        <v>5.0458715596330278E-2</v>
      </c>
    </row>
    <row r="10" spans="1:18" ht="13.5" customHeight="1" x14ac:dyDescent="0.2">
      <c r="A10" s="2" t="s">
        <v>38</v>
      </c>
      <c r="B10" s="9">
        <v>2951</v>
      </c>
      <c r="C10" s="9">
        <v>2751</v>
      </c>
      <c r="D10" s="9">
        <v>2766</v>
      </c>
      <c r="E10" s="9">
        <v>2439</v>
      </c>
      <c r="F10" s="9">
        <v>1696</v>
      </c>
      <c r="G10" s="9">
        <v>1518</v>
      </c>
      <c r="H10" s="9">
        <v>1382</v>
      </c>
      <c r="I10" s="9">
        <v>1188</v>
      </c>
      <c r="J10" s="9">
        <v>935</v>
      </c>
      <c r="K10" s="9">
        <v>888</v>
      </c>
      <c r="L10" s="9">
        <v>951</v>
      </c>
      <c r="M10" s="9">
        <v>1004</v>
      </c>
      <c r="N10" s="9">
        <v>1096</v>
      </c>
      <c r="O10" s="9">
        <v>929</v>
      </c>
      <c r="Q10" s="37">
        <f t="shared" si="1"/>
        <v>-167</v>
      </c>
      <c r="R10" s="39">
        <f t="shared" si="0"/>
        <v>-0.15237226277372262</v>
      </c>
    </row>
    <row r="11" spans="1:18" ht="13.5" customHeight="1" x14ac:dyDescent="0.2">
      <c r="A11" s="2" t="s">
        <v>52</v>
      </c>
      <c r="B11" s="10">
        <v>0</v>
      </c>
      <c r="C11" s="10">
        <v>0</v>
      </c>
      <c r="D11" s="10">
        <v>0</v>
      </c>
      <c r="E11" s="10">
        <v>0</v>
      </c>
      <c r="F11" s="10">
        <v>0</v>
      </c>
      <c r="G11" s="10">
        <v>0</v>
      </c>
      <c r="H11" s="10">
        <v>12</v>
      </c>
      <c r="I11" s="10">
        <v>41</v>
      </c>
      <c r="J11" s="10">
        <v>40</v>
      </c>
      <c r="K11" s="10">
        <v>47</v>
      </c>
      <c r="L11" s="10">
        <v>17</v>
      </c>
      <c r="M11" s="10">
        <v>28</v>
      </c>
      <c r="N11" s="10">
        <v>26</v>
      </c>
      <c r="O11" s="10">
        <v>22</v>
      </c>
      <c r="Q11" s="37">
        <f>O11-N11</f>
        <v>-4</v>
      </c>
      <c r="R11" s="39">
        <f>Q11/N11</f>
        <v>-0.15384615384615385</v>
      </c>
    </row>
    <row r="12" spans="1:18" ht="13.5" customHeight="1" x14ac:dyDescent="0.2">
      <c r="A12" s="2" t="s">
        <v>39</v>
      </c>
      <c r="B12" s="9">
        <v>10330</v>
      </c>
      <c r="C12" s="9">
        <v>11725</v>
      </c>
      <c r="D12" s="9">
        <v>12652</v>
      </c>
      <c r="E12" s="9">
        <v>11818</v>
      </c>
      <c r="F12" s="9">
        <v>9792</v>
      </c>
      <c r="G12" s="9">
        <v>8166</v>
      </c>
      <c r="H12" s="9">
        <v>7277</v>
      </c>
      <c r="I12" s="9">
        <v>7144</v>
      </c>
      <c r="J12" s="9">
        <v>6912</v>
      </c>
      <c r="K12" s="9">
        <v>6849</v>
      </c>
      <c r="L12" s="9">
        <v>6783</v>
      </c>
      <c r="M12" s="9">
        <v>7042</v>
      </c>
      <c r="N12" s="9">
        <v>7626</v>
      </c>
      <c r="O12" s="9">
        <v>8159</v>
      </c>
      <c r="Q12" s="37">
        <f t="shared" si="1"/>
        <v>533</v>
      </c>
      <c r="R12" s="39">
        <f t="shared" si="0"/>
        <v>6.9892473118279563E-2</v>
      </c>
    </row>
    <row r="13" spans="1:18" ht="13.5" customHeight="1" x14ac:dyDescent="0.2">
      <c r="A13" s="2" t="s">
        <v>40</v>
      </c>
      <c r="B13" s="9">
        <v>6964</v>
      </c>
      <c r="C13" s="9">
        <v>8106</v>
      </c>
      <c r="D13" s="9">
        <v>8275</v>
      </c>
      <c r="E13" s="9">
        <v>8208</v>
      </c>
      <c r="F13" s="9">
        <v>6825</v>
      </c>
      <c r="G13" s="9">
        <v>6160</v>
      </c>
      <c r="H13" s="9">
        <v>5533</v>
      </c>
      <c r="I13" s="9">
        <v>5284</v>
      </c>
      <c r="J13" s="9">
        <v>5058</v>
      </c>
      <c r="K13" s="9">
        <v>5183</v>
      </c>
      <c r="L13" s="9">
        <v>5412</v>
      </c>
      <c r="M13" s="9">
        <v>5502</v>
      </c>
      <c r="N13" s="9">
        <v>5601</v>
      </c>
      <c r="O13" s="9">
        <v>5929</v>
      </c>
      <c r="Q13" s="37">
        <f t="shared" si="1"/>
        <v>328</v>
      </c>
      <c r="R13" s="39">
        <f>Q13/N13</f>
        <v>5.8560971255133015E-2</v>
      </c>
    </row>
    <row r="14" spans="1:18" ht="13.5" customHeight="1" x14ac:dyDescent="0.2">
      <c r="A14" s="2" t="s">
        <v>53</v>
      </c>
      <c r="B14" s="10">
        <v>0</v>
      </c>
      <c r="C14" s="10">
        <v>0</v>
      </c>
      <c r="D14" s="10">
        <v>0</v>
      </c>
      <c r="E14" s="10">
        <v>0</v>
      </c>
      <c r="F14" s="10">
        <v>0</v>
      </c>
      <c r="G14" s="10">
        <v>0</v>
      </c>
      <c r="H14" s="10">
        <v>142</v>
      </c>
      <c r="I14" s="10">
        <v>304</v>
      </c>
      <c r="J14" s="10">
        <v>246</v>
      </c>
      <c r="K14" s="10">
        <v>283</v>
      </c>
      <c r="L14" s="10">
        <v>288</v>
      </c>
      <c r="M14" s="10">
        <v>458</v>
      </c>
      <c r="N14" s="10">
        <v>406</v>
      </c>
      <c r="O14" s="10">
        <v>287</v>
      </c>
      <c r="Q14" s="37">
        <f>O14-N14</f>
        <v>-119</v>
      </c>
      <c r="R14" s="39">
        <f>Q14/N14</f>
        <v>-0.29310344827586204</v>
      </c>
    </row>
    <row r="15" spans="1:18" ht="13.5" customHeight="1" x14ac:dyDescent="0.2">
      <c r="A15" s="2" t="s">
        <v>41</v>
      </c>
      <c r="B15" s="10">
        <v>145</v>
      </c>
      <c r="C15" s="10">
        <v>158</v>
      </c>
      <c r="D15" s="10">
        <v>132</v>
      </c>
      <c r="E15" s="10">
        <v>129</v>
      </c>
      <c r="F15" s="10">
        <v>124</v>
      </c>
      <c r="G15" s="10">
        <v>105</v>
      </c>
      <c r="H15" s="10">
        <v>104</v>
      </c>
      <c r="I15" s="10">
        <v>65</v>
      </c>
      <c r="J15" s="10">
        <v>50</v>
      </c>
      <c r="K15" s="10">
        <v>43</v>
      </c>
      <c r="L15" s="10">
        <v>43</v>
      </c>
      <c r="M15" s="10">
        <v>53</v>
      </c>
      <c r="N15" s="10">
        <v>47</v>
      </c>
      <c r="O15" s="10">
        <v>30</v>
      </c>
      <c r="Q15" s="37">
        <f t="shared" si="1"/>
        <v>-17</v>
      </c>
      <c r="R15" s="39">
        <f t="shared" si="0"/>
        <v>-0.36170212765957449</v>
      </c>
    </row>
    <row r="16" spans="1:18" ht="13.5" customHeight="1" x14ac:dyDescent="0.2">
      <c r="A16" s="2" t="s">
        <v>42</v>
      </c>
      <c r="B16" s="9">
        <v>1500</v>
      </c>
      <c r="C16" s="9">
        <v>1831</v>
      </c>
      <c r="D16" s="9">
        <v>2024</v>
      </c>
      <c r="E16" s="9">
        <v>1906</v>
      </c>
      <c r="F16" s="9">
        <v>1911</v>
      </c>
      <c r="G16" s="9">
        <v>1926</v>
      </c>
      <c r="H16" s="9">
        <v>1857</v>
      </c>
      <c r="I16" s="9">
        <v>1845</v>
      </c>
      <c r="J16" s="9">
        <v>1697</v>
      </c>
      <c r="K16" s="9">
        <v>1761</v>
      </c>
      <c r="L16" s="9">
        <v>1657</v>
      </c>
      <c r="M16" s="9">
        <v>1623</v>
      </c>
      <c r="N16" s="9">
        <v>1756</v>
      </c>
      <c r="O16" s="9">
        <v>1574</v>
      </c>
      <c r="Q16" s="37">
        <f t="shared" si="1"/>
        <v>-182</v>
      </c>
      <c r="R16" s="39">
        <f t="shared" si="0"/>
        <v>-0.10364464692482915</v>
      </c>
    </row>
    <row r="17" spans="1:18" ht="13.5" customHeight="1" x14ac:dyDescent="0.2">
      <c r="A17" s="2" t="s">
        <v>43</v>
      </c>
      <c r="B17" s="10">
        <v>308</v>
      </c>
      <c r="C17" s="10">
        <v>331</v>
      </c>
      <c r="D17" s="10">
        <v>357</v>
      </c>
      <c r="E17" s="10">
        <v>277</v>
      </c>
      <c r="F17" s="10">
        <v>269</v>
      </c>
      <c r="G17" s="10">
        <v>230</v>
      </c>
      <c r="H17" s="10">
        <v>223</v>
      </c>
      <c r="I17" s="10">
        <v>258</v>
      </c>
      <c r="J17" s="10">
        <v>241</v>
      </c>
      <c r="K17" s="10">
        <v>243</v>
      </c>
      <c r="L17" s="10">
        <v>232</v>
      </c>
      <c r="M17" s="10">
        <v>227</v>
      </c>
      <c r="N17" s="10">
        <v>229</v>
      </c>
      <c r="O17" s="10">
        <v>146</v>
      </c>
      <c r="Q17" s="37">
        <f t="shared" si="1"/>
        <v>-83</v>
      </c>
      <c r="R17" s="39">
        <f t="shared" si="0"/>
        <v>-0.36244541484716158</v>
      </c>
    </row>
    <row r="18" spans="1:18" ht="13.5" customHeight="1" x14ac:dyDescent="0.2">
      <c r="A18" s="2" t="s">
        <v>44</v>
      </c>
      <c r="B18" s="10">
        <v>184</v>
      </c>
      <c r="C18" s="10">
        <v>145</v>
      </c>
      <c r="D18" s="10">
        <v>144</v>
      </c>
      <c r="E18" s="10">
        <v>145</v>
      </c>
      <c r="F18" s="10">
        <v>98</v>
      </c>
      <c r="G18" s="10">
        <v>64</v>
      </c>
      <c r="H18" s="10">
        <v>62</v>
      </c>
      <c r="I18" s="10">
        <v>55</v>
      </c>
      <c r="J18" s="10">
        <v>48</v>
      </c>
      <c r="K18" s="10">
        <v>36</v>
      </c>
      <c r="L18" s="10">
        <v>44</v>
      </c>
      <c r="M18" s="10">
        <v>45</v>
      </c>
      <c r="N18" s="10">
        <v>41</v>
      </c>
      <c r="O18" s="10">
        <v>40</v>
      </c>
      <c r="Q18" s="37">
        <f t="shared" si="1"/>
        <v>-1</v>
      </c>
      <c r="R18" s="39">
        <f t="shared" si="0"/>
        <v>-2.4390243902439025E-2</v>
      </c>
    </row>
    <row r="19" spans="1:18" ht="13.5" customHeight="1" x14ac:dyDescent="0.2">
      <c r="A19" s="2" t="s">
        <v>54</v>
      </c>
      <c r="B19" s="10">
        <v>0</v>
      </c>
      <c r="C19" s="10">
        <v>0</v>
      </c>
      <c r="D19" s="10">
        <v>0</v>
      </c>
      <c r="E19" s="10">
        <v>0</v>
      </c>
      <c r="F19" s="10">
        <v>0</v>
      </c>
      <c r="G19" s="10">
        <v>0</v>
      </c>
      <c r="H19" s="10">
        <v>61</v>
      </c>
      <c r="I19" s="10">
        <v>84</v>
      </c>
      <c r="J19" s="10">
        <v>66</v>
      </c>
      <c r="K19" s="10">
        <v>52</v>
      </c>
      <c r="L19" s="10">
        <v>100</v>
      </c>
      <c r="M19" s="10">
        <v>108</v>
      </c>
      <c r="N19" s="10">
        <v>143</v>
      </c>
      <c r="O19" s="10">
        <v>85</v>
      </c>
      <c r="Q19" s="37">
        <f>O19-N19</f>
        <v>-58</v>
      </c>
      <c r="R19" s="39">
        <f>Q19/N19</f>
        <v>-0.40559440559440557</v>
      </c>
    </row>
    <row r="20" spans="1:18" ht="13.5" customHeight="1" x14ac:dyDescent="0.2">
      <c r="A20" s="2" t="s">
        <v>55</v>
      </c>
      <c r="B20" s="10">
        <v>0</v>
      </c>
      <c r="C20" s="10">
        <v>0</v>
      </c>
      <c r="D20" s="10">
        <v>0</v>
      </c>
      <c r="E20" s="10">
        <v>0</v>
      </c>
      <c r="F20" s="10">
        <v>0</v>
      </c>
      <c r="G20" s="10">
        <v>0</v>
      </c>
      <c r="H20" s="10">
        <v>9</v>
      </c>
      <c r="I20" s="10">
        <v>17</v>
      </c>
      <c r="J20" s="10">
        <v>5</v>
      </c>
      <c r="K20" s="10">
        <v>21</v>
      </c>
      <c r="L20" s="10">
        <v>21</v>
      </c>
      <c r="M20" s="10">
        <v>33</v>
      </c>
      <c r="N20" s="10">
        <v>40</v>
      </c>
      <c r="O20" s="10">
        <v>32</v>
      </c>
      <c r="Q20" s="37">
        <f>O20-N20</f>
        <v>-8</v>
      </c>
      <c r="R20" s="39">
        <f>Q20/N20</f>
        <v>-0.2</v>
      </c>
    </row>
    <row r="21" spans="1:18" ht="13.5" customHeight="1" x14ac:dyDescent="0.2">
      <c r="A21" s="2" t="s">
        <v>56</v>
      </c>
      <c r="B21" s="10">
        <v>0</v>
      </c>
      <c r="C21" s="10">
        <v>0</v>
      </c>
      <c r="D21" s="10">
        <v>0</v>
      </c>
      <c r="E21" s="10">
        <v>0</v>
      </c>
      <c r="F21" s="10">
        <v>0</v>
      </c>
      <c r="G21" s="10">
        <v>0</v>
      </c>
      <c r="H21" s="10">
        <v>6</v>
      </c>
      <c r="I21" s="10">
        <v>13</v>
      </c>
      <c r="J21" s="10">
        <v>9</v>
      </c>
      <c r="K21" s="10">
        <v>12</v>
      </c>
      <c r="L21" s="10">
        <v>24</v>
      </c>
      <c r="M21" s="10">
        <v>37</v>
      </c>
      <c r="N21" s="10">
        <v>47</v>
      </c>
      <c r="O21" s="10">
        <v>51</v>
      </c>
      <c r="Q21" s="37">
        <f>O21-N21</f>
        <v>4</v>
      </c>
      <c r="R21" s="39">
        <f>Q21/N21</f>
        <v>8.5106382978723402E-2</v>
      </c>
    </row>
    <row r="22" spans="1:18" ht="13.5" customHeight="1" x14ac:dyDescent="0.2">
      <c r="A22" s="2" t="s">
        <v>45</v>
      </c>
      <c r="B22" s="9">
        <v>793</v>
      </c>
      <c r="C22" s="9">
        <v>1128</v>
      </c>
      <c r="D22" s="9">
        <v>1158</v>
      </c>
      <c r="E22" s="9">
        <v>899</v>
      </c>
      <c r="F22" s="9">
        <v>562</v>
      </c>
      <c r="G22" s="9">
        <v>619</v>
      </c>
      <c r="H22" s="9">
        <v>546</v>
      </c>
      <c r="I22" s="9">
        <v>785</v>
      </c>
      <c r="J22" s="9">
        <v>988</v>
      </c>
      <c r="K22" s="9">
        <v>983</v>
      </c>
      <c r="L22" s="9">
        <v>846</v>
      </c>
      <c r="M22" s="9">
        <v>998</v>
      </c>
      <c r="N22" s="9">
        <v>1456</v>
      </c>
      <c r="O22" s="9">
        <v>746</v>
      </c>
      <c r="Q22" s="37">
        <f t="shared" si="1"/>
        <v>-710</v>
      </c>
      <c r="R22" s="39">
        <f t="shared" si="0"/>
        <v>-0.48763736263736263</v>
      </c>
    </row>
    <row r="23" spans="1:18" ht="13.5" customHeight="1" x14ac:dyDescent="0.2">
      <c r="A23" s="2" t="s">
        <v>46</v>
      </c>
      <c r="B23" s="10">
        <v>232</v>
      </c>
      <c r="C23" s="10">
        <v>204</v>
      </c>
      <c r="D23" s="10">
        <v>212</v>
      </c>
      <c r="E23" s="10">
        <v>200</v>
      </c>
      <c r="F23" s="10">
        <v>159</v>
      </c>
      <c r="G23" s="10">
        <v>179</v>
      </c>
      <c r="H23" s="10">
        <v>121</v>
      </c>
      <c r="I23" s="10">
        <v>111</v>
      </c>
      <c r="J23" s="10">
        <v>96</v>
      </c>
      <c r="K23" s="10">
        <v>105</v>
      </c>
      <c r="L23" s="10">
        <v>79</v>
      </c>
      <c r="M23" s="10">
        <v>61</v>
      </c>
      <c r="N23" s="10">
        <v>98</v>
      </c>
      <c r="O23" s="10">
        <v>69</v>
      </c>
      <c r="Q23" s="37">
        <f t="shared" si="1"/>
        <v>-29</v>
      </c>
      <c r="R23" s="39">
        <f t="shared" si="0"/>
        <v>-0.29591836734693877</v>
      </c>
    </row>
    <row r="24" spans="1:18" ht="13.5" customHeight="1" x14ac:dyDescent="0.2">
      <c r="A24" s="2" t="s">
        <v>47</v>
      </c>
      <c r="B24" s="10">
        <v>124</v>
      </c>
      <c r="C24" s="10">
        <v>160</v>
      </c>
      <c r="D24" s="10">
        <v>150</v>
      </c>
      <c r="E24" s="10">
        <v>128</v>
      </c>
      <c r="F24" s="10">
        <v>104</v>
      </c>
      <c r="G24" s="10">
        <v>92</v>
      </c>
      <c r="H24" s="10">
        <v>107</v>
      </c>
      <c r="I24" s="10">
        <v>160</v>
      </c>
      <c r="J24" s="10">
        <v>94</v>
      </c>
      <c r="K24" s="10">
        <v>66</v>
      </c>
      <c r="L24" s="10">
        <v>56</v>
      </c>
      <c r="M24" s="10">
        <v>57</v>
      </c>
      <c r="N24" s="10">
        <v>41</v>
      </c>
      <c r="O24" s="10">
        <v>84</v>
      </c>
      <c r="Q24" s="37">
        <f t="shared" si="1"/>
        <v>43</v>
      </c>
      <c r="R24" s="39">
        <f t="shared" si="0"/>
        <v>1.0487804878048781</v>
      </c>
    </row>
    <row r="25" spans="1:18" ht="13.5" customHeight="1" x14ac:dyDescent="0.2">
      <c r="A25" s="2" t="s">
        <v>48</v>
      </c>
      <c r="B25" s="10">
        <v>255</v>
      </c>
      <c r="C25" s="10">
        <v>278</v>
      </c>
      <c r="D25" s="10">
        <v>243</v>
      </c>
      <c r="E25" s="10">
        <v>209</v>
      </c>
      <c r="F25" s="10">
        <v>146</v>
      </c>
      <c r="G25" s="10">
        <v>141</v>
      </c>
      <c r="H25" s="10">
        <v>132</v>
      </c>
      <c r="I25" s="10">
        <v>116</v>
      </c>
      <c r="J25" s="10">
        <v>114</v>
      </c>
      <c r="K25" s="10">
        <v>98</v>
      </c>
      <c r="L25" s="10">
        <v>101</v>
      </c>
      <c r="M25" s="10">
        <v>121</v>
      </c>
      <c r="N25" s="10">
        <v>132</v>
      </c>
      <c r="O25" s="10">
        <v>123</v>
      </c>
      <c r="Q25" s="37">
        <f t="shared" si="1"/>
        <v>-9</v>
      </c>
      <c r="R25" s="39">
        <f t="shared" si="0"/>
        <v>-6.8181818181818177E-2</v>
      </c>
    </row>
    <row r="26" spans="1:18" ht="13.5" customHeight="1" x14ac:dyDescent="0.2">
      <c r="A26" s="2" t="s">
        <v>49</v>
      </c>
      <c r="B26" s="10">
        <v>213</v>
      </c>
      <c r="C26" s="10">
        <v>244</v>
      </c>
      <c r="D26" s="10">
        <v>216</v>
      </c>
      <c r="E26" s="10">
        <v>171</v>
      </c>
      <c r="F26" s="10">
        <v>144</v>
      </c>
      <c r="G26" s="10">
        <v>129</v>
      </c>
      <c r="H26" s="10">
        <v>173</v>
      </c>
      <c r="I26" s="10">
        <v>158</v>
      </c>
      <c r="J26" s="10">
        <v>154</v>
      </c>
      <c r="K26" s="10">
        <v>118</v>
      </c>
      <c r="L26" s="10">
        <v>159</v>
      </c>
      <c r="M26" s="10">
        <v>185</v>
      </c>
      <c r="N26" s="10">
        <v>157</v>
      </c>
      <c r="O26" s="10">
        <v>120</v>
      </c>
      <c r="Q26" s="37">
        <f t="shared" si="1"/>
        <v>-37</v>
      </c>
      <c r="R26" s="39">
        <f t="shared" si="0"/>
        <v>-0.2356687898089172</v>
      </c>
    </row>
    <row r="27" spans="1:18" ht="13.5" customHeight="1" x14ac:dyDescent="0.2">
      <c r="A27" s="2" t="s">
        <v>50</v>
      </c>
      <c r="B27" s="10">
        <v>467</v>
      </c>
      <c r="C27" s="10">
        <v>597</v>
      </c>
      <c r="D27" s="10">
        <v>717</v>
      </c>
      <c r="E27" s="10">
        <v>810</v>
      </c>
      <c r="F27" s="10">
        <v>670</v>
      </c>
      <c r="G27" s="10">
        <v>509</v>
      </c>
      <c r="H27" s="10">
        <v>541</v>
      </c>
      <c r="I27" s="10">
        <v>593</v>
      </c>
      <c r="J27" s="10">
        <v>597</v>
      </c>
      <c r="K27" s="10">
        <v>584</v>
      </c>
      <c r="L27" s="10">
        <v>635</v>
      </c>
      <c r="M27" s="10">
        <v>653</v>
      </c>
      <c r="N27" s="10">
        <v>743</v>
      </c>
      <c r="O27" s="10">
        <v>662</v>
      </c>
      <c r="Q27" s="37">
        <f t="shared" si="1"/>
        <v>-81</v>
      </c>
      <c r="R27" s="39">
        <f t="shared" si="0"/>
        <v>-0.10901749663526245</v>
      </c>
    </row>
    <row r="28" spans="1:18" ht="13.5" customHeight="1" x14ac:dyDescent="0.2">
      <c r="A28" s="2" t="s">
        <v>51</v>
      </c>
      <c r="B28" s="9">
        <v>1740</v>
      </c>
      <c r="C28" s="9">
        <v>1583</v>
      </c>
      <c r="D28" s="9">
        <v>1412</v>
      </c>
      <c r="E28" s="9">
        <v>1617</v>
      </c>
      <c r="F28" s="9">
        <v>1464</v>
      </c>
      <c r="G28" s="9">
        <v>1315</v>
      </c>
      <c r="H28" s="9">
        <v>1031</v>
      </c>
      <c r="I28" s="9">
        <v>1304</v>
      </c>
      <c r="J28" s="9">
        <v>913</v>
      </c>
      <c r="K28" s="9">
        <v>800</v>
      </c>
      <c r="L28" s="9">
        <v>791</v>
      </c>
      <c r="M28" s="9">
        <v>1016</v>
      </c>
      <c r="N28" s="9">
        <v>861</v>
      </c>
      <c r="O28" s="9">
        <v>682</v>
      </c>
      <c r="Q28" s="37">
        <f t="shared" si="1"/>
        <v>-179</v>
      </c>
      <c r="R28" s="39">
        <f t="shared" si="0"/>
        <v>-0.20789779326364694</v>
      </c>
    </row>
    <row r="29" spans="1:18" ht="13.5" customHeight="1" x14ac:dyDescent="0.2">
      <c r="A29" s="3" t="s">
        <v>33</v>
      </c>
      <c r="B29" s="11">
        <v>4245</v>
      </c>
      <c r="C29" s="11">
        <v>1511</v>
      </c>
      <c r="D29" s="11">
        <v>1232</v>
      </c>
      <c r="E29" s="11">
        <v>1440</v>
      </c>
      <c r="F29" s="11">
        <v>1836</v>
      </c>
      <c r="G29" s="11">
        <v>1641</v>
      </c>
      <c r="H29" s="11">
        <v>1334</v>
      </c>
      <c r="I29" s="11">
        <v>1304</v>
      </c>
      <c r="J29" s="11">
        <v>1398</v>
      </c>
      <c r="K29" s="11">
        <v>1343</v>
      </c>
      <c r="L29" s="11">
        <v>1304</v>
      </c>
      <c r="M29" s="11">
        <v>1178</v>
      </c>
      <c r="N29" s="11">
        <v>1254</v>
      </c>
      <c r="O29" s="11">
        <v>498</v>
      </c>
      <c r="Q29" s="36">
        <f>O29-N29</f>
        <v>-756</v>
      </c>
      <c r="R29" s="40">
        <f>Q29/N29</f>
        <v>-0.60287081339712922</v>
      </c>
    </row>
    <row r="31" spans="1:18" ht="13.5" customHeight="1" x14ac:dyDescent="0.2">
      <c r="A31" s="30" t="s">
        <v>309</v>
      </c>
    </row>
    <row r="33" spans="1:15" ht="13.5" customHeight="1" x14ac:dyDescent="0.2">
      <c r="A33" s="14"/>
      <c r="B33" s="12" t="s">
        <v>140</v>
      </c>
      <c r="C33" s="12" t="s">
        <v>141</v>
      </c>
      <c r="D33" s="12" t="s">
        <v>142</v>
      </c>
      <c r="E33" s="12" t="s">
        <v>143</v>
      </c>
      <c r="F33" s="12" t="s">
        <v>144</v>
      </c>
      <c r="G33" s="12" t="s">
        <v>145</v>
      </c>
      <c r="H33" s="12" t="s">
        <v>146</v>
      </c>
      <c r="I33" s="12" t="s">
        <v>147</v>
      </c>
      <c r="J33" s="12" t="s">
        <v>148</v>
      </c>
      <c r="K33" s="12" t="s">
        <v>149</v>
      </c>
      <c r="L33" s="28" t="s">
        <v>150</v>
      </c>
      <c r="M33" s="28" t="s">
        <v>151</v>
      </c>
      <c r="N33" s="28" t="s">
        <v>152</v>
      </c>
      <c r="O33" s="28" t="s">
        <v>267</v>
      </c>
    </row>
    <row r="34" spans="1:15" ht="13.5" customHeight="1" x14ac:dyDescent="0.2">
      <c r="A34" s="4" t="s">
        <v>208</v>
      </c>
      <c r="B34" s="68">
        <f>B5/B$5</f>
        <v>1</v>
      </c>
      <c r="C34" s="68">
        <f t="shared" ref="C34:K34" si="2">C5/C$5</f>
        <v>1</v>
      </c>
      <c r="D34" s="68">
        <f t="shared" si="2"/>
        <v>1</v>
      </c>
      <c r="E34" s="68">
        <f t="shared" si="2"/>
        <v>1</v>
      </c>
      <c r="F34" s="68">
        <f t="shared" si="2"/>
        <v>1</v>
      </c>
      <c r="G34" s="68">
        <f t="shared" si="2"/>
        <v>1</v>
      </c>
      <c r="H34" s="68">
        <f t="shared" si="2"/>
        <v>1</v>
      </c>
      <c r="I34" s="68">
        <f t="shared" si="2"/>
        <v>1</v>
      </c>
      <c r="J34" s="68">
        <f t="shared" si="2"/>
        <v>1</v>
      </c>
      <c r="K34" s="68">
        <f t="shared" si="2"/>
        <v>1</v>
      </c>
      <c r="L34" s="68">
        <f t="shared" ref="L34:O34" si="3">L5/L$5</f>
        <v>1</v>
      </c>
      <c r="M34" s="68">
        <f t="shared" si="3"/>
        <v>1</v>
      </c>
      <c r="N34" s="68">
        <f t="shared" si="3"/>
        <v>1</v>
      </c>
      <c r="O34" s="68">
        <f t="shared" si="3"/>
        <v>1</v>
      </c>
    </row>
    <row r="35" spans="1:15" ht="13.5" customHeight="1" x14ac:dyDescent="0.2">
      <c r="A35" s="2" t="s">
        <v>34</v>
      </c>
      <c r="B35" s="70">
        <f t="shared" ref="B35:K58" si="4">B6/B$5</f>
        <v>8.6868785101261822E-2</v>
      </c>
      <c r="C35" s="70">
        <f>C6/C$5</f>
        <v>8.5799871621139723E-2</v>
      </c>
      <c r="D35" s="70">
        <f t="shared" si="4"/>
        <v>8.3648968161054105E-2</v>
      </c>
      <c r="E35" s="70">
        <f t="shared" si="4"/>
        <v>7.9119883668263849E-2</v>
      </c>
      <c r="F35" s="70">
        <f t="shared" si="4"/>
        <v>7.9533997983645119E-2</v>
      </c>
      <c r="G35" s="70">
        <f t="shared" si="4"/>
        <v>7.4806454621770352E-2</v>
      </c>
      <c r="H35" s="70">
        <f t="shared" si="4"/>
        <v>7.8399141198966751E-2</v>
      </c>
      <c r="I35" s="70">
        <f t="shared" si="4"/>
        <v>7.4165885032828616E-2</v>
      </c>
      <c r="J35" s="70">
        <f t="shared" si="4"/>
        <v>7.7979727368053128E-2</v>
      </c>
      <c r="K35" s="70">
        <f t="shared" si="4"/>
        <v>8.2085143353605561E-2</v>
      </c>
      <c r="L35" s="70">
        <f t="shared" ref="L35:O35" si="5">L6/L$5</f>
        <v>8.7632725292676281E-2</v>
      </c>
      <c r="M35" s="70">
        <f t="shared" si="5"/>
        <v>9.3729351129906172E-2</v>
      </c>
      <c r="N35" s="70">
        <f t="shared" si="5"/>
        <v>9.1099078559893604E-2</v>
      </c>
      <c r="O35" s="70">
        <f t="shared" si="5"/>
        <v>9.4301983968662725E-2</v>
      </c>
    </row>
    <row r="36" spans="1:15" ht="13.5" customHeight="1" x14ac:dyDescent="0.2">
      <c r="A36" s="2" t="s">
        <v>35</v>
      </c>
      <c r="B36" s="70">
        <f t="shared" si="4"/>
        <v>3.7733096691060272E-2</v>
      </c>
      <c r="C36" s="70">
        <f t="shared" si="4"/>
        <v>3.9749898961082185E-2</v>
      </c>
      <c r="D36" s="70">
        <f t="shared" si="4"/>
        <v>3.9069852856782133E-2</v>
      </c>
      <c r="E36" s="70">
        <f t="shared" si="4"/>
        <v>3.5304774845645905E-2</v>
      </c>
      <c r="F36" s="70">
        <f t="shared" si="4"/>
        <v>3.8114708188641204E-2</v>
      </c>
      <c r="G36" s="70">
        <f t="shared" si="4"/>
        <v>3.8398159375680127E-2</v>
      </c>
      <c r="H36" s="70">
        <f t="shared" si="4"/>
        <v>4.0189204602636787E-2</v>
      </c>
      <c r="I36" s="70">
        <f t="shared" si="4"/>
        <v>3.9963821519496179E-2</v>
      </c>
      <c r="J36" s="70">
        <f t="shared" si="4"/>
        <v>4.1873470814400557E-2</v>
      </c>
      <c r="K36" s="70">
        <f t="shared" si="4"/>
        <v>4.2884448305821027E-2</v>
      </c>
      <c r="L36" s="70">
        <f t="shared" ref="L36:O36" si="6">L7/L$5</f>
        <v>4.6589980942009258E-2</v>
      </c>
      <c r="M36" s="70">
        <f t="shared" si="6"/>
        <v>4.7277652966829654E-2</v>
      </c>
      <c r="N36" s="70">
        <f t="shared" si="6"/>
        <v>4.8795161647826227E-2</v>
      </c>
      <c r="O36" s="70">
        <f t="shared" si="6"/>
        <v>5.4042290812810562E-2</v>
      </c>
    </row>
    <row r="37" spans="1:15" ht="13.5" customHeight="1" x14ac:dyDescent="0.2">
      <c r="A37" s="2" t="s">
        <v>36</v>
      </c>
      <c r="B37" s="70">
        <f t="shared" si="4"/>
        <v>0.126692762150203</v>
      </c>
      <c r="C37" s="70">
        <f t="shared" si="4"/>
        <v>0.13532082828138745</v>
      </c>
      <c r="D37" s="70">
        <f t="shared" si="4"/>
        <v>0.14154213438009319</v>
      </c>
      <c r="E37" s="70">
        <f t="shared" si="4"/>
        <v>0.15285227299816445</v>
      </c>
      <c r="F37" s="70">
        <f t="shared" si="4"/>
        <v>0.15374705948246892</v>
      </c>
      <c r="G37" s="70">
        <f t="shared" si="4"/>
        <v>0.17115940677175637</v>
      </c>
      <c r="H37" s="70">
        <f t="shared" si="4"/>
        <v>0.18115334295011573</v>
      </c>
      <c r="I37" s="70">
        <f t="shared" si="4"/>
        <v>0.18166287015945332</v>
      </c>
      <c r="J37" s="70">
        <f t="shared" si="4"/>
        <v>0.18629849702901083</v>
      </c>
      <c r="K37" s="70">
        <f t="shared" si="4"/>
        <v>0.19058210251954821</v>
      </c>
      <c r="L37" s="70">
        <f t="shared" ref="L37:O37" si="7">L8/L$5</f>
        <v>0.19391505581268717</v>
      </c>
      <c r="M37" s="70">
        <f t="shared" si="7"/>
        <v>0.17701863354037267</v>
      </c>
      <c r="N37" s="70">
        <f t="shared" si="7"/>
        <v>0.16291441056331338</v>
      </c>
      <c r="O37" s="70">
        <f t="shared" si="7"/>
        <v>0.10822966160095752</v>
      </c>
    </row>
    <row r="38" spans="1:15" ht="13.5" customHeight="1" x14ac:dyDescent="0.2">
      <c r="A38" s="2" t="s">
        <v>37</v>
      </c>
      <c r="B38" s="70">
        <f t="shared" si="4"/>
        <v>8.363521431523668E-3</v>
      </c>
      <c r="C38" s="70">
        <f t="shared" si="4"/>
        <v>8.0355656990704419E-3</v>
      </c>
      <c r="D38" s="70">
        <f t="shared" si="4"/>
        <v>8.2868489314326371E-3</v>
      </c>
      <c r="E38" s="70">
        <f t="shared" si="4"/>
        <v>8.1289184485923375E-3</v>
      </c>
      <c r="F38" s="70">
        <f t="shared" si="4"/>
        <v>6.0770695642433066E-3</v>
      </c>
      <c r="G38" s="70">
        <f t="shared" si="4"/>
        <v>6.9334328265398129E-3</v>
      </c>
      <c r="H38" s="70">
        <f t="shared" si="4"/>
        <v>7.4138682948102922E-3</v>
      </c>
      <c r="I38" s="70">
        <f t="shared" si="4"/>
        <v>6.4652284604046631E-3</v>
      </c>
      <c r="J38" s="70">
        <f t="shared" si="4"/>
        <v>6.6410346032855644E-3</v>
      </c>
      <c r="K38" s="70">
        <f t="shared" si="4"/>
        <v>6.2554300608166809E-3</v>
      </c>
      <c r="L38" s="70">
        <f t="shared" ref="L38:O38" si="8">L9/L$5</f>
        <v>6.7723931391233325E-3</v>
      </c>
      <c r="M38" s="70">
        <f t="shared" si="8"/>
        <v>7.037134927976741E-3</v>
      </c>
      <c r="N38" s="70">
        <f t="shared" si="8"/>
        <v>6.9028846458313543E-3</v>
      </c>
      <c r="O38" s="70">
        <f t="shared" si="8"/>
        <v>8.3058285880091409E-3</v>
      </c>
    </row>
    <row r="39" spans="1:15" ht="13.5" customHeight="1" x14ac:dyDescent="0.2">
      <c r="A39" s="2" t="s">
        <v>38</v>
      </c>
      <c r="B39" s="70">
        <f t="shared" si="4"/>
        <v>7.1746371350076582E-2</v>
      </c>
      <c r="C39" s="70">
        <f t="shared" si="4"/>
        <v>6.5401897154268598E-2</v>
      </c>
      <c r="D39" s="70">
        <f t="shared" si="4"/>
        <v>6.3494249707320427E-2</v>
      </c>
      <c r="E39" s="70">
        <f t="shared" si="4"/>
        <v>5.8142029607380394E-2</v>
      </c>
      <c r="F39" s="70">
        <f t="shared" si="4"/>
        <v>4.7496359359247224E-2</v>
      </c>
      <c r="G39" s="70">
        <f t="shared" si="4"/>
        <v>4.7197089823710472E-2</v>
      </c>
      <c r="H39" s="70">
        <f t="shared" si="4"/>
        <v>4.6361837029085175E-2</v>
      </c>
      <c r="I39" s="70">
        <f t="shared" si="4"/>
        <v>3.9796328554200726E-2</v>
      </c>
      <c r="J39" s="70">
        <f t="shared" si="4"/>
        <v>3.2680880810905276E-2</v>
      </c>
      <c r="K39" s="70">
        <f t="shared" si="4"/>
        <v>3.0860121633362294E-2</v>
      </c>
      <c r="L39" s="70">
        <f t="shared" ref="L39:O39" si="9">L10/L$5</f>
        <v>3.2364552137217534E-2</v>
      </c>
      <c r="M39" s="70">
        <f t="shared" si="9"/>
        <v>3.3170344918726044E-2</v>
      </c>
      <c r="N39" s="70">
        <f t="shared" si="9"/>
        <v>3.4704410879959471E-2</v>
      </c>
      <c r="O39" s="70">
        <f t="shared" si="9"/>
        <v>3.3694824271879871E-2</v>
      </c>
    </row>
    <row r="40" spans="1:15" ht="13.5" customHeight="1" x14ac:dyDescent="0.2">
      <c r="A40" s="2" t="s">
        <v>52</v>
      </c>
      <c r="B40" s="70">
        <f t="shared" si="4"/>
        <v>0</v>
      </c>
      <c r="C40" s="70">
        <f t="shared" si="4"/>
        <v>0</v>
      </c>
      <c r="D40" s="70">
        <f t="shared" si="4"/>
        <v>0</v>
      </c>
      <c r="E40" s="70">
        <f t="shared" si="4"/>
        <v>0</v>
      </c>
      <c r="F40" s="70">
        <f t="shared" si="4"/>
        <v>0</v>
      </c>
      <c r="G40" s="70">
        <f t="shared" si="4"/>
        <v>0</v>
      </c>
      <c r="H40" s="70">
        <f t="shared" si="4"/>
        <v>4.0256298433359052E-4</v>
      </c>
      <c r="I40" s="70">
        <f t="shared" si="4"/>
        <v>1.3734423154227523E-3</v>
      </c>
      <c r="J40" s="70">
        <f t="shared" si="4"/>
        <v>1.3981125480601187E-3</v>
      </c>
      <c r="K40" s="70">
        <f t="shared" si="4"/>
        <v>1.6333622936576891E-3</v>
      </c>
      <c r="L40" s="70">
        <f t="shared" ref="L40:O40" si="10">L11/L$5</f>
        <v>5.7854614756329978E-4</v>
      </c>
      <c r="M40" s="70">
        <f t="shared" si="10"/>
        <v>9.2506938020351531E-4</v>
      </c>
      <c r="N40" s="70">
        <f t="shared" si="10"/>
        <v>8.2327982014502395E-4</v>
      </c>
      <c r="O40" s="70">
        <f t="shared" si="10"/>
        <v>7.9793986435022302E-4</v>
      </c>
    </row>
    <row r="41" spans="1:15" ht="13.5" customHeight="1" x14ac:dyDescent="0.2">
      <c r="A41" s="2" t="s">
        <v>39</v>
      </c>
      <c r="B41" s="70">
        <f t="shared" si="4"/>
        <v>0.25114876856871948</v>
      </c>
      <c r="C41" s="70">
        <f t="shared" si="4"/>
        <v>0.27874854385089032</v>
      </c>
      <c r="D41" s="70">
        <f t="shared" si="4"/>
        <v>0.29042995202350619</v>
      </c>
      <c r="E41" s="70">
        <f t="shared" si="4"/>
        <v>0.2817230446494553</v>
      </c>
      <c r="F41" s="70">
        <f t="shared" si="4"/>
        <v>0.27422426347037077</v>
      </c>
      <c r="G41" s="70">
        <f t="shared" si="4"/>
        <v>0.25389422628486147</v>
      </c>
      <c r="H41" s="70">
        <f t="shared" si="4"/>
        <v>0.24412090308296153</v>
      </c>
      <c r="I41" s="70">
        <f t="shared" si="4"/>
        <v>0.2393139488141498</v>
      </c>
      <c r="J41" s="70">
        <f t="shared" si="4"/>
        <v>0.24159384830478853</v>
      </c>
      <c r="K41" s="70">
        <f t="shared" si="4"/>
        <v>0.23801911381407473</v>
      </c>
      <c r="L41" s="70">
        <f t="shared" ref="L41:O41" si="11">L12/L$5</f>
        <v>0.2308399128777566</v>
      </c>
      <c r="M41" s="70">
        <f t="shared" si="11"/>
        <v>0.23265494912118409</v>
      </c>
      <c r="N41" s="70">
        <f t="shared" si="11"/>
        <v>0.24147430417022894</v>
      </c>
      <c r="O41" s="70">
        <f t="shared" si="11"/>
        <v>0.29592687969243048</v>
      </c>
    </row>
    <row r="42" spans="1:15" ht="13.5" customHeight="1" x14ac:dyDescent="0.2">
      <c r="A42" s="2" t="s">
        <v>40</v>
      </c>
      <c r="B42" s="70">
        <f t="shared" si="4"/>
        <v>0.16931268386375239</v>
      </c>
      <c r="C42" s="70">
        <f t="shared" si="4"/>
        <v>0.19271093359960059</v>
      </c>
      <c r="D42" s="70">
        <f t="shared" si="4"/>
        <v>0.18995477813741019</v>
      </c>
      <c r="E42" s="70">
        <f t="shared" si="4"/>
        <v>0.19566616605878567</v>
      </c>
      <c r="F42" s="70">
        <f t="shared" si="4"/>
        <v>0.19113363952055562</v>
      </c>
      <c r="G42" s="70">
        <f t="shared" si="4"/>
        <v>0.19152442247302801</v>
      </c>
      <c r="H42" s="70">
        <f t="shared" si="4"/>
        <v>0.18561508269314636</v>
      </c>
      <c r="I42" s="70">
        <f t="shared" si="4"/>
        <v>0.17700656572423959</v>
      </c>
      <c r="J42" s="70">
        <f t="shared" si="4"/>
        <v>0.17679133170220201</v>
      </c>
      <c r="K42" s="70">
        <f t="shared" si="4"/>
        <v>0.18012163336229367</v>
      </c>
      <c r="L42" s="70">
        <f t="shared" ref="L42:O42" si="12">L13/L$5</f>
        <v>0.18418186768309283</v>
      </c>
      <c r="M42" s="70">
        <f t="shared" si="12"/>
        <v>0.18177613320999075</v>
      </c>
      <c r="N42" s="70">
        <f t="shared" si="12"/>
        <v>0.17735347202431842</v>
      </c>
      <c r="O42" s="70">
        <f t="shared" si="12"/>
        <v>0.21504479344238511</v>
      </c>
    </row>
    <row r="43" spans="1:15" ht="13.5" customHeight="1" x14ac:dyDescent="0.2">
      <c r="A43" s="2" t="s">
        <v>53</v>
      </c>
      <c r="B43" s="70">
        <f t="shared" si="4"/>
        <v>0</v>
      </c>
      <c r="C43" s="70">
        <f t="shared" si="4"/>
        <v>0</v>
      </c>
      <c r="D43" s="70">
        <f t="shared" si="4"/>
        <v>0</v>
      </c>
      <c r="E43" s="70">
        <f t="shared" si="4"/>
        <v>0</v>
      </c>
      <c r="F43" s="70">
        <f t="shared" si="4"/>
        <v>0</v>
      </c>
      <c r="G43" s="70">
        <f t="shared" si="4"/>
        <v>0</v>
      </c>
      <c r="H43" s="70">
        <f t="shared" si="4"/>
        <v>4.7636619812808211E-3</v>
      </c>
      <c r="I43" s="70">
        <f t="shared" si="4"/>
        <v>1.0183572289963822E-2</v>
      </c>
      <c r="J43" s="70">
        <f t="shared" si="4"/>
        <v>8.5983921705697301E-3</v>
      </c>
      <c r="K43" s="70">
        <f t="shared" si="4"/>
        <v>9.8349261511728927E-3</v>
      </c>
      <c r="L43" s="70">
        <f t="shared" ref="L43:O43" si="13">L14/L$5</f>
        <v>9.8012523822488436E-3</v>
      </c>
      <c r="M43" s="70">
        <f t="shared" si="13"/>
        <v>1.51314920047575E-2</v>
      </c>
      <c r="N43" s="70">
        <f t="shared" si="13"/>
        <v>1.2855831037649219E-2</v>
      </c>
      <c r="O43" s="70">
        <f t="shared" si="13"/>
        <v>1.0409488230387001E-2</v>
      </c>
    </row>
    <row r="44" spans="1:15" ht="13.5" customHeight="1" x14ac:dyDescent="0.2">
      <c r="A44" s="2" t="s">
        <v>41</v>
      </c>
      <c r="B44" s="70">
        <f t="shared" si="4"/>
        <v>3.5253215336364298E-3</v>
      </c>
      <c r="C44" s="70">
        <f t="shared" si="4"/>
        <v>3.7562703563702067E-3</v>
      </c>
      <c r="D44" s="70">
        <f t="shared" si="4"/>
        <v>3.0300943461194132E-3</v>
      </c>
      <c r="E44" s="70">
        <f t="shared" si="4"/>
        <v>3.0751626975613244E-3</v>
      </c>
      <c r="F44" s="70">
        <f t="shared" si="4"/>
        <v>3.4726111795676039E-3</v>
      </c>
      <c r="G44" s="70">
        <f t="shared" si="4"/>
        <v>3.264620837608432E-3</v>
      </c>
      <c r="H44" s="70">
        <f t="shared" si="4"/>
        <v>3.4888791975577847E-3</v>
      </c>
      <c r="I44" s="70">
        <f t="shared" si="4"/>
        <v>2.1774085488409489E-3</v>
      </c>
      <c r="J44" s="70">
        <f t="shared" si="4"/>
        <v>1.7476406850751485E-3</v>
      </c>
      <c r="K44" s="70">
        <f>K15/K$5</f>
        <v>1.4943527367506516E-3</v>
      </c>
      <c r="L44" s="70">
        <f t="shared" ref="L44:O44" si="14">L15/L$5</f>
        <v>1.4633814320718758E-3</v>
      </c>
      <c r="M44" s="70">
        <f t="shared" si="14"/>
        <v>1.7510241839566538E-3</v>
      </c>
      <c r="N44" s="70">
        <f t="shared" si="14"/>
        <v>1.4882365979544663E-3</v>
      </c>
      <c r="O44" s="70">
        <f t="shared" si="14"/>
        <v>1.0880998150230314E-3</v>
      </c>
    </row>
    <row r="45" spans="1:15" ht="13.5" customHeight="1" x14ac:dyDescent="0.2">
      <c r="A45" s="2" t="s">
        <v>42</v>
      </c>
      <c r="B45" s="70">
        <f t="shared" si="4"/>
        <v>3.6468843451411347E-2</v>
      </c>
      <c r="C45" s="70">
        <f t="shared" si="4"/>
        <v>4.3529943180467393E-2</v>
      </c>
      <c r="D45" s="70">
        <f t="shared" si="4"/>
        <v>4.6461446640497672E-2</v>
      </c>
      <c r="E45" s="70">
        <f t="shared" si="4"/>
        <v>4.5436124818231664E-2</v>
      </c>
      <c r="F45" s="70">
        <f t="shared" si="4"/>
        <v>5.3517419065755571E-2</v>
      </c>
      <c r="G45" s="70">
        <f t="shared" si="4"/>
        <v>5.9882473649846099E-2</v>
      </c>
      <c r="H45" s="70">
        <f>H16/H$5</f>
        <v>6.2296621825623136E-2</v>
      </c>
      <c r="I45" s="70">
        <f t="shared" si="4"/>
        <v>6.1804904194023853E-2</v>
      </c>
      <c r="J45" s="70">
        <f t="shared" si="4"/>
        <v>5.931492485145054E-2</v>
      </c>
      <c r="K45" s="70">
        <f t="shared" si="4"/>
        <v>6.1198957428323195E-2</v>
      </c>
      <c r="L45" s="70">
        <f t="shared" ref="L45:O45" si="15">L16/L$5</f>
        <v>5.6391233324258098E-2</v>
      </c>
      <c r="M45" s="70">
        <f t="shared" si="15"/>
        <v>5.3620985859653761E-2</v>
      </c>
      <c r="N45" s="70">
        <f t="shared" si="15"/>
        <v>5.5603052468256232E-2</v>
      </c>
      <c r="O45" s="70">
        <f t="shared" si="15"/>
        <v>5.7088970294875051E-2</v>
      </c>
    </row>
    <row r="46" spans="1:15" ht="13.5" customHeight="1" x14ac:dyDescent="0.2">
      <c r="A46" s="2" t="s">
        <v>43</v>
      </c>
      <c r="B46" s="70">
        <f t="shared" si="4"/>
        <v>7.4882691886897961E-3</v>
      </c>
      <c r="C46" s="70">
        <f t="shared" si="4"/>
        <v>7.8691486579654333E-3</v>
      </c>
      <c r="D46" s="70">
        <f t="shared" si="4"/>
        <v>8.1950278906411413E-3</v>
      </c>
      <c r="E46" s="70">
        <f t="shared" si="4"/>
        <v>6.6032563350735419E-3</v>
      </c>
      <c r="F46" s="70">
        <f t="shared" si="4"/>
        <v>7.5333258653523024E-3</v>
      </c>
      <c r="G46" s="70">
        <f t="shared" si="4"/>
        <v>7.1510742157137085E-3</v>
      </c>
      <c r="H46" s="70">
        <f t="shared" si="4"/>
        <v>7.4809621255325573E-3</v>
      </c>
      <c r="I46" s="70">
        <f t="shared" si="4"/>
        <v>8.6426370092456111E-3</v>
      </c>
      <c r="J46" s="70">
        <f t="shared" si="4"/>
        <v>8.4236281020622153E-3</v>
      </c>
      <c r="K46" s="70">
        <f t="shared" si="4"/>
        <v>8.4448305821025194E-3</v>
      </c>
      <c r="L46" s="70">
        <f t="shared" ref="L46:O46" si="16">L17/L$5</f>
        <v>7.8954533079226789E-3</v>
      </c>
      <c r="M46" s="70">
        <f t="shared" si="16"/>
        <v>7.4996696180784986E-3</v>
      </c>
      <c r="N46" s="70">
        <f t="shared" si="16"/>
        <v>7.2511953389696338E-3</v>
      </c>
      <c r="O46" s="70">
        <f t="shared" si="16"/>
        <v>5.295419099778753E-3</v>
      </c>
    </row>
    <row r="47" spans="1:15" ht="13.5" customHeight="1" x14ac:dyDescent="0.2">
      <c r="A47" s="2" t="s">
        <v>44</v>
      </c>
      <c r="B47" s="70">
        <f t="shared" si="4"/>
        <v>4.4735114633731249E-3</v>
      </c>
      <c r="C47" s="70">
        <f t="shared" si="4"/>
        <v>3.4472101371751896E-3</v>
      </c>
      <c r="D47" s="70">
        <f t="shared" si="4"/>
        <v>3.3055574684939053E-3</v>
      </c>
      <c r="E47" s="70">
        <f t="shared" si="4"/>
        <v>3.4565782259410238E-3</v>
      </c>
      <c r="F47" s="70">
        <f t="shared" si="4"/>
        <v>2.7444830290131064E-3</v>
      </c>
      <c r="G47" s="70">
        <f t="shared" si="4"/>
        <v>1.9898641295899014E-3</v>
      </c>
      <c r="H47" s="70">
        <f t="shared" si="4"/>
        <v>2.0799087523902175E-3</v>
      </c>
      <c r="I47" s="70">
        <f t="shared" si="4"/>
        <v>1.8424226182500334E-3</v>
      </c>
      <c r="J47" s="70">
        <f t="shared" si="4"/>
        <v>1.6777350576721425E-3</v>
      </c>
      <c r="K47" s="70">
        <f t="shared" si="4"/>
        <v>1.2510860121633363E-3</v>
      </c>
      <c r="L47" s="70">
        <f t="shared" ref="L47:O47" si="17">L18/L$5</f>
        <v>1.4974135583991288E-3</v>
      </c>
      <c r="M47" s="70">
        <f t="shared" si="17"/>
        <v>1.4867186467556496E-3</v>
      </c>
      <c r="N47" s="70">
        <f t="shared" si="17"/>
        <v>1.2982489471517684E-3</v>
      </c>
      <c r="O47" s="70">
        <f t="shared" si="17"/>
        <v>1.450799753364042E-3</v>
      </c>
    </row>
    <row r="48" spans="1:15" ht="13.5" customHeight="1" x14ac:dyDescent="0.2">
      <c r="A48" s="2" t="s">
        <v>54</v>
      </c>
      <c r="B48" s="70">
        <f t="shared" si="4"/>
        <v>0</v>
      </c>
      <c r="C48" s="70">
        <f t="shared" si="4"/>
        <v>0</v>
      </c>
      <c r="D48" s="70">
        <f t="shared" si="4"/>
        <v>0</v>
      </c>
      <c r="E48" s="70">
        <f t="shared" si="4"/>
        <v>0</v>
      </c>
      <c r="F48" s="70">
        <f t="shared" si="4"/>
        <v>0</v>
      </c>
      <c r="G48" s="70">
        <f t="shared" si="4"/>
        <v>0</v>
      </c>
      <c r="H48" s="70">
        <f t="shared" si="4"/>
        <v>2.0463618370290854E-3</v>
      </c>
      <c r="I48" s="70">
        <f t="shared" si="4"/>
        <v>2.8138818169636875E-3</v>
      </c>
      <c r="J48" s="70">
        <f t="shared" si="4"/>
        <v>2.3068857042991961E-3</v>
      </c>
      <c r="K48" s="70">
        <f t="shared" si="4"/>
        <v>1.8071242397914857E-3</v>
      </c>
      <c r="L48" s="70">
        <f t="shared" ref="L48:O48" si="18">L19/L$5</f>
        <v>3.4032126327252928E-3</v>
      </c>
      <c r="M48" s="70">
        <f t="shared" si="18"/>
        <v>3.568124752213559E-3</v>
      </c>
      <c r="N48" s="70">
        <f t="shared" si="18"/>
        <v>4.5280390107976312E-3</v>
      </c>
      <c r="O48" s="70">
        <f t="shared" si="18"/>
        <v>3.082949475898589E-3</v>
      </c>
    </row>
    <row r="49" spans="1:15" ht="13.5" customHeight="1" x14ac:dyDescent="0.2">
      <c r="A49" s="2" t="s">
        <v>55</v>
      </c>
      <c r="B49" s="70">
        <f t="shared" si="4"/>
        <v>0</v>
      </c>
      <c r="C49" s="70">
        <f t="shared" si="4"/>
        <v>0</v>
      </c>
      <c r="D49" s="70">
        <f t="shared" si="4"/>
        <v>0</v>
      </c>
      <c r="E49" s="70">
        <f t="shared" si="4"/>
        <v>0</v>
      </c>
      <c r="F49" s="70">
        <f t="shared" si="4"/>
        <v>0</v>
      </c>
      <c r="G49" s="70">
        <f t="shared" si="4"/>
        <v>0</v>
      </c>
      <c r="H49" s="70">
        <f t="shared" si="4"/>
        <v>3.0192223825019289E-4</v>
      </c>
      <c r="I49" s="70">
        <f t="shared" si="4"/>
        <v>5.6947608200455578E-4</v>
      </c>
      <c r="J49" s="70">
        <f t="shared" si="4"/>
        <v>1.7476406850751484E-4</v>
      </c>
      <c r="K49" s="70">
        <f t="shared" si="4"/>
        <v>7.2980017376194609E-4</v>
      </c>
      <c r="L49" s="70">
        <f t="shared" ref="L49:O49" si="19">L20/L$5</f>
        <v>7.1467465287231144E-4</v>
      </c>
      <c r="M49" s="70">
        <f t="shared" si="19"/>
        <v>1.090260340954143E-3</v>
      </c>
      <c r="N49" s="70">
        <f t="shared" si="19"/>
        <v>1.2665843386846522E-3</v>
      </c>
      <c r="O49" s="70">
        <f t="shared" si="19"/>
        <v>1.1606398026912336E-3</v>
      </c>
    </row>
    <row r="50" spans="1:15" ht="13.5" customHeight="1" x14ac:dyDescent="0.2">
      <c r="A50" s="2" t="s">
        <v>56</v>
      </c>
      <c r="B50" s="70">
        <f t="shared" si="4"/>
        <v>0</v>
      </c>
      <c r="C50" s="70">
        <f t="shared" si="4"/>
        <v>0</v>
      </c>
      <c r="D50" s="70">
        <f t="shared" si="4"/>
        <v>0</v>
      </c>
      <c r="E50" s="70">
        <f t="shared" si="4"/>
        <v>0</v>
      </c>
      <c r="F50" s="70">
        <f t="shared" si="4"/>
        <v>0</v>
      </c>
      <c r="G50" s="70">
        <f t="shared" si="4"/>
        <v>0</v>
      </c>
      <c r="H50" s="70">
        <f t="shared" si="4"/>
        <v>2.0128149216679526E-4</v>
      </c>
      <c r="I50" s="70">
        <f t="shared" si="4"/>
        <v>4.3548170976818974E-4</v>
      </c>
      <c r="J50" s="70">
        <f t="shared" si="4"/>
        <v>3.1457532331352676E-4</v>
      </c>
      <c r="K50" s="70">
        <f t="shared" si="4"/>
        <v>4.1702867072111207E-4</v>
      </c>
      <c r="L50" s="70">
        <f t="shared" ref="L50:O50" si="20">L21/L$5</f>
        <v>8.1677103185407026E-4</v>
      </c>
      <c r="M50" s="70">
        <f t="shared" si="20"/>
        <v>1.2224131095546452E-3</v>
      </c>
      <c r="N50" s="70">
        <f>N21/N$5</f>
        <v>1.4882365979544663E-3</v>
      </c>
      <c r="O50" s="70">
        <f t="shared" si="20"/>
        <v>1.8497696855391535E-3</v>
      </c>
    </row>
    <row r="51" spans="1:15" ht="13.5" customHeight="1" x14ac:dyDescent="0.2">
      <c r="A51" s="2" t="s">
        <v>45</v>
      </c>
      <c r="B51" s="70">
        <f t="shared" si="4"/>
        <v>1.9279861904646131E-2</v>
      </c>
      <c r="C51" s="70">
        <f t="shared" si="4"/>
        <v>2.6816917480921475E-2</v>
      </c>
      <c r="D51" s="70">
        <f t="shared" si="4"/>
        <v>2.6582191309138491E-2</v>
      </c>
      <c r="E51" s="70">
        <f t="shared" si="4"/>
        <v>2.1430785000834347E-2</v>
      </c>
      <c r="F51" s="70">
        <f t="shared" si="4"/>
        <v>1.573877002352414E-2</v>
      </c>
      <c r="G51" s="70">
        <f t="shared" si="4"/>
        <v>1.9245717128377329E-2</v>
      </c>
      <c r="H51" s="70">
        <f t="shared" si="4"/>
        <v>1.8316615787178369E-2</v>
      </c>
      <c r="I51" s="70">
        <f t="shared" si="4"/>
        <v>2.6296395551386843E-2</v>
      </c>
      <c r="J51" s="70">
        <f t="shared" si="4"/>
        <v>3.4533379937084933E-2</v>
      </c>
      <c r="K51" s="70">
        <f t="shared" si="4"/>
        <v>3.4161598609904434E-2</v>
      </c>
      <c r="L51" s="70">
        <f t="shared" ref="L51:O51" si="21">L22/L$5</f>
        <v>2.8791178872855976E-2</v>
      </c>
      <c r="M51" s="70">
        <f t="shared" si="21"/>
        <v>3.2972115765825295E-2</v>
      </c>
      <c r="N51" s="70">
        <f t="shared" si="21"/>
        <v>4.6103669928121337E-2</v>
      </c>
      <c r="O51" s="70">
        <f t="shared" si="21"/>
        <v>2.7057415400239381E-2</v>
      </c>
    </row>
    <row r="52" spans="1:15" ht="13.5" customHeight="1" x14ac:dyDescent="0.2">
      <c r="A52" s="2" t="s">
        <v>46</v>
      </c>
      <c r="B52" s="70">
        <f t="shared" si="4"/>
        <v>5.6405144538182878E-3</v>
      </c>
      <c r="C52" s="70">
        <f t="shared" si="4"/>
        <v>4.8498680550602665E-3</v>
      </c>
      <c r="D52" s="70">
        <f t="shared" si="4"/>
        <v>4.8665151619493611E-3</v>
      </c>
      <c r="E52" s="70">
        <f t="shared" si="4"/>
        <v>4.7676941047462397E-3</v>
      </c>
      <c r="F52" s="70">
        <f t="shared" si="4"/>
        <v>4.4527836899294279E-3</v>
      </c>
      <c r="G52" s="70">
        <f t="shared" si="4"/>
        <v>5.5654012374467552E-3</v>
      </c>
      <c r="H52" s="70">
        <f t="shared" si="4"/>
        <v>4.0591767586970378E-3</v>
      </c>
      <c r="I52" s="70">
        <f t="shared" si="4"/>
        <v>3.7183438295591586E-3</v>
      </c>
      <c r="J52" s="70">
        <f t="shared" si="4"/>
        <v>3.3554701153442851E-3</v>
      </c>
      <c r="K52" s="70">
        <f t="shared" si="4"/>
        <v>3.6490008688097307E-3</v>
      </c>
      <c r="L52" s="70">
        <f t="shared" ref="L52:O52" si="22">L23/L$5</f>
        <v>2.6885379798529813E-3</v>
      </c>
      <c r="M52" s="70">
        <f t="shared" si="22"/>
        <v>2.0153297211576581E-3</v>
      </c>
      <c r="N52" s="70">
        <f t="shared" si="22"/>
        <v>3.1031316297773976E-3</v>
      </c>
      <c r="O52" s="70">
        <f t="shared" si="22"/>
        <v>2.5026295745529722E-3</v>
      </c>
    </row>
    <row r="53" spans="1:15" ht="13.5" customHeight="1" x14ac:dyDescent="0.2">
      <c r="A53" s="2" t="s">
        <v>47</v>
      </c>
      <c r="B53" s="70">
        <f t="shared" si="4"/>
        <v>3.0147577253166712E-3</v>
      </c>
      <c r="C53" s="70">
        <f t="shared" si="4"/>
        <v>3.8038180824002091E-3</v>
      </c>
      <c r="D53" s="70">
        <f t="shared" si="4"/>
        <v>3.4432890296811516E-3</v>
      </c>
      <c r="E53" s="70">
        <f t="shared" si="4"/>
        <v>3.0513242270375934E-3</v>
      </c>
      <c r="F53" s="70">
        <f t="shared" si="4"/>
        <v>2.9125126022179902E-3</v>
      </c>
      <c r="G53" s="70">
        <f t="shared" si="4"/>
        <v>2.8604296862854831E-3</v>
      </c>
      <c r="H53" s="70">
        <f t="shared" si="4"/>
        <v>3.5895199436411823E-3</v>
      </c>
      <c r="I53" s="70">
        <f t="shared" si="4"/>
        <v>5.3597748894546431E-3</v>
      </c>
      <c r="J53" s="70">
        <f t="shared" si="4"/>
        <v>3.2855644879412793E-3</v>
      </c>
      <c r="K53" s="70">
        <f t="shared" si="4"/>
        <v>2.2936576889661165E-3</v>
      </c>
      <c r="L53" s="70">
        <f t="shared" ref="L53:O53" si="23">L24/L$5</f>
        <v>1.9057990743261638E-3</v>
      </c>
      <c r="M53" s="70">
        <f t="shared" si="23"/>
        <v>1.8831769525571561E-3</v>
      </c>
      <c r="N53" s="70">
        <f t="shared" si="23"/>
        <v>1.2982489471517684E-3</v>
      </c>
      <c r="O53" s="70">
        <f t="shared" si="23"/>
        <v>3.0466794820644882E-3</v>
      </c>
    </row>
    <row r="54" spans="1:15" ht="13.5" customHeight="1" x14ac:dyDescent="0.2">
      <c r="A54" s="2" t="s">
        <v>48</v>
      </c>
      <c r="B54" s="70">
        <f t="shared" si="4"/>
        <v>6.1997033867399283E-3</v>
      </c>
      <c r="C54" s="70">
        <f t="shared" si="4"/>
        <v>6.6091339181703632E-3</v>
      </c>
      <c r="D54" s="70">
        <f t="shared" si="4"/>
        <v>5.5781282280834652E-3</v>
      </c>
      <c r="E54" s="70">
        <f t="shared" si="4"/>
        <v>4.9822403394598203E-3</v>
      </c>
      <c r="F54" s="70">
        <f t="shared" ref="C54:K58" si="24">F25/F$5</f>
        <v>4.0887196146521792E-3</v>
      </c>
      <c r="G54" s="70">
        <f t="shared" si="24"/>
        <v>4.3839194105027516E-3</v>
      </c>
      <c r="H54" s="70">
        <f t="shared" si="24"/>
        <v>4.4281928276694955E-3</v>
      </c>
      <c r="I54" s="70">
        <f t="shared" si="24"/>
        <v>3.8858367948546163E-3</v>
      </c>
      <c r="J54" s="70">
        <f t="shared" si="24"/>
        <v>3.9846207619713388E-3</v>
      </c>
      <c r="K54" s="70">
        <f t="shared" si="24"/>
        <v>3.4057341442224154E-3</v>
      </c>
      <c r="L54" s="70">
        <f t="shared" ref="L54:O54" si="25">L25/L$5</f>
        <v>3.4372447590525455E-3</v>
      </c>
      <c r="M54" s="70">
        <f t="shared" si="25"/>
        <v>3.9976212501651913E-3</v>
      </c>
      <c r="N54" s="70">
        <f t="shared" si="25"/>
        <v>4.1797283176593526E-3</v>
      </c>
      <c r="O54" s="70">
        <f t="shared" si="25"/>
        <v>4.4612092415944292E-3</v>
      </c>
    </row>
    <row r="55" spans="1:15" ht="13.5" customHeight="1" x14ac:dyDescent="0.2">
      <c r="A55" s="2" t="s">
        <v>49</v>
      </c>
      <c r="B55" s="70">
        <f t="shared" si="4"/>
        <v>5.1785757701004109E-3</v>
      </c>
      <c r="C55" s="70">
        <f t="shared" si="24"/>
        <v>5.8008225756603186E-3</v>
      </c>
      <c r="D55" s="70">
        <f t="shared" si="24"/>
        <v>4.9583362027408578E-3</v>
      </c>
      <c r="E55" s="70">
        <f t="shared" si="24"/>
        <v>4.0763784595580351E-3</v>
      </c>
      <c r="F55" s="70">
        <f t="shared" si="24"/>
        <v>4.032709756917217E-3</v>
      </c>
      <c r="G55" s="70">
        <f t="shared" si="24"/>
        <v>4.0108198862046449E-3</v>
      </c>
      <c r="H55" s="70">
        <f t="shared" si="24"/>
        <v>5.8036163574759301E-3</v>
      </c>
      <c r="I55" s="70">
        <f t="shared" si="24"/>
        <v>5.2927777033364596E-3</v>
      </c>
      <c r="J55" s="70">
        <f t="shared" si="24"/>
        <v>5.3827333100314578E-3</v>
      </c>
      <c r="K55" s="70">
        <f t="shared" si="24"/>
        <v>4.1007819287576025E-3</v>
      </c>
      <c r="L55" s="70">
        <f t="shared" ref="L55:O55" si="26">L26/L$5</f>
        <v>5.4111080860332157E-3</v>
      </c>
      <c r="M55" s="70">
        <f t="shared" si="26"/>
        <v>6.1120655477732259E-3</v>
      </c>
      <c r="N55" s="70">
        <f t="shared" si="26"/>
        <v>4.9713435293372594E-3</v>
      </c>
      <c r="O55" s="70">
        <f t="shared" si="26"/>
        <v>4.3523992600921256E-3</v>
      </c>
    </row>
    <row r="56" spans="1:15" ht="13.5" customHeight="1" x14ac:dyDescent="0.2">
      <c r="A56" s="2" t="s">
        <v>50</v>
      </c>
      <c r="B56" s="70">
        <f t="shared" si="4"/>
        <v>1.1353966594539399E-2</v>
      </c>
      <c r="C56" s="70">
        <f t="shared" si="24"/>
        <v>1.419299621995578E-2</v>
      </c>
      <c r="D56" s="70">
        <f t="shared" si="24"/>
        <v>1.6458921561875905E-2</v>
      </c>
      <c r="E56" s="70">
        <f t="shared" si="24"/>
        <v>1.930916112422227E-2</v>
      </c>
      <c r="F56" s="70">
        <f t="shared" si="24"/>
        <v>1.8763302341212054E-2</v>
      </c>
      <c r="G56" s="70">
        <f t="shared" si="24"/>
        <v>1.5825638155644684E-2</v>
      </c>
      <c r="H56" s="70">
        <f t="shared" si="24"/>
        <v>1.8148881210372707E-2</v>
      </c>
      <c r="I56" s="70">
        <f t="shared" si="24"/>
        <v>1.9864665684041272E-2</v>
      </c>
      <c r="J56" s="70">
        <f t="shared" si="24"/>
        <v>2.0866829779797275E-2</v>
      </c>
      <c r="K56" s="70">
        <f t="shared" si="24"/>
        <v>2.0295395308427455E-2</v>
      </c>
      <c r="L56" s="70">
        <f t="shared" ref="L56:O56" si="27">L27/L$5</f>
        <v>2.1610400217805609E-2</v>
      </c>
      <c r="M56" s="70">
        <f t="shared" si="27"/>
        <v>2.1573939474031981E-2</v>
      </c>
      <c r="N56" s="70">
        <f t="shared" si="27"/>
        <v>2.3526804091067412E-2</v>
      </c>
      <c r="O56" s="70">
        <f t="shared" si="27"/>
        <v>2.4010735918174896E-2</v>
      </c>
    </row>
    <row r="57" spans="1:15" ht="13.5" customHeight="1" x14ac:dyDescent="0.2">
      <c r="A57" s="2" t="s">
        <v>51</v>
      </c>
      <c r="B57" s="70">
        <f t="shared" si="4"/>
        <v>4.2303858403637158E-2</v>
      </c>
      <c r="C57" s="70">
        <f t="shared" si="24"/>
        <v>3.7634025152747067E-2</v>
      </c>
      <c r="D57" s="70">
        <f t="shared" si="24"/>
        <v>3.2412827399398575E-2</v>
      </c>
      <c r="E57" s="70">
        <f t="shared" si="24"/>
        <v>3.8546806836873344E-2</v>
      </c>
      <c r="F57" s="70">
        <f t="shared" si="24"/>
        <v>4.0999215861991713E-2</v>
      </c>
      <c r="G57" s="70">
        <f t="shared" si="24"/>
        <v>4.0885489537667505E-2</v>
      </c>
      <c r="H57" s="70">
        <f t="shared" si="24"/>
        <v>3.458686973732765E-2</v>
      </c>
      <c r="I57" s="70">
        <f t="shared" si="24"/>
        <v>4.3682165349055342E-2</v>
      </c>
      <c r="J57" s="70">
        <f t="shared" si="24"/>
        <v>3.191191890947221E-2</v>
      </c>
      <c r="K57" s="70">
        <f t="shared" si="24"/>
        <v>2.780191138140747E-2</v>
      </c>
      <c r="L57" s="70">
        <f t="shared" ref="L57:O57" si="28">L28/L$5</f>
        <v>2.6919411924857067E-2</v>
      </c>
      <c r="M57" s="70">
        <f>M28/M$5</f>
        <v>3.3566803224527555E-2</v>
      </c>
      <c r="N57" s="70">
        <f t="shared" si="28"/>
        <v>2.7263227890187137E-2</v>
      </c>
      <c r="O57" s="70">
        <f t="shared" si="28"/>
        <v>2.4736135794856916E-2</v>
      </c>
    </row>
    <row r="58" spans="1:15" ht="13.5" customHeight="1" x14ac:dyDescent="0.2">
      <c r="A58" s="3" t="s">
        <v>33</v>
      </c>
      <c r="B58" s="71">
        <f t="shared" si="4"/>
        <v>0.1032068269674941</v>
      </c>
      <c r="C58" s="71">
        <f t="shared" si="24"/>
        <v>3.5922307015666975E-2</v>
      </c>
      <c r="D58" s="71">
        <f t="shared" si="24"/>
        <v>2.828088056378119E-2</v>
      </c>
      <c r="E58" s="71">
        <f t="shared" si="24"/>
        <v>3.4327397554172925E-2</v>
      </c>
      <c r="F58" s="71">
        <f t="shared" si="24"/>
        <v>5.1417049400694526E-2</v>
      </c>
      <c r="G58" s="71">
        <f t="shared" si="24"/>
        <v>5.1021359947766069E-2</v>
      </c>
      <c r="H58" s="71">
        <f t="shared" si="24"/>
        <v>4.4751585091750812E-2</v>
      </c>
      <c r="I58" s="71">
        <f t="shared" si="24"/>
        <v>4.3682165349055342E-2</v>
      </c>
      <c r="J58" s="71">
        <f t="shared" si="24"/>
        <v>4.8864033554701154E-2</v>
      </c>
      <c r="K58" s="71">
        <f t="shared" si="24"/>
        <v>4.6672458731537796E-2</v>
      </c>
      <c r="L58" s="71">
        <f t="shared" ref="L58:O58" si="29">L29/L$5</f>
        <v>4.437789273073782E-2</v>
      </c>
      <c r="M58" s="71">
        <f t="shared" si="29"/>
        <v>3.891899035284789E-2</v>
      </c>
      <c r="N58" s="71">
        <f t="shared" si="29"/>
        <v>3.9707419017763847E-2</v>
      </c>
      <c r="O58" s="71">
        <f t="shared" si="29"/>
        <v>1.8062456929382322E-2</v>
      </c>
    </row>
    <row r="60" spans="1:15" ht="13.5" customHeight="1" x14ac:dyDescent="0.2">
      <c r="A60" s="6" t="s">
        <v>260</v>
      </c>
    </row>
  </sheetData>
  <mergeCells count="1">
    <mergeCell ref="Q3:R3"/>
  </mergeCells>
  <hyperlinks>
    <hyperlink ref="A2" location="Contents!A1" display="Back to contents"/>
  </hyperlinks>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23"/>
  <sheetViews>
    <sheetView showGridLines="0" workbookViewId="0">
      <selection activeCell="A2" sqref="A2"/>
    </sheetView>
  </sheetViews>
  <sheetFormatPr defaultRowHeight="12.75" x14ac:dyDescent="0.2"/>
  <cols>
    <col min="1" max="1" width="26.28515625" style="6" customWidth="1"/>
    <col min="2" max="15" width="10.28515625" style="6" customWidth="1"/>
    <col min="16" max="16" width="5.7109375" style="6" customWidth="1"/>
    <col min="17" max="17" width="9.140625" style="6"/>
    <col min="18" max="18" width="11.42578125" style="6" bestFit="1" customWidth="1"/>
    <col min="19" max="16384" width="9.140625" style="6"/>
  </cols>
  <sheetData>
    <row r="1" spans="1:18" x14ac:dyDescent="0.2">
      <c r="A1" s="30" t="s">
        <v>310</v>
      </c>
    </row>
    <row r="2" spans="1:18" ht="15" x14ac:dyDescent="0.25">
      <c r="A2" s="226" t="s">
        <v>241</v>
      </c>
    </row>
    <row r="3" spans="1:18" ht="12.75" customHeight="1" x14ac:dyDescent="0.2">
      <c r="A3" s="1"/>
      <c r="Q3" s="345" t="s">
        <v>269</v>
      </c>
      <c r="R3" s="346"/>
    </row>
    <row r="4" spans="1:18" s="15" customFormat="1" x14ac:dyDescent="0.25">
      <c r="A4" s="14"/>
      <c r="B4" s="28" t="s">
        <v>140</v>
      </c>
      <c r="C4" s="28" t="s">
        <v>141</v>
      </c>
      <c r="D4" s="28" t="s">
        <v>142</v>
      </c>
      <c r="E4" s="28" t="s">
        <v>143</v>
      </c>
      <c r="F4" s="28" t="s">
        <v>144</v>
      </c>
      <c r="G4" s="28" t="s">
        <v>145</v>
      </c>
      <c r="H4" s="28" t="s">
        <v>146</v>
      </c>
      <c r="I4" s="28" t="s">
        <v>147</v>
      </c>
      <c r="J4" s="28" t="s">
        <v>148</v>
      </c>
      <c r="K4" s="28" t="s">
        <v>149</v>
      </c>
      <c r="L4" s="28" t="s">
        <v>150</v>
      </c>
      <c r="M4" s="28" t="s">
        <v>151</v>
      </c>
      <c r="N4" s="28" t="s">
        <v>152</v>
      </c>
      <c r="O4" s="28" t="s">
        <v>267</v>
      </c>
      <c r="Q4" s="13" t="s">
        <v>154</v>
      </c>
      <c r="R4" s="13" t="s">
        <v>155</v>
      </c>
    </row>
    <row r="5" spans="1:18" x14ac:dyDescent="0.2">
      <c r="A5" s="4" t="s">
        <v>208</v>
      </c>
      <c r="B5" s="132">
        <v>41131</v>
      </c>
      <c r="C5" s="132">
        <v>42063</v>
      </c>
      <c r="D5" s="132">
        <v>43563</v>
      </c>
      <c r="E5" s="132">
        <v>41949</v>
      </c>
      <c r="F5" s="132">
        <v>35708</v>
      </c>
      <c r="G5" s="132">
        <v>32163</v>
      </c>
      <c r="H5" s="132">
        <v>29809</v>
      </c>
      <c r="I5" s="132">
        <v>29852</v>
      </c>
      <c r="J5" s="132">
        <v>28610</v>
      </c>
      <c r="K5" s="132">
        <v>28775</v>
      </c>
      <c r="L5" s="132">
        <v>29384</v>
      </c>
      <c r="M5" s="132">
        <v>30268</v>
      </c>
      <c r="N5" s="132">
        <v>31581</v>
      </c>
      <c r="O5" s="132">
        <v>27571</v>
      </c>
      <c r="P5" s="133"/>
      <c r="Q5" s="134">
        <f>O5-N5</f>
        <v>-4010</v>
      </c>
      <c r="R5" s="135">
        <f>Q5/N5</f>
        <v>-0.12697507995313637</v>
      </c>
    </row>
    <row r="6" spans="1:18" x14ac:dyDescent="0.2">
      <c r="A6" s="45" t="s">
        <v>99</v>
      </c>
      <c r="B6" s="48">
        <v>4853</v>
      </c>
      <c r="C6" s="48">
        <v>4909</v>
      </c>
      <c r="D6" s="48">
        <v>5105</v>
      </c>
      <c r="E6" s="48">
        <v>5429</v>
      </c>
      <c r="F6" s="48">
        <v>4703</v>
      </c>
      <c r="G6" s="48">
        <v>4230</v>
      </c>
      <c r="H6" s="48">
        <v>3899</v>
      </c>
      <c r="I6" s="48">
        <v>4272</v>
      </c>
      <c r="J6" s="48">
        <v>4934</v>
      </c>
      <c r="K6" s="48">
        <v>5676</v>
      </c>
      <c r="L6" s="48">
        <v>6781</v>
      </c>
      <c r="M6" s="48">
        <v>7499</v>
      </c>
      <c r="N6" s="48">
        <v>8404</v>
      </c>
      <c r="O6" s="48">
        <v>7397</v>
      </c>
      <c r="P6" s="109"/>
      <c r="Q6" s="37">
        <f t="shared" ref="Q6:Q11" si="0">O6-N6</f>
        <v>-1007</v>
      </c>
      <c r="R6" s="49">
        <f t="shared" ref="R6:R11" si="1">Q6/N6</f>
        <v>-0.11982389338410281</v>
      </c>
    </row>
    <row r="7" spans="1:18" x14ac:dyDescent="0.2">
      <c r="A7" s="2" t="s">
        <v>100</v>
      </c>
      <c r="B7" s="9">
        <v>769</v>
      </c>
      <c r="C7" s="9">
        <v>763</v>
      </c>
      <c r="D7" s="9">
        <v>797</v>
      </c>
      <c r="E7" s="9">
        <v>872</v>
      </c>
      <c r="F7" s="9">
        <v>707</v>
      </c>
      <c r="G7" s="9">
        <v>644</v>
      </c>
      <c r="H7" s="9">
        <v>639</v>
      </c>
      <c r="I7" s="9">
        <v>593</v>
      </c>
      <c r="J7" s="9">
        <v>738</v>
      </c>
      <c r="K7" s="9">
        <v>714</v>
      </c>
      <c r="L7" s="9">
        <v>821</v>
      </c>
      <c r="M7" s="9">
        <v>846</v>
      </c>
      <c r="N7" s="9">
        <v>932</v>
      </c>
      <c r="O7" s="9">
        <v>736</v>
      </c>
      <c r="P7" s="109"/>
      <c r="Q7" s="37">
        <f t="shared" si="0"/>
        <v>-196</v>
      </c>
      <c r="R7" s="49">
        <f t="shared" si="1"/>
        <v>-0.21030042918454936</v>
      </c>
    </row>
    <row r="8" spans="1:18" x14ac:dyDescent="0.2">
      <c r="A8" s="2" t="s">
        <v>101</v>
      </c>
      <c r="B8" s="9">
        <v>1486</v>
      </c>
      <c r="C8" s="9">
        <v>1337</v>
      </c>
      <c r="D8" s="9">
        <v>1220</v>
      </c>
      <c r="E8" s="9">
        <v>1353</v>
      </c>
      <c r="F8" s="9">
        <v>1085</v>
      </c>
      <c r="G8" s="9">
        <v>1035</v>
      </c>
      <c r="H8" s="9">
        <v>898</v>
      </c>
      <c r="I8" s="9">
        <v>1125</v>
      </c>
      <c r="J8" s="9">
        <v>1179</v>
      </c>
      <c r="K8" s="9">
        <v>1314</v>
      </c>
      <c r="L8" s="9">
        <v>1535</v>
      </c>
      <c r="M8" s="9">
        <v>1556</v>
      </c>
      <c r="N8" s="9">
        <v>1839</v>
      </c>
      <c r="O8" s="9">
        <v>1246</v>
      </c>
      <c r="P8" s="109"/>
      <c r="Q8" s="37">
        <f>O8-N8</f>
        <v>-593</v>
      </c>
      <c r="R8" s="49">
        <f>Q8/N8</f>
        <v>-0.32245785753126699</v>
      </c>
    </row>
    <row r="9" spans="1:18" x14ac:dyDescent="0.2">
      <c r="A9" s="2" t="s">
        <v>102</v>
      </c>
      <c r="B9" s="9">
        <v>3264</v>
      </c>
      <c r="C9" s="9">
        <v>3139</v>
      </c>
      <c r="D9" s="9">
        <v>2998</v>
      </c>
      <c r="E9" s="9">
        <v>2930</v>
      </c>
      <c r="F9" s="9">
        <v>2540</v>
      </c>
      <c r="G9" s="9">
        <v>2279</v>
      </c>
      <c r="H9" s="9">
        <v>1851</v>
      </c>
      <c r="I9" s="9">
        <v>2164</v>
      </c>
      <c r="J9" s="9">
        <v>2124</v>
      </c>
      <c r="K9" s="9">
        <v>2367</v>
      </c>
      <c r="L9" s="9">
        <v>2843</v>
      </c>
      <c r="M9" s="9">
        <v>2907</v>
      </c>
      <c r="N9" s="9">
        <v>3091</v>
      </c>
      <c r="O9" s="9">
        <v>2405</v>
      </c>
      <c r="P9" s="109"/>
      <c r="Q9" s="37">
        <f t="shared" si="0"/>
        <v>-686</v>
      </c>
      <c r="R9" s="49">
        <f t="shared" si="1"/>
        <v>-0.22193464898091234</v>
      </c>
    </row>
    <row r="10" spans="1:18" x14ac:dyDescent="0.2">
      <c r="A10" s="2" t="s">
        <v>103</v>
      </c>
      <c r="B10" s="9">
        <v>4259</v>
      </c>
      <c r="C10" s="9">
        <v>4381</v>
      </c>
      <c r="D10" s="9">
        <v>4561</v>
      </c>
      <c r="E10" s="9">
        <v>4837</v>
      </c>
      <c r="F10" s="9">
        <v>4172</v>
      </c>
      <c r="G10" s="9">
        <v>3645</v>
      </c>
      <c r="H10" s="9">
        <v>3443</v>
      </c>
      <c r="I10" s="9">
        <v>3331</v>
      </c>
      <c r="J10" s="9">
        <v>3202</v>
      </c>
      <c r="K10" s="9">
        <v>3213</v>
      </c>
      <c r="L10" s="9">
        <v>3371</v>
      </c>
      <c r="M10" s="9">
        <v>3389</v>
      </c>
      <c r="N10" s="9">
        <v>3560</v>
      </c>
      <c r="O10" s="9">
        <v>3248</v>
      </c>
      <c r="P10" s="109"/>
      <c r="Q10" s="37">
        <f t="shared" si="0"/>
        <v>-312</v>
      </c>
      <c r="R10" s="49">
        <f>Q10/N10</f>
        <v>-8.7640449438202248E-2</v>
      </c>
    </row>
    <row r="11" spans="1:18" ht="25.5" x14ac:dyDescent="0.2">
      <c r="A11" s="2" t="s">
        <v>104</v>
      </c>
      <c r="B11" s="9">
        <v>4282</v>
      </c>
      <c r="C11" s="9">
        <v>5027</v>
      </c>
      <c r="D11" s="9">
        <v>5089</v>
      </c>
      <c r="E11" s="9">
        <v>5107</v>
      </c>
      <c r="F11" s="9">
        <v>4600</v>
      </c>
      <c r="G11" s="9">
        <v>4189</v>
      </c>
      <c r="H11" s="9">
        <v>4404</v>
      </c>
      <c r="I11" s="9">
        <v>5611</v>
      </c>
      <c r="J11" s="9">
        <v>6258</v>
      </c>
      <c r="K11" s="9">
        <v>5886</v>
      </c>
      <c r="L11" s="9">
        <v>6439</v>
      </c>
      <c r="M11" s="9">
        <v>6938</v>
      </c>
      <c r="N11" s="9">
        <v>7395</v>
      </c>
      <c r="O11" s="9">
        <v>7113</v>
      </c>
      <c r="P11" s="109"/>
      <c r="Q11" s="37">
        <f t="shared" si="0"/>
        <v>-282</v>
      </c>
      <c r="R11" s="49">
        <f t="shared" si="1"/>
        <v>-3.8133874239350912E-2</v>
      </c>
    </row>
    <row r="12" spans="1:18" ht="25.5" x14ac:dyDescent="0.2">
      <c r="A12" s="72" t="s">
        <v>210</v>
      </c>
      <c r="B12" s="116">
        <v>13653</v>
      </c>
      <c r="C12" s="116">
        <v>13991</v>
      </c>
      <c r="D12" s="116">
        <v>13981</v>
      </c>
      <c r="E12" s="116">
        <v>14256</v>
      </c>
      <c r="F12" s="116">
        <v>12520</v>
      </c>
      <c r="G12" s="116">
        <v>11026</v>
      </c>
      <c r="H12" s="116">
        <v>10278</v>
      </c>
      <c r="I12" s="116">
        <v>11533</v>
      </c>
      <c r="J12" s="116">
        <v>12141</v>
      </c>
      <c r="K12" s="116">
        <v>12683</v>
      </c>
      <c r="L12" s="116">
        <v>13736</v>
      </c>
      <c r="M12" s="116">
        <v>14717</v>
      </c>
      <c r="N12" s="116">
        <v>16204</v>
      </c>
      <c r="O12" s="116">
        <v>14106</v>
      </c>
      <c r="P12" s="109"/>
      <c r="Q12" s="89">
        <f>O12-N12</f>
        <v>-2098</v>
      </c>
      <c r="R12" s="87">
        <f>Q12/N12</f>
        <v>-0.12947420390027153</v>
      </c>
    </row>
    <row r="13" spans="1:18" x14ac:dyDescent="0.2">
      <c r="A13" s="1"/>
      <c r="B13" s="119"/>
      <c r="C13" s="119"/>
      <c r="D13" s="119"/>
      <c r="E13" s="119"/>
      <c r="F13" s="119"/>
      <c r="G13" s="119"/>
      <c r="H13" s="119"/>
      <c r="I13" s="119"/>
      <c r="J13" s="119"/>
      <c r="K13" s="119"/>
      <c r="L13" s="119"/>
      <c r="M13" s="119"/>
      <c r="N13" s="119"/>
      <c r="O13" s="119"/>
      <c r="P13" s="109"/>
      <c r="Q13" s="150"/>
      <c r="R13" s="160"/>
    </row>
    <row r="14" spans="1:18" s="161" customFormat="1" x14ac:dyDescent="0.2">
      <c r="A14" s="30" t="s">
        <v>311</v>
      </c>
    </row>
    <row r="15" spans="1:18" s="161" customFormat="1" x14ac:dyDescent="0.2"/>
    <row r="16" spans="1:18" s="161" customFormat="1" x14ac:dyDescent="0.2">
      <c r="B16" s="28" t="s">
        <v>140</v>
      </c>
      <c r="C16" s="28" t="s">
        <v>141</v>
      </c>
      <c r="D16" s="28" t="s">
        <v>142</v>
      </c>
      <c r="E16" s="28" t="s">
        <v>143</v>
      </c>
      <c r="F16" s="28" t="s">
        <v>144</v>
      </c>
      <c r="G16" s="28" t="s">
        <v>145</v>
      </c>
      <c r="H16" s="28" t="s">
        <v>146</v>
      </c>
      <c r="I16" s="28" t="s">
        <v>147</v>
      </c>
      <c r="J16" s="28" t="s">
        <v>148</v>
      </c>
      <c r="K16" s="28" t="s">
        <v>149</v>
      </c>
      <c r="L16" s="28" t="s">
        <v>150</v>
      </c>
      <c r="M16" s="28" t="s">
        <v>151</v>
      </c>
      <c r="N16" s="28" t="s">
        <v>152</v>
      </c>
      <c r="O16" s="28" t="s">
        <v>267</v>
      </c>
    </row>
    <row r="17" spans="1:15" x14ac:dyDescent="0.2">
      <c r="A17" s="45" t="s">
        <v>99</v>
      </c>
      <c r="B17" s="69">
        <f>B6/B$5</f>
        <v>0.11798886484646617</v>
      </c>
      <c r="C17" s="69">
        <f t="shared" ref="C17:L17" si="2">C6/C$5</f>
        <v>0.11670589354064143</v>
      </c>
      <c r="D17" s="69">
        <f t="shared" si="2"/>
        <v>0.11718660331014852</v>
      </c>
      <c r="E17" s="69">
        <f t="shared" si="2"/>
        <v>0.12941905647333668</v>
      </c>
      <c r="F17" s="69">
        <f t="shared" si="2"/>
        <v>0.13170718046376162</v>
      </c>
      <c r="G17" s="69">
        <f t="shared" si="2"/>
        <v>0.13151758231508254</v>
      </c>
      <c r="H17" s="69">
        <f t="shared" si="2"/>
        <v>0.13079942299305578</v>
      </c>
      <c r="I17" s="69">
        <f t="shared" si="2"/>
        <v>0.14310598954843898</v>
      </c>
      <c r="J17" s="69">
        <f t="shared" si="2"/>
        <v>0.17245718280321565</v>
      </c>
      <c r="K17" s="69">
        <f t="shared" si="2"/>
        <v>0.19725456125108601</v>
      </c>
      <c r="L17" s="69">
        <f t="shared" si="2"/>
        <v>0.23077184862510208</v>
      </c>
      <c r="M17" s="69">
        <f t="shared" ref="M17:N17" si="3">M6/M$5</f>
        <v>0.24775340293379147</v>
      </c>
      <c r="N17" s="69">
        <f t="shared" si="3"/>
        <v>0.26610936955764541</v>
      </c>
      <c r="O17" s="69">
        <f>O6/O$5</f>
        <v>0.26828914439084545</v>
      </c>
    </row>
    <row r="18" spans="1:15" x14ac:dyDescent="0.2">
      <c r="A18" s="2" t="s">
        <v>100</v>
      </c>
      <c r="B18" s="70">
        <f>B7/B$5</f>
        <v>1.8696360409423549E-2</v>
      </c>
      <c r="C18" s="70">
        <f t="shared" ref="B18:L23" si="4">C7/C$5</f>
        <v>1.8139457480445997E-2</v>
      </c>
      <c r="D18" s="70">
        <f t="shared" si="4"/>
        <v>1.8295342377705852E-2</v>
      </c>
      <c r="E18" s="70">
        <f t="shared" si="4"/>
        <v>2.0787146296693603E-2</v>
      </c>
      <c r="F18" s="70">
        <f t="shared" si="4"/>
        <v>1.979948470930884E-2</v>
      </c>
      <c r="G18" s="70">
        <f t="shared" si="4"/>
        <v>2.0023007803998384E-2</v>
      </c>
      <c r="H18" s="70">
        <f t="shared" si="4"/>
        <v>2.1436478915763696E-2</v>
      </c>
      <c r="I18" s="70">
        <f t="shared" si="4"/>
        <v>1.9864665684041272E-2</v>
      </c>
      <c r="J18" s="70">
        <f t="shared" si="4"/>
        <v>2.5795176511709192E-2</v>
      </c>
      <c r="K18" s="70">
        <f t="shared" si="4"/>
        <v>2.4813205907906168E-2</v>
      </c>
      <c r="L18" s="70">
        <f t="shared" si="4"/>
        <v>2.7940375714674653E-2</v>
      </c>
      <c r="M18" s="70">
        <f t="shared" ref="M18:O18" si="5">M7/M$5</f>
        <v>2.7950310559006212E-2</v>
      </c>
      <c r="N18" s="70">
        <f t="shared" si="5"/>
        <v>2.9511415091352397E-2</v>
      </c>
      <c r="O18" s="70">
        <f t="shared" si="5"/>
        <v>2.6694715461898371E-2</v>
      </c>
    </row>
    <row r="19" spans="1:15" x14ac:dyDescent="0.2">
      <c r="A19" s="2" t="s">
        <v>101</v>
      </c>
      <c r="B19" s="70">
        <f t="shared" si="4"/>
        <v>3.6128467579198173E-2</v>
      </c>
      <c r="C19" s="70">
        <f t="shared" si="4"/>
        <v>3.1785654851056749E-2</v>
      </c>
      <c r="D19" s="70">
        <f t="shared" si="4"/>
        <v>2.8005417441406697E-2</v>
      </c>
      <c r="E19" s="70">
        <f t="shared" si="4"/>
        <v>3.2253450618608313E-2</v>
      </c>
      <c r="F19" s="70">
        <f t="shared" si="4"/>
        <v>3.0385347821216536E-2</v>
      </c>
      <c r="G19" s="70">
        <f t="shared" si="4"/>
        <v>3.217983397071169E-2</v>
      </c>
      <c r="H19" s="70">
        <f t="shared" si="4"/>
        <v>3.0125129994297024E-2</v>
      </c>
      <c r="I19" s="70">
        <f t="shared" si="4"/>
        <v>3.7685917191477958E-2</v>
      </c>
      <c r="J19" s="70">
        <f t="shared" si="4"/>
        <v>4.1209367354072005E-2</v>
      </c>
      <c r="K19" s="70">
        <f t="shared" si="4"/>
        <v>4.566463944396177E-2</v>
      </c>
      <c r="L19" s="70">
        <f t="shared" si="4"/>
        <v>5.2239313912333239E-2</v>
      </c>
      <c r="M19" s="70">
        <f t="shared" ref="M19:O19" si="6">M8/M$5</f>
        <v>5.1407426985595348E-2</v>
      </c>
      <c r="N19" s="70">
        <f t="shared" si="6"/>
        <v>5.823121497102688E-2</v>
      </c>
      <c r="O19" s="70">
        <f t="shared" si="6"/>
        <v>4.5192412317289904E-2</v>
      </c>
    </row>
    <row r="20" spans="1:15" x14ac:dyDescent="0.2">
      <c r="A20" s="2" t="s">
        <v>102</v>
      </c>
      <c r="B20" s="70">
        <f t="shared" si="4"/>
        <v>7.935620335027109E-2</v>
      </c>
      <c r="C20" s="70">
        <f t="shared" si="4"/>
        <v>7.4626156004089103E-2</v>
      </c>
      <c r="D20" s="70">
        <f t="shared" si="4"/>
        <v>6.8819870073227277E-2</v>
      </c>
      <c r="E20" s="70">
        <f t="shared" si="4"/>
        <v>6.9846718634532415E-2</v>
      </c>
      <c r="F20" s="70">
        <f t="shared" si="4"/>
        <v>7.1132519323400922E-2</v>
      </c>
      <c r="G20" s="70">
        <f t="shared" si="4"/>
        <v>7.0857817989615393E-2</v>
      </c>
      <c r="H20" s="70">
        <f t="shared" si="4"/>
        <v>6.2095340333456338E-2</v>
      </c>
      <c r="I20" s="70">
        <f t="shared" si="4"/>
        <v>7.2490955379874045E-2</v>
      </c>
      <c r="J20" s="70">
        <f t="shared" si="4"/>
        <v>7.4239776301992313E-2</v>
      </c>
      <c r="K20" s="70">
        <f t="shared" si="4"/>
        <v>8.2258905299739352E-2</v>
      </c>
      <c r="L20" s="70">
        <f t="shared" si="4"/>
        <v>9.6753335148380068E-2</v>
      </c>
      <c r="M20" s="70">
        <f t="shared" ref="M20:O20" si="7">M9/M$5</f>
        <v>9.6042024580414956E-2</v>
      </c>
      <c r="N20" s="70">
        <f t="shared" si="7"/>
        <v>9.7875304771856492E-2</v>
      </c>
      <c r="O20" s="70">
        <f t="shared" si="7"/>
        <v>8.7229335171013014E-2</v>
      </c>
    </row>
    <row r="21" spans="1:15" x14ac:dyDescent="0.2">
      <c r="A21" s="2" t="s">
        <v>103</v>
      </c>
      <c r="B21" s="70">
        <f t="shared" si="4"/>
        <v>0.10354720283970728</v>
      </c>
      <c r="C21" s="70">
        <f t="shared" si="4"/>
        <v>0.10415329386872073</v>
      </c>
      <c r="D21" s="70">
        <f t="shared" si="4"/>
        <v>0.10469894176250488</v>
      </c>
      <c r="E21" s="70">
        <f t="shared" si="4"/>
        <v>0.1153066819232878</v>
      </c>
      <c r="F21" s="70">
        <f t="shared" si="4"/>
        <v>0.11683656323512938</v>
      </c>
      <c r="G21" s="70">
        <f t="shared" si="4"/>
        <v>0.11332898050554986</v>
      </c>
      <c r="H21" s="70">
        <f t="shared" si="4"/>
        <v>0.11550202958837935</v>
      </c>
      <c r="I21" s="70">
        <f t="shared" si="4"/>
        <v>0.11158381347983384</v>
      </c>
      <c r="J21" s="70">
        <f t="shared" si="4"/>
        <v>0.11191890947221252</v>
      </c>
      <c r="K21" s="70">
        <f t="shared" si="4"/>
        <v>0.11165942658557776</v>
      </c>
      <c r="L21" s="70">
        <f t="shared" si="4"/>
        <v>0.11472229784916961</v>
      </c>
      <c r="M21" s="70">
        <f t="shared" ref="M21:N21" si="8">M10/M$5</f>
        <v>0.11196643319677548</v>
      </c>
      <c r="N21" s="70">
        <f t="shared" si="8"/>
        <v>0.11272600614293404</v>
      </c>
      <c r="O21" s="70">
        <f>O10/O$5</f>
        <v>0.1178049399731602</v>
      </c>
    </row>
    <row r="22" spans="1:15" ht="25.5" x14ac:dyDescent="0.2">
      <c r="A22" s="2" t="s">
        <v>104</v>
      </c>
      <c r="B22" s="70">
        <f t="shared" si="4"/>
        <v>0.10410639177262891</v>
      </c>
      <c r="C22" s="70">
        <f t="shared" si="4"/>
        <v>0.11951120937641158</v>
      </c>
      <c r="D22" s="70">
        <f t="shared" si="4"/>
        <v>0.11681931914698253</v>
      </c>
      <c r="E22" s="70">
        <f t="shared" si="4"/>
        <v>0.12174306896469522</v>
      </c>
      <c r="F22" s="70">
        <f t="shared" si="4"/>
        <v>0.12882267279041112</v>
      </c>
      <c r="G22" s="70">
        <f t="shared" si="4"/>
        <v>0.13024282560706402</v>
      </c>
      <c r="H22" s="70">
        <f t="shared" si="4"/>
        <v>0.14774061525042773</v>
      </c>
      <c r="I22" s="70">
        <f t="shared" si="4"/>
        <v>0.18796060565456252</v>
      </c>
      <c r="J22" s="70">
        <f t="shared" si="4"/>
        <v>0.21873470814400559</v>
      </c>
      <c r="K22" s="70">
        <f t="shared" si="4"/>
        <v>0.20455256298870547</v>
      </c>
      <c r="L22" s="70">
        <f t="shared" si="4"/>
        <v>0.2191328614211816</v>
      </c>
      <c r="M22" s="70">
        <f t="shared" ref="M22:O22" si="9">M11/M$5</f>
        <v>0.22921897713757103</v>
      </c>
      <c r="N22" s="70">
        <f t="shared" si="9"/>
        <v>0.23415977961432508</v>
      </c>
      <c r="O22" s="70">
        <f t="shared" si="9"/>
        <v>0.25798846614196075</v>
      </c>
    </row>
    <row r="23" spans="1:15" ht="25.5" x14ac:dyDescent="0.2">
      <c r="A23" s="72" t="s">
        <v>210</v>
      </c>
      <c r="B23" s="110">
        <f>B12/B$5</f>
        <v>0.33193941309474606</v>
      </c>
      <c r="C23" s="110">
        <f t="shared" si="4"/>
        <v>0.33262011744288328</v>
      </c>
      <c r="D23" s="110">
        <f t="shared" si="4"/>
        <v>0.32093749282648121</v>
      </c>
      <c r="E23" s="110">
        <f t="shared" si="4"/>
        <v>0.33984123578631192</v>
      </c>
      <c r="F23" s="110">
        <f t="shared" si="4"/>
        <v>0.35062170942085807</v>
      </c>
      <c r="G23" s="110">
        <f t="shared" si="4"/>
        <v>0.34281627957591021</v>
      </c>
      <c r="H23" s="110">
        <f t="shared" si="4"/>
        <v>0.34479519608172027</v>
      </c>
      <c r="I23" s="110">
        <f t="shared" si="4"/>
        <v>0.38633927375050248</v>
      </c>
      <c r="J23" s="110">
        <f t="shared" si="4"/>
        <v>0.4243621111499476</v>
      </c>
      <c r="K23" s="110">
        <f t="shared" si="4"/>
        <v>0.44076455256298869</v>
      </c>
      <c r="L23" s="110">
        <f t="shared" si="4"/>
        <v>0.46746528723114622</v>
      </c>
      <c r="M23" s="110">
        <f t="shared" ref="M23:N23" si="10">M12/M$5</f>
        <v>0.48622307387339764</v>
      </c>
      <c r="N23" s="110">
        <f t="shared" si="10"/>
        <v>0.51309331560115257</v>
      </c>
      <c r="O23" s="110">
        <f>O12/O$5</f>
        <v>0.51162453302382938</v>
      </c>
    </row>
  </sheetData>
  <mergeCells count="1">
    <mergeCell ref="Q3:R3"/>
  </mergeCells>
  <hyperlinks>
    <hyperlink ref="A2" location="Contents!A1" display="Back to contents"/>
  </hyperlinks>
  <pageMargins left="0.7" right="0.7" top="0.75" bottom="0.75" header="0.3" footer="0.3"/>
  <pageSetup paperSize="9" orientation="portrait" horizontalDpi="90" verticalDpi="9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27"/>
  <sheetViews>
    <sheetView showGridLines="0" workbookViewId="0">
      <selection activeCell="A2" sqref="A2"/>
    </sheetView>
  </sheetViews>
  <sheetFormatPr defaultRowHeight="12.75" x14ac:dyDescent="0.2"/>
  <cols>
    <col min="1" max="1" width="15.7109375" style="21" customWidth="1"/>
    <col min="2" max="15" width="9.140625" style="21"/>
    <col min="16" max="16" width="6" style="21" customWidth="1"/>
    <col min="17" max="17" width="9.140625" style="21"/>
    <col min="18" max="18" width="11.85546875" style="21" customWidth="1"/>
    <col min="19" max="16384" width="9.140625" style="21"/>
  </cols>
  <sheetData>
    <row r="1" spans="1:18" s="6" customFormat="1" x14ac:dyDescent="0.2">
      <c r="A1" s="30" t="s">
        <v>312</v>
      </c>
    </row>
    <row r="2" spans="1:18" ht="15" x14ac:dyDescent="0.25">
      <c r="A2" s="226" t="s">
        <v>241</v>
      </c>
    </row>
    <row r="3" spans="1:18" ht="12.75" customHeight="1" x14ac:dyDescent="0.2">
      <c r="Q3" s="345" t="s">
        <v>269</v>
      </c>
      <c r="R3" s="346"/>
    </row>
    <row r="4" spans="1:18" s="15" customFormat="1" x14ac:dyDescent="0.25">
      <c r="A4" s="14"/>
      <c r="B4" s="28" t="s">
        <v>140</v>
      </c>
      <c r="C4" s="28" t="s">
        <v>141</v>
      </c>
      <c r="D4" s="28" t="s">
        <v>142</v>
      </c>
      <c r="E4" s="28" t="s">
        <v>143</v>
      </c>
      <c r="F4" s="28" t="s">
        <v>144</v>
      </c>
      <c r="G4" s="28" t="s">
        <v>145</v>
      </c>
      <c r="H4" s="28" t="s">
        <v>146</v>
      </c>
      <c r="I4" s="28" t="s">
        <v>147</v>
      </c>
      <c r="J4" s="28" t="s">
        <v>148</v>
      </c>
      <c r="K4" s="28" t="s">
        <v>149</v>
      </c>
      <c r="L4" s="28" t="s">
        <v>150</v>
      </c>
      <c r="M4" s="28" t="s">
        <v>151</v>
      </c>
      <c r="N4" s="28" t="s">
        <v>152</v>
      </c>
      <c r="O4" s="28" t="s">
        <v>267</v>
      </c>
      <c r="Q4" s="13" t="s">
        <v>154</v>
      </c>
      <c r="R4" s="13" t="s">
        <v>155</v>
      </c>
    </row>
    <row r="5" spans="1:18" ht="25.5" x14ac:dyDescent="0.2">
      <c r="A5" s="4" t="s">
        <v>208</v>
      </c>
      <c r="B5" s="251">
        <v>41130</v>
      </c>
      <c r="C5" s="251">
        <v>42065</v>
      </c>
      <c r="D5" s="251">
        <v>43565</v>
      </c>
      <c r="E5" s="251">
        <v>41950</v>
      </c>
      <c r="F5" s="251">
        <v>35710</v>
      </c>
      <c r="G5" s="251">
        <v>32165</v>
      </c>
      <c r="H5" s="251">
        <v>29810</v>
      </c>
      <c r="I5" s="251">
        <v>29850</v>
      </c>
      <c r="J5" s="251">
        <v>28610</v>
      </c>
      <c r="K5" s="251">
        <v>28775</v>
      </c>
      <c r="L5" s="251">
        <v>29385</v>
      </c>
      <c r="M5" s="251">
        <v>30270</v>
      </c>
      <c r="N5" s="251">
        <v>31580</v>
      </c>
      <c r="O5" s="251">
        <v>27570</v>
      </c>
      <c r="P5" s="279"/>
      <c r="Q5" s="251">
        <f>O5-N5</f>
        <v>-4010</v>
      </c>
      <c r="R5" s="252">
        <f>Q5/N5</f>
        <v>-0.12697910069664345</v>
      </c>
    </row>
    <row r="6" spans="1:18" x14ac:dyDescent="0.2">
      <c r="A6" s="2">
        <v>0</v>
      </c>
      <c r="B6" s="9">
        <v>27480</v>
      </c>
      <c r="C6" s="9">
        <v>28070</v>
      </c>
      <c r="D6" s="9">
        <v>29580</v>
      </c>
      <c r="E6" s="9">
        <v>27695</v>
      </c>
      <c r="F6" s="9">
        <v>23190</v>
      </c>
      <c r="G6" s="9">
        <v>21135</v>
      </c>
      <c r="H6" s="9">
        <v>19530</v>
      </c>
      <c r="I6" s="9">
        <v>18320</v>
      </c>
      <c r="J6" s="9">
        <v>16470</v>
      </c>
      <c r="K6" s="9">
        <v>16090</v>
      </c>
      <c r="L6" s="9">
        <v>15650</v>
      </c>
      <c r="M6" s="9">
        <v>15550</v>
      </c>
      <c r="N6" s="9">
        <v>15375</v>
      </c>
      <c r="O6" s="9">
        <v>13465</v>
      </c>
      <c r="P6" s="108"/>
      <c r="Q6" s="9">
        <f t="shared" ref="Q6:Q12" si="0">O6-N6</f>
        <v>-1910</v>
      </c>
      <c r="R6" s="70">
        <f t="shared" ref="R6:R12" si="1">Q6/N6</f>
        <v>-0.12422764227642276</v>
      </c>
    </row>
    <row r="7" spans="1:18" x14ac:dyDescent="0.2">
      <c r="A7" s="2">
        <v>1</v>
      </c>
      <c r="B7" s="9">
        <v>9725</v>
      </c>
      <c r="C7" s="9">
        <v>9755</v>
      </c>
      <c r="D7" s="9">
        <v>9725</v>
      </c>
      <c r="E7" s="9">
        <v>9670</v>
      </c>
      <c r="F7" s="9">
        <v>8640</v>
      </c>
      <c r="G7" s="9">
        <v>7400</v>
      </c>
      <c r="H7" s="9">
        <v>6825</v>
      </c>
      <c r="I7" s="9">
        <v>7675</v>
      </c>
      <c r="J7" s="9">
        <v>7720</v>
      </c>
      <c r="K7" s="9">
        <v>8215</v>
      </c>
      <c r="L7" s="9">
        <v>8405</v>
      </c>
      <c r="M7" s="9">
        <v>9020</v>
      </c>
      <c r="N7" s="9">
        <v>10135</v>
      </c>
      <c r="O7" s="9">
        <v>8640</v>
      </c>
      <c r="P7" s="108"/>
      <c r="Q7" s="9">
        <f t="shared" si="0"/>
        <v>-1495</v>
      </c>
      <c r="R7" s="70">
        <f>Q7/N7</f>
        <v>-0.14750863344844597</v>
      </c>
    </row>
    <row r="8" spans="1:18" x14ac:dyDescent="0.2">
      <c r="A8" s="2">
        <v>2</v>
      </c>
      <c r="B8" s="9">
        <v>2875</v>
      </c>
      <c r="C8" s="9">
        <v>3170</v>
      </c>
      <c r="D8" s="9">
        <v>3060</v>
      </c>
      <c r="E8" s="9">
        <v>3265</v>
      </c>
      <c r="F8" s="9">
        <v>2785</v>
      </c>
      <c r="G8" s="9">
        <v>2580</v>
      </c>
      <c r="H8" s="9">
        <v>2360</v>
      </c>
      <c r="I8" s="9">
        <v>2570</v>
      </c>
      <c r="J8" s="9">
        <v>3005</v>
      </c>
      <c r="K8" s="9">
        <v>2995</v>
      </c>
      <c r="L8" s="9">
        <v>3345</v>
      </c>
      <c r="M8" s="9">
        <v>3670</v>
      </c>
      <c r="N8" s="9">
        <v>3905</v>
      </c>
      <c r="O8" s="9">
        <v>3530</v>
      </c>
      <c r="P8" s="108"/>
      <c r="Q8" s="9">
        <f t="shared" si="0"/>
        <v>-375</v>
      </c>
      <c r="R8" s="70">
        <f t="shared" si="1"/>
        <v>-9.6030729833546741E-2</v>
      </c>
    </row>
    <row r="9" spans="1:18" x14ac:dyDescent="0.2">
      <c r="A9" s="2">
        <v>3</v>
      </c>
      <c r="B9" s="9">
        <v>815</v>
      </c>
      <c r="C9" s="9">
        <v>840</v>
      </c>
      <c r="D9" s="9">
        <v>930</v>
      </c>
      <c r="E9" s="9">
        <v>1025</v>
      </c>
      <c r="F9" s="9">
        <v>835</v>
      </c>
      <c r="G9" s="9">
        <v>785</v>
      </c>
      <c r="H9" s="9">
        <v>825</v>
      </c>
      <c r="I9" s="9">
        <v>945</v>
      </c>
      <c r="J9" s="9">
        <v>1025</v>
      </c>
      <c r="K9" s="9">
        <v>1040</v>
      </c>
      <c r="L9" s="9">
        <v>1385</v>
      </c>
      <c r="M9" s="9">
        <v>1475</v>
      </c>
      <c r="N9" s="9">
        <v>1540</v>
      </c>
      <c r="O9" s="9">
        <v>1425</v>
      </c>
      <c r="P9" s="108"/>
      <c r="Q9" s="9">
        <f t="shared" si="0"/>
        <v>-115</v>
      </c>
      <c r="R9" s="70">
        <f t="shared" si="1"/>
        <v>-7.4675324675324672E-2</v>
      </c>
    </row>
    <row r="10" spans="1:18" x14ac:dyDescent="0.2">
      <c r="A10" s="2">
        <v>4</v>
      </c>
      <c r="B10" s="9">
        <v>205</v>
      </c>
      <c r="C10" s="9">
        <v>185</v>
      </c>
      <c r="D10" s="9">
        <v>205</v>
      </c>
      <c r="E10" s="9">
        <v>240</v>
      </c>
      <c r="F10" s="9">
        <v>205</v>
      </c>
      <c r="G10" s="9">
        <v>195</v>
      </c>
      <c r="H10" s="9">
        <v>225</v>
      </c>
      <c r="I10" s="9">
        <v>270</v>
      </c>
      <c r="J10" s="9">
        <v>330</v>
      </c>
      <c r="K10" s="9">
        <v>330</v>
      </c>
      <c r="L10" s="9">
        <v>470</v>
      </c>
      <c r="M10" s="9">
        <v>425</v>
      </c>
      <c r="N10" s="9">
        <v>485</v>
      </c>
      <c r="O10" s="9">
        <v>405</v>
      </c>
      <c r="P10" s="108"/>
      <c r="Q10" s="9">
        <f>O10-N10</f>
        <v>-80</v>
      </c>
      <c r="R10" s="70">
        <f t="shared" si="1"/>
        <v>-0.16494845360824742</v>
      </c>
    </row>
    <row r="11" spans="1:18" x14ac:dyDescent="0.2">
      <c r="A11" s="2">
        <v>5</v>
      </c>
      <c r="B11" s="9">
        <v>25</v>
      </c>
      <c r="C11" s="9">
        <v>30</v>
      </c>
      <c r="D11" s="9">
        <v>50</v>
      </c>
      <c r="E11" s="9">
        <v>50</v>
      </c>
      <c r="F11" s="9">
        <v>45</v>
      </c>
      <c r="G11" s="9">
        <v>50</v>
      </c>
      <c r="H11" s="9">
        <v>40</v>
      </c>
      <c r="I11" s="9">
        <v>65</v>
      </c>
      <c r="J11" s="9">
        <v>55</v>
      </c>
      <c r="K11" s="9">
        <v>95</v>
      </c>
      <c r="L11" s="9">
        <v>105</v>
      </c>
      <c r="M11" s="9">
        <v>115</v>
      </c>
      <c r="N11" s="9">
        <v>125</v>
      </c>
      <c r="O11" s="9">
        <v>90</v>
      </c>
      <c r="P11" s="108"/>
      <c r="Q11" s="9">
        <f t="shared" si="0"/>
        <v>-35</v>
      </c>
      <c r="R11" s="70">
        <f>Q11/N11</f>
        <v>-0.28000000000000003</v>
      </c>
    </row>
    <row r="12" spans="1:18" x14ac:dyDescent="0.2">
      <c r="A12" s="3">
        <v>6</v>
      </c>
      <c r="B12" s="11">
        <v>5</v>
      </c>
      <c r="C12" s="11">
        <v>10</v>
      </c>
      <c r="D12" s="11">
        <v>10</v>
      </c>
      <c r="E12" s="11">
        <v>5</v>
      </c>
      <c r="F12" s="11">
        <v>5</v>
      </c>
      <c r="G12" s="11">
        <v>10</v>
      </c>
      <c r="H12" s="11">
        <v>5</v>
      </c>
      <c r="I12" s="11">
        <v>5</v>
      </c>
      <c r="J12" s="11">
        <v>10</v>
      </c>
      <c r="K12" s="11">
        <v>10</v>
      </c>
      <c r="L12" s="11">
        <v>20</v>
      </c>
      <c r="M12" s="11">
        <v>10</v>
      </c>
      <c r="N12" s="11">
        <v>15</v>
      </c>
      <c r="O12" s="11">
        <v>15</v>
      </c>
      <c r="P12" s="108"/>
      <c r="Q12" s="11">
        <f t="shared" si="0"/>
        <v>0</v>
      </c>
      <c r="R12" s="71">
        <f t="shared" si="1"/>
        <v>0</v>
      </c>
    </row>
    <row r="13" spans="1:18" x14ac:dyDescent="0.2">
      <c r="A13" s="1"/>
      <c r="B13" s="119"/>
      <c r="C13" s="119"/>
      <c r="D13" s="119"/>
      <c r="E13" s="119"/>
      <c r="F13" s="119"/>
      <c r="G13" s="119"/>
      <c r="H13" s="119"/>
      <c r="I13" s="119"/>
      <c r="J13" s="119"/>
      <c r="K13" s="119"/>
      <c r="L13" s="119"/>
      <c r="M13" s="119"/>
      <c r="N13" s="119"/>
      <c r="O13" s="119"/>
      <c r="P13" s="108"/>
      <c r="Q13" s="119"/>
      <c r="R13" s="102"/>
    </row>
    <row r="14" spans="1:18" x14ac:dyDescent="0.2">
      <c r="A14" s="30" t="s">
        <v>313</v>
      </c>
    </row>
    <row r="15" spans="1:18" x14ac:dyDescent="0.2">
      <c r="A15" s="154"/>
    </row>
    <row r="16" spans="1:18" x14ac:dyDescent="0.2">
      <c r="A16" s="14"/>
      <c r="B16" s="28" t="s">
        <v>140</v>
      </c>
      <c r="C16" s="28" t="s">
        <v>141</v>
      </c>
      <c r="D16" s="28" t="s">
        <v>142</v>
      </c>
      <c r="E16" s="28" t="s">
        <v>143</v>
      </c>
      <c r="F16" s="28" t="s">
        <v>144</v>
      </c>
      <c r="G16" s="28" t="s">
        <v>145</v>
      </c>
      <c r="H16" s="28" t="s">
        <v>146</v>
      </c>
      <c r="I16" s="28" t="s">
        <v>147</v>
      </c>
      <c r="J16" s="28" t="s">
        <v>148</v>
      </c>
      <c r="K16" s="28" t="s">
        <v>149</v>
      </c>
      <c r="L16" s="28" t="s">
        <v>150</v>
      </c>
      <c r="M16" s="28" t="s">
        <v>151</v>
      </c>
      <c r="N16" s="28" t="s">
        <v>152</v>
      </c>
      <c r="O16" s="28" t="s">
        <v>267</v>
      </c>
    </row>
    <row r="17" spans="1:15" ht="25.5" x14ac:dyDescent="0.2">
      <c r="A17" s="4" t="s">
        <v>208</v>
      </c>
      <c r="B17" s="252">
        <f>B5/B$5</f>
        <v>1</v>
      </c>
      <c r="C17" s="252">
        <f t="shared" ref="C17:L17" si="2">C5/C$5</f>
        <v>1</v>
      </c>
      <c r="D17" s="252">
        <f t="shared" si="2"/>
        <v>1</v>
      </c>
      <c r="E17" s="252">
        <f t="shared" si="2"/>
        <v>1</v>
      </c>
      <c r="F17" s="252">
        <f t="shared" si="2"/>
        <v>1</v>
      </c>
      <c r="G17" s="252">
        <f t="shared" si="2"/>
        <v>1</v>
      </c>
      <c r="H17" s="252">
        <f t="shared" si="2"/>
        <v>1</v>
      </c>
      <c r="I17" s="252">
        <f t="shared" si="2"/>
        <v>1</v>
      </c>
      <c r="J17" s="252">
        <f t="shared" si="2"/>
        <v>1</v>
      </c>
      <c r="K17" s="252">
        <f t="shared" si="2"/>
        <v>1</v>
      </c>
      <c r="L17" s="252">
        <f t="shared" si="2"/>
        <v>1</v>
      </c>
      <c r="M17" s="252">
        <f t="shared" ref="M17:O17" si="3">M5/M$5</f>
        <v>1</v>
      </c>
      <c r="N17" s="252">
        <f t="shared" si="3"/>
        <v>1</v>
      </c>
      <c r="O17" s="252">
        <f t="shared" si="3"/>
        <v>1</v>
      </c>
    </row>
    <row r="18" spans="1:15" x14ac:dyDescent="0.2">
      <c r="A18" s="2">
        <v>0</v>
      </c>
      <c r="B18" s="70">
        <f>B6/B$5</f>
        <v>0.66812545587162653</v>
      </c>
      <c r="C18" s="70">
        <f t="shared" ref="B18:L24" si="4">C6/C$5</f>
        <v>0.66730060620468323</v>
      </c>
      <c r="D18" s="70">
        <f t="shared" si="4"/>
        <v>0.67898542407896245</v>
      </c>
      <c r="E18" s="70">
        <f t="shared" si="4"/>
        <v>0.66019070321811679</v>
      </c>
      <c r="F18" s="70">
        <f t="shared" si="4"/>
        <v>0.64939792775133021</v>
      </c>
      <c r="G18" s="70">
        <f t="shared" si="4"/>
        <v>0.65708067775532408</v>
      </c>
      <c r="H18" s="70">
        <f t="shared" si="4"/>
        <v>0.65514927876551488</v>
      </c>
      <c r="I18" s="70">
        <f t="shared" si="4"/>
        <v>0.6137353433835846</v>
      </c>
      <c r="J18" s="70">
        <f t="shared" si="4"/>
        <v>0.57567284166375399</v>
      </c>
      <c r="K18" s="70">
        <f t="shared" si="4"/>
        <v>0.55916594265855779</v>
      </c>
      <c r="L18" s="70">
        <f t="shared" si="4"/>
        <v>0.53258465203335037</v>
      </c>
      <c r="M18" s="70">
        <f t="shared" ref="M18:O18" si="5">M6/M$5</f>
        <v>0.51370994383878432</v>
      </c>
      <c r="N18" s="70">
        <f t="shared" si="5"/>
        <v>0.48685877137428751</v>
      </c>
      <c r="O18" s="70">
        <f t="shared" si="5"/>
        <v>0.48839318099383389</v>
      </c>
    </row>
    <row r="19" spans="1:15" x14ac:dyDescent="0.2">
      <c r="A19" s="2">
        <v>1</v>
      </c>
      <c r="B19" s="70">
        <f t="shared" si="4"/>
        <v>0.23644541697058108</v>
      </c>
      <c r="C19" s="70">
        <f t="shared" si="4"/>
        <v>0.23190300725068347</v>
      </c>
      <c r="D19" s="70">
        <f t="shared" si="4"/>
        <v>0.22322965683461493</v>
      </c>
      <c r="E19" s="70">
        <f t="shared" si="4"/>
        <v>0.2305125148986889</v>
      </c>
      <c r="F19" s="70">
        <f t="shared" si="4"/>
        <v>0.24194903388406608</v>
      </c>
      <c r="G19" s="70">
        <f t="shared" si="4"/>
        <v>0.23006373387222137</v>
      </c>
      <c r="H19" s="70">
        <f t="shared" si="4"/>
        <v>0.228950016772895</v>
      </c>
      <c r="I19" s="70">
        <f t="shared" si="4"/>
        <v>0.25711892797319935</v>
      </c>
      <c r="J19" s="70">
        <f t="shared" si="4"/>
        <v>0.26983572177560294</v>
      </c>
      <c r="K19" s="70">
        <f t="shared" si="4"/>
        <v>0.28549087749782798</v>
      </c>
      <c r="L19" s="70">
        <f t="shared" si="4"/>
        <v>0.28603028756168114</v>
      </c>
      <c r="M19" s="70">
        <f t="shared" ref="M19:O19" si="6">M7/M$5</f>
        <v>0.29798480343574496</v>
      </c>
      <c r="N19" s="70">
        <f t="shared" si="6"/>
        <v>0.32093096896770107</v>
      </c>
      <c r="O19" s="70">
        <f t="shared" si="6"/>
        <v>0.31338411316648529</v>
      </c>
    </row>
    <row r="20" spans="1:15" x14ac:dyDescent="0.2">
      <c r="A20" s="2">
        <v>2</v>
      </c>
      <c r="B20" s="70">
        <f t="shared" si="4"/>
        <v>6.9900316070994409E-2</v>
      </c>
      <c r="C20" s="70">
        <f t="shared" si="4"/>
        <v>7.5359562581718775E-2</v>
      </c>
      <c r="D20" s="70">
        <f t="shared" si="4"/>
        <v>7.0239871456444392E-2</v>
      </c>
      <c r="E20" s="70">
        <f t="shared" si="4"/>
        <v>7.783075089392133E-2</v>
      </c>
      <c r="F20" s="70">
        <f t="shared" si="4"/>
        <v>7.798935872304677E-2</v>
      </c>
      <c r="G20" s="70">
        <f>G8/G$5</f>
        <v>8.0211409917612317E-2</v>
      </c>
      <c r="H20" s="70">
        <f t="shared" si="4"/>
        <v>7.9168064407916808E-2</v>
      </c>
      <c r="I20" s="70">
        <f t="shared" si="4"/>
        <v>8.6097152428810719E-2</v>
      </c>
      <c r="J20" s="70">
        <f t="shared" si="4"/>
        <v>0.10503320517301643</v>
      </c>
      <c r="K20" s="70">
        <f t="shared" si="4"/>
        <v>0.10408340573414422</v>
      </c>
      <c r="L20" s="70">
        <f t="shared" si="4"/>
        <v>0.1138335885655947</v>
      </c>
      <c r="M20" s="70">
        <f t="shared" ref="M20:O20" si="7">M8/M$5</f>
        <v>0.12124215394780311</v>
      </c>
      <c r="N20" s="70">
        <f t="shared" si="7"/>
        <v>0.12365421152628246</v>
      </c>
      <c r="O20" s="70">
        <f t="shared" si="7"/>
        <v>0.12803772216177003</v>
      </c>
    </row>
    <row r="21" spans="1:15" x14ac:dyDescent="0.2">
      <c r="A21" s="2">
        <v>3</v>
      </c>
      <c r="B21" s="70">
        <f t="shared" si="4"/>
        <v>1.9815220034038416E-2</v>
      </c>
      <c r="C21" s="70">
        <f t="shared" si="4"/>
        <v>1.9969095447521693E-2</v>
      </c>
      <c r="D21" s="70">
        <f t="shared" si="4"/>
        <v>2.13474119132331E-2</v>
      </c>
      <c r="E21" s="70">
        <f t="shared" si="4"/>
        <v>2.4433849821215731E-2</v>
      </c>
      <c r="F21" s="70">
        <f t="shared" si="4"/>
        <v>2.3382805936712405E-2</v>
      </c>
      <c r="G21" s="70">
        <f t="shared" si="4"/>
        <v>2.4405409606715375E-2</v>
      </c>
      <c r="H21" s="70">
        <f t="shared" si="4"/>
        <v>2.7675276752767528E-2</v>
      </c>
      <c r="I21" s="70">
        <f t="shared" si="4"/>
        <v>3.1658291457286429E-2</v>
      </c>
      <c r="J21" s="70">
        <f t="shared" si="4"/>
        <v>3.5826634044040545E-2</v>
      </c>
      <c r="K21" s="70">
        <f t="shared" si="4"/>
        <v>3.614248479582971E-2</v>
      </c>
      <c r="L21" s="70">
        <f t="shared" si="4"/>
        <v>4.7132890930746983E-2</v>
      </c>
      <c r="M21" s="70">
        <f t="shared" ref="M21:O21" si="8">M9/M$5</f>
        <v>4.872811364387182E-2</v>
      </c>
      <c r="N21" s="70">
        <f t="shared" si="8"/>
        <v>4.8765041165294488E-2</v>
      </c>
      <c r="O21" s="70">
        <f t="shared" si="8"/>
        <v>5.1686615886833515E-2</v>
      </c>
    </row>
    <row r="22" spans="1:15" x14ac:dyDescent="0.2">
      <c r="A22" s="2">
        <v>4</v>
      </c>
      <c r="B22" s="70">
        <f t="shared" si="4"/>
        <v>4.9841964502796016E-3</v>
      </c>
      <c r="C22" s="70">
        <f t="shared" si="4"/>
        <v>4.3979555449898964E-3</v>
      </c>
      <c r="D22" s="70">
        <f t="shared" si="4"/>
        <v>4.7056123034546083E-3</v>
      </c>
      <c r="E22" s="70">
        <f t="shared" si="4"/>
        <v>5.7210965435041715E-3</v>
      </c>
      <c r="F22" s="70">
        <f t="shared" si="4"/>
        <v>5.7406888826659203E-3</v>
      </c>
      <c r="G22" s="70">
        <f t="shared" si="4"/>
        <v>6.0624902844706981E-3</v>
      </c>
      <c r="H22" s="70">
        <f t="shared" si="4"/>
        <v>7.5478027507547805E-3</v>
      </c>
      <c r="I22" s="70">
        <f t="shared" si="4"/>
        <v>9.0452261306532659E-3</v>
      </c>
      <c r="J22" s="70">
        <f t="shared" si="4"/>
        <v>1.1534428521495981E-2</v>
      </c>
      <c r="K22" s="70">
        <f t="shared" si="4"/>
        <v>1.1468288444830582E-2</v>
      </c>
      <c r="L22" s="70">
        <f t="shared" si="4"/>
        <v>1.5994555045091032E-2</v>
      </c>
      <c r="M22" s="70">
        <f t="shared" ref="M22:O22" si="9">M10/M$5</f>
        <v>1.4040303931285102E-2</v>
      </c>
      <c r="N22" s="70">
        <f t="shared" si="9"/>
        <v>1.5357821405953135E-2</v>
      </c>
      <c r="O22" s="70">
        <f t="shared" si="9"/>
        <v>1.4689880304679E-2</v>
      </c>
    </row>
    <row r="23" spans="1:15" x14ac:dyDescent="0.2">
      <c r="A23" s="2">
        <v>5</v>
      </c>
      <c r="B23" s="70">
        <f t="shared" si="4"/>
        <v>6.078288353999514E-4</v>
      </c>
      <c r="C23" s="70">
        <f t="shared" si="4"/>
        <v>7.1318198026863191E-4</v>
      </c>
      <c r="D23" s="70">
        <f t="shared" si="4"/>
        <v>1.1477103179157581E-3</v>
      </c>
      <c r="E23" s="70">
        <f t="shared" si="4"/>
        <v>1.1918951132300357E-3</v>
      </c>
      <c r="F23" s="70">
        <f t="shared" si="4"/>
        <v>1.2601512181461775E-3</v>
      </c>
      <c r="G23" s="70">
        <f t="shared" si="4"/>
        <v>1.55448468832582E-3</v>
      </c>
      <c r="H23" s="70">
        <f t="shared" si="4"/>
        <v>1.3418316001341832E-3</v>
      </c>
      <c r="I23" s="70">
        <f t="shared" si="4"/>
        <v>2.1775544388609714E-3</v>
      </c>
      <c r="J23" s="70">
        <f t="shared" si="4"/>
        <v>1.9224047535826635E-3</v>
      </c>
      <c r="K23" s="70">
        <f t="shared" si="4"/>
        <v>3.3014769765421373E-3</v>
      </c>
      <c r="L23" s="70">
        <f t="shared" si="4"/>
        <v>3.5732516590096988E-3</v>
      </c>
      <c r="M23" s="70">
        <f t="shared" ref="M23:O23" si="10">M11/M$5</f>
        <v>3.7991410637594979E-3</v>
      </c>
      <c r="N23" s="70">
        <f t="shared" si="10"/>
        <v>3.9582013932868906E-3</v>
      </c>
      <c r="O23" s="70">
        <f t="shared" si="10"/>
        <v>3.2644178454842221E-3</v>
      </c>
    </row>
    <row r="24" spans="1:15" x14ac:dyDescent="0.2">
      <c r="A24" s="3">
        <v>6</v>
      </c>
      <c r="B24" s="71">
        <f t="shared" si="4"/>
        <v>1.2156576707999027E-4</v>
      </c>
      <c r="C24" s="71">
        <f t="shared" si="4"/>
        <v>2.3772732675621063E-4</v>
      </c>
      <c r="D24" s="71">
        <f t="shared" si="4"/>
        <v>2.2954206358315161E-4</v>
      </c>
      <c r="E24" s="71">
        <f t="shared" si="4"/>
        <v>1.1918951132300358E-4</v>
      </c>
      <c r="F24" s="71">
        <f t="shared" si="4"/>
        <v>1.4001680201624196E-4</v>
      </c>
      <c r="G24" s="71">
        <f t="shared" si="4"/>
        <v>3.1089693766516401E-4</v>
      </c>
      <c r="H24" s="71">
        <f t="shared" si="4"/>
        <v>1.677289500167729E-4</v>
      </c>
      <c r="I24" s="71">
        <f t="shared" si="4"/>
        <v>1.6750418760469013E-4</v>
      </c>
      <c r="J24" s="71">
        <f t="shared" si="4"/>
        <v>3.4952813701502968E-4</v>
      </c>
      <c r="K24" s="71">
        <f t="shared" si="4"/>
        <v>3.4752389226759339E-4</v>
      </c>
      <c r="L24" s="71">
        <f t="shared" si="4"/>
        <v>6.8061936362089504E-4</v>
      </c>
      <c r="M24" s="71">
        <f t="shared" ref="M24:O24" si="11">M12/M$5</f>
        <v>3.3036009250082588E-4</v>
      </c>
      <c r="N24" s="71">
        <f t="shared" si="11"/>
        <v>4.7498416719442683E-4</v>
      </c>
      <c r="O24" s="71">
        <f t="shared" si="11"/>
        <v>5.4406964091403701E-4</v>
      </c>
    </row>
    <row r="26" spans="1:15" x14ac:dyDescent="0.2">
      <c r="A26" s="219" t="s">
        <v>225</v>
      </c>
    </row>
    <row r="27" spans="1:15" x14ac:dyDescent="0.2">
      <c r="A27" s="276" t="s">
        <v>262</v>
      </c>
    </row>
  </sheetData>
  <mergeCells count="1">
    <mergeCell ref="Q3:R3"/>
  </mergeCells>
  <hyperlinks>
    <hyperlink ref="A2" location="Contents!A1" display="Back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74"/>
  <sheetViews>
    <sheetView showGridLines="0" workbookViewId="0">
      <selection activeCell="A2" sqref="A2"/>
    </sheetView>
  </sheetViews>
  <sheetFormatPr defaultRowHeight="12.75" x14ac:dyDescent="0.2"/>
  <cols>
    <col min="1" max="1" width="21.42578125" style="6" customWidth="1"/>
    <col min="2" max="15" width="9.140625" style="6"/>
    <col min="16" max="16" width="5.7109375" style="6" customWidth="1"/>
    <col min="17" max="17" width="9.140625" style="6"/>
    <col min="18" max="18" width="17.5703125" style="6" customWidth="1"/>
    <col min="19" max="16384" width="9.140625" style="6"/>
  </cols>
  <sheetData>
    <row r="1" spans="1:18" x14ac:dyDescent="0.2">
      <c r="A1" s="30" t="s">
        <v>314</v>
      </c>
    </row>
    <row r="2" spans="1:18" ht="15" x14ac:dyDescent="0.25">
      <c r="A2" s="226" t="s">
        <v>241</v>
      </c>
    </row>
    <row r="3" spans="1:18" ht="12.75" customHeight="1" x14ac:dyDescent="0.2">
      <c r="Q3" s="345" t="s">
        <v>269</v>
      </c>
      <c r="R3" s="346"/>
    </row>
    <row r="4" spans="1:18" s="15" customFormat="1" ht="38.25" x14ac:dyDescent="0.25">
      <c r="A4" s="14"/>
      <c r="B4" s="28" t="s">
        <v>140</v>
      </c>
      <c r="C4" s="28" t="s">
        <v>141</v>
      </c>
      <c r="D4" s="28" t="s">
        <v>142</v>
      </c>
      <c r="E4" s="28" t="s">
        <v>143</v>
      </c>
      <c r="F4" s="28" t="s">
        <v>144</v>
      </c>
      <c r="G4" s="28" t="s">
        <v>145</v>
      </c>
      <c r="H4" s="28" t="s">
        <v>146</v>
      </c>
      <c r="I4" s="28" t="s">
        <v>147</v>
      </c>
      <c r="J4" s="28" t="s">
        <v>148</v>
      </c>
      <c r="K4" s="28" t="s">
        <v>149</v>
      </c>
      <c r="L4" s="28" t="s">
        <v>150</v>
      </c>
      <c r="M4" s="28" t="s">
        <v>151</v>
      </c>
      <c r="N4" s="28" t="s">
        <v>152</v>
      </c>
      <c r="O4" s="28" t="s">
        <v>267</v>
      </c>
      <c r="Q4" s="13" t="s">
        <v>154</v>
      </c>
      <c r="R4" s="13" t="s">
        <v>203</v>
      </c>
    </row>
    <row r="5" spans="1:18" x14ac:dyDescent="0.2">
      <c r="A5" s="4" t="s">
        <v>0</v>
      </c>
      <c r="B5" s="7">
        <v>13653</v>
      </c>
      <c r="C5" s="7">
        <v>13991</v>
      </c>
      <c r="D5" s="7">
        <v>13981</v>
      </c>
      <c r="E5" s="7">
        <v>14256</v>
      </c>
      <c r="F5" s="7">
        <v>12520</v>
      </c>
      <c r="G5" s="7">
        <v>11026</v>
      </c>
      <c r="H5" s="7">
        <v>10278</v>
      </c>
      <c r="I5" s="7">
        <v>11533</v>
      </c>
      <c r="J5" s="7">
        <v>12141</v>
      </c>
      <c r="K5" s="7">
        <v>12683</v>
      </c>
      <c r="L5" s="7">
        <v>13736</v>
      </c>
      <c r="M5" s="7">
        <v>14717</v>
      </c>
      <c r="N5" s="7">
        <v>16204</v>
      </c>
      <c r="O5" s="7">
        <v>14106</v>
      </c>
      <c r="Q5" s="35">
        <f>O5-N5</f>
        <v>-2098</v>
      </c>
      <c r="R5" s="84">
        <f>Q5/N5</f>
        <v>-0.12947420390027153</v>
      </c>
    </row>
    <row r="6" spans="1:18" x14ac:dyDescent="0.2">
      <c r="A6" s="2" t="s">
        <v>1</v>
      </c>
      <c r="B6" s="10">
        <v>334</v>
      </c>
      <c r="C6" s="10">
        <v>571</v>
      </c>
      <c r="D6" s="10">
        <v>392</v>
      </c>
      <c r="E6" s="10">
        <v>454</v>
      </c>
      <c r="F6" s="10">
        <v>317</v>
      </c>
      <c r="G6" s="10">
        <v>575</v>
      </c>
      <c r="H6" s="10">
        <v>364</v>
      </c>
      <c r="I6" s="10">
        <v>412</v>
      </c>
      <c r="J6" s="10">
        <v>421</v>
      </c>
      <c r="K6" s="10">
        <v>542</v>
      </c>
      <c r="L6" s="10">
        <v>624</v>
      </c>
      <c r="M6" s="10">
        <v>691</v>
      </c>
      <c r="N6" s="10">
        <v>817</v>
      </c>
      <c r="O6" s="10">
        <v>823</v>
      </c>
      <c r="Q6" s="37">
        <f t="shared" ref="Q6:Q37" si="0">O6-N6</f>
        <v>6</v>
      </c>
      <c r="R6" s="49">
        <f t="shared" ref="R6:R37" si="1">Q6/N6</f>
        <v>7.3439412484700125E-3</v>
      </c>
    </row>
    <row r="7" spans="1:18" x14ac:dyDescent="0.2">
      <c r="A7" s="2" t="s">
        <v>2</v>
      </c>
      <c r="B7" s="10">
        <v>356</v>
      </c>
      <c r="C7" s="10">
        <v>324</v>
      </c>
      <c r="D7" s="10">
        <v>347</v>
      </c>
      <c r="E7" s="10">
        <v>378</v>
      </c>
      <c r="F7" s="10">
        <v>425</v>
      </c>
      <c r="G7" s="10">
        <v>291</v>
      </c>
      <c r="H7" s="10">
        <v>463</v>
      </c>
      <c r="I7" s="10">
        <v>468</v>
      </c>
      <c r="J7" s="10">
        <v>425</v>
      </c>
      <c r="K7" s="10">
        <v>503</v>
      </c>
      <c r="L7" s="10">
        <v>537</v>
      </c>
      <c r="M7" s="10">
        <v>527</v>
      </c>
      <c r="N7" s="10">
        <v>554</v>
      </c>
      <c r="O7" s="10">
        <v>395</v>
      </c>
      <c r="Q7" s="37">
        <f t="shared" si="0"/>
        <v>-159</v>
      </c>
      <c r="R7" s="49">
        <f>Q7/N7</f>
        <v>-0.28700361010830328</v>
      </c>
    </row>
    <row r="8" spans="1:18" x14ac:dyDescent="0.2">
      <c r="A8" s="2" t="s">
        <v>3</v>
      </c>
      <c r="B8" s="10">
        <v>311</v>
      </c>
      <c r="C8" s="10">
        <v>362</v>
      </c>
      <c r="D8" s="10">
        <v>320</v>
      </c>
      <c r="E8" s="10">
        <v>404</v>
      </c>
      <c r="F8" s="10">
        <v>342</v>
      </c>
      <c r="G8" s="10">
        <v>194</v>
      </c>
      <c r="H8" s="10">
        <v>207</v>
      </c>
      <c r="I8" s="10">
        <v>251</v>
      </c>
      <c r="J8" s="10">
        <v>310</v>
      </c>
      <c r="K8" s="10">
        <v>282</v>
      </c>
      <c r="L8" s="10">
        <v>314</v>
      </c>
      <c r="M8" s="10">
        <v>268</v>
      </c>
      <c r="N8" s="10">
        <v>268</v>
      </c>
      <c r="O8" s="10">
        <v>148</v>
      </c>
      <c r="Q8" s="37">
        <f t="shared" si="0"/>
        <v>-120</v>
      </c>
      <c r="R8" s="49">
        <f t="shared" si="1"/>
        <v>-0.44776119402985076</v>
      </c>
    </row>
    <row r="9" spans="1:18" x14ac:dyDescent="0.2">
      <c r="A9" s="2" t="s">
        <v>4</v>
      </c>
      <c r="B9" s="10">
        <v>258</v>
      </c>
      <c r="C9" s="10">
        <v>242</v>
      </c>
      <c r="D9" s="10">
        <v>302</v>
      </c>
      <c r="E9" s="10">
        <v>256</v>
      </c>
      <c r="F9" s="10">
        <v>181</v>
      </c>
      <c r="G9" s="10">
        <v>119</v>
      </c>
      <c r="H9" s="10">
        <v>112</v>
      </c>
      <c r="I9" s="10">
        <v>94</v>
      </c>
      <c r="J9" s="10">
        <v>93</v>
      </c>
      <c r="K9" s="10">
        <v>88</v>
      </c>
      <c r="L9" s="10">
        <v>102</v>
      </c>
      <c r="M9" s="10">
        <v>97</v>
      </c>
      <c r="N9" s="10">
        <v>96</v>
      </c>
      <c r="O9" s="10">
        <v>85</v>
      </c>
      <c r="Q9" s="37">
        <f>O9-N9</f>
        <v>-11</v>
      </c>
      <c r="R9" s="49">
        <f t="shared" si="1"/>
        <v>-0.11458333333333333</v>
      </c>
    </row>
    <row r="10" spans="1:18" x14ac:dyDescent="0.2">
      <c r="A10" s="2" t="s">
        <v>5</v>
      </c>
      <c r="B10" s="10">
        <v>201</v>
      </c>
      <c r="C10" s="10">
        <v>176</v>
      </c>
      <c r="D10" s="10">
        <v>199</v>
      </c>
      <c r="E10" s="10">
        <v>186</v>
      </c>
      <c r="F10" s="10">
        <v>189</v>
      </c>
      <c r="G10" s="10">
        <v>117</v>
      </c>
      <c r="H10" s="10">
        <v>176</v>
      </c>
      <c r="I10" s="10">
        <v>200</v>
      </c>
      <c r="J10" s="10">
        <v>157</v>
      </c>
      <c r="K10" s="10">
        <v>163</v>
      </c>
      <c r="L10" s="10">
        <v>237</v>
      </c>
      <c r="M10" s="10">
        <v>231</v>
      </c>
      <c r="N10" s="10">
        <v>245</v>
      </c>
      <c r="O10" s="10">
        <v>179</v>
      </c>
      <c r="Q10" s="37">
        <f t="shared" si="0"/>
        <v>-66</v>
      </c>
      <c r="R10" s="49">
        <f t="shared" si="1"/>
        <v>-0.26938775510204083</v>
      </c>
    </row>
    <row r="11" spans="1:18" x14ac:dyDescent="0.2">
      <c r="A11" s="2" t="s">
        <v>6</v>
      </c>
      <c r="B11" s="10">
        <v>555</v>
      </c>
      <c r="C11" s="10">
        <v>561</v>
      </c>
      <c r="D11" s="10">
        <v>468</v>
      </c>
      <c r="E11" s="10">
        <v>474</v>
      </c>
      <c r="F11" s="10">
        <v>498</v>
      </c>
      <c r="G11" s="10">
        <v>526</v>
      </c>
      <c r="H11" s="10">
        <v>465</v>
      </c>
      <c r="I11" s="10">
        <v>322</v>
      </c>
      <c r="J11" s="10">
        <v>363</v>
      </c>
      <c r="K11" s="10">
        <v>473</v>
      </c>
      <c r="L11" s="10">
        <v>484</v>
      </c>
      <c r="M11" s="10">
        <v>587</v>
      </c>
      <c r="N11" s="10">
        <v>509</v>
      </c>
      <c r="O11" s="10">
        <v>510</v>
      </c>
      <c r="Q11" s="37">
        <f>O11-N11</f>
        <v>1</v>
      </c>
      <c r="R11" s="49">
        <f>Q11/N11</f>
        <v>1.9646365422396855E-3</v>
      </c>
    </row>
    <row r="12" spans="1:18" x14ac:dyDescent="0.2">
      <c r="A12" s="2" t="s">
        <v>7</v>
      </c>
      <c r="B12" s="10">
        <v>336</v>
      </c>
      <c r="C12" s="10">
        <v>551</v>
      </c>
      <c r="D12" s="10">
        <v>375</v>
      </c>
      <c r="E12" s="10">
        <v>278</v>
      </c>
      <c r="F12" s="10">
        <v>352</v>
      </c>
      <c r="G12" s="10">
        <v>294</v>
      </c>
      <c r="H12" s="10">
        <v>433</v>
      </c>
      <c r="I12" s="10">
        <v>523</v>
      </c>
      <c r="J12" s="10">
        <v>687</v>
      </c>
      <c r="K12" s="10">
        <v>553</v>
      </c>
      <c r="L12" s="10">
        <v>592</v>
      </c>
      <c r="M12" s="10">
        <v>544</v>
      </c>
      <c r="N12" s="10">
        <v>591</v>
      </c>
      <c r="O12" s="10">
        <v>477</v>
      </c>
      <c r="Q12" s="37">
        <f t="shared" si="0"/>
        <v>-114</v>
      </c>
      <c r="R12" s="49">
        <f t="shared" si="1"/>
        <v>-0.19289340101522842</v>
      </c>
    </row>
    <row r="13" spans="1:18" x14ac:dyDescent="0.2">
      <c r="A13" s="2" t="s">
        <v>8</v>
      </c>
      <c r="B13" s="10">
        <v>463</v>
      </c>
      <c r="C13" s="10">
        <v>531</v>
      </c>
      <c r="D13" s="10">
        <v>518</v>
      </c>
      <c r="E13" s="10">
        <v>476</v>
      </c>
      <c r="F13" s="10">
        <v>354</v>
      </c>
      <c r="G13" s="10">
        <v>296</v>
      </c>
      <c r="H13" s="10">
        <v>226</v>
      </c>
      <c r="I13" s="10">
        <v>367</v>
      </c>
      <c r="J13" s="10">
        <v>408</v>
      </c>
      <c r="K13" s="10">
        <v>409</v>
      </c>
      <c r="L13" s="10">
        <v>336</v>
      </c>
      <c r="M13" s="10">
        <v>450</v>
      </c>
      <c r="N13" s="10">
        <v>689</v>
      </c>
      <c r="O13" s="10">
        <v>635</v>
      </c>
      <c r="Q13" s="37">
        <f t="shared" si="0"/>
        <v>-54</v>
      </c>
      <c r="R13" s="49">
        <f t="shared" si="1"/>
        <v>-7.8374455732946297E-2</v>
      </c>
    </row>
    <row r="14" spans="1:18" x14ac:dyDescent="0.2">
      <c r="A14" s="2" t="s">
        <v>9</v>
      </c>
      <c r="B14" s="10">
        <v>49</v>
      </c>
      <c r="C14" s="10">
        <v>50</v>
      </c>
      <c r="D14" s="10">
        <v>70</v>
      </c>
      <c r="E14" s="10">
        <v>133</v>
      </c>
      <c r="F14" s="10">
        <v>141</v>
      </c>
      <c r="G14" s="10">
        <v>105</v>
      </c>
      <c r="H14" s="10">
        <v>124</v>
      </c>
      <c r="I14" s="10">
        <v>124</v>
      </c>
      <c r="J14" s="10">
        <v>117</v>
      </c>
      <c r="K14" s="10">
        <v>107</v>
      </c>
      <c r="L14" s="10">
        <v>110</v>
      </c>
      <c r="M14" s="10">
        <v>64</v>
      </c>
      <c r="N14" s="10">
        <v>68</v>
      </c>
      <c r="O14" s="10">
        <v>39</v>
      </c>
      <c r="Q14" s="37">
        <f t="shared" si="0"/>
        <v>-29</v>
      </c>
      <c r="R14" s="49">
        <f t="shared" si="1"/>
        <v>-0.4264705882352941</v>
      </c>
    </row>
    <row r="15" spans="1:18" x14ac:dyDescent="0.2">
      <c r="A15" s="2" t="s">
        <v>10</v>
      </c>
      <c r="B15" s="10">
        <v>172</v>
      </c>
      <c r="C15" s="10">
        <v>200</v>
      </c>
      <c r="D15" s="10">
        <v>199</v>
      </c>
      <c r="E15" s="10">
        <v>206</v>
      </c>
      <c r="F15" s="10">
        <v>155</v>
      </c>
      <c r="G15" s="10">
        <v>131</v>
      </c>
      <c r="H15" s="10">
        <v>116</v>
      </c>
      <c r="I15" s="10">
        <v>127</v>
      </c>
      <c r="J15" s="10">
        <v>186</v>
      </c>
      <c r="K15" s="10">
        <v>247</v>
      </c>
      <c r="L15" s="10">
        <v>273</v>
      </c>
      <c r="M15" s="10">
        <v>244</v>
      </c>
      <c r="N15" s="10">
        <v>245</v>
      </c>
      <c r="O15" s="10">
        <v>186</v>
      </c>
      <c r="Q15" s="37">
        <f t="shared" si="0"/>
        <v>-59</v>
      </c>
      <c r="R15" s="49">
        <f t="shared" si="1"/>
        <v>-0.24081632653061225</v>
      </c>
    </row>
    <row r="16" spans="1:18" x14ac:dyDescent="0.2">
      <c r="A16" s="2" t="s">
        <v>11</v>
      </c>
      <c r="B16" s="10">
        <v>115</v>
      </c>
      <c r="C16" s="10">
        <v>95</v>
      </c>
      <c r="D16" s="10">
        <v>97</v>
      </c>
      <c r="E16" s="10">
        <v>98</v>
      </c>
      <c r="F16" s="10">
        <v>97</v>
      </c>
      <c r="G16" s="10">
        <v>113</v>
      </c>
      <c r="H16" s="10">
        <v>156</v>
      </c>
      <c r="I16" s="10">
        <v>187</v>
      </c>
      <c r="J16" s="10">
        <v>161</v>
      </c>
      <c r="K16" s="10">
        <v>153</v>
      </c>
      <c r="L16" s="10">
        <v>146</v>
      </c>
      <c r="M16" s="10">
        <v>139</v>
      </c>
      <c r="N16" s="10">
        <v>167</v>
      </c>
      <c r="O16" s="10">
        <v>166</v>
      </c>
      <c r="Q16" s="37">
        <f t="shared" si="0"/>
        <v>-1</v>
      </c>
      <c r="R16" s="49">
        <f t="shared" si="1"/>
        <v>-5.9880239520958087E-3</v>
      </c>
    </row>
    <row r="17" spans="1:18" x14ac:dyDescent="0.2">
      <c r="A17" s="2" t="s">
        <v>12</v>
      </c>
      <c r="B17" s="9">
        <v>1705</v>
      </c>
      <c r="C17" s="9">
        <v>1645</v>
      </c>
      <c r="D17" s="9">
        <v>1561</v>
      </c>
      <c r="E17" s="9">
        <v>1602</v>
      </c>
      <c r="F17" s="9">
        <v>1549</v>
      </c>
      <c r="G17" s="9">
        <v>1432</v>
      </c>
      <c r="H17" s="9">
        <v>1144</v>
      </c>
      <c r="I17" s="9">
        <v>1019</v>
      </c>
      <c r="J17" s="9">
        <v>941</v>
      </c>
      <c r="K17" s="9">
        <v>1124</v>
      </c>
      <c r="L17" s="9">
        <v>1155</v>
      </c>
      <c r="M17" s="9">
        <v>1380</v>
      </c>
      <c r="N17" s="9">
        <v>1507</v>
      </c>
      <c r="O17" s="9">
        <v>979</v>
      </c>
      <c r="Q17" s="37">
        <f t="shared" si="0"/>
        <v>-528</v>
      </c>
      <c r="R17" s="49">
        <f t="shared" si="1"/>
        <v>-0.35036496350364965</v>
      </c>
    </row>
    <row r="18" spans="1:18" x14ac:dyDescent="0.2">
      <c r="A18" s="2" t="s">
        <v>13</v>
      </c>
      <c r="B18" s="10">
        <v>50</v>
      </c>
      <c r="C18" s="10">
        <v>63</v>
      </c>
      <c r="D18" s="10">
        <v>62</v>
      </c>
      <c r="E18" s="10">
        <v>58</v>
      </c>
      <c r="F18" s="10">
        <v>34</v>
      </c>
      <c r="G18" s="10">
        <v>49</v>
      </c>
      <c r="H18" s="10">
        <v>50</v>
      </c>
      <c r="I18" s="10">
        <v>66</v>
      </c>
      <c r="J18" s="10">
        <v>74</v>
      </c>
      <c r="K18" s="10">
        <v>52</v>
      </c>
      <c r="L18" s="10">
        <v>58</v>
      </c>
      <c r="M18" s="10">
        <v>62</v>
      </c>
      <c r="N18" s="10">
        <v>60</v>
      </c>
      <c r="O18" s="10">
        <v>71</v>
      </c>
      <c r="Q18" s="37">
        <f t="shared" si="0"/>
        <v>11</v>
      </c>
      <c r="R18" s="49">
        <f t="shared" si="1"/>
        <v>0.18333333333333332</v>
      </c>
    </row>
    <row r="19" spans="1:18" x14ac:dyDescent="0.2">
      <c r="A19" s="2" t="s">
        <v>14</v>
      </c>
      <c r="B19" s="10">
        <v>668</v>
      </c>
      <c r="C19" s="10">
        <v>757</v>
      </c>
      <c r="D19" s="10">
        <v>504</v>
      </c>
      <c r="E19" s="10">
        <v>297</v>
      </c>
      <c r="F19" s="10">
        <v>156</v>
      </c>
      <c r="G19" s="10">
        <v>61</v>
      </c>
      <c r="H19" s="10">
        <v>132</v>
      </c>
      <c r="I19" s="10">
        <v>567</v>
      </c>
      <c r="J19" s="10">
        <v>742</v>
      </c>
      <c r="K19" s="10">
        <v>863</v>
      </c>
      <c r="L19" s="10">
        <v>751</v>
      </c>
      <c r="M19" s="10">
        <v>697</v>
      </c>
      <c r="N19" s="10">
        <v>689</v>
      </c>
      <c r="O19" s="10">
        <v>817</v>
      </c>
      <c r="Q19" s="37">
        <f t="shared" si="0"/>
        <v>128</v>
      </c>
      <c r="R19" s="49">
        <f t="shared" si="1"/>
        <v>0.18577648766328012</v>
      </c>
    </row>
    <row r="20" spans="1:18" x14ac:dyDescent="0.2">
      <c r="A20" s="2" t="s">
        <v>15</v>
      </c>
      <c r="B20" s="10">
        <v>862</v>
      </c>
      <c r="C20" s="10">
        <v>665</v>
      </c>
      <c r="D20" s="10">
        <v>905</v>
      </c>
      <c r="E20" s="10">
        <v>1063</v>
      </c>
      <c r="F20" s="10">
        <v>871</v>
      </c>
      <c r="G20" s="10">
        <v>814</v>
      </c>
      <c r="H20" s="10">
        <v>683</v>
      </c>
      <c r="I20" s="10">
        <v>576</v>
      </c>
      <c r="J20" s="10">
        <v>589</v>
      </c>
      <c r="K20" s="10">
        <v>673</v>
      </c>
      <c r="L20" s="10">
        <v>768</v>
      </c>
      <c r="M20" s="10">
        <v>907</v>
      </c>
      <c r="N20" s="10">
        <v>992</v>
      </c>
      <c r="O20" s="10">
        <v>859</v>
      </c>
      <c r="Q20" s="37">
        <f t="shared" si="0"/>
        <v>-133</v>
      </c>
      <c r="R20" s="49">
        <f t="shared" si="1"/>
        <v>-0.13407258064516128</v>
      </c>
    </row>
    <row r="21" spans="1:18" x14ac:dyDescent="0.2">
      <c r="A21" s="2" t="s">
        <v>16</v>
      </c>
      <c r="B21" s="9">
        <v>2783</v>
      </c>
      <c r="C21" s="9">
        <v>2136</v>
      </c>
      <c r="D21" s="9">
        <v>2335</v>
      </c>
      <c r="E21" s="9">
        <v>2614</v>
      </c>
      <c r="F21" s="9">
        <v>2041</v>
      </c>
      <c r="G21" s="9">
        <v>1899</v>
      </c>
      <c r="H21" s="9">
        <v>1877</v>
      </c>
      <c r="I21" s="9">
        <v>2272</v>
      </c>
      <c r="J21" s="9">
        <v>2118</v>
      </c>
      <c r="K21" s="9">
        <v>1903</v>
      </c>
      <c r="L21" s="9">
        <v>1973</v>
      </c>
      <c r="M21" s="9">
        <v>2109</v>
      </c>
      <c r="N21" s="9">
        <v>2501</v>
      </c>
      <c r="O21" s="9">
        <v>2528</v>
      </c>
      <c r="Q21" s="37">
        <f t="shared" si="0"/>
        <v>27</v>
      </c>
      <c r="R21" s="49">
        <f t="shared" si="1"/>
        <v>1.0795681727309077E-2</v>
      </c>
    </row>
    <row r="22" spans="1:18" x14ac:dyDescent="0.2">
      <c r="A22" s="2" t="s">
        <v>17</v>
      </c>
      <c r="B22" s="10">
        <v>397</v>
      </c>
      <c r="C22" s="10">
        <v>452</v>
      </c>
      <c r="D22" s="10">
        <v>529</v>
      </c>
      <c r="E22" s="10">
        <v>381</v>
      </c>
      <c r="F22" s="10">
        <v>287</v>
      </c>
      <c r="G22" s="10">
        <v>145</v>
      </c>
      <c r="H22" s="10">
        <v>98</v>
      </c>
      <c r="I22" s="10">
        <v>158</v>
      </c>
      <c r="J22" s="10">
        <v>263</v>
      </c>
      <c r="K22" s="10">
        <v>304</v>
      </c>
      <c r="L22" s="10">
        <v>285</v>
      </c>
      <c r="M22" s="10">
        <v>290</v>
      </c>
      <c r="N22" s="10">
        <v>272</v>
      </c>
      <c r="O22" s="10">
        <v>203</v>
      </c>
      <c r="Q22" s="37">
        <f t="shared" si="0"/>
        <v>-69</v>
      </c>
      <c r="R22" s="49">
        <f t="shared" si="1"/>
        <v>-0.25367647058823528</v>
      </c>
    </row>
    <row r="23" spans="1:18" x14ac:dyDescent="0.2">
      <c r="A23" s="2" t="s">
        <v>18</v>
      </c>
      <c r="B23" s="10">
        <v>139</v>
      </c>
      <c r="C23" s="10">
        <v>209</v>
      </c>
      <c r="D23" s="10">
        <v>174</v>
      </c>
      <c r="E23" s="10">
        <v>191</v>
      </c>
      <c r="F23" s="10">
        <v>188</v>
      </c>
      <c r="G23" s="10">
        <v>162</v>
      </c>
      <c r="H23" s="10">
        <v>154</v>
      </c>
      <c r="I23" s="10">
        <v>150</v>
      </c>
      <c r="J23" s="10">
        <v>133</v>
      </c>
      <c r="K23" s="10">
        <v>156</v>
      </c>
      <c r="L23" s="10">
        <v>133</v>
      </c>
      <c r="M23" s="10">
        <v>131</v>
      </c>
      <c r="N23" s="10">
        <v>168</v>
      </c>
      <c r="O23" s="10">
        <v>196</v>
      </c>
      <c r="Q23" s="37">
        <f t="shared" si="0"/>
        <v>28</v>
      </c>
      <c r="R23" s="49">
        <f t="shared" si="1"/>
        <v>0.16666666666666666</v>
      </c>
    </row>
    <row r="24" spans="1:18" x14ac:dyDescent="0.2">
      <c r="A24" s="2" t="s">
        <v>19</v>
      </c>
      <c r="B24" s="10">
        <v>96</v>
      </c>
      <c r="C24" s="10">
        <v>119</v>
      </c>
      <c r="D24" s="10">
        <v>104</v>
      </c>
      <c r="E24" s="10">
        <v>104</v>
      </c>
      <c r="F24" s="10">
        <v>131</v>
      </c>
      <c r="G24" s="10">
        <v>97</v>
      </c>
      <c r="H24" s="10">
        <v>89</v>
      </c>
      <c r="I24" s="10">
        <v>63</v>
      </c>
      <c r="J24" s="10">
        <v>75</v>
      </c>
      <c r="K24" s="10">
        <v>74</v>
      </c>
      <c r="L24" s="10">
        <v>97</v>
      </c>
      <c r="M24" s="10">
        <v>118</v>
      </c>
      <c r="N24" s="10">
        <v>117</v>
      </c>
      <c r="O24" s="10">
        <v>57</v>
      </c>
      <c r="Q24" s="37">
        <f t="shared" si="0"/>
        <v>-60</v>
      </c>
      <c r="R24" s="49">
        <f t="shared" si="1"/>
        <v>-0.51282051282051277</v>
      </c>
    </row>
    <row r="25" spans="1:18" x14ac:dyDescent="0.2">
      <c r="A25" s="2" t="s">
        <v>20</v>
      </c>
      <c r="B25" s="10">
        <v>193</v>
      </c>
      <c r="C25" s="10">
        <v>206</v>
      </c>
      <c r="D25" s="10">
        <v>188</v>
      </c>
      <c r="E25" s="10">
        <v>201</v>
      </c>
      <c r="F25" s="10">
        <v>248</v>
      </c>
      <c r="G25" s="10">
        <v>239</v>
      </c>
      <c r="H25" s="10">
        <v>242</v>
      </c>
      <c r="I25" s="10">
        <v>276</v>
      </c>
      <c r="J25" s="10">
        <v>278</v>
      </c>
      <c r="K25" s="10">
        <v>258</v>
      </c>
      <c r="L25" s="10">
        <v>274</v>
      </c>
      <c r="M25" s="10">
        <v>289</v>
      </c>
      <c r="N25" s="10">
        <v>298</v>
      </c>
      <c r="O25" s="10">
        <v>270</v>
      </c>
      <c r="Q25" s="37">
        <f t="shared" si="0"/>
        <v>-28</v>
      </c>
      <c r="R25" s="49">
        <f t="shared" si="1"/>
        <v>-9.3959731543624164E-2</v>
      </c>
    </row>
    <row r="26" spans="1:18" x14ac:dyDescent="0.2">
      <c r="A26" s="2" t="s">
        <v>21</v>
      </c>
      <c r="B26" s="10">
        <v>489</v>
      </c>
      <c r="C26" s="10">
        <v>629</v>
      </c>
      <c r="D26" s="10">
        <v>603</v>
      </c>
      <c r="E26" s="10">
        <v>462</v>
      </c>
      <c r="F26" s="10">
        <v>394</v>
      </c>
      <c r="G26" s="10">
        <v>302</v>
      </c>
      <c r="H26" s="10">
        <v>273</v>
      </c>
      <c r="I26" s="10">
        <v>327</v>
      </c>
      <c r="J26" s="10">
        <v>324</v>
      </c>
      <c r="K26" s="10">
        <v>360</v>
      </c>
      <c r="L26" s="10">
        <v>420</v>
      </c>
      <c r="M26" s="10">
        <v>379</v>
      </c>
      <c r="N26" s="10">
        <v>462</v>
      </c>
      <c r="O26" s="10">
        <v>383</v>
      </c>
      <c r="Q26" s="37">
        <f t="shared" si="0"/>
        <v>-79</v>
      </c>
      <c r="R26" s="49">
        <f t="shared" si="1"/>
        <v>-0.17099567099567101</v>
      </c>
    </row>
    <row r="27" spans="1:18" x14ac:dyDescent="0.2">
      <c r="A27" s="2" t="s">
        <v>22</v>
      </c>
      <c r="B27" s="10">
        <v>766</v>
      </c>
      <c r="C27" s="10">
        <v>735</v>
      </c>
      <c r="D27" s="10">
        <v>792</v>
      </c>
      <c r="E27" s="10">
        <v>856</v>
      </c>
      <c r="F27" s="10">
        <v>744</v>
      </c>
      <c r="G27" s="10">
        <v>695</v>
      </c>
      <c r="H27" s="10">
        <v>476</v>
      </c>
      <c r="I27" s="10">
        <v>503</v>
      </c>
      <c r="J27" s="10">
        <v>611</v>
      </c>
      <c r="K27" s="10">
        <v>581</v>
      </c>
      <c r="L27" s="10">
        <v>872</v>
      </c>
      <c r="M27" s="10">
        <v>937</v>
      </c>
      <c r="N27" s="10">
        <v>1070</v>
      </c>
      <c r="O27" s="10">
        <v>741</v>
      </c>
      <c r="Q27" s="37">
        <f t="shared" si="0"/>
        <v>-329</v>
      </c>
      <c r="R27" s="49">
        <f t="shared" si="1"/>
        <v>-0.30747663551401871</v>
      </c>
    </row>
    <row r="28" spans="1:18" x14ac:dyDescent="0.2">
      <c r="A28" s="2" t="s">
        <v>23</v>
      </c>
      <c r="B28" s="10">
        <v>31</v>
      </c>
      <c r="C28" s="10">
        <v>33</v>
      </c>
      <c r="D28" s="10">
        <v>38</v>
      </c>
      <c r="E28" s="10">
        <v>51</v>
      </c>
      <c r="F28" s="10">
        <v>54</v>
      </c>
      <c r="G28" s="10">
        <v>36</v>
      </c>
      <c r="H28" s="10">
        <v>36</v>
      </c>
      <c r="I28" s="10">
        <v>28</v>
      </c>
      <c r="J28" s="10">
        <v>40</v>
      </c>
      <c r="K28" s="10">
        <v>44</v>
      </c>
      <c r="L28" s="10">
        <v>38</v>
      </c>
      <c r="M28" s="10">
        <v>42</v>
      </c>
      <c r="N28" s="10">
        <v>30</v>
      </c>
      <c r="O28" s="10">
        <v>29</v>
      </c>
      <c r="Q28" s="37">
        <f t="shared" si="0"/>
        <v>-1</v>
      </c>
      <c r="R28" s="49">
        <f t="shared" si="1"/>
        <v>-3.3333333333333333E-2</v>
      </c>
    </row>
    <row r="29" spans="1:18" x14ac:dyDescent="0.2">
      <c r="A29" s="2" t="s">
        <v>24</v>
      </c>
      <c r="B29" s="10">
        <v>200</v>
      </c>
      <c r="C29" s="10">
        <v>276</v>
      </c>
      <c r="D29" s="10">
        <v>421</v>
      </c>
      <c r="E29" s="10">
        <v>582</v>
      </c>
      <c r="F29" s="10">
        <v>572</v>
      </c>
      <c r="G29" s="10">
        <v>574</v>
      </c>
      <c r="H29" s="10">
        <v>500</v>
      </c>
      <c r="I29" s="10">
        <v>531</v>
      </c>
      <c r="J29" s="10">
        <v>556</v>
      </c>
      <c r="K29" s="10">
        <v>293</v>
      </c>
      <c r="L29" s="10">
        <v>139</v>
      </c>
      <c r="M29" s="10">
        <v>409</v>
      </c>
      <c r="N29" s="10">
        <v>390</v>
      </c>
      <c r="O29" s="10">
        <v>395</v>
      </c>
      <c r="Q29" s="37">
        <f t="shared" si="0"/>
        <v>5</v>
      </c>
      <c r="R29" s="49">
        <f t="shared" si="1"/>
        <v>1.282051282051282E-2</v>
      </c>
    </row>
    <row r="30" spans="1:18" x14ac:dyDescent="0.2">
      <c r="A30" s="2" t="s">
        <v>25</v>
      </c>
      <c r="B30" s="10">
        <v>295</v>
      </c>
      <c r="C30" s="10">
        <v>368</v>
      </c>
      <c r="D30" s="10">
        <v>451</v>
      </c>
      <c r="E30" s="10">
        <v>494</v>
      </c>
      <c r="F30" s="10">
        <v>481</v>
      </c>
      <c r="G30" s="10">
        <v>381</v>
      </c>
      <c r="H30" s="10">
        <v>326</v>
      </c>
      <c r="I30" s="10">
        <v>359</v>
      </c>
      <c r="J30" s="10">
        <v>424</v>
      </c>
      <c r="K30" s="10">
        <v>378</v>
      </c>
      <c r="L30" s="10">
        <v>432</v>
      </c>
      <c r="M30" s="10">
        <v>462</v>
      </c>
      <c r="N30" s="10">
        <v>465</v>
      </c>
      <c r="O30" s="10">
        <v>425</v>
      </c>
      <c r="Q30" s="37">
        <f t="shared" si="0"/>
        <v>-40</v>
      </c>
      <c r="R30" s="49">
        <f t="shared" si="1"/>
        <v>-8.6021505376344093E-2</v>
      </c>
    </row>
    <row r="31" spans="1:18" x14ac:dyDescent="0.2">
      <c r="A31" s="2" t="s">
        <v>26</v>
      </c>
      <c r="B31" s="10">
        <v>338</v>
      </c>
      <c r="C31" s="10">
        <v>323</v>
      </c>
      <c r="D31" s="10">
        <v>266</v>
      </c>
      <c r="E31" s="10">
        <v>226</v>
      </c>
      <c r="F31" s="10">
        <v>173</v>
      </c>
      <c r="G31" s="10">
        <v>193</v>
      </c>
      <c r="H31" s="10">
        <v>148</v>
      </c>
      <c r="I31" s="10">
        <v>199</v>
      </c>
      <c r="J31" s="10">
        <v>222</v>
      </c>
      <c r="K31" s="10">
        <v>296</v>
      </c>
      <c r="L31" s="10">
        <v>284</v>
      </c>
      <c r="M31" s="10">
        <v>277</v>
      </c>
      <c r="N31" s="10">
        <v>308</v>
      </c>
      <c r="O31" s="10">
        <v>238</v>
      </c>
      <c r="Q31" s="37">
        <f t="shared" si="0"/>
        <v>-70</v>
      </c>
      <c r="R31" s="49">
        <f t="shared" si="1"/>
        <v>-0.22727272727272727</v>
      </c>
    </row>
    <row r="32" spans="1:18" x14ac:dyDescent="0.2">
      <c r="A32" s="2" t="s">
        <v>27</v>
      </c>
      <c r="B32" s="10">
        <v>49</v>
      </c>
      <c r="C32" s="10">
        <v>36</v>
      </c>
      <c r="D32" s="10">
        <v>51</v>
      </c>
      <c r="E32" s="10">
        <v>64</v>
      </c>
      <c r="F32" s="10">
        <v>72</v>
      </c>
      <c r="G32" s="10">
        <v>57</v>
      </c>
      <c r="H32" s="10">
        <v>60</v>
      </c>
      <c r="I32" s="10">
        <v>42</v>
      </c>
      <c r="J32" s="10">
        <v>45</v>
      </c>
      <c r="K32" s="10">
        <v>42</v>
      </c>
      <c r="L32" s="10">
        <v>48</v>
      </c>
      <c r="M32" s="10">
        <v>46</v>
      </c>
      <c r="N32" s="10">
        <v>47</v>
      </c>
      <c r="O32" s="10">
        <v>28</v>
      </c>
      <c r="Q32" s="37">
        <f t="shared" si="0"/>
        <v>-19</v>
      </c>
      <c r="R32" s="49">
        <f t="shared" si="1"/>
        <v>-0.40425531914893614</v>
      </c>
    </row>
    <row r="33" spans="1:18" x14ac:dyDescent="0.2">
      <c r="A33" s="2" t="s">
        <v>28</v>
      </c>
      <c r="B33" s="10">
        <v>94</v>
      </c>
      <c r="C33" s="10">
        <v>128</v>
      </c>
      <c r="D33" s="10">
        <v>126</v>
      </c>
      <c r="E33" s="10">
        <v>175</v>
      </c>
      <c r="F33" s="10">
        <v>157</v>
      </c>
      <c r="G33" s="10">
        <v>33</v>
      </c>
      <c r="H33" s="10">
        <v>27</v>
      </c>
      <c r="I33" s="10">
        <v>74</v>
      </c>
      <c r="J33" s="10">
        <v>127</v>
      </c>
      <c r="K33" s="10">
        <v>377</v>
      </c>
      <c r="L33" s="10">
        <v>596</v>
      </c>
      <c r="M33" s="10">
        <v>617</v>
      </c>
      <c r="N33" s="10">
        <v>614</v>
      </c>
      <c r="O33" s="10">
        <v>581</v>
      </c>
      <c r="Q33" s="37">
        <f t="shared" si="0"/>
        <v>-33</v>
      </c>
      <c r="R33" s="49">
        <f t="shared" si="1"/>
        <v>-5.3745928338762218E-2</v>
      </c>
    </row>
    <row r="34" spans="1:18" x14ac:dyDescent="0.2">
      <c r="A34" s="2" t="s">
        <v>29</v>
      </c>
      <c r="B34" s="10">
        <v>403</v>
      </c>
      <c r="C34" s="10">
        <v>449</v>
      </c>
      <c r="D34" s="10">
        <v>469</v>
      </c>
      <c r="E34" s="10">
        <v>539</v>
      </c>
      <c r="F34" s="10">
        <v>489</v>
      </c>
      <c r="G34" s="10">
        <v>474</v>
      </c>
      <c r="H34" s="10">
        <v>305</v>
      </c>
      <c r="I34" s="10">
        <v>324</v>
      </c>
      <c r="J34" s="10">
        <v>371</v>
      </c>
      <c r="K34" s="10">
        <v>367</v>
      </c>
      <c r="L34" s="10">
        <v>505</v>
      </c>
      <c r="M34" s="10">
        <v>532</v>
      </c>
      <c r="N34" s="10">
        <v>691</v>
      </c>
      <c r="O34" s="10">
        <v>518</v>
      </c>
      <c r="Q34" s="37">
        <f t="shared" si="0"/>
        <v>-173</v>
      </c>
      <c r="R34" s="49">
        <f t="shared" si="1"/>
        <v>-0.2503617945007236</v>
      </c>
    </row>
    <row r="35" spans="1:18" x14ac:dyDescent="0.2">
      <c r="A35" s="2" t="s">
        <v>30</v>
      </c>
      <c r="B35" s="10">
        <v>174</v>
      </c>
      <c r="C35" s="10">
        <v>215</v>
      </c>
      <c r="D35" s="10">
        <v>292</v>
      </c>
      <c r="E35" s="10">
        <v>219</v>
      </c>
      <c r="F35" s="10">
        <v>139</v>
      </c>
      <c r="G35" s="10">
        <v>111</v>
      </c>
      <c r="H35" s="10">
        <v>72</v>
      </c>
      <c r="I35" s="10">
        <v>41</v>
      </c>
      <c r="J35" s="10">
        <v>42</v>
      </c>
      <c r="K35" s="10">
        <v>111</v>
      </c>
      <c r="L35" s="10">
        <v>209</v>
      </c>
      <c r="M35" s="10">
        <v>249</v>
      </c>
      <c r="N35" s="10">
        <v>271</v>
      </c>
      <c r="O35" s="10">
        <v>218</v>
      </c>
      <c r="Q35" s="37">
        <f t="shared" si="0"/>
        <v>-53</v>
      </c>
      <c r="R35" s="49">
        <f t="shared" si="1"/>
        <v>-0.19557195571955718</v>
      </c>
    </row>
    <row r="36" spans="1:18" x14ac:dyDescent="0.2">
      <c r="A36" s="2" t="s">
        <v>31</v>
      </c>
      <c r="B36" s="10">
        <v>495</v>
      </c>
      <c r="C36" s="10">
        <v>607</v>
      </c>
      <c r="D36" s="10">
        <v>546</v>
      </c>
      <c r="E36" s="10">
        <v>399</v>
      </c>
      <c r="F36" s="10">
        <v>369</v>
      </c>
      <c r="G36" s="10">
        <v>286</v>
      </c>
      <c r="H36" s="10">
        <v>451</v>
      </c>
      <c r="I36" s="10">
        <v>559</v>
      </c>
      <c r="J36" s="10">
        <v>471</v>
      </c>
      <c r="K36" s="10">
        <v>527</v>
      </c>
      <c r="L36" s="10">
        <v>495</v>
      </c>
      <c r="M36" s="10">
        <v>476</v>
      </c>
      <c r="N36" s="10">
        <v>452</v>
      </c>
      <c r="O36" s="10">
        <v>357</v>
      </c>
      <c r="Q36" s="37">
        <f t="shared" si="0"/>
        <v>-95</v>
      </c>
      <c r="R36" s="49">
        <f t="shared" si="1"/>
        <v>-0.21017699115044247</v>
      </c>
    </row>
    <row r="37" spans="1:18" x14ac:dyDescent="0.2">
      <c r="A37" s="3" t="s">
        <v>32</v>
      </c>
      <c r="B37" s="24">
        <v>276</v>
      </c>
      <c r="C37" s="24">
        <v>277</v>
      </c>
      <c r="D37" s="24">
        <v>277</v>
      </c>
      <c r="E37" s="24">
        <v>335</v>
      </c>
      <c r="F37" s="24">
        <v>320</v>
      </c>
      <c r="G37" s="24">
        <v>225</v>
      </c>
      <c r="H37" s="24">
        <v>293</v>
      </c>
      <c r="I37" s="24">
        <v>324</v>
      </c>
      <c r="J37" s="24">
        <v>367</v>
      </c>
      <c r="K37" s="24">
        <v>380</v>
      </c>
      <c r="L37" s="24">
        <v>449</v>
      </c>
      <c r="M37" s="24">
        <v>466</v>
      </c>
      <c r="N37" s="24">
        <v>551</v>
      </c>
      <c r="O37" s="24">
        <v>570</v>
      </c>
      <c r="Q37" s="36">
        <f t="shared" si="0"/>
        <v>19</v>
      </c>
      <c r="R37" s="50">
        <f t="shared" si="1"/>
        <v>3.4482758620689655E-2</v>
      </c>
    </row>
    <row r="39" spans="1:18" x14ac:dyDescent="0.2">
      <c r="A39" s="30" t="s">
        <v>315</v>
      </c>
    </row>
    <row r="40" spans="1:18" s="161" customFormat="1" x14ac:dyDescent="0.2"/>
    <row r="41" spans="1:18" x14ac:dyDescent="0.2">
      <c r="A41" s="14"/>
      <c r="B41" s="28" t="s">
        <v>140</v>
      </c>
      <c r="C41" s="28" t="s">
        <v>141</v>
      </c>
      <c r="D41" s="28" t="s">
        <v>142</v>
      </c>
      <c r="E41" s="28" t="s">
        <v>143</v>
      </c>
      <c r="F41" s="28" t="s">
        <v>144</v>
      </c>
      <c r="G41" s="28" t="s">
        <v>145</v>
      </c>
      <c r="H41" s="28" t="s">
        <v>146</v>
      </c>
      <c r="I41" s="28" t="s">
        <v>147</v>
      </c>
      <c r="J41" s="28" t="s">
        <v>148</v>
      </c>
      <c r="K41" s="28" t="s">
        <v>149</v>
      </c>
      <c r="L41" s="28" t="s">
        <v>150</v>
      </c>
      <c r="M41" s="28" t="s">
        <v>151</v>
      </c>
      <c r="N41" s="28" t="s">
        <v>152</v>
      </c>
      <c r="O41" s="28" t="s">
        <v>267</v>
      </c>
    </row>
    <row r="42" spans="1:18" x14ac:dyDescent="0.2">
      <c r="A42" s="4" t="s">
        <v>0</v>
      </c>
      <c r="B42" s="68">
        <f>B5/'Tables 11a &amp; b'!G5</f>
        <v>0.33193941309474606</v>
      </c>
      <c r="C42" s="68">
        <f>C5/'Tables 11a &amp; b'!H5</f>
        <v>0.33262011744288328</v>
      </c>
      <c r="D42" s="68">
        <f>D5/'Tables 11a &amp; b'!I5</f>
        <v>0.32093749282648121</v>
      </c>
      <c r="E42" s="68">
        <f>E5/'Tables 11a &amp; b'!J5</f>
        <v>0.33984123578631192</v>
      </c>
      <c r="F42" s="68">
        <f>F5/'Tables 11a &amp; b'!K5</f>
        <v>0.35062170942085807</v>
      </c>
      <c r="G42" s="68">
        <f>G5/'Tables 11a &amp; b'!L5</f>
        <v>0.34281627957591021</v>
      </c>
      <c r="H42" s="68">
        <f>H5/'Tables 11a &amp; b'!M5</f>
        <v>0.34479519608172027</v>
      </c>
      <c r="I42" s="68">
        <f>I5/'Tables 11a &amp; b'!N5</f>
        <v>0.38633927375050248</v>
      </c>
      <c r="J42" s="68">
        <f>J5/'Tables 11a &amp; b'!O5</f>
        <v>0.4243621111499476</v>
      </c>
      <c r="K42" s="68">
        <f>K5/'Tables 11a &amp; b'!P5</f>
        <v>0.44076455256298869</v>
      </c>
      <c r="L42" s="68">
        <f>L5/'Tables 11a &amp; b'!Q5</f>
        <v>0.46746528723114622</v>
      </c>
      <c r="M42" s="68">
        <f>M5/'Tables 11a &amp; b'!R5</f>
        <v>0.48622307387339764</v>
      </c>
      <c r="N42" s="68">
        <f>N5/'Tables 11a &amp; b'!S5</f>
        <v>0.51309331560115257</v>
      </c>
      <c r="O42" s="68">
        <f>O5/'Tables 11a &amp; b'!T5</f>
        <v>0.51162453302382938</v>
      </c>
    </row>
    <row r="43" spans="1:18" x14ac:dyDescent="0.2">
      <c r="A43" s="2" t="s">
        <v>1</v>
      </c>
      <c r="B43" s="70">
        <f>B6/'Tables 11a &amp; b'!G6</f>
        <v>0.24540778839088906</v>
      </c>
      <c r="C43" s="70">
        <f>C6/'Tables 11a &amp; b'!H6</f>
        <v>0.28664658634538154</v>
      </c>
      <c r="D43" s="70">
        <f>D6/'Tables 11a &amp; b'!I6</f>
        <v>0.21132075471698114</v>
      </c>
      <c r="E43" s="70">
        <f>E6/'Tables 11a &amp; b'!J6</f>
        <v>0.22331529758976881</v>
      </c>
      <c r="F43" s="70">
        <f>F6/'Tables 11a &amp; b'!K6</f>
        <v>0.25877551020408163</v>
      </c>
      <c r="G43" s="70">
        <f>G6/'Tables 11a &amp; b'!L6</f>
        <v>0.4787676935886761</v>
      </c>
      <c r="H43" s="70">
        <f>H6/'Tables 11a &amp; b'!M6</f>
        <v>0.44717444717444715</v>
      </c>
      <c r="I43" s="70">
        <f>I6/'Tables 11a &amp; b'!N6</f>
        <v>0.3296</v>
      </c>
      <c r="J43" s="70">
        <f>J6/'Tables 11a &amp; b'!O6</f>
        <v>0.3629310344827586</v>
      </c>
      <c r="K43" s="70">
        <f>K6/'Tables 11a &amp; b'!P6</f>
        <v>0.43993506493506496</v>
      </c>
      <c r="L43" s="70">
        <f>L6/'Tables 11a &amp; b'!Q6</f>
        <v>0.45184648805213612</v>
      </c>
      <c r="M43" s="70">
        <f>M6/'Tables 11a &amp; b'!R6</f>
        <v>0.52707856598016778</v>
      </c>
      <c r="N43" s="70">
        <f>N6/'Tables 11a &amp; b'!S6</f>
        <v>0.65307753796962431</v>
      </c>
      <c r="O43" s="70">
        <f>O6/'Tables 11a &amp; b'!T6</f>
        <v>0.67459016393442628</v>
      </c>
    </row>
    <row r="44" spans="1:18" x14ac:dyDescent="0.2">
      <c r="A44" s="2" t="s">
        <v>2</v>
      </c>
      <c r="B44" s="70">
        <f>B7/'Tables 11a &amp; b'!G7</f>
        <v>0.34697855750487328</v>
      </c>
      <c r="C44" s="70">
        <f>C7/'Tables 11a &amp; b'!H7</f>
        <v>0.30195712954333642</v>
      </c>
      <c r="D44" s="70">
        <f>D7/'Tables 11a &amp; b'!I7</f>
        <v>0.27237048665620095</v>
      </c>
      <c r="E44" s="70">
        <f>E7/'Tables 11a &amp; b'!J7</f>
        <v>0.271356783919598</v>
      </c>
      <c r="F44" s="70">
        <f>F7/'Tables 11a &amp; b'!K7</f>
        <v>0.34163987138263663</v>
      </c>
      <c r="G44" s="70">
        <f>G7/'Tables 11a &amp; b'!L7</f>
        <v>0.26994434137291279</v>
      </c>
      <c r="H44" s="70">
        <f>H7/'Tables 11a &amp; b'!M7</f>
        <v>0.4525904203323558</v>
      </c>
      <c r="I44" s="70">
        <f>I7/'Tables 11a &amp; b'!N7</f>
        <v>0.45927379784102063</v>
      </c>
      <c r="J44" s="70">
        <f>J7/'Tables 11a &amp; b'!O7</f>
        <v>0.43814432989690721</v>
      </c>
      <c r="K44" s="70">
        <f>K7/'Tables 11a &amp; b'!P7</f>
        <v>0.54733405875952124</v>
      </c>
      <c r="L44" s="70">
        <f>L7/'Tables 11a &amp; b'!Q7</f>
        <v>0.58752735229759301</v>
      </c>
      <c r="M44" s="70">
        <f>M7/'Tables 11a &amp; b'!R7</f>
        <v>0.54218106995884774</v>
      </c>
      <c r="N44" s="70">
        <f>N7/'Tables 11a &amp; b'!S7</f>
        <v>0.52264150943396226</v>
      </c>
      <c r="O44" s="70">
        <f>O7/'Tables 11a &amp; b'!T7</f>
        <v>0.52878179384203483</v>
      </c>
    </row>
    <row r="45" spans="1:18" x14ac:dyDescent="0.2">
      <c r="A45" s="2" t="s">
        <v>3</v>
      </c>
      <c r="B45" s="70">
        <f>B8/'Tables 11a &amp; b'!G8</f>
        <v>0.32362122788761705</v>
      </c>
      <c r="C45" s="70">
        <f>C8/'Tables 11a &amp; b'!H8</f>
        <v>0.39135135135135135</v>
      </c>
      <c r="D45" s="70">
        <f>D8/'Tables 11a &amp; b'!I8</f>
        <v>0.33862433862433861</v>
      </c>
      <c r="E45" s="70">
        <f>E8/'Tables 11a &amp; b'!J8</f>
        <v>0.40643863179074446</v>
      </c>
      <c r="F45" s="70">
        <f>F8/'Tables 11a &amp; b'!K8</f>
        <v>0.35221421215242016</v>
      </c>
      <c r="G45" s="70">
        <f>G8/'Tables 11a &amp; b'!L8</f>
        <v>0.27674750356633382</v>
      </c>
      <c r="H45" s="70">
        <f>H8/'Tables 11a &amp; b'!M8</f>
        <v>0.33495145631067963</v>
      </c>
      <c r="I45" s="70">
        <f>I8/'Tables 11a &amp; b'!N8</f>
        <v>0.41833333333333333</v>
      </c>
      <c r="J45" s="70">
        <f>J8/'Tables 11a &amp; b'!O8</f>
        <v>0.41722745625841184</v>
      </c>
      <c r="K45" s="70">
        <f>K8/'Tables 11a &amp; b'!P8</f>
        <v>0.45410628019323673</v>
      </c>
      <c r="L45" s="70">
        <f>L8/'Tables 11a &amp; b'!Q8</f>
        <v>0.5190082644628099</v>
      </c>
      <c r="M45" s="70">
        <f>M8/'Tables 11a &amp; b'!R8</f>
        <v>0.4489112227805695</v>
      </c>
      <c r="N45" s="70">
        <f>N8/'Tables 11a &amp; b'!S8</f>
        <v>0.52859960552268248</v>
      </c>
      <c r="O45" s="70">
        <f>O8/'Tables 11a &amp; b'!T8</f>
        <v>0.47896440129449835</v>
      </c>
    </row>
    <row r="46" spans="1:18" x14ac:dyDescent="0.2">
      <c r="A46" s="2" t="s">
        <v>4</v>
      </c>
      <c r="B46" s="70">
        <f>B9/'Tables 11a &amp; b'!G9</f>
        <v>0.35833333333333334</v>
      </c>
      <c r="C46" s="70">
        <f>C9/'Tables 11a &amp; b'!H9</f>
        <v>0.39285714285714285</v>
      </c>
      <c r="D46" s="70">
        <f>D9/'Tables 11a &amp; b'!I9</f>
        <v>0.44281524926686217</v>
      </c>
      <c r="E46" s="70">
        <f>E9/'Tables 11a &amp; b'!J9</f>
        <v>0.40894568690095845</v>
      </c>
      <c r="F46" s="70">
        <f>F9/'Tables 11a &amp; b'!K9</f>
        <v>0.39606126914660833</v>
      </c>
      <c r="G46" s="70">
        <f>G9/'Tables 11a &amp; b'!L9</f>
        <v>0.3233695652173913</v>
      </c>
      <c r="H46" s="70">
        <f>H9/'Tables 11a &amp; b'!M9</f>
        <v>0.31908831908831908</v>
      </c>
      <c r="I46" s="70">
        <f>I9/'Tables 11a &amp; b'!N9</f>
        <v>0.28313253012048195</v>
      </c>
      <c r="J46" s="70">
        <f>J9/'Tables 11a &amp; b'!O9</f>
        <v>0.28527607361963192</v>
      </c>
      <c r="K46" s="70">
        <f>K9/'Tables 11a &amp; b'!P9</f>
        <v>0.21945137157107231</v>
      </c>
      <c r="L46" s="70">
        <f>L9/'Tables 11a &amp; b'!Q9</f>
        <v>0.24056603773584906</v>
      </c>
      <c r="M46" s="70">
        <f>M9/'Tables 11a &amp; b'!R9</f>
        <v>0.27635327635327633</v>
      </c>
      <c r="N46" s="70">
        <f>N9/'Tables 11a &amp; b'!S9</f>
        <v>0.2831858407079646</v>
      </c>
      <c r="O46" s="70">
        <f>O9/'Tables 11a &amp; b'!T9</f>
        <v>0.23097826086956522</v>
      </c>
    </row>
    <row r="47" spans="1:18" x14ac:dyDescent="0.2">
      <c r="A47" s="2" t="s">
        <v>5</v>
      </c>
      <c r="B47" s="70">
        <f>B10/'Tables 11a &amp; b'!G10</f>
        <v>0.39723320158102765</v>
      </c>
      <c r="C47" s="70">
        <f>C10/'Tables 11a &amp; b'!H10</f>
        <v>0.3851203501094092</v>
      </c>
      <c r="D47" s="70">
        <f>D10/'Tables 11a &amp; b'!I10</f>
        <v>0.3528368794326241</v>
      </c>
      <c r="E47" s="70">
        <f>E10/'Tables 11a &amp; b'!J10</f>
        <v>0.31794871794871793</v>
      </c>
      <c r="F47" s="70">
        <f>F10/'Tables 11a &amp; b'!K10</f>
        <v>0.35195530726256985</v>
      </c>
      <c r="G47" s="70">
        <f>G10/'Tables 11a &amp; b'!L10</f>
        <v>0.32054794520547947</v>
      </c>
      <c r="H47" s="70">
        <f>H10/'Tables 11a &amp; b'!M10</f>
        <v>0.48618784530386738</v>
      </c>
      <c r="I47" s="70">
        <f>I10/'Tables 11a &amp; b'!N10</f>
        <v>0.54794520547945202</v>
      </c>
      <c r="J47" s="70">
        <f>J10/'Tables 11a &amp; b'!O10</f>
        <v>0.43732590529247911</v>
      </c>
      <c r="K47" s="70">
        <f>K10/'Tables 11a &amp; b'!P10</f>
        <v>0.40246913580246912</v>
      </c>
      <c r="L47" s="70">
        <f>L10/'Tables 11a &amp; b'!Q10</f>
        <v>0.5163398692810458</v>
      </c>
      <c r="M47" s="70">
        <f>M10/'Tables 11a &amp; b'!R10</f>
        <v>0.4925373134328358</v>
      </c>
      <c r="N47" s="70">
        <f>N10/'Tables 11a &amp; b'!S10</f>
        <v>0.58056872037914697</v>
      </c>
      <c r="O47" s="70">
        <f>O10/'Tables 11a &amp; b'!T10</f>
        <v>0.45663265306122447</v>
      </c>
    </row>
    <row r="48" spans="1:18" x14ac:dyDescent="0.2">
      <c r="A48" s="2" t="s">
        <v>6</v>
      </c>
      <c r="B48" s="70">
        <f>B11/'Tables 11a &amp; b'!G11</f>
        <v>0.50917431192660545</v>
      </c>
      <c r="C48" s="70">
        <f>C11/'Tables 11a &amp; b'!H11</f>
        <v>0.54307841239109389</v>
      </c>
      <c r="D48" s="70">
        <f>D11/'Tables 11a &amp; b'!I11</f>
        <v>0.49005235602094238</v>
      </c>
      <c r="E48" s="70">
        <f>E11/'Tables 11a &amp; b'!J11</f>
        <v>0.52087912087912092</v>
      </c>
      <c r="F48" s="70">
        <f>F11/'Tables 11a &amp; b'!K11</f>
        <v>0.63601532567049812</v>
      </c>
      <c r="G48" s="70">
        <f>G11/'Tables 11a &amp; b'!L11</f>
        <v>0.69668874172185435</v>
      </c>
      <c r="H48" s="70">
        <f>H11/'Tables 11a &amp; b'!M11</f>
        <v>0.67002881844380402</v>
      </c>
      <c r="I48" s="70">
        <f>I11/'Tables 11a &amp; b'!N11</f>
        <v>0.69098712446351929</v>
      </c>
      <c r="J48" s="70">
        <f>J11/'Tables 11a &amp; b'!O11</f>
        <v>0.75</v>
      </c>
      <c r="K48" s="70">
        <f>K11/'Tables 11a &amp; b'!P11</f>
        <v>0.76910569105691062</v>
      </c>
      <c r="L48" s="70">
        <f>L11/'Tables 11a &amp; b'!Q11</f>
        <v>0.75507020280811232</v>
      </c>
      <c r="M48" s="70">
        <f>M11/'Tables 11a &amp; b'!R11</f>
        <v>0.81983240223463683</v>
      </c>
      <c r="N48" s="70">
        <f>N11/'Tables 11a &amp; b'!S11</f>
        <v>0.70013755158184321</v>
      </c>
      <c r="O48" s="70">
        <f>O11/'Tables 11a &amp; b'!T11</f>
        <v>0.73913043478260865</v>
      </c>
    </row>
    <row r="49" spans="1:15" x14ac:dyDescent="0.2">
      <c r="A49" s="2" t="s">
        <v>7</v>
      </c>
      <c r="B49" s="70">
        <f>B12/'Tables 11a &amp; b'!G12</f>
        <v>0.20960698689956331</v>
      </c>
      <c r="C49" s="70">
        <f>C12/'Tables 11a &amp; b'!H12</f>
        <v>0.37254901960784315</v>
      </c>
      <c r="D49" s="70">
        <f>D12/'Tables 11a &amp; b'!I12</f>
        <v>0.22007042253521128</v>
      </c>
      <c r="E49" s="70">
        <f>E12/'Tables 11a &amp; b'!J12</f>
        <v>0.20823970037453182</v>
      </c>
      <c r="F49" s="70">
        <f>F12/'Tables 11a &amp; b'!K12</f>
        <v>0.28092577813248204</v>
      </c>
      <c r="G49" s="70">
        <f>G12/'Tables 11a &amp; b'!L12</f>
        <v>0.25106746370623401</v>
      </c>
      <c r="H49" s="70">
        <f>H12/'Tables 11a &amp; b'!M12</f>
        <v>0.39221014492753625</v>
      </c>
      <c r="I49" s="70">
        <f>I12/'Tables 11a &amp; b'!N12</f>
        <v>0.46863799283154123</v>
      </c>
      <c r="J49" s="70">
        <f>J12/'Tables 11a &amp; b'!O12</f>
        <v>0.63259668508287292</v>
      </c>
      <c r="K49" s="70">
        <f>K12/'Tables 11a &amp; b'!P12</f>
        <v>0.58704883227176219</v>
      </c>
      <c r="L49" s="70">
        <f>L12/'Tables 11a &amp; b'!Q12</f>
        <v>0.578125</v>
      </c>
      <c r="M49" s="70">
        <f>M12/'Tables 11a &amp; b'!R12</f>
        <v>0.53438113948919452</v>
      </c>
      <c r="N49" s="70">
        <f>N12/'Tables 11a &amp; b'!S12</f>
        <v>0.57827788649706457</v>
      </c>
      <c r="O49" s="70">
        <f>O12/'Tables 11a &amp; b'!T12</f>
        <v>0.42972972972972973</v>
      </c>
    </row>
    <row r="50" spans="1:15" x14ac:dyDescent="0.2">
      <c r="A50" s="2" t="s">
        <v>8</v>
      </c>
      <c r="B50" s="70">
        <f>B13/'Tables 11a &amp; b'!G13</f>
        <v>0.65954415954415957</v>
      </c>
      <c r="C50" s="70">
        <f>C13/'Tables 11a &amp; b'!H13</f>
        <v>0.73039889958734527</v>
      </c>
      <c r="D50" s="70">
        <f>D13/'Tables 11a &amp; b'!I13</f>
        <v>0.77313432835820894</v>
      </c>
      <c r="E50" s="70">
        <f>E13/'Tables 11a &amp; b'!J13</f>
        <v>0.71364317841079461</v>
      </c>
      <c r="F50" s="70">
        <f>F13/'Tables 11a &amp; b'!K13</f>
        <v>0.63898916967509023</v>
      </c>
      <c r="G50" s="70">
        <f>G13/'Tables 11a &amp; b'!L13</f>
        <v>0.72371638141809291</v>
      </c>
      <c r="H50" s="70">
        <f>H13/'Tables 11a &amp; b'!M13</f>
        <v>0.86923076923076925</v>
      </c>
      <c r="I50" s="70">
        <f>I13/'Tables 11a &amp; b'!N13</f>
        <v>0.91293532338308458</v>
      </c>
      <c r="J50" s="70">
        <f>J13/'Tables 11a &amp; b'!O13</f>
        <v>0.94009216589861755</v>
      </c>
      <c r="K50" s="70">
        <f>K13/'Tables 11a &amp; b'!P13</f>
        <v>0.86469344608879495</v>
      </c>
      <c r="L50" s="70">
        <f>L13/'Tables 11a &amp; b'!Q13</f>
        <v>0.68016194331983804</v>
      </c>
      <c r="M50" s="70">
        <f>M13/'Tables 11a &amp; b'!R13</f>
        <v>0.7223113964686998</v>
      </c>
      <c r="N50" s="70">
        <f>N13/'Tables 11a &amp; b'!S13</f>
        <v>0.95961002785515326</v>
      </c>
      <c r="O50" s="70">
        <f>O13/'Tables 11a &amp; b'!T13</f>
        <v>0.9739263803680982</v>
      </c>
    </row>
    <row r="51" spans="1:15" x14ac:dyDescent="0.2">
      <c r="A51" s="2" t="s">
        <v>9</v>
      </c>
      <c r="B51" s="70">
        <f>B14/'Tables 11a &amp; b'!G14</f>
        <v>9.7804391217564873E-2</v>
      </c>
      <c r="C51" s="70">
        <f>C14/'Tables 11a &amp; b'!H14</f>
        <v>0.11160714285714286</v>
      </c>
      <c r="D51" s="70">
        <f>D14/'Tables 11a &amp; b'!I14</f>
        <v>0.14314928425357873</v>
      </c>
      <c r="E51" s="70">
        <f>E14/'Tables 11a &amp; b'!J14</f>
        <v>0.28602150537634408</v>
      </c>
      <c r="F51" s="70">
        <f>F14/'Tables 11a &amp; b'!K14</f>
        <v>0.31263858093126384</v>
      </c>
      <c r="G51" s="70">
        <f>G14/'Tables 11a &amp; b'!L14</f>
        <v>0.27925531914893614</v>
      </c>
      <c r="H51" s="70">
        <f>H14/'Tables 11a &amp; b'!M14</f>
        <v>0.25779625779625781</v>
      </c>
      <c r="I51" s="70">
        <f>I14/'Tables 11a &amp; b'!N14</f>
        <v>0.25779625779625781</v>
      </c>
      <c r="J51" s="70">
        <f>J14/'Tables 11a &amp; b'!O14</f>
        <v>0.2702078521939954</v>
      </c>
      <c r="K51" s="70">
        <f>K14/'Tables 11a &amp; b'!P14</f>
        <v>0.26354679802955666</v>
      </c>
      <c r="L51" s="70">
        <f>L14/'Tables 11a &amp; b'!Q14</f>
        <v>0.30386740331491713</v>
      </c>
      <c r="M51" s="70">
        <f>M14/'Tables 11a &amp; b'!R14</f>
        <v>0.18285714285714286</v>
      </c>
      <c r="N51" s="70">
        <f>N14/'Tables 11a &amp; b'!S14</f>
        <v>0.19047619047619047</v>
      </c>
      <c r="O51" s="70">
        <f>O14/'Tables 11a &amp; b'!T14</f>
        <v>0.20418848167539266</v>
      </c>
    </row>
    <row r="52" spans="1:15" x14ac:dyDescent="0.2">
      <c r="A52" s="2" t="s">
        <v>10</v>
      </c>
      <c r="B52" s="70">
        <f>B15/'Tables 11a &amp; b'!G15</f>
        <v>0.23337856173677068</v>
      </c>
      <c r="C52" s="70">
        <f>C15/'Tables 11a &amp; b'!H15</f>
        <v>0.24096385542168675</v>
      </c>
      <c r="D52" s="70">
        <f>D15/'Tables 11a &amp; b'!I15</f>
        <v>0.20969441517386722</v>
      </c>
      <c r="E52" s="70">
        <f>E15/'Tables 11a &amp; b'!J15</f>
        <v>0.22032085561497325</v>
      </c>
      <c r="F52" s="70">
        <f>F15/'Tables 11a &amp; b'!K15</f>
        <v>0.22727272727272727</v>
      </c>
      <c r="G52" s="70">
        <f>G15/'Tables 11a &amp; b'!L15</f>
        <v>0.22203389830508474</v>
      </c>
      <c r="H52" s="70">
        <f>H15/'Tables 11a &amp; b'!M15</f>
        <v>0.19365609348914858</v>
      </c>
      <c r="I52" s="70">
        <f>I15/'Tables 11a &amp; b'!N15</f>
        <v>0.20450885668276972</v>
      </c>
      <c r="J52" s="70">
        <f>J15/'Tables 11a &amp; b'!O15</f>
        <v>0.3174061433447099</v>
      </c>
      <c r="K52" s="70">
        <f>K15/'Tables 11a &amp; b'!P15</f>
        <v>0.37709923664122136</v>
      </c>
      <c r="L52" s="70">
        <f>L15/'Tables 11a &amp; b'!Q15</f>
        <v>0.41615853658536583</v>
      </c>
      <c r="M52" s="70">
        <f>M15/'Tables 11a &amp; b'!R15</f>
        <v>0.36969696969696969</v>
      </c>
      <c r="N52" s="70">
        <f>N15/'Tables 11a &amp; b'!S15</f>
        <v>0.38341158059467917</v>
      </c>
      <c r="O52" s="70">
        <f>O15/'Tables 11a &amp; b'!T15</f>
        <v>0.34766355140186916</v>
      </c>
    </row>
    <row r="53" spans="1:15" x14ac:dyDescent="0.2">
      <c r="A53" s="2" t="s">
        <v>11</v>
      </c>
      <c r="B53" s="70">
        <f>B16/'Tables 11a &amp; b'!G16</f>
        <v>0.44061302681992337</v>
      </c>
      <c r="C53" s="70">
        <f>C16/'Tables 11a &amp; b'!H16</f>
        <v>0.35984848484848486</v>
      </c>
      <c r="D53" s="70">
        <f>D16/'Tables 11a &amp; b'!I16</f>
        <v>0.36603773584905658</v>
      </c>
      <c r="E53" s="70">
        <f>E16/'Tables 11a &amp; b'!J16</f>
        <v>0.4049586776859504</v>
      </c>
      <c r="F53" s="70">
        <f>F16/'Tables 11a &amp; b'!K16</f>
        <v>0.48258706467661694</v>
      </c>
      <c r="G53" s="70">
        <f>G16/'Tables 11a &amp; b'!L16</f>
        <v>0.48706896551724138</v>
      </c>
      <c r="H53" s="70">
        <f>H16/'Tables 11a &amp; b'!M16</f>
        <v>0.51827242524916939</v>
      </c>
      <c r="I53" s="70">
        <f>I16/'Tables 11a &amp; b'!N16</f>
        <v>0.61716171617161719</v>
      </c>
      <c r="J53" s="70">
        <f>J16/'Tables 11a &amp; b'!O16</f>
        <v>0.58333333333333337</v>
      </c>
      <c r="K53" s="70">
        <f>K16/'Tables 11a &amp; b'!P16</f>
        <v>0.56666666666666665</v>
      </c>
      <c r="L53" s="70">
        <f>L16/'Tables 11a &amp; b'!Q16</f>
        <v>0.53284671532846717</v>
      </c>
      <c r="M53" s="70">
        <f>M16/'Tables 11a &amp; b'!R16</f>
        <v>0.51865671641791045</v>
      </c>
      <c r="N53" s="70">
        <f>N16/'Tables 11a &amp; b'!S16</f>
        <v>0.55298013245033117</v>
      </c>
      <c r="O53" s="70">
        <f>O16/'Tables 11a &amp; b'!T16</f>
        <v>0.55149501661129563</v>
      </c>
    </row>
    <row r="54" spans="1:15" x14ac:dyDescent="0.2">
      <c r="A54" s="2" t="s">
        <v>12</v>
      </c>
      <c r="B54" s="70">
        <f>B17/'Tables 11a &amp; b'!G17</f>
        <v>0.35060662142710264</v>
      </c>
      <c r="C54" s="70">
        <f>C17/'Tables 11a &amp; b'!H17</f>
        <v>0.34933106816733916</v>
      </c>
      <c r="D54" s="70">
        <f>D17/'Tables 11a &amp; b'!I17</f>
        <v>0.33606027987082887</v>
      </c>
      <c r="E54" s="70">
        <f>E17/'Tables 11a &amp; b'!J17</f>
        <v>0.35294117647058826</v>
      </c>
      <c r="F54" s="70">
        <f>F17/'Tables 11a &amp; b'!K17</f>
        <v>0.35535673319568706</v>
      </c>
      <c r="G54" s="70">
        <f>G17/'Tables 11a &amp; b'!L17</f>
        <v>0.33933649289099527</v>
      </c>
      <c r="H54" s="70">
        <f>H17/'Tables 11a &amp; b'!M17</f>
        <v>0.28621466099574683</v>
      </c>
      <c r="I54" s="70">
        <f>I17/'Tables 11a &amp; b'!N17</f>
        <v>0.26276431150077362</v>
      </c>
      <c r="J54" s="70">
        <f>J17/'Tables 11a &amp; b'!O17</f>
        <v>0.26916475972540044</v>
      </c>
      <c r="K54" s="70">
        <f>K17/'Tables 11a &amp; b'!P17</f>
        <v>0.33804511278195487</v>
      </c>
      <c r="L54" s="70">
        <f>L17/'Tables 11a &amp; b'!Q17</f>
        <v>0.36736641221374045</v>
      </c>
      <c r="M54" s="70">
        <f>M17/'Tables 11a &amp; b'!R17</f>
        <v>0.43017456359102246</v>
      </c>
      <c r="N54" s="70">
        <f>N17/'Tables 11a &amp; b'!S17</f>
        <v>0.44297472075249855</v>
      </c>
      <c r="O54" s="70">
        <f>O17/'Tables 11a &amp; b'!T17</f>
        <v>0.51202928870292885</v>
      </c>
    </row>
    <row r="55" spans="1:15" x14ac:dyDescent="0.2">
      <c r="A55" s="2" t="s">
        <v>13</v>
      </c>
      <c r="B55" s="70">
        <f>B18/'Tables 11a &amp; b'!G18</f>
        <v>0.352112676056338</v>
      </c>
      <c r="C55" s="70">
        <f>C18/'Tables 11a &amp; b'!H18</f>
        <v>0.34426229508196721</v>
      </c>
      <c r="D55" s="70">
        <f>D18/'Tables 11a &amp; b'!I18</f>
        <v>0.39240506329113922</v>
      </c>
      <c r="E55" s="70">
        <f>E18/'Tables 11a &amp; b'!J18</f>
        <v>0.36708860759493672</v>
      </c>
      <c r="F55" s="70">
        <f>F18/'Tables 11a &amp; b'!K18</f>
        <v>0.24637681159420291</v>
      </c>
      <c r="G55" s="70">
        <f>G18/'Tables 11a &amp; b'!L18</f>
        <v>0.4049586776859504</v>
      </c>
      <c r="H55" s="70">
        <f>H18/'Tables 11a &amp; b'!M18</f>
        <v>0.45045045045045046</v>
      </c>
      <c r="I55" s="70">
        <f>I18/'Tables 11a &amp; b'!N18</f>
        <v>0.48529411764705882</v>
      </c>
      <c r="J55" s="70">
        <f>J18/'Tables 11a &amp; b'!O18</f>
        <v>0.60162601626016265</v>
      </c>
      <c r="K55" s="70">
        <f>K18/'Tables 11a &amp; b'!P18</f>
        <v>0.48148148148148145</v>
      </c>
      <c r="L55" s="70">
        <f>L18/'Tables 11a &amp; b'!Q18</f>
        <v>0.57425742574257421</v>
      </c>
      <c r="M55" s="70">
        <f>M18/'Tables 11a &amp; b'!R18</f>
        <v>0.54867256637168138</v>
      </c>
      <c r="N55" s="70">
        <f>N18/'Tables 11a &amp; b'!S18</f>
        <v>0.49180327868852458</v>
      </c>
      <c r="O55" s="70">
        <f>O18/'Tables 11a &amp; b'!T18</f>
        <v>0.57723577235772361</v>
      </c>
    </row>
    <row r="56" spans="1:15" x14ac:dyDescent="0.2">
      <c r="A56" s="2" t="s">
        <v>14</v>
      </c>
      <c r="B56" s="70">
        <f>B19/'Tables 11a &amp; b'!G19</f>
        <v>0.36186348862405199</v>
      </c>
      <c r="C56" s="70">
        <f>C19/'Tables 11a &amp; b'!H19</f>
        <v>0.36587723537941036</v>
      </c>
      <c r="D56" s="70">
        <f>D19/'Tables 11a &amp; b'!I19</f>
        <v>0.26865671641791045</v>
      </c>
      <c r="E56" s="70">
        <f>E19/'Tables 11a &amp; b'!J19</f>
        <v>0.16666666666666666</v>
      </c>
      <c r="F56" s="70">
        <f>F19/'Tables 11a &amp; b'!K19</f>
        <v>0.15057915057915058</v>
      </c>
      <c r="G56" s="70">
        <f>G19/'Tables 11a &amp; b'!L19</f>
        <v>7.4209245742092464E-2</v>
      </c>
      <c r="H56" s="70">
        <f>H19/'Tables 11a &amp; b'!M19</f>
        <v>0.16156670746634028</v>
      </c>
      <c r="I56" s="70">
        <f>I19/'Tables 11a &amp; b'!N19</f>
        <v>0.60771704180064312</v>
      </c>
      <c r="J56" s="70">
        <f>J19/'Tables 11a &amp; b'!O19</f>
        <v>0.94043092522179972</v>
      </c>
      <c r="K56" s="70">
        <f>K19/'Tables 11a &amp; b'!P19</f>
        <v>0.94627192982456143</v>
      </c>
      <c r="L56" s="70">
        <f>L19/'Tables 11a &amp; b'!Q19</f>
        <v>0.86720554272517325</v>
      </c>
      <c r="M56" s="70">
        <f>M19/'Tables 11a &amp; b'!R19</f>
        <v>0.85312117503059981</v>
      </c>
      <c r="N56" s="70">
        <f>N19/'Tables 11a &amp; b'!S19</f>
        <v>0.71030927835051549</v>
      </c>
      <c r="O56" s="70">
        <f>O19/'Tables 11a &amp; b'!T19</f>
        <v>0.99270959902794653</v>
      </c>
    </row>
    <row r="57" spans="1:15" x14ac:dyDescent="0.2">
      <c r="A57" s="2" t="s">
        <v>15</v>
      </c>
      <c r="B57" s="70">
        <f>B20/'Tables 11a &amp; b'!G20</f>
        <v>0.36082042695688571</v>
      </c>
      <c r="C57" s="70">
        <f>C20/'Tables 11a &amp; b'!H20</f>
        <v>0.3141237600377893</v>
      </c>
      <c r="D57" s="70">
        <f>D20/'Tables 11a &amp; b'!I20</f>
        <v>0.3324761204996326</v>
      </c>
      <c r="E57" s="70">
        <f>E20/'Tables 11a &amp; b'!J20</f>
        <v>0.33596713021491781</v>
      </c>
      <c r="F57" s="70">
        <f>F20/'Tables 11a &amp; b'!K20</f>
        <v>0.32045621780721117</v>
      </c>
      <c r="G57" s="70">
        <f>G20/'Tables 11a &amp; b'!L20</f>
        <v>0.35874834728955485</v>
      </c>
      <c r="H57" s="70">
        <f>H20/'Tables 11a &amp; b'!M20</f>
        <v>0.32710727969348657</v>
      </c>
      <c r="I57" s="70">
        <f>I20/'Tables 11a &amp; b'!N20</f>
        <v>0.3105121293800539</v>
      </c>
      <c r="J57" s="70">
        <f>J20/'Tables 11a &amp; b'!O20</f>
        <v>0.30423553719008267</v>
      </c>
      <c r="K57" s="70">
        <f>K20/'Tables 11a &amp; b'!P20</f>
        <v>0.34301732925586137</v>
      </c>
      <c r="L57" s="70">
        <f>L20/'Tables 11a &amp; b'!Q20</f>
        <v>0.39283887468030693</v>
      </c>
      <c r="M57" s="70">
        <f>M20/'Tables 11a &amp; b'!R20</f>
        <v>0.43026565464895633</v>
      </c>
      <c r="N57" s="70">
        <f>N20/'Tables 11a &amp; b'!S20</f>
        <v>0.46225535880708296</v>
      </c>
      <c r="O57" s="70">
        <f>O20/'Tables 11a &amp; b'!T20</f>
        <v>0.42609126984126983</v>
      </c>
    </row>
    <row r="58" spans="1:15" x14ac:dyDescent="0.2">
      <c r="A58" s="2" t="s">
        <v>16</v>
      </c>
      <c r="B58" s="70">
        <f>B21/'Tables 11a &amp; b'!G21</f>
        <v>0.38349180101970509</v>
      </c>
      <c r="C58" s="70">
        <f>C21/'Tables 11a &amp; b'!H21</f>
        <v>0.29720328370669263</v>
      </c>
      <c r="D58" s="70">
        <f>D21/'Tables 11a &amp; b'!I21</f>
        <v>0.28927155599603566</v>
      </c>
      <c r="E58" s="70">
        <f>E21/'Tables 11a &amp; b'!J21</f>
        <v>0.35372124492557511</v>
      </c>
      <c r="F58" s="70">
        <f>F21/'Tables 11a &amp; b'!K21</f>
        <v>0.32289194747666511</v>
      </c>
      <c r="G58" s="70">
        <f>G21/'Tables 11a &amp; b'!L21</f>
        <v>0.31905241935483869</v>
      </c>
      <c r="H58" s="70">
        <f>H21/'Tables 11a &amp; b'!M21</f>
        <v>0.37675632276194299</v>
      </c>
      <c r="I58" s="70">
        <f>I21/'Tables 11a &amp; b'!N21</f>
        <v>0.45322162377817676</v>
      </c>
      <c r="J58" s="70">
        <f>J21/'Tables 11a &amp; b'!O21</f>
        <v>0.46518778827146934</v>
      </c>
      <c r="K58" s="70">
        <f>K21/'Tables 11a &amp; b'!P21</f>
        <v>0.43546910755148743</v>
      </c>
      <c r="L58" s="70">
        <f>L21/'Tables 11a &amp; b'!Q21</f>
        <v>0.46775723091512567</v>
      </c>
      <c r="M58" s="70">
        <f>M21/'Tables 11a &amp; b'!R21</f>
        <v>0.45044852627082443</v>
      </c>
      <c r="N58" s="70">
        <f>N21/'Tables 11a &amp; b'!S21</f>
        <v>0.47385373247442214</v>
      </c>
      <c r="O58" s="70">
        <f>O21/'Tables 11a &amp; b'!T21</f>
        <v>0.48522072936660271</v>
      </c>
    </row>
    <row r="59" spans="1:15" x14ac:dyDescent="0.2">
      <c r="A59" s="2" t="s">
        <v>17</v>
      </c>
      <c r="B59" s="70">
        <f>B22/'Tables 11a &amp; b'!G22</f>
        <v>0.24937185929648242</v>
      </c>
      <c r="C59" s="70">
        <f>C22/'Tables 11a &amp; b'!H22</f>
        <v>0.24093816631130063</v>
      </c>
      <c r="D59" s="70">
        <f>D22/'Tables 11a &amp; b'!I22</f>
        <v>0.28486806677436727</v>
      </c>
      <c r="E59" s="70">
        <f>E22/'Tables 11a &amp; b'!J22</f>
        <v>0.2203585887796414</v>
      </c>
      <c r="F59" s="70">
        <f>F22/'Tables 11a &amp; b'!K22</f>
        <v>0.25739910313901343</v>
      </c>
      <c r="G59" s="70">
        <f>G22/'Tables 11a &amp; b'!L22</f>
        <v>0.16292134831460675</v>
      </c>
      <c r="H59" s="70">
        <f>H22/'Tables 11a &amp; b'!M22</f>
        <v>0.10187110187110188</v>
      </c>
      <c r="I59" s="70">
        <f>I22/'Tables 11a &amp; b'!N22</f>
        <v>0.16305469556243551</v>
      </c>
      <c r="J59" s="70">
        <f>J22/'Tables 11a &amp; b'!O22</f>
        <v>0.27367325702393341</v>
      </c>
      <c r="K59" s="70">
        <f>K22/'Tables 11a &amp; b'!P22</f>
        <v>0.27966881324747012</v>
      </c>
      <c r="L59" s="70">
        <f>L22/'Tables 11a &amp; b'!Q22</f>
        <v>0.2783203125</v>
      </c>
      <c r="M59" s="70">
        <f>M22/'Tables 11a &amp; b'!R22</f>
        <v>0.25663716814159293</v>
      </c>
      <c r="N59" s="70">
        <f>N22/'Tables 11a &amp; b'!S22</f>
        <v>0.23307626392459296</v>
      </c>
      <c r="O59" s="70">
        <f>O22/'Tables 11a &amp; b'!T22</f>
        <v>0.21734475374732334</v>
      </c>
    </row>
    <row r="60" spans="1:15" x14ac:dyDescent="0.2">
      <c r="A60" s="2" t="s">
        <v>18</v>
      </c>
      <c r="B60" s="70">
        <f>B23/'Tables 11a &amp; b'!G23</f>
        <v>0.40524781341107874</v>
      </c>
      <c r="C60" s="70">
        <f>C23/'Tables 11a &amp; b'!H23</f>
        <v>0.53727506426735216</v>
      </c>
      <c r="D60" s="70">
        <f>D23/'Tables 11a &amp; b'!I23</f>
        <v>0.46276595744680848</v>
      </c>
      <c r="E60" s="70">
        <f>E23/'Tables 11a &amp; b'!J23</f>
        <v>0.50131233595800528</v>
      </c>
      <c r="F60" s="70">
        <f>F23/'Tables 11a &amp; b'!K23</f>
        <v>0.58204334365325072</v>
      </c>
      <c r="G60" s="70">
        <f>G23/'Tables 11a &amp; b'!L23</f>
        <v>0.61832061068702293</v>
      </c>
      <c r="H60" s="70">
        <f>H23/'Tables 11a &amp; b'!M23</f>
        <v>0.61847389558232935</v>
      </c>
      <c r="I60" s="70">
        <f>I23/'Tables 11a &amp; b'!N23</f>
        <v>0.72115384615384615</v>
      </c>
      <c r="J60" s="70">
        <f>J23/'Tables 11a &amp; b'!O23</f>
        <v>0.73888888888888893</v>
      </c>
      <c r="K60" s="70">
        <f>K23/'Tables 11a &amp; b'!P23</f>
        <v>0.79187817258883253</v>
      </c>
      <c r="L60" s="70">
        <f>L23/'Tables 11a &amp; b'!Q23</f>
        <v>0.83125000000000004</v>
      </c>
      <c r="M60" s="70">
        <f>M23/'Tables 11a &amp; b'!R23</f>
        <v>0.87333333333333329</v>
      </c>
      <c r="N60" s="70">
        <f>N23/'Tables 11a &amp; b'!S23</f>
        <v>0.87958115183246077</v>
      </c>
      <c r="O60" s="70">
        <f>O23/'Tables 11a &amp; b'!T23</f>
        <v>0.8990825688073395</v>
      </c>
    </row>
    <row r="61" spans="1:15" x14ac:dyDescent="0.2">
      <c r="A61" s="2" t="s">
        <v>19</v>
      </c>
      <c r="B61" s="70">
        <f>B24/'Tables 11a &amp; b'!G24</f>
        <v>0.15635179153094461</v>
      </c>
      <c r="C61" s="70">
        <f>C24/'Tables 11a &amp; b'!H24</f>
        <v>0.19040000000000001</v>
      </c>
      <c r="D61" s="70">
        <f>D24/'Tables 11a &amp; b'!I24</f>
        <v>0.18909090909090909</v>
      </c>
      <c r="E61" s="70">
        <f>E24/'Tables 11a &amp; b'!J24</f>
        <v>0.20038535645472061</v>
      </c>
      <c r="F61" s="70">
        <f>F24/'Tables 11a &amp; b'!K24</f>
        <v>0.20695102685624012</v>
      </c>
      <c r="G61" s="70">
        <f>G24/'Tables 11a &amp; b'!L24</f>
        <v>0.16753022452504318</v>
      </c>
      <c r="H61" s="70">
        <f>H24/'Tables 11a &amp; b'!M24</f>
        <v>0.15978456014362658</v>
      </c>
      <c r="I61" s="70">
        <f>I24/'Tables 11a &amp; b'!N24</f>
        <v>0.11864406779661017</v>
      </c>
      <c r="J61" s="70">
        <f>J24/'Tables 11a &amp; b'!O24</f>
        <v>0.15822784810126583</v>
      </c>
      <c r="K61" s="70">
        <f>K24/'Tables 11a &amp; b'!P24</f>
        <v>0.15289256198347106</v>
      </c>
      <c r="L61" s="70">
        <f>L24/'Tables 11a &amp; b'!Q24</f>
        <v>0.18476190476190477</v>
      </c>
      <c r="M61" s="70">
        <f>M24/'Tables 11a &amp; b'!R24</f>
        <v>0.25267665952890794</v>
      </c>
      <c r="N61" s="70">
        <f>N24/'Tables 11a &amp; b'!S24</f>
        <v>0.25714285714285712</v>
      </c>
      <c r="O61" s="70">
        <f>O24/'Tables 11a &amp; b'!T24</f>
        <v>0.13013698630136986</v>
      </c>
    </row>
    <row r="62" spans="1:15" x14ac:dyDescent="0.2">
      <c r="A62" s="2" t="s">
        <v>20</v>
      </c>
      <c r="B62" s="70">
        <f>B25/'Tables 11a &amp; b'!G25</f>
        <v>0.3238255033557047</v>
      </c>
      <c r="C62" s="70">
        <f>C25/'Tables 11a &amp; b'!H25</f>
        <v>0.38504672897196263</v>
      </c>
      <c r="D62" s="70">
        <f>D25/'Tables 11a &amp; b'!I25</f>
        <v>0.28313253012048195</v>
      </c>
      <c r="E62" s="70">
        <f>E25/'Tables 11a &amp; b'!J25</f>
        <v>0.39960238568588469</v>
      </c>
      <c r="F62" s="70">
        <f>F25/'Tables 11a &amp; b'!K25</f>
        <v>0.66487935656836461</v>
      </c>
      <c r="G62" s="70">
        <f>G25/'Tables 11a &amp; b'!L25</f>
        <v>0.60050251256281406</v>
      </c>
      <c r="H62" s="70">
        <f>H25/'Tables 11a &amp; b'!M25</f>
        <v>0.65405405405405403</v>
      </c>
      <c r="I62" s="70">
        <f>I25/'Tables 11a &amp; b'!N25</f>
        <v>0.71875</v>
      </c>
      <c r="J62" s="70">
        <f>J25/'Tables 11a &amp; b'!O25</f>
        <v>0.7002518891687658</v>
      </c>
      <c r="K62" s="70">
        <f>K25/'Tables 11a &amp; b'!P25</f>
        <v>0.69918699186991873</v>
      </c>
      <c r="L62" s="70">
        <f>L25/'Tables 11a &amp; b'!Q25</f>
        <v>0.75068493150684934</v>
      </c>
      <c r="M62" s="70">
        <f>M25/'Tables 11a &amp; b'!R25</f>
        <v>0.75654450261780104</v>
      </c>
      <c r="N62" s="70">
        <f>N25/'Tables 11a &amp; b'!S25</f>
        <v>0.772020725388601</v>
      </c>
      <c r="O62" s="70">
        <f>O25/'Tables 11a &amp; b'!T25</f>
        <v>0.80838323353293418</v>
      </c>
    </row>
    <row r="63" spans="1:15" x14ac:dyDescent="0.2">
      <c r="A63" s="2" t="s">
        <v>21</v>
      </c>
      <c r="B63" s="70">
        <f>B26/'Tables 11a &amp; b'!G26</f>
        <v>0.47155255544840885</v>
      </c>
      <c r="C63" s="70">
        <f>C26/'Tables 11a &amp; b'!H26</f>
        <v>0.61727183513248285</v>
      </c>
      <c r="D63" s="70">
        <f>D26/'Tables 11a &amp; b'!I26</f>
        <v>0.68757126567844928</v>
      </c>
      <c r="E63" s="70">
        <f>E26/'Tables 11a &amp; b'!J26</f>
        <v>0.6875</v>
      </c>
      <c r="F63" s="70">
        <f>F26/'Tables 11a &amp; b'!K26</f>
        <v>0.62639109697933226</v>
      </c>
      <c r="G63" s="70">
        <f>G26/'Tables 11a &amp; b'!L26</f>
        <v>0.52158894645941278</v>
      </c>
      <c r="H63" s="70">
        <f>H26/'Tables 11a &amp; b'!M26</f>
        <v>0.43059936908517349</v>
      </c>
      <c r="I63" s="70">
        <f>I26/'Tables 11a &amp; b'!N26</f>
        <v>0.48088235294117648</v>
      </c>
      <c r="J63" s="70">
        <f>J26/'Tables 11a &amp; b'!O26</f>
        <v>0.46551724137931033</v>
      </c>
      <c r="K63" s="70">
        <f>K26/'Tables 11a &amp; b'!P26</f>
        <v>0.53491827637444278</v>
      </c>
      <c r="L63" s="70">
        <f>L26/'Tables 11a &amp; b'!Q26</f>
        <v>0.50847457627118642</v>
      </c>
      <c r="M63" s="70">
        <f>M26/'Tables 11a &amp; b'!R26</f>
        <v>0.4803548795944233</v>
      </c>
      <c r="N63" s="70">
        <f>N26/'Tables 11a &amp; b'!S26</f>
        <v>0.49892008639308855</v>
      </c>
      <c r="O63" s="70">
        <f>O26/'Tables 11a &amp; b'!T26</f>
        <v>0.489769820971867</v>
      </c>
    </row>
    <row r="64" spans="1:15" x14ac:dyDescent="0.2">
      <c r="A64" s="2" t="s">
        <v>22</v>
      </c>
      <c r="B64" s="70">
        <f>B27/'Tables 11a &amp; b'!G27</f>
        <v>0.28753753753753752</v>
      </c>
      <c r="C64" s="70">
        <f>C27/'Tables 11a &amp; b'!H27</f>
        <v>0.28269230769230769</v>
      </c>
      <c r="D64" s="70">
        <f>D27/'Tables 11a &amp; b'!I27</f>
        <v>0.34196891191709844</v>
      </c>
      <c r="E64" s="70">
        <f>E27/'Tables 11a &amp; b'!J27</f>
        <v>0.44536940686784598</v>
      </c>
      <c r="F64" s="70">
        <f>F27/'Tables 11a &amp; b'!K27</f>
        <v>0.43971631205673761</v>
      </c>
      <c r="G64" s="70">
        <f>G27/'Tables 11a &amp; b'!L27</f>
        <v>0.40690866510538642</v>
      </c>
      <c r="H64" s="70">
        <f>H27/'Tables 11a &amp; b'!M27</f>
        <v>0.32782369146005508</v>
      </c>
      <c r="I64" s="70">
        <f>I27/'Tables 11a &amp; b'!N27</f>
        <v>0.33781061114842176</v>
      </c>
      <c r="J64" s="70">
        <f>J27/'Tables 11a &amp; b'!O27</f>
        <v>0.42342342342342343</v>
      </c>
      <c r="K64" s="70">
        <f>K27/'Tables 11a &amp; b'!P27</f>
        <v>0.38148391332895598</v>
      </c>
      <c r="L64" s="70">
        <f>L27/'Tables 11a &amp; b'!Q27</f>
        <v>0.4874231414197876</v>
      </c>
      <c r="M64" s="70">
        <f>M27/'Tables 11a &amp; b'!R27</f>
        <v>0.46432111000991078</v>
      </c>
      <c r="N64" s="70">
        <f>N27/'Tables 11a &amp; b'!S27</f>
        <v>0.5970982142857143</v>
      </c>
      <c r="O64" s="70">
        <f>O27/'Tables 11a &amp; b'!T27</f>
        <v>0.52330508474576276</v>
      </c>
    </row>
    <row r="65" spans="1:15" x14ac:dyDescent="0.2">
      <c r="A65" s="2" t="s">
        <v>23</v>
      </c>
      <c r="B65" s="70">
        <f>B28/'Tables 11a &amp; b'!G28</f>
        <v>0.34831460674157305</v>
      </c>
      <c r="C65" s="70">
        <f>C28/'Tables 11a &amp; b'!H28</f>
        <v>0.5892857142857143</v>
      </c>
      <c r="D65" s="70">
        <f>D28/'Tables 11a &amp; b'!I28</f>
        <v>0.44705882352941179</v>
      </c>
      <c r="E65" s="70">
        <f>E28/'Tables 11a &amp; b'!J28</f>
        <v>0.52040816326530615</v>
      </c>
      <c r="F65" s="70">
        <f>F28/'Tables 11a &amp; b'!K28</f>
        <v>0.47787610619469029</v>
      </c>
      <c r="G65" s="70">
        <f>G28/'Tables 11a &amp; b'!L28</f>
        <v>0.41379310344827586</v>
      </c>
      <c r="H65" s="70">
        <f>H28/'Tables 11a &amp; b'!M28</f>
        <v>0.43902439024390244</v>
      </c>
      <c r="I65" s="70">
        <f>I28/'Tables 11a &amp; b'!N28</f>
        <v>0.4375</v>
      </c>
      <c r="J65" s="70">
        <f>J28/'Tables 11a &amp; b'!O28</f>
        <v>0.51948051948051943</v>
      </c>
      <c r="K65" s="70">
        <f>K28/'Tables 11a &amp; b'!P28</f>
        <v>0.44897959183673469</v>
      </c>
      <c r="L65" s="70">
        <f>L28/'Tables 11a &amp; b'!Q28</f>
        <v>0.39175257731958762</v>
      </c>
      <c r="M65" s="70">
        <f>M28/'Tables 11a &amp; b'!R28</f>
        <v>0.3925233644859813</v>
      </c>
      <c r="N65" s="70">
        <f>N28/'Tables 11a &amp; b'!S28</f>
        <v>0.32258064516129031</v>
      </c>
      <c r="O65" s="70">
        <f>O28/'Tables 11a &amp; b'!T28</f>
        <v>0.25</v>
      </c>
    </row>
    <row r="66" spans="1:15" x14ac:dyDescent="0.2">
      <c r="A66" s="2" t="s">
        <v>24</v>
      </c>
      <c r="B66" s="70">
        <f>B29/'Tables 11a &amp; b'!G29</f>
        <v>0.23584905660377359</v>
      </c>
      <c r="C66" s="70">
        <f>C29/'Tables 11a &amp; b'!H29</f>
        <v>0.38121546961325969</v>
      </c>
      <c r="D66" s="70">
        <f>D29/'Tables 11a &amp; b'!I29</f>
        <v>0.53022670025188912</v>
      </c>
      <c r="E66" s="70">
        <f>E29/'Tables 11a &amp; b'!J29</f>
        <v>0.60061919504643968</v>
      </c>
      <c r="F66" s="70">
        <f>F29/'Tables 11a &amp; b'!K29</f>
        <v>0.72496831432192654</v>
      </c>
      <c r="G66" s="70">
        <f>G29/'Tables 11a &amp; b'!L29</f>
        <v>0.76431424766977363</v>
      </c>
      <c r="H66" s="70">
        <f>H29/'Tables 11a &amp; b'!M29</f>
        <v>0.70323488045007032</v>
      </c>
      <c r="I66" s="70">
        <f>I29/'Tables 11a &amp; b'!N29</f>
        <v>0.77405247813411082</v>
      </c>
      <c r="J66" s="70">
        <f>J29/'Tables 11a &amp; b'!O29</f>
        <v>0.74630872483221478</v>
      </c>
      <c r="K66" s="70">
        <f>K29/'Tables 11a &amp; b'!P29</f>
        <v>0.41560283687943261</v>
      </c>
      <c r="L66" s="70">
        <f>L29/'Tables 11a &amp; b'!Q29</f>
        <v>0.16686674669867949</v>
      </c>
      <c r="M66" s="70">
        <f>M29/'Tables 11a &amp; b'!R29</f>
        <v>0.51188986232790989</v>
      </c>
      <c r="N66" s="70">
        <f>N29/'Tables 11a &amp; b'!S29</f>
        <v>0.60747663551401865</v>
      </c>
      <c r="O66" s="70">
        <f>O29/'Tables 11a &amp; b'!T29</f>
        <v>0.69542253521126762</v>
      </c>
    </row>
    <row r="67" spans="1:15" x14ac:dyDescent="0.2">
      <c r="A67" s="2" t="s">
        <v>25</v>
      </c>
      <c r="B67" s="70">
        <f>B30/'Tables 11a &amp; b'!G30</f>
        <v>0.34064665127020788</v>
      </c>
      <c r="C67" s="70">
        <f>C30/'Tables 11a &amp; b'!H30</f>
        <v>0.36763236763236762</v>
      </c>
      <c r="D67" s="70">
        <f>D30/'Tables 11a &amp; b'!I30</f>
        <v>0.44653465346534654</v>
      </c>
      <c r="E67" s="70">
        <f>E30/'Tables 11a &amp; b'!J30</f>
        <v>0.50718685831622179</v>
      </c>
      <c r="F67" s="70">
        <f>F30/'Tables 11a &amp; b'!K30</f>
        <v>0.5</v>
      </c>
      <c r="G67" s="70">
        <f>G30/'Tables 11a &amp; b'!L30</f>
        <v>0.4541120381406436</v>
      </c>
      <c r="H67" s="70">
        <f>H30/'Tables 11a &amp; b'!M30</f>
        <v>0.44474761255115963</v>
      </c>
      <c r="I67" s="70">
        <f>I30/'Tables 11a &amp; b'!N30</f>
        <v>0.52485380116959068</v>
      </c>
      <c r="J67" s="70">
        <f>J30/'Tables 11a &amp; b'!O30</f>
        <v>0.61538461538461542</v>
      </c>
      <c r="K67" s="70">
        <f>K30/'Tables 11a &amp; b'!P30</f>
        <v>0.61563517915309451</v>
      </c>
      <c r="L67" s="70">
        <f>L30/'Tables 11a &amp; b'!Q30</f>
        <v>0.62608695652173918</v>
      </c>
      <c r="M67" s="70">
        <f>M30/'Tables 11a &amp; b'!R30</f>
        <v>0.65625</v>
      </c>
      <c r="N67" s="70">
        <f>N30/'Tables 11a &amp; b'!S30</f>
        <v>0.63873626373626369</v>
      </c>
      <c r="O67" s="70">
        <f>O30/'Tables 11a &amp; b'!T30</f>
        <v>0.62316715542521994</v>
      </c>
    </row>
    <row r="68" spans="1:15" x14ac:dyDescent="0.2">
      <c r="A68" s="2" t="s">
        <v>26</v>
      </c>
      <c r="B68" s="70">
        <f>B31/'Tables 11a &amp; b'!G31</f>
        <v>0.41728395061728396</v>
      </c>
      <c r="C68" s="70">
        <f>C31/'Tables 11a &amp; b'!H31</f>
        <v>0.40834386852085969</v>
      </c>
      <c r="D68" s="70">
        <f>D31/'Tables 11a &amp; b'!I31</f>
        <v>0.38439306358381503</v>
      </c>
      <c r="E68" s="70">
        <f>E31/'Tables 11a &amp; b'!J31</f>
        <v>0.34294385432473445</v>
      </c>
      <c r="F68" s="70">
        <f>F31/'Tables 11a &amp; b'!K31</f>
        <v>0.43034825870646765</v>
      </c>
      <c r="G68" s="70">
        <f>G31/'Tables 11a &amp; b'!L31</f>
        <v>0.38989898989898991</v>
      </c>
      <c r="H68" s="70">
        <f>H31/'Tables 11a &amp; b'!M31</f>
        <v>0.26194690265486725</v>
      </c>
      <c r="I68" s="70">
        <f>I31/'Tables 11a &amp; b'!N31</f>
        <v>0.37196261682242993</v>
      </c>
      <c r="J68" s="70">
        <f>J31/'Tables 11a &amp; b'!O31</f>
        <v>0.45213849287169044</v>
      </c>
      <c r="K68" s="70">
        <f>K31/'Tables 11a &amp; b'!P31</f>
        <v>0.51388888888888884</v>
      </c>
      <c r="L68" s="70">
        <f>L31/'Tables 11a &amp; b'!Q31</f>
        <v>0.48217317487266553</v>
      </c>
      <c r="M68" s="70">
        <f>M31/'Tables 11a &amp; b'!R31</f>
        <v>0.44108280254777071</v>
      </c>
      <c r="N68" s="70">
        <f>N31/'Tables 11a &amp; b'!S31</f>
        <v>0.47678018575851394</v>
      </c>
      <c r="O68" s="70">
        <f>O31/'Tables 11a &amp; b'!T31</f>
        <v>0.43510054844606949</v>
      </c>
    </row>
    <row r="69" spans="1:15" x14ac:dyDescent="0.2">
      <c r="A69" s="2" t="s">
        <v>27</v>
      </c>
      <c r="B69" s="70">
        <f>B32/'Tables 11a &amp; b'!G32</f>
        <v>0.35766423357664234</v>
      </c>
      <c r="C69" s="70">
        <f>C32/'Tables 11a &amp; b'!H32</f>
        <v>0.22085889570552147</v>
      </c>
      <c r="D69" s="70">
        <f>D32/'Tables 11a &amp; b'!I32</f>
        <v>0.32692307692307693</v>
      </c>
      <c r="E69" s="70">
        <f>E32/'Tables 11a &amp; b'!J32</f>
        <v>0.43537414965986393</v>
      </c>
      <c r="F69" s="70">
        <f>F32/'Tables 11a &amp; b'!K32</f>
        <v>0.45859872611464969</v>
      </c>
      <c r="G69" s="70">
        <f>G32/'Tables 11a &amp; b'!L32</f>
        <v>0.48717948717948717</v>
      </c>
      <c r="H69" s="70">
        <f>H32/'Tables 11a &amp; b'!M32</f>
        <v>0.5357142857142857</v>
      </c>
      <c r="I69" s="70">
        <f>I32/'Tables 11a &amp; b'!N32</f>
        <v>0.33070866141732286</v>
      </c>
      <c r="J69" s="70">
        <f>J32/'Tables 11a &amp; b'!O32</f>
        <v>0.41666666666666669</v>
      </c>
      <c r="K69" s="70">
        <f>K32/'Tables 11a &amp; b'!P32</f>
        <v>0.44210526315789472</v>
      </c>
      <c r="L69" s="70">
        <f>L32/'Tables 11a &amp; b'!Q32</f>
        <v>0.45714285714285713</v>
      </c>
      <c r="M69" s="70">
        <f>M32/'Tables 11a &amp; b'!R32</f>
        <v>0.47916666666666669</v>
      </c>
      <c r="N69" s="70">
        <f>N32/'Tables 11a &amp; b'!S32</f>
        <v>0.51086956521739135</v>
      </c>
      <c r="O69" s="70">
        <f>O32/'Tables 11a &amp; b'!T32</f>
        <v>0.41176470588235292</v>
      </c>
    </row>
    <row r="70" spans="1:15" x14ac:dyDescent="0.2">
      <c r="A70" s="2" t="s">
        <v>28</v>
      </c>
      <c r="B70" s="70">
        <f>B33/'Tables 11a &amp; b'!G33</f>
        <v>0.15309446254071662</v>
      </c>
      <c r="C70" s="70">
        <f>C33/'Tables 11a &amp; b'!H33</f>
        <v>0.19906687402799378</v>
      </c>
      <c r="D70" s="70">
        <f>D33/'Tables 11a &amp; b'!I33</f>
        <v>0.18556701030927836</v>
      </c>
      <c r="E70" s="70">
        <f>E33/'Tables 11a &amp; b'!J33</f>
        <v>0.25925925925925924</v>
      </c>
      <c r="F70" s="70">
        <f>F33/'Tables 11a &amp; b'!K33</f>
        <v>0.22557471264367815</v>
      </c>
      <c r="G70" s="70">
        <f>G33/'Tables 11a &amp; b'!L33</f>
        <v>5.0613496932515337E-2</v>
      </c>
      <c r="H70" s="70">
        <f>H33/'Tables 11a &amp; b'!M33</f>
        <v>4.6793760831889082E-2</v>
      </c>
      <c r="I70" s="70">
        <f>I33/'Tables 11a &amp; b'!N33</f>
        <v>0.12395309882747069</v>
      </c>
      <c r="J70" s="70">
        <f>J33/'Tables 11a &amp; b'!O33</f>
        <v>0.20516962843295639</v>
      </c>
      <c r="K70" s="70">
        <f>K33/'Tables 11a &amp; b'!P33</f>
        <v>0.60127591706539074</v>
      </c>
      <c r="L70" s="70">
        <f>L33/'Tables 11a &amp; b'!Q33</f>
        <v>0.95055821371610849</v>
      </c>
      <c r="M70" s="70">
        <f>M33/'Tables 11a &amp; b'!R33</f>
        <v>0.9686028257456829</v>
      </c>
      <c r="N70" s="70">
        <f>N33/'Tables 11a &amp; b'!S33</f>
        <v>0.84806629834254144</v>
      </c>
      <c r="O70" s="70">
        <f>O33/'Tables 11a &amp; b'!T33</f>
        <v>0.86587183308494786</v>
      </c>
    </row>
    <row r="71" spans="1:15" x14ac:dyDescent="0.2">
      <c r="A71" s="2" t="s">
        <v>29</v>
      </c>
      <c r="B71" s="70">
        <f>B34/'Tables 11a &amp; b'!G34</f>
        <v>0.18537258509659613</v>
      </c>
      <c r="C71" s="70">
        <f>C34/'Tables 11a &amp; b'!H34</f>
        <v>0.19328454584588894</v>
      </c>
      <c r="D71" s="70">
        <f>D34/'Tables 11a &amp; b'!I34</f>
        <v>0.19142857142857142</v>
      </c>
      <c r="E71" s="70">
        <f>E34/'Tables 11a &amp; b'!J34</f>
        <v>0.23202755058114508</v>
      </c>
      <c r="F71" s="70">
        <f>F34/'Tables 11a &amp; b'!K34</f>
        <v>0.2492354740061162</v>
      </c>
      <c r="G71" s="70">
        <f>G34/'Tables 11a &amp; b'!L34</f>
        <v>0.26825127334465193</v>
      </c>
      <c r="H71" s="70">
        <f>H34/'Tables 11a &amp; b'!M34</f>
        <v>0.1678591084204733</v>
      </c>
      <c r="I71" s="70">
        <f>I34/'Tables 11a &amp; b'!N34</f>
        <v>0.19938461538461538</v>
      </c>
      <c r="J71" s="70">
        <f>J34/'Tables 11a &amp; b'!O34</f>
        <v>0.23333333333333334</v>
      </c>
      <c r="K71" s="70">
        <f>K34/'Tables 11a &amp; b'!P34</f>
        <v>0.22640345465761874</v>
      </c>
      <c r="L71" s="70">
        <f>L34/'Tables 11a &amp; b'!Q34</f>
        <v>0.30550514216575925</v>
      </c>
      <c r="M71" s="70">
        <f>M34/'Tables 11a &amp; b'!R34</f>
        <v>0.33820724729815638</v>
      </c>
      <c r="N71" s="70">
        <f>N34/'Tables 11a &amp; b'!S34</f>
        <v>0.39328400682982356</v>
      </c>
      <c r="O71" s="70">
        <f>O34/'Tables 11a &amp; b'!T34</f>
        <v>0.31451123254401941</v>
      </c>
    </row>
    <row r="72" spans="1:15" x14ac:dyDescent="0.2">
      <c r="A72" s="2" t="s">
        <v>30</v>
      </c>
      <c r="B72" s="70">
        <f>B35/'Tables 11a &amp; b'!G35</f>
        <v>0.34592445328031807</v>
      </c>
      <c r="C72" s="70">
        <f>C35/'Tables 11a &amp; b'!H35</f>
        <v>0.34345047923322686</v>
      </c>
      <c r="D72" s="70">
        <f>D35/'Tables 11a &amp; b'!I35</f>
        <v>0.47249190938511326</v>
      </c>
      <c r="E72" s="70">
        <f>E35/'Tables 11a &amp; b'!J35</f>
        <v>0.46105263157894738</v>
      </c>
      <c r="F72" s="70">
        <f>F35/'Tables 11a &amp; b'!K35</f>
        <v>0.34924623115577891</v>
      </c>
      <c r="G72" s="70">
        <f>G35/'Tables 11a &amp; b'!L35</f>
        <v>0.34579439252336447</v>
      </c>
      <c r="H72" s="70">
        <f>H35/'Tables 11a &amp; b'!M35</f>
        <v>0.23529411764705882</v>
      </c>
      <c r="I72" s="70">
        <f>I35/'Tables 11a &amp; b'!N35</f>
        <v>0.11051212938005391</v>
      </c>
      <c r="J72" s="70">
        <f>J35/'Tables 11a &amp; b'!O35</f>
        <v>0.1065989847715736</v>
      </c>
      <c r="K72" s="70">
        <f>K35/'Tables 11a &amp; b'!P35</f>
        <v>0.26365795724465557</v>
      </c>
      <c r="L72" s="70">
        <f>L35/'Tables 11a &amp; b'!Q35</f>
        <v>0.49292452830188677</v>
      </c>
      <c r="M72" s="70">
        <f>M35/'Tables 11a &amp; b'!R35</f>
        <v>0.53779697624190059</v>
      </c>
      <c r="N72" s="70">
        <f>N35/'Tables 11a &amp; b'!S35</f>
        <v>0.45699831365935917</v>
      </c>
      <c r="O72" s="70">
        <f>O35/'Tables 11a &amp; b'!T35</f>
        <v>0.47186147186147187</v>
      </c>
    </row>
    <row r="73" spans="1:15" x14ac:dyDescent="0.2">
      <c r="A73" s="2" t="s">
        <v>31</v>
      </c>
      <c r="B73" s="70">
        <f>B36/'Tables 11a &amp; b'!G36</f>
        <v>0.48672566371681414</v>
      </c>
      <c r="C73" s="70">
        <f>C36/'Tables 11a &amp; b'!H36</f>
        <v>0.48022151898734178</v>
      </c>
      <c r="D73" s="70">
        <f>D36/'Tables 11a &amp; b'!I36</f>
        <v>0.43230403800475059</v>
      </c>
      <c r="E73" s="70">
        <f>E36/'Tables 11a &amp; b'!J36</f>
        <v>0.33614153327716934</v>
      </c>
      <c r="F73" s="70">
        <f>F36/'Tables 11a &amp; b'!K36</f>
        <v>0.31565440547476475</v>
      </c>
      <c r="G73" s="70">
        <f>G36/'Tables 11a &amp; b'!L36</f>
        <v>0.28316831683168314</v>
      </c>
      <c r="H73" s="70">
        <f>H36/'Tables 11a &amp; b'!M36</f>
        <v>0.44389763779527558</v>
      </c>
      <c r="I73" s="70">
        <f>I36/'Tables 11a &amp; b'!N36</f>
        <v>0.53957528957528955</v>
      </c>
      <c r="J73" s="70">
        <f>J36/'Tables 11a &amp; b'!O36</f>
        <v>0.52861952861952866</v>
      </c>
      <c r="K73" s="70">
        <f>K36/'Tables 11a &amp; b'!P36</f>
        <v>0.53995901639344257</v>
      </c>
      <c r="L73" s="70">
        <f>L36/'Tables 11a &amp; b'!Q36</f>
        <v>0.54157549234135671</v>
      </c>
      <c r="M73" s="70">
        <f>M36/'Tables 11a &amp; b'!R36</f>
        <v>0.51072961373390557</v>
      </c>
      <c r="N73" s="70">
        <f>N36/'Tables 11a &amp; b'!S36</f>
        <v>0.50502793296089388</v>
      </c>
      <c r="O73" s="70">
        <f>O36/'Tables 11a &amp; b'!T36</f>
        <v>0.41034482758620688</v>
      </c>
    </row>
    <row r="74" spans="1:15" x14ac:dyDescent="0.2">
      <c r="A74" s="3" t="s">
        <v>32</v>
      </c>
      <c r="B74" s="71">
        <f>B37/'Tables 11a &amp; b'!G37</f>
        <v>0.21870047543581617</v>
      </c>
      <c r="C74" s="71">
        <f>C37/'Tables 11a &amp; b'!H37</f>
        <v>0.21000758150113721</v>
      </c>
      <c r="D74" s="71">
        <f>D37/'Tables 11a &amp; b'!I37</f>
        <v>0.20503330866025166</v>
      </c>
      <c r="E74" s="71">
        <f>E37/'Tables 11a &amp; b'!J37</f>
        <v>0.22363150867823764</v>
      </c>
      <c r="F74" s="71">
        <f>F37/'Tables 11a &amp; b'!K37</f>
        <v>0.23443223443223443</v>
      </c>
      <c r="G74" s="71">
        <f>G37/'Tables 11a &amp; b'!L37</f>
        <v>0.20871985157699444</v>
      </c>
      <c r="H74" s="71">
        <f>H37/'Tables 11a &amp; b'!M37</f>
        <v>0.27537593984962405</v>
      </c>
      <c r="I74" s="71">
        <f>I37/'Tables 11a &amp; b'!N37</f>
        <v>0.29562043795620441</v>
      </c>
      <c r="J74" s="71">
        <f>J37/'Tables 11a &amp; b'!O37</f>
        <v>0.33333333333333331</v>
      </c>
      <c r="K74" s="71">
        <f>K37/'Tables 11a &amp; b'!P37</f>
        <v>0.34766697163769444</v>
      </c>
      <c r="L74" s="71">
        <f>L37/'Tables 11a &amp; b'!Q37</f>
        <v>0.36064257028112451</v>
      </c>
      <c r="M74" s="71">
        <f>M37/'Tables 11a &amp; b'!R37</f>
        <v>0.41238938053097346</v>
      </c>
      <c r="N74" s="71">
        <f>N37/'Tables 11a &amp; b'!S37</f>
        <v>0.44724025974025972</v>
      </c>
      <c r="O74" s="71">
        <f>O37/'Tables 11a &amp; b'!T37</f>
        <v>0.46759639048400325</v>
      </c>
    </row>
  </sheetData>
  <mergeCells count="1">
    <mergeCell ref="Q3:R3"/>
  </mergeCells>
  <hyperlinks>
    <hyperlink ref="A2" location="Contents!A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20"/>
  <sheetViews>
    <sheetView showGridLines="0" workbookViewId="0">
      <selection activeCell="A2" sqref="A2"/>
    </sheetView>
  </sheetViews>
  <sheetFormatPr defaultRowHeight="12.75" x14ac:dyDescent="0.2"/>
  <cols>
    <col min="1" max="1" width="27.42578125" style="6" customWidth="1"/>
    <col min="2" max="15" width="9.42578125" style="6" customWidth="1"/>
    <col min="16" max="16" width="6.7109375" style="6" customWidth="1"/>
    <col min="17" max="17" width="9.140625" style="6"/>
    <col min="18" max="18" width="12" style="6" customWidth="1"/>
    <col min="19" max="16384" width="9.140625" style="6"/>
  </cols>
  <sheetData>
    <row r="1" spans="1:18" x14ac:dyDescent="0.2">
      <c r="A1" s="30" t="s">
        <v>335</v>
      </c>
    </row>
    <row r="2" spans="1:18" ht="15" x14ac:dyDescent="0.25">
      <c r="A2" s="226" t="s">
        <v>241</v>
      </c>
    </row>
    <row r="3" spans="1:18" x14ac:dyDescent="0.2">
      <c r="Q3" s="345" t="s">
        <v>269</v>
      </c>
      <c r="R3" s="346"/>
    </row>
    <row r="4" spans="1:18" s="15" customFormat="1" x14ac:dyDescent="0.2">
      <c r="A4" s="6"/>
      <c r="B4" s="28" t="s">
        <v>140</v>
      </c>
      <c r="C4" s="28" t="s">
        <v>141</v>
      </c>
      <c r="D4" s="28" t="s">
        <v>142</v>
      </c>
      <c r="E4" s="28" t="s">
        <v>143</v>
      </c>
      <c r="F4" s="28" t="s">
        <v>144</v>
      </c>
      <c r="G4" s="28" t="s">
        <v>145</v>
      </c>
      <c r="H4" s="28" t="s">
        <v>146</v>
      </c>
      <c r="I4" s="28" t="s">
        <v>147</v>
      </c>
      <c r="J4" s="28" t="s">
        <v>148</v>
      </c>
      <c r="K4" s="28" t="s">
        <v>149</v>
      </c>
      <c r="L4" s="28" t="s">
        <v>150</v>
      </c>
      <c r="M4" s="12" t="s">
        <v>151</v>
      </c>
      <c r="N4" s="12" t="s">
        <v>152</v>
      </c>
      <c r="O4" s="12" t="s">
        <v>267</v>
      </c>
      <c r="Q4" s="319" t="s">
        <v>154</v>
      </c>
      <c r="R4" s="319" t="s">
        <v>155</v>
      </c>
    </row>
    <row r="5" spans="1:18" x14ac:dyDescent="0.2">
      <c r="A5" s="4" t="s">
        <v>208</v>
      </c>
      <c r="B5" s="59">
        <v>41131</v>
      </c>
      <c r="C5" s="59">
        <v>42063</v>
      </c>
      <c r="D5" s="59">
        <v>43563</v>
      </c>
      <c r="E5" s="59">
        <v>41949</v>
      </c>
      <c r="F5" s="59">
        <v>35708</v>
      </c>
      <c r="G5" s="59">
        <v>32163</v>
      </c>
      <c r="H5" s="59">
        <v>29809</v>
      </c>
      <c r="I5" s="59">
        <v>29852</v>
      </c>
      <c r="J5" s="59">
        <v>28610</v>
      </c>
      <c r="K5" s="59">
        <v>28775</v>
      </c>
      <c r="L5" s="59">
        <v>29384</v>
      </c>
      <c r="M5" s="59">
        <v>30268</v>
      </c>
      <c r="N5" s="59">
        <v>31581</v>
      </c>
      <c r="O5" s="59">
        <v>27571</v>
      </c>
      <c r="Q5" s="35">
        <f>O5-N5</f>
        <v>-4010</v>
      </c>
      <c r="R5" s="84">
        <f>Q5/N5</f>
        <v>-0.12697507995313637</v>
      </c>
    </row>
    <row r="6" spans="1:18" x14ac:dyDescent="0.2">
      <c r="A6" s="74" t="s">
        <v>330</v>
      </c>
      <c r="B6" s="318">
        <f>B7+B8</f>
        <v>1335</v>
      </c>
      <c r="C6" s="318">
        <f t="shared" ref="C6:O6" si="0">C7+C8</f>
        <v>1457</v>
      </c>
      <c r="D6" s="318">
        <f t="shared" si="0"/>
        <v>1357</v>
      </c>
      <c r="E6" s="318">
        <f t="shared" si="0"/>
        <v>1310</v>
      </c>
      <c r="F6" s="318">
        <f t="shared" si="0"/>
        <v>1006</v>
      </c>
      <c r="G6" s="318">
        <f t="shared" si="0"/>
        <v>894</v>
      </c>
      <c r="H6" s="318">
        <f t="shared" si="0"/>
        <v>795</v>
      </c>
      <c r="I6" s="318">
        <f t="shared" si="0"/>
        <v>772</v>
      </c>
      <c r="J6" s="318">
        <f t="shared" si="0"/>
        <v>741</v>
      </c>
      <c r="K6" s="318">
        <f t="shared" si="0"/>
        <v>690</v>
      </c>
      <c r="L6" s="318">
        <f t="shared" si="0"/>
        <v>742</v>
      </c>
      <c r="M6" s="318">
        <f t="shared" si="0"/>
        <v>829</v>
      </c>
      <c r="N6" s="318">
        <f t="shared" si="0"/>
        <v>806</v>
      </c>
      <c r="O6" s="318">
        <f t="shared" si="0"/>
        <v>670</v>
      </c>
      <c r="Q6" s="37">
        <f>O6-N6</f>
        <v>-136</v>
      </c>
      <c r="R6" s="49">
        <f>Q6/N6</f>
        <v>-0.16873449131513649</v>
      </c>
    </row>
    <row r="7" spans="1:18" x14ac:dyDescent="0.2">
      <c r="A7" s="97" t="s">
        <v>331</v>
      </c>
      <c r="B7" s="61">
        <v>469</v>
      </c>
      <c r="C7" s="61">
        <v>478</v>
      </c>
      <c r="D7" s="61">
        <v>400</v>
      </c>
      <c r="E7" s="61">
        <v>426</v>
      </c>
      <c r="F7" s="61">
        <v>366</v>
      </c>
      <c r="G7" s="61">
        <v>309</v>
      </c>
      <c r="H7" s="61">
        <v>284</v>
      </c>
      <c r="I7" s="61">
        <v>212</v>
      </c>
      <c r="J7" s="61">
        <v>192</v>
      </c>
      <c r="K7" s="61">
        <v>179</v>
      </c>
      <c r="L7" s="61">
        <v>157</v>
      </c>
      <c r="M7" s="61">
        <v>195</v>
      </c>
      <c r="N7" s="61">
        <v>185</v>
      </c>
      <c r="O7" s="61">
        <v>149</v>
      </c>
      <c r="Q7" s="37">
        <f t="shared" ref="Q7:Q8" si="1">O7-N7</f>
        <v>-36</v>
      </c>
      <c r="R7" s="49">
        <f t="shared" ref="R7:R8" si="2">Q7/N7</f>
        <v>-0.19459459459459461</v>
      </c>
    </row>
    <row r="8" spans="1:18" x14ac:dyDescent="0.2">
      <c r="A8" s="97" t="s">
        <v>332</v>
      </c>
      <c r="B8" s="61">
        <v>866</v>
      </c>
      <c r="C8" s="61">
        <v>979</v>
      </c>
      <c r="D8" s="61">
        <v>957</v>
      </c>
      <c r="E8" s="61">
        <v>884</v>
      </c>
      <c r="F8" s="61">
        <v>640</v>
      </c>
      <c r="G8" s="61">
        <v>585</v>
      </c>
      <c r="H8" s="61">
        <v>511</v>
      </c>
      <c r="I8" s="61">
        <v>560</v>
      </c>
      <c r="J8" s="61">
        <v>549</v>
      </c>
      <c r="K8" s="61">
        <v>511</v>
      </c>
      <c r="L8" s="61">
        <v>585</v>
      </c>
      <c r="M8" s="61">
        <v>634</v>
      </c>
      <c r="N8" s="61">
        <v>621</v>
      </c>
      <c r="O8" s="61">
        <v>521</v>
      </c>
      <c r="Q8" s="37">
        <f t="shared" si="1"/>
        <v>-100</v>
      </c>
      <c r="R8" s="49">
        <f t="shared" si="2"/>
        <v>-0.1610305958132045</v>
      </c>
    </row>
    <row r="9" spans="1:18" x14ac:dyDescent="0.2">
      <c r="A9" s="2" t="s">
        <v>328</v>
      </c>
      <c r="B9" s="61">
        <v>5241</v>
      </c>
      <c r="C9" s="61">
        <v>2824</v>
      </c>
      <c r="D9" s="61">
        <v>1506</v>
      </c>
      <c r="E9" s="61">
        <v>1343</v>
      </c>
      <c r="F9" s="61">
        <v>1126</v>
      </c>
      <c r="G9" s="61">
        <v>1157</v>
      </c>
      <c r="H9" s="61">
        <v>869</v>
      </c>
      <c r="I9" s="61">
        <v>1090</v>
      </c>
      <c r="J9" s="61">
        <v>816</v>
      </c>
      <c r="K9" s="61">
        <v>929</v>
      </c>
      <c r="L9" s="61">
        <v>999</v>
      </c>
      <c r="M9" s="61">
        <v>1178</v>
      </c>
      <c r="N9" s="61">
        <v>1191</v>
      </c>
      <c r="O9" s="61">
        <v>1164</v>
      </c>
      <c r="Q9" s="37">
        <f>O9-N9</f>
        <v>-27</v>
      </c>
      <c r="R9" s="49">
        <f>Q9/N9</f>
        <v>-2.2670025188916875E-2</v>
      </c>
    </row>
    <row r="10" spans="1:18" x14ac:dyDescent="0.2">
      <c r="A10" s="3" t="s">
        <v>333</v>
      </c>
      <c r="B10" s="62">
        <v>34555</v>
      </c>
      <c r="C10" s="62">
        <v>37782</v>
      </c>
      <c r="D10" s="62">
        <v>40700</v>
      </c>
      <c r="E10" s="62">
        <v>39296</v>
      </c>
      <c r="F10" s="62">
        <v>33576</v>
      </c>
      <c r="G10" s="62">
        <v>30112</v>
      </c>
      <c r="H10" s="62">
        <v>28145</v>
      </c>
      <c r="I10" s="62">
        <v>27990</v>
      </c>
      <c r="J10" s="62">
        <v>27053</v>
      </c>
      <c r="K10" s="62">
        <v>27156</v>
      </c>
      <c r="L10" s="62">
        <v>27643</v>
      </c>
      <c r="M10" s="62">
        <v>28261</v>
      </c>
      <c r="N10" s="62">
        <v>29584</v>
      </c>
      <c r="O10" s="62">
        <v>25737</v>
      </c>
      <c r="Q10" s="36">
        <f>O10-N10</f>
        <v>-3847</v>
      </c>
      <c r="R10" s="50">
        <f>Q10/N10</f>
        <v>-0.13003650621957816</v>
      </c>
    </row>
    <row r="12" spans="1:18" x14ac:dyDescent="0.2">
      <c r="A12" s="30" t="s">
        <v>336</v>
      </c>
    </row>
    <row r="14" spans="1:18" x14ac:dyDescent="0.2">
      <c r="B14" s="28" t="s">
        <v>140</v>
      </c>
      <c r="C14" s="28" t="s">
        <v>141</v>
      </c>
      <c r="D14" s="28" t="s">
        <v>142</v>
      </c>
      <c r="E14" s="28" t="s">
        <v>143</v>
      </c>
      <c r="F14" s="28" t="s">
        <v>144</v>
      </c>
      <c r="G14" s="28" t="s">
        <v>145</v>
      </c>
      <c r="H14" s="28" t="s">
        <v>146</v>
      </c>
      <c r="I14" s="28" t="s">
        <v>147</v>
      </c>
      <c r="J14" s="28" t="s">
        <v>148</v>
      </c>
      <c r="K14" s="28" t="s">
        <v>149</v>
      </c>
      <c r="L14" s="28" t="s">
        <v>150</v>
      </c>
      <c r="M14" s="12" t="s">
        <v>151</v>
      </c>
      <c r="N14" s="12" t="s">
        <v>152</v>
      </c>
      <c r="O14" s="12" t="s">
        <v>267</v>
      </c>
    </row>
    <row r="15" spans="1:18" x14ac:dyDescent="0.2">
      <c r="A15" s="4" t="s">
        <v>208</v>
      </c>
      <c r="B15" s="326">
        <f>B5/B$5</f>
        <v>1</v>
      </c>
      <c r="C15" s="326">
        <f t="shared" ref="B15:O20" si="3">C5/C$5</f>
        <v>1</v>
      </c>
      <c r="D15" s="326">
        <f t="shared" si="3"/>
        <v>1</v>
      </c>
      <c r="E15" s="326">
        <f t="shared" si="3"/>
        <v>1</v>
      </c>
      <c r="F15" s="326">
        <f t="shared" si="3"/>
        <v>1</v>
      </c>
      <c r="G15" s="326">
        <f t="shared" si="3"/>
        <v>1</v>
      </c>
      <c r="H15" s="326">
        <f t="shared" si="3"/>
        <v>1</v>
      </c>
      <c r="I15" s="326">
        <f t="shared" si="3"/>
        <v>1</v>
      </c>
      <c r="J15" s="326">
        <f t="shared" si="3"/>
        <v>1</v>
      </c>
      <c r="K15" s="326">
        <f t="shared" si="3"/>
        <v>1</v>
      </c>
      <c r="L15" s="326">
        <f t="shared" si="3"/>
        <v>1</v>
      </c>
      <c r="M15" s="326">
        <f t="shared" si="3"/>
        <v>1</v>
      </c>
      <c r="N15" s="326">
        <f t="shared" si="3"/>
        <v>1</v>
      </c>
      <c r="O15" s="326">
        <f t="shared" si="3"/>
        <v>1</v>
      </c>
    </row>
    <row r="16" spans="1:18" x14ac:dyDescent="0.2">
      <c r="A16" s="74" t="s">
        <v>330</v>
      </c>
      <c r="B16" s="327">
        <f>B6/B$5</f>
        <v>3.2457270671756099E-2</v>
      </c>
      <c r="C16" s="327">
        <f t="shared" si="3"/>
        <v>3.4638518412856908E-2</v>
      </c>
      <c r="D16" s="327">
        <f t="shared" si="3"/>
        <v>3.1150288088515485E-2</v>
      </c>
      <c r="E16" s="327">
        <f t="shared" si="3"/>
        <v>3.1228396386087869E-2</v>
      </c>
      <c r="F16" s="327">
        <f t="shared" si="3"/>
        <v>2.8172958440685562E-2</v>
      </c>
      <c r="G16" s="327">
        <f t="shared" si="3"/>
        <v>2.7795914560208936E-2</v>
      </c>
      <c r="H16" s="327">
        <f t="shared" si="3"/>
        <v>2.6669797712100374E-2</v>
      </c>
      <c r="I16" s="327">
        <f t="shared" si="3"/>
        <v>2.5860913841618653E-2</v>
      </c>
      <c r="J16" s="327">
        <f t="shared" si="3"/>
        <v>2.5900034952813702E-2</v>
      </c>
      <c r="K16" s="327">
        <f t="shared" si="3"/>
        <v>2.3979148566463944E-2</v>
      </c>
      <c r="L16" s="327">
        <f t="shared" si="3"/>
        <v>2.5251837734821671E-2</v>
      </c>
      <c r="M16" s="327">
        <f t="shared" si="3"/>
        <v>2.7388661292454076E-2</v>
      </c>
      <c r="N16" s="327">
        <f t="shared" si="3"/>
        <v>2.5521674424495742E-2</v>
      </c>
      <c r="O16" s="327">
        <f t="shared" si="3"/>
        <v>2.4300895868847702E-2</v>
      </c>
    </row>
    <row r="17" spans="1:15" x14ac:dyDescent="0.2">
      <c r="A17" s="97" t="s">
        <v>331</v>
      </c>
      <c r="B17" s="327">
        <f>B7/B$5</f>
        <v>1.140259171914128E-2</v>
      </c>
      <c r="C17" s="327">
        <f t="shared" si="3"/>
        <v>1.1363906521170626E-2</v>
      </c>
      <c r="D17" s="327">
        <f t="shared" si="3"/>
        <v>9.1821040791497371E-3</v>
      </c>
      <c r="E17" s="327">
        <f t="shared" si="3"/>
        <v>1.0155188443109491E-2</v>
      </c>
      <c r="F17" s="327">
        <f t="shared" si="3"/>
        <v>1.0249803965497928E-2</v>
      </c>
      <c r="G17" s="327">
        <f t="shared" si="3"/>
        <v>9.6073127506762432E-3</v>
      </c>
      <c r="H17" s="327">
        <f t="shared" si="3"/>
        <v>9.5273239625616422E-3</v>
      </c>
      <c r="I17" s="327">
        <f t="shared" si="3"/>
        <v>7.1017017285274018E-3</v>
      </c>
      <c r="J17" s="327">
        <f t="shared" si="3"/>
        <v>6.7109402306885701E-3</v>
      </c>
      <c r="K17" s="327">
        <f t="shared" si="3"/>
        <v>6.2206776715899217E-3</v>
      </c>
      <c r="L17" s="327">
        <f t="shared" si="3"/>
        <v>5.3430438333787094E-3</v>
      </c>
      <c r="M17" s="327">
        <f t="shared" si="3"/>
        <v>6.4424474692744817E-3</v>
      </c>
      <c r="N17" s="327">
        <f t="shared" si="3"/>
        <v>5.8579525664165166E-3</v>
      </c>
      <c r="O17" s="327">
        <f t="shared" si="3"/>
        <v>5.4042290812810565E-3</v>
      </c>
    </row>
    <row r="18" spans="1:15" x14ac:dyDescent="0.2">
      <c r="A18" s="97" t="s">
        <v>332</v>
      </c>
      <c r="B18" s="327">
        <f>B8/B$5</f>
        <v>2.1054678952614817E-2</v>
      </c>
      <c r="C18" s="327">
        <f t="shared" si="3"/>
        <v>2.3274611891686281E-2</v>
      </c>
      <c r="D18" s="327">
        <f t="shared" si="3"/>
        <v>2.1968184009365746E-2</v>
      </c>
      <c r="E18" s="327">
        <f t="shared" si="3"/>
        <v>2.1073207942978379E-2</v>
      </c>
      <c r="F18" s="327">
        <f t="shared" si="3"/>
        <v>1.7923154475187632E-2</v>
      </c>
      <c r="G18" s="327">
        <f t="shared" si="3"/>
        <v>1.8188601809532693E-2</v>
      </c>
      <c r="H18" s="327">
        <f t="shared" si="3"/>
        <v>1.7142473749538732E-2</v>
      </c>
      <c r="I18" s="327">
        <f t="shared" si="3"/>
        <v>1.8759212113091249E-2</v>
      </c>
      <c r="J18" s="327">
        <f t="shared" si="3"/>
        <v>1.9189094722125131E-2</v>
      </c>
      <c r="K18" s="327">
        <f t="shared" si="3"/>
        <v>1.7758470894874024E-2</v>
      </c>
      <c r="L18" s="327">
        <f t="shared" si="3"/>
        <v>1.9908793901442963E-2</v>
      </c>
      <c r="M18" s="327">
        <f t="shared" si="3"/>
        <v>2.0946213823179596E-2</v>
      </c>
      <c r="N18" s="327">
        <f t="shared" si="3"/>
        <v>1.9663721858079224E-2</v>
      </c>
      <c r="O18" s="327">
        <f t="shared" si="3"/>
        <v>1.8896666787566647E-2</v>
      </c>
    </row>
    <row r="19" spans="1:15" x14ac:dyDescent="0.2">
      <c r="A19" s="2" t="s">
        <v>328</v>
      </c>
      <c r="B19" s="327">
        <f t="shared" si="3"/>
        <v>0.12742213901923125</v>
      </c>
      <c r="C19" s="327">
        <f t="shared" si="3"/>
        <v>6.7137389154363694E-2</v>
      </c>
      <c r="D19" s="327">
        <f t="shared" si="3"/>
        <v>3.4570621857998758E-2</v>
      </c>
      <c r="E19" s="327">
        <f t="shared" si="3"/>
        <v>3.2015065913370999E-2</v>
      </c>
      <c r="F19" s="327">
        <f t="shared" si="3"/>
        <v>3.1533549904783242E-2</v>
      </c>
      <c r="G19" s="327">
        <f t="shared" si="3"/>
        <v>3.5973012467742434E-2</v>
      </c>
      <c r="H19" s="327">
        <f t="shared" si="3"/>
        <v>2.9152269448824181E-2</v>
      </c>
      <c r="I19" s="327">
        <f t="shared" si="3"/>
        <v>3.6513466434409753E-2</v>
      </c>
      <c r="J19" s="327">
        <f t="shared" si="3"/>
        <v>2.8521495980426425E-2</v>
      </c>
      <c r="K19" s="327">
        <f t="shared" si="3"/>
        <v>3.2284969591659426E-2</v>
      </c>
      <c r="L19" s="327">
        <f t="shared" si="3"/>
        <v>3.3998094200925671E-2</v>
      </c>
      <c r="M19" s="327">
        <f t="shared" si="3"/>
        <v>3.891899035284789E-2</v>
      </c>
      <c r="N19" s="327">
        <f t="shared" si="3"/>
        <v>3.7712548684335517E-2</v>
      </c>
      <c r="O19" s="327">
        <f t="shared" si="3"/>
        <v>4.2218272822893622E-2</v>
      </c>
    </row>
    <row r="20" spans="1:15" x14ac:dyDescent="0.2">
      <c r="A20" s="3" t="s">
        <v>333</v>
      </c>
      <c r="B20" s="328">
        <f t="shared" si="3"/>
        <v>0.84012059030901265</v>
      </c>
      <c r="C20" s="328">
        <f t="shared" si="3"/>
        <v>0.89822409243277945</v>
      </c>
      <c r="D20" s="328">
        <f t="shared" si="3"/>
        <v>0.93427909005348575</v>
      </c>
      <c r="E20" s="328">
        <f t="shared" si="3"/>
        <v>0.93675653770054113</v>
      </c>
      <c r="F20" s="328">
        <f t="shared" si="3"/>
        <v>0.94029349165453124</v>
      </c>
      <c r="G20" s="328">
        <f t="shared" si="3"/>
        <v>0.93623107297204866</v>
      </c>
      <c r="H20" s="328">
        <f t="shared" si="3"/>
        <v>0.94417793283907547</v>
      </c>
      <c r="I20" s="328">
        <f t="shared" si="3"/>
        <v>0.93762561972397163</v>
      </c>
      <c r="J20" s="328">
        <f t="shared" si="3"/>
        <v>0.94557846906675991</v>
      </c>
      <c r="K20" s="328">
        <f t="shared" si="3"/>
        <v>0.94373588184187662</v>
      </c>
      <c r="L20" s="328">
        <f t="shared" si="3"/>
        <v>0.94075006806425265</v>
      </c>
      <c r="M20" s="328">
        <f t="shared" si="3"/>
        <v>0.93369234835469805</v>
      </c>
      <c r="N20" s="328">
        <f t="shared" si="3"/>
        <v>0.93676577689116869</v>
      </c>
      <c r="O20" s="328">
        <f t="shared" si="3"/>
        <v>0.93348083130825865</v>
      </c>
    </row>
  </sheetData>
  <mergeCells count="1">
    <mergeCell ref="Q3:R3"/>
  </mergeCells>
  <hyperlinks>
    <hyperlink ref="A2" location="Contents!A1" display="Bac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22"/>
  <sheetViews>
    <sheetView showGridLines="0" workbookViewId="0">
      <selection activeCell="A12" sqref="A12"/>
    </sheetView>
  </sheetViews>
  <sheetFormatPr defaultRowHeight="12.75" x14ac:dyDescent="0.2"/>
  <cols>
    <col min="1" max="1" width="31.7109375" style="6" customWidth="1"/>
    <col min="2" max="15" width="9.28515625" style="6" customWidth="1"/>
    <col min="16" max="16" width="3.5703125" style="6" customWidth="1"/>
    <col min="17" max="17" width="9.140625" style="6"/>
    <col min="18" max="18" width="11.85546875" style="6" customWidth="1"/>
    <col min="19" max="16384" width="9.140625" style="6"/>
  </cols>
  <sheetData>
    <row r="1" spans="1:18" x14ac:dyDescent="0.2">
      <c r="A1" s="30" t="s">
        <v>337</v>
      </c>
    </row>
    <row r="2" spans="1:18" ht="15" x14ac:dyDescent="0.25">
      <c r="A2" s="226" t="s">
        <v>241</v>
      </c>
    </row>
    <row r="3" spans="1:18" x14ac:dyDescent="0.2">
      <c r="Q3" s="345" t="s">
        <v>269</v>
      </c>
      <c r="R3" s="346"/>
    </row>
    <row r="4" spans="1:18" s="15" customFormat="1" x14ac:dyDescent="0.2">
      <c r="A4" s="6"/>
      <c r="B4" s="28" t="s">
        <v>140</v>
      </c>
      <c r="C4" s="28" t="s">
        <v>141</v>
      </c>
      <c r="D4" s="28" t="s">
        <v>142</v>
      </c>
      <c r="E4" s="28" t="s">
        <v>143</v>
      </c>
      <c r="F4" s="28" t="s">
        <v>144</v>
      </c>
      <c r="G4" s="28" t="s">
        <v>145</v>
      </c>
      <c r="H4" s="28" t="s">
        <v>146</v>
      </c>
      <c r="I4" s="28" t="s">
        <v>147</v>
      </c>
      <c r="J4" s="28" t="s">
        <v>148</v>
      </c>
      <c r="K4" s="28" t="s">
        <v>149</v>
      </c>
      <c r="L4" s="28" t="s">
        <v>150</v>
      </c>
      <c r="M4" s="12" t="s">
        <v>151</v>
      </c>
      <c r="N4" s="12" t="s">
        <v>152</v>
      </c>
      <c r="O4" s="12" t="s">
        <v>267</v>
      </c>
      <c r="Q4" s="319" t="s">
        <v>154</v>
      </c>
      <c r="R4" s="319" t="s">
        <v>155</v>
      </c>
    </row>
    <row r="5" spans="1:18" s="8" customFormat="1" ht="38.25" x14ac:dyDescent="0.2">
      <c r="A5" s="322" t="s">
        <v>323</v>
      </c>
      <c r="B5" s="251">
        <v>27978</v>
      </c>
      <c r="C5" s="251">
        <v>29922</v>
      </c>
      <c r="D5" s="251">
        <v>31420</v>
      </c>
      <c r="E5" s="251">
        <v>30179</v>
      </c>
      <c r="F5" s="251">
        <v>24942</v>
      </c>
      <c r="G5" s="251">
        <v>21683</v>
      </c>
      <c r="H5" s="251">
        <v>20269</v>
      </c>
      <c r="I5" s="251">
        <v>20459</v>
      </c>
      <c r="J5" s="251">
        <v>19655</v>
      </c>
      <c r="K5" s="251">
        <v>19150</v>
      </c>
      <c r="L5" s="251">
        <v>18998</v>
      </c>
      <c r="M5" s="251">
        <v>19251</v>
      </c>
      <c r="N5" s="251">
        <v>19604</v>
      </c>
      <c r="O5" s="251">
        <v>17627</v>
      </c>
      <c r="Q5" s="323">
        <f>O5-N5</f>
        <v>-1977</v>
      </c>
      <c r="R5" s="324">
        <f>Q5/N5</f>
        <v>-0.10084676596612936</v>
      </c>
    </row>
    <row r="6" spans="1:18" x14ac:dyDescent="0.2">
      <c r="A6" s="2" t="s">
        <v>324</v>
      </c>
      <c r="B6" s="162">
        <f>B7+B8</f>
        <v>1823</v>
      </c>
      <c r="C6" s="162">
        <f t="shared" ref="C6:O6" si="0">C7+C8</f>
        <v>1973</v>
      </c>
      <c r="D6" s="162">
        <f t="shared" si="0"/>
        <v>1918</v>
      </c>
      <c r="E6" s="162">
        <f t="shared" si="0"/>
        <v>1837</v>
      </c>
      <c r="F6" s="162">
        <f t="shared" si="0"/>
        <v>1572</v>
      </c>
      <c r="G6" s="162">
        <f t="shared" si="0"/>
        <v>1334</v>
      </c>
      <c r="H6" s="162">
        <f t="shared" si="0"/>
        <v>1295</v>
      </c>
      <c r="I6" s="162">
        <f t="shared" si="0"/>
        <v>1240</v>
      </c>
      <c r="J6" s="162">
        <f t="shared" si="0"/>
        <v>1172</v>
      </c>
      <c r="K6" s="162">
        <f t="shared" si="0"/>
        <v>1185</v>
      </c>
      <c r="L6" s="162">
        <f t="shared" si="0"/>
        <v>1140</v>
      </c>
      <c r="M6" s="162">
        <f t="shared" si="0"/>
        <v>1200</v>
      </c>
      <c r="N6" s="162">
        <f t="shared" si="0"/>
        <v>1206</v>
      </c>
      <c r="O6" s="162">
        <f t="shared" si="0"/>
        <v>1076</v>
      </c>
      <c r="Q6" s="37">
        <f>O6-N6</f>
        <v>-130</v>
      </c>
      <c r="R6" s="49">
        <f>Q6/N6</f>
        <v>-0.1077943615257048</v>
      </c>
    </row>
    <row r="7" spans="1:18" x14ac:dyDescent="0.2">
      <c r="A7" s="2" t="s">
        <v>325</v>
      </c>
      <c r="B7" s="9">
        <v>1067</v>
      </c>
      <c r="C7" s="9">
        <v>1062</v>
      </c>
      <c r="D7" s="9">
        <v>1021</v>
      </c>
      <c r="E7" s="9">
        <v>1023</v>
      </c>
      <c r="F7" s="9">
        <v>847</v>
      </c>
      <c r="G7" s="9">
        <v>680</v>
      </c>
      <c r="H7" s="9">
        <v>674</v>
      </c>
      <c r="I7" s="9">
        <v>603</v>
      </c>
      <c r="J7" s="9">
        <v>613</v>
      </c>
      <c r="K7" s="9">
        <v>569</v>
      </c>
      <c r="L7" s="9">
        <v>545</v>
      </c>
      <c r="M7" s="9">
        <v>589</v>
      </c>
      <c r="N7" s="9">
        <v>542</v>
      </c>
      <c r="O7" s="9">
        <v>536</v>
      </c>
      <c r="Q7" s="37">
        <f t="shared" ref="Q7:Q10" si="1">O7-N7</f>
        <v>-6</v>
      </c>
      <c r="R7" s="49">
        <f t="shared" ref="R7:R10" si="2">Q7/N7</f>
        <v>-1.107011070110701E-2</v>
      </c>
    </row>
    <row r="8" spans="1:18" x14ac:dyDescent="0.2">
      <c r="A8" s="2" t="s">
        <v>326</v>
      </c>
      <c r="B8" s="10">
        <v>756</v>
      </c>
      <c r="C8" s="10">
        <v>911</v>
      </c>
      <c r="D8" s="10">
        <v>897</v>
      </c>
      <c r="E8" s="10">
        <v>814</v>
      </c>
      <c r="F8" s="10">
        <v>725</v>
      </c>
      <c r="G8" s="10">
        <v>654</v>
      </c>
      <c r="H8" s="10">
        <v>621</v>
      </c>
      <c r="I8" s="10">
        <v>637</v>
      </c>
      <c r="J8" s="10">
        <v>559</v>
      </c>
      <c r="K8" s="10">
        <v>616</v>
      </c>
      <c r="L8" s="10">
        <v>595</v>
      </c>
      <c r="M8" s="10">
        <v>611</v>
      </c>
      <c r="N8" s="10">
        <v>664</v>
      </c>
      <c r="O8" s="10">
        <v>540</v>
      </c>
      <c r="Q8" s="37">
        <f t="shared" si="1"/>
        <v>-124</v>
      </c>
      <c r="R8" s="49">
        <f t="shared" si="2"/>
        <v>-0.18674698795180722</v>
      </c>
    </row>
    <row r="9" spans="1:18" x14ac:dyDescent="0.2">
      <c r="A9" s="2" t="s">
        <v>327</v>
      </c>
      <c r="B9" s="9">
        <v>25187</v>
      </c>
      <c r="C9" s="9">
        <v>26545</v>
      </c>
      <c r="D9" s="9">
        <v>28527</v>
      </c>
      <c r="E9" s="9">
        <v>27522</v>
      </c>
      <c r="F9" s="9">
        <v>22628</v>
      </c>
      <c r="G9" s="9">
        <v>19667</v>
      </c>
      <c r="H9" s="9">
        <v>18353</v>
      </c>
      <c r="I9" s="9">
        <v>18291</v>
      </c>
      <c r="J9" s="9">
        <v>17566</v>
      </c>
      <c r="K9" s="9">
        <v>17254</v>
      </c>
      <c r="L9" s="9">
        <v>17037</v>
      </c>
      <c r="M9" s="9">
        <v>16735</v>
      </c>
      <c r="N9" s="9">
        <v>17230</v>
      </c>
      <c r="O9" s="9">
        <v>15530</v>
      </c>
      <c r="Q9" s="37">
        <f t="shared" si="1"/>
        <v>-1700</v>
      </c>
      <c r="R9" s="49">
        <f t="shared" si="2"/>
        <v>-9.8665118978525826E-2</v>
      </c>
    </row>
    <row r="10" spans="1:18" x14ac:dyDescent="0.2">
      <c r="A10" s="3" t="s">
        <v>328</v>
      </c>
      <c r="B10" s="11">
        <v>968</v>
      </c>
      <c r="C10" s="11">
        <v>1404</v>
      </c>
      <c r="D10" s="11">
        <v>975</v>
      </c>
      <c r="E10" s="11">
        <v>820</v>
      </c>
      <c r="F10" s="11">
        <v>742</v>
      </c>
      <c r="G10" s="11">
        <v>682</v>
      </c>
      <c r="H10" s="11">
        <v>621</v>
      </c>
      <c r="I10" s="11">
        <v>928</v>
      </c>
      <c r="J10" s="11">
        <v>917</v>
      </c>
      <c r="K10" s="11">
        <v>711</v>
      </c>
      <c r="L10" s="11">
        <v>821</v>
      </c>
      <c r="M10" s="11">
        <v>1316</v>
      </c>
      <c r="N10" s="11">
        <v>1168</v>
      </c>
      <c r="O10" s="11">
        <v>1021</v>
      </c>
      <c r="Q10" s="36">
        <f t="shared" si="1"/>
        <v>-147</v>
      </c>
      <c r="R10" s="50">
        <f t="shared" si="2"/>
        <v>-0.12585616438356165</v>
      </c>
    </row>
    <row r="12" spans="1:18" x14ac:dyDescent="0.2">
      <c r="A12" s="30" t="s">
        <v>338</v>
      </c>
    </row>
    <row r="13" spans="1:18" x14ac:dyDescent="0.2">
      <c r="A13" s="161"/>
    </row>
    <row r="14" spans="1:18" x14ac:dyDescent="0.2">
      <c r="A14" s="161"/>
      <c r="B14" s="28" t="s">
        <v>140</v>
      </c>
      <c r="C14" s="28" t="s">
        <v>141</v>
      </c>
      <c r="D14" s="28" t="s">
        <v>142</v>
      </c>
      <c r="E14" s="28" t="s">
        <v>143</v>
      </c>
      <c r="F14" s="28" t="s">
        <v>144</v>
      </c>
      <c r="G14" s="28" t="s">
        <v>145</v>
      </c>
      <c r="H14" s="28" t="s">
        <v>146</v>
      </c>
      <c r="I14" s="28" t="s">
        <v>147</v>
      </c>
      <c r="J14" s="28" t="s">
        <v>148</v>
      </c>
      <c r="K14" s="28" t="s">
        <v>149</v>
      </c>
      <c r="L14" s="28" t="s">
        <v>150</v>
      </c>
      <c r="M14" s="12" t="s">
        <v>151</v>
      </c>
      <c r="N14" s="12" t="s">
        <v>152</v>
      </c>
      <c r="O14" s="12" t="s">
        <v>267</v>
      </c>
    </row>
    <row r="15" spans="1:18" s="8" customFormat="1" ht="38.25" x14ac:dyDescent="0.2">
      <c r="A15" s="322" t="s">
        <v>323</v>
      </c>
      <c r="B15" s="252">
        <f t="shared" ref="B15:O20" si="3">B5/B$5</f>
        <v>1</v>
      </c>
      <c r="C15" s="252">
        <f t="shared" si="3"/>
        <v>1</v>
      </c>
      <c r="D15" s="252">
        <f t="shared" si="3"/>
        <v>1</v>
      </c>
      <c r="E15" s="252">
        <f t="shared" si="3"/>
        <v>1</v>
      </c>
      <c r="F15" s="252">
        <f t="shared" si="3"/>
        <v>1</v>
      </c>
      <c r="G15" s="252">
        <f t="shared" si="3"/>
        <v>1</v>
      </c>
      <c r="H15" s="252">
        <f t="shared" si="3"/>
        <v>1</v>
      </c>
      <c r="I15" s="252">
        <f t="shared" si="3"/>
        <v>1</v>
      </c>
      <c r="J15" s="252">
        <f t="shared" si="3"/>
        <v>1</v>
      </c>
      <c r="K15" s="252">
        <f t="shared" si="3"/>
        <v>1</v>
      </c>
      <c r="L15" s="252">
        <f t="shared" si="3"/>
        <v>1</v>
      </c>
      <c r="M15" s="252">
        <f t="shared" si="3"/>
        <v>1</v>
      </c>
      <c r="N15" s="252">
        <f t="shared" si="3"/>
        <v>1</v>
      </c>
      <c r="O15" s="252">
        <f t="shared" si="3"/>
        <v>1</v>
      </c>
      <c r="Q15" s="126"/>
    </row>
    <row r="16" spans="1:18" x14ac:dyDescent="0.2">
      <c r="A16" s="2" t="s">
        <v>324</v>
      </c>
      <c r="B16" s="325">
        <f t="shared" si="3"/>
        <v>6.5158338694688678E-2</v>
      </c>
      <c r="C16" s="325">
        <f t="shared" si="3"/>
        <v>6.593810574159481E-2</v>
      </c>
      <c r="D16" s="325">
        <f t="shared" si="3"/>
        <v>6.1043921069382556E-2</v>
      </c>
      <c r="E16" s="325">
        <f t="shared" si="3"/>
        <v>6.0870141489114946E-2</v>
      </c>
      <c r="F16" s="325">
        <f t="shared" si="3"/>
        <v>6.3026220832331004E-2</v>
      </c>
      <c r="G16" s="325">
        <f t="shared" si="3"/>
        <v>6.1522852003874001E-2</v>
      </c>
      <c r="H16" s="325">
        <f t="shared" si="3"/>
        <v>6.3890670482016867E-2</v>
      </c>
      <c r="I16" s="325">
        <f t="shared" si="3"/>
        <v>6.0609022923896576E-2</v>
      </c>
      <c r="J16" s="325">
        <f t="shared" si="3"/>
        <v>5.9628593233273977E-2</v>
      </c>
      <c r="K16" s="325">
        <f t="shared" si="3"/>
        <v>6.1879895561357701E-2</v>
      </c>
      <c r="L16" s="325">
        <f t="shared" si="3"/>
        <v>6.000631645436362E-2</v>
      </c>
      <c r="M16" s="325">
        <f t="shared" si="3"/>
        <v>6.2334424185756583E-2</v>
      </c>
      <c r="N16" s="325">
        <f t="shared" si="3"/>
        <v>6.15180575392777E-2</v>
      </c>
      <c r="O16" s="325">
        <f t="shared" si="3"/>
        <v>6.1042718556759516E-2</v>
      </c>
      <c r="Q16" s="229"/>
    </row>
    <row r="17" spans="1:15" x14ac:dyDescent="0.2">
      <c r="A17" s="2" t="s">
        <v>325</v>
      </c>
      <c r="B17" s="70">
        <f t="shared" si="3"/>
        <v>3.8137107727500182E-2</v>
      </c>
      <c r="C17" s="70">
        <f t="shared" si="3"/>
        <v>3.5492279927812315E-2</v>
      </c>
      <c r="D17" s="70">
        <f t="shared" si="3"/>
        <v>3.2495225970719285E-2</v>
      </c>
      <c r="E17" s="70">
        <f t="shared" si="3"/>
        <v>3.3897743463998146E-2</v>
      </c>
      <c r="F17" s="70">
        <f t="shared" si="3"/>
        <v>3.3958784379761048E-2</v>
      </c>
      <c r="G17" s="70">
        <f t="shared" si="3"/>
        <v>3.1360974034958265E-2</v>
      </c>
      <c r="H17" s="70">
        <f t="shared" si="3"/>
        <v>3.3252750505698356E-2</v>
      </c>
      <c r="I17" s="70">
        <f t="shared" si="3"/>
        <v>2.9473581308959381E-2</v>
      </c>
      <c r="J17" s="70">
        <f t="shared" si="3"/>
        <v>3.1187992877130501E-2</v>
      </c>
      <c r="K17" s="70">
        <f t="shared" si="3"/>
        <v>2.9712793733681461E-2</v>
      </c>
      <c r="L17" s="70">
        <f t="shared" si="3"/>
        <v>2.8687230234761555E-2</v>
      </c>
      <c r="M17" s="70">
        <f t="shared" si="3"/>
        <v>3.0595813204508857E-2</v>
      </c>
      <c r="N17" s="70">
        <f t="shared" si="3"/>
        <v>2.7647418894103243E-2</v>
      </c>
      <c r="O17" s="70">
        <f t="shared" si="3"/>
        <v>3.0407896976229649E-2</v>
      </c>
    </row>
    <row r="18" spans="1:15" x14ac:dyDescent="0.2">
      <c r="A18" s="2" t="s">
        <v>326</v>
      </c>
      <c r="B18" s="70">
        <f t="shared" si="3"/>
        <v>2.7021230967188507E-2</v>
      </c>
      <c r="C18" s="70">
        <f t="shared" si="3"/>
        <v>3.0445825813782502E-2</v>
      </c>
      <c r="D18" s="70">
        <f t="shared" si="3"/>
        <v>2.8548695098663271E-2</v>
      </c>
      <c r="E18" s="70">
        <f t="shared" si="3"/>
        <v>2.6972398025116803E-2</v>
      </c>
      <c r="F18" s="70">
        <f t="shared" si="3"/>
        <v>2.9067436452569963E-2</v>
      </c>
      <c r="G18" s="70">
        <f t="shared" si="3"/>
        <v>3.0161877968915739E-2</v>
      </c>
      <c r="H18" s="70">
        <f t="shared" si="3"/>
        <v>3.0637919976318515E-2</v>
      </c>
      <c r="I18" s="70">
        <f t="shared" si="3"/>
        <v>3.1135441614937191E-2</v>
      </c>
      <c r="J18" s="70">
        <f t="shared" si="3"/>
        <v>2.8440600356143476E-2</v>
      </c>
      <c r="K18" s="70">
        <f t="shared" si="3"/>
        <v>3.2167101827676244E-2</v>
      </c>
      <c r="L18" s="70">
        <f t="shared" si="3"/>
        <v>3.1319086219602062E-2</v>
      </c>
      <c r="M18" s="70">
        <f t="shared" si="3"/>
        <v>3.1738610981247729E-2</v>
      </c>
      <c r="N18" s="70">
        <f t="shared" si="3"/>
        <v>3.3870638645174457E-2</v>
      </c>
      <c r="O18" s="70">
        <f t="shared" si="3"/>
        <v>3.063482158052987E-2</v>
      </c>
    </row>
    <row r="19" spans="1:15" x14ac:dyDescent="0.2">
      <c r="A19" s="2" t="s">
        <v>327</v>
      </c>
      <c r="B19" s="70">
        <f t="shared" si="3"/>
        <v>0.90024304810922873</v>
      </c>
      <c r="C19" s="70">
        <f t="shared" si="3"/>
        <v>0.88713989706570417</v>
      </c>
      <c r="D19" s="70">
        <f t="shared" si="3"/>
        <v>0.90792488860598342</v>
      </c>
      <c r="E19" s="70">
        <f t="shared" si="3"/>
        <v>0.91195864674111138</v>
      </c>
      <c r="F19" s="70">
        <f t="shared" si="3"/>
        <v>0.90722476144655606</v>
      </c>
      <c r="G19" s="70">
        <f t="shared" si="3"/>
        <v>0.90702393580224139</v>
      </c>
      <c r="H19" s="70">
        <f t="shared" si="3"/>
        <v>0.90547140954166461</v>
      </c>
      <c r="I19" s="70">
        <f t="shared" si="3"/>
        <v>0.89403196637176796</v>
      </c>
      <c r="J19" s="70">
        <f t="shared" si="3"/>
        <v>0.8937166115492241</v>
      </c>
      <c r="K19" s="70">
        <f t="shared" si="3"/>
        <v>0.90099216710182772</v>
      </c>
      <c r="L19" s="70">
        <f t="shared" si="3"/>
        <v>0.89677860827455524</v>
      </c>
      <c r="M19" s="70">
        <f t="shared" si="3"/>
        <v>0.86930549062386364</v>
      </c>
      <c r="N19" s="70">
        <f t="shared" si="3"/>
        <v>0.87890226484390943</v>
      </c>
      <c r="O19" s="70">
        <f t="shared" si="3"/>
        <v>0.88103477619560899</v>
      </c>
    </row>
    <row r="20" spans="1:15" x14ac:dyDescent="0.2">
      <c r="A20" s="3" t="s">
        <v>328</v>
      </c>
      <c r="B20" s="71">
        <f t="shared" si="3"/>
        <v>3.4598613196082637E-2</v>
      </c>
      <c r="C20" s="71">
        <f t="shared" si="3"/>
        <v>4.6921997192701022E-2</v>
      </c>
      <c r="D20" s="71">
        <f t="shared" si="3"/>
        <v>3.103119032463399E-2</v>
      </c>
      <c r="E20" s="71">
        <f t="shared" si="3"/>
        <v>2.7171211769773683E-2</v>
      </c>
      <c r="F20" s="71">
        <f t="shared" si="3"/>
        <v>2.9749017721112981E-2</v>
      </c>
      <c r="G20" s="71">
        <f t="shared" si="3"/>
        <v>3.1453212193884611E-2</v>
      </c>
      <c r="H20" s="71">
        <f t="shared" si="3"/>
        <v>3.0637919976318515E-2</v>
      </c>
      <c r="I20" s="71">
        <f t="shared" si="3"/>
        <v>4.5359010704335498E-2</v>
      </c>
      <c r="J20" s="71">
        <f t="shared" si="3"/>
        <v>4.6654795217501911E-2</v>
      </c>
      <c r="K20" s="71">
        <f t="shared" si="3"/>
        <v>3.7127937336814625E-2</v>
      </c>
      <c r="L20" s="71">
        <f t="shared" si="3"/>
        <v>4.3215075271081163E-2</v>
      </c>
      <c r="M20" s="71">
        <f t="shared" si="3"/>
        <v>6.8360085190379727E-2</v>
      </c>
      <c r="N20" s="71">
        <f t="shared" si="3"/>
        <v>5.9579677616812897E-2</v>
      </c>
      <c r="O20" s="71">
        <f t="shared" si="3"/>
        <v>5.7922505247631477E-2</v>
      </c>
    </row>
    <row r="22" spans="1:15" s="161" customFormat="1" x14ac:dyDescent="0.2">
      <c r="A22" s="273" t="s">
        <v>329</v>
      </c>
    </row>
  </sheetData>
  <mergeCells count="1">
    <mergeCell ref="Q3:R3"/>
  </mergeCells>
  <hyperlinks>
    <hyperlink ref="A2" location="Contents!A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40"/>
  <sheetViews>
    <sheetView showGridLines="0" workbookViewId="0">
      <selection activeCell="A2" sqref="A2"/>
    </sheetView>
  </sheetViews>
  <sheetFormatPr defaultRowHeight="12.75" x14ac:dyDescent="0.2"/>
  <cols>
    <col min="1" max="1" width="26.140625" style="6" customWidth="1"/>
    <col min="2" max="2" width="13.7109375" style="342" customWidth="1"/>
    <col min="3" max="3" width="17" style="342" customWidth="1"/>
    <col min="4" max="5" width="15.5703125" style="342" customWidth="1"/>
    <col min="6" max="6" width="8.140625" style="342" customWidth="1"/>
    <col min="7" max="7" width="13.85546875" style="6" customWidth="1"/>
    <col min="8" max="8" width="13.7109375" style="342" customWidth="1"/>
    <col min="9" max="9" width="17" style="342" customWidth="1"/>
    <col min="10" max="11" width="15.5703125" style="342" customWidth="1"/>
    <col min="12" max="12" width="8.140625" style="342" customWidth="1"/>
    <col min="13" max="16384" width="9.140625" style="6"/>
  </cols>
  <sheetData>
    <row r="1" spans="1:12" ht="12.75" customHeight="1" x14ac:dyDescent="0.2">
      <c r="A1" s="192" t="s">
        <v>339</v>
      </c>
      <c r="B1" s="192"/>
      <c r="C1" s="192"/>
      <c r="D1" s="192"/>
      <c r="E1" s="192"/>
      <c r="F1" s="192"/>
    </row>
    <row r="2" spans="1:12" ht="14.25" x14ac:dyDescent="0.2">
      <c r="A2" s="286" t="s">
        <v>241</v>
      </c>
      <c r="H2" s="343"/>
    </row>
    <row r="4" spans="1:12" ht="48.75" customHeight="1" x14ac:dyDescent="0.2">
      <c r="B4" s="340" t="s">
        <v>105</v>
      </c>
      <c r="C4" s="340" t="s">
        <v>106</v>
      </c>
      <c r="D4" s="340" t="s">
        <v>204</v>
      </c>
      <c r="E4" s="340" t="s">
        <v>107</v>
      </c>
      <c r="F4" s="340" t="s">
        <v>98</v>
      </c>
      <c r="H4" s="340" t="s">
        <v>105</v>
      </c>
      <c r="I4" s="340" t="s">
        <v>106</v>
      </c>
      <c r="J4" s="340" t="s">
        <v>204</v>
      </c>
      <c r="K4" s="340" t="s">
        <v>107</v>
      </c>
      <c r="L4" s="340" t="s">
        <v>98</v>
      </c>
    </row>
    <row r="5" spans="1:12" x14ac:dyDescent="0.2">
      <c r="A5" s="4" t="s">
        <v>0</v>
      </c>
      <c r="B5" s="7">
        <v>24350</v>
      </c>
      <c r="C5" s="7">
        <v>1300</v>
      </c>
      <c r="D5" s="7">
        <v>605</v>
      </c>
      <c r="E5" s="7">
        <v>1320</v>
      </c>
      <c r="F5" s="7">
        <v>27570</v>
      </c>
      <c r="H5" s="68">
        <f>B5/$F5</f>
        <v>0.88320638375045335</v>
      </c>
      <c r="I5" s="68">
        <f>C5/$F5</f>
        <v>4.7152702212549871E-2</v>
      </c>
      <c r="J5" s="68">
        <f>D5/$F5</f>
        <v>2.1944142183532824E-2</v>
      </c>
      <c r="K5" s="68">
        <f>E5/$F5</f>
        <v>4.7878128400435253E-2</v>
      </c>
      <c r="L5" s="68">
        <f t="shared" ref="L5" si="0">F5/$F5</f>
        <v>1</v>
      </c>
    </row>
    <row r="6" spans="1:12" x14ac:dyDescent="0.2">
      <c r="A6" s="2" t="s">
        <v>1</v>
      </c>
      <c r="B6" s="9">
        <v>940</v>
      </c>
      <c r="C6" s="9">
        <v>0</v>
      </c>
      <c r="D6" s="9">
        <v>15</v>
      </c>
      <c r="E6" s="9">
        <v>260</v>
      </c>
      <c r="F6" s="9">
        <v>1220</v>
      </c>
      <c r="H6" s="70">
        <f t="shared" ref="H6:H37" si="1">B6/$F6</f>
        <v>0.77049180327868849</v>
      </c>
      <c r="I6" s="70">
        <f t="shared" ref="I6:I37" si="2">C6/$F6</f>
        <v>0</v>
      </c>
      <c r="J6" s="70">
        <f t="shared" ref="J6:J37" si="3">D6/$F6</f>
        <v>1.2295081967213115E-2</v>
      </c>
      <c r="K6" s="70">
        <f t="shared" ref="K6:K37" si="4">E6/$F6</f>
        <v>0.21311475409836064</v>
      </c>
      <c r="L6" s="70">
        <f t="shared" ref="L6:L37" si="5">F6/$F6</f>
        <v>1</v>
      </c>
    </row>
    <row r="7" spans="1:12" x14ac:dyDescent="0.2">
      <c r="A7" s="2" t="s">
        <v>2</v>
      </c>
      <c r="B7" s="9">
        <v>695</v>
      </c>
      <c r="C7" s="9">
        <v>30</v>
      </c>
      <c r="D7" s="9">
        <v>15</v>
      </c>
      <c r="E7" s="9">
        <v>5</v>
      </c>
      <c r="F7" s="9">
        <v>745</v>
      </c>
      <c r="H7" s="70">
        <f t="shared" si="1"/>
        <v>0.93288590604026844</v>
      </c>
      <c r="I7" s="70">
        <f t="shared" si="2"/>
        <v>4.0268456375838924E-2</v>
      </c>
      <c r="J7" s="70">
        <f t="shared" si="3"/>
        <v>2.0134228187919462E-2</v>
      </c>
      <c r="K7" s="70">
        <f t="shared" si="4"/>
        <v>6.7114093959731542E-3</v>
      </c>
      <c r="L7" s="70">
        <f t="shared" si="5"/>
        <v>1</v>
      </c>
    </row>
    <row r="8" spans="1:12" x14ac:dyDescent="0.2">
      <c r="A8" s="2" t="s">
        <v>3</v>
      </c>
      <c r="B8" s="9">
        <v>240</v>
      </c>
      <c r="C8" s="9">
        <v>65</v>
      </c>
      <c r="D8" s="9">
        <v>0</v>
      </c>
      <c r="E8" s="9">
        <v>0</v>
      </c>
      <c r="F8" s="9">
        <v>310</v>
      </c>
      <c r="H8" s="70">
        <f t="shared" si="1"/>
        <v>0.77419354838709675</v>
      </c>
      <c r="I8" s="70">
        <f t="shared" si="2"/>
        <v>0.20967741935483872</v>
      </c>
      <c r="J8" s="70">
        <f t="shared" si="3"/>
        <v>0</v>
      </c>
      <c r="K8" s="70">
        <f t="shared" si="4"/>
        <v>0</v>
      </c>
      <c r="L8" s="70">
        <f t="shared" si="5"/>
        <v>1</v>
      </c>
    </row>
    <row r="9" spans="1:12" x14ac:dyDescent="0.2">
      <c r="A9" s="2" t="s">
        <v>4</v>
      </c>
      <c r="B9" s="9">
        <v>80</v>
      </c>
      <c r="C9" s="9">
        <v>0</v>
      </c>
      <c r="D9" s="9">
        <v>0</v>
      </c>
      <c r="E9" s="9">
        <v>285</v>
      </c>
      <c r="F9" s="9">
        <v>370</v>
      </c>
      <c r="H9" s="70">
        <f t="shared" si="1"/>
        <v>0.21621621621621623</v>
      </c>
      <c r="I9" s="70">
        <f t="shared" si="2"/>
        <v>0</v>
      </c>
      <c r="J9" s="70">
        <f t="shared" si="3"/>
        <v>0</v>
      </c>
      <c r="K9" s="70">
        <f t="shared" si="4"/>
        <v>0.77027027027027029</v>
      </c>
      <c r="L9" s="70">
        <f t="shared" si="5"/>
        <v>1</v>
      </c>
    </row>
    <row r="10" spans="1:12" x14ac:dyDescent="0.2">
      <c r="A10" s="2" t="s">
        <v>5</v>
      </c>
      <c r="B10" s="9">
        <v>350</v>
      </c>
      <c r="C10" s="9">
        <v>35</v>
      </c>
      <c r="D10" s="9">
        <v>5</v>
      </c>
      <c r="E10" s="9">
        <v>0</v>
      </c>
      <c r="F10" s="9">
        <v>390</v>
      </c>
      <c r="H10" s="70">
        <f t="shared" si="1"/>
        <v>0.89743589743589747</v>
      </c>
      <c r="I10" s="70">
        <f t="shared" si="2"/>
        <v>8.9743589743589744E-2</v>
      </c>
      <c r="J10" s="70">
        <f t="shared" si="3"/>
        <v>1.282051282051282E-2</v>
      </c>
      <c r="K10" s="70">
        <f t="shared" si="4"/>
        <v>0</v>
      </c>
      <c r="L10" s="70">
        <f t="shared" si="5"/>
        <v>1</v>
      </c>
    </row>
    <row r="11" spans="1:12" x14ac:dyDescent="0.2">
      <c r="A11" s="2" t="s">
        <v>6</v>
      </c>
      <c r="B11" s="9">
        <v>595</v>
      </c>
      <c r="C11" s="9">
        <v>85</v>
      </c>
      <c r="D11" s="9">
        <v>5</v>
      </c>
      <c r="E11" s="9">
        <v>5</v>
      </c>
      <c r="F11" s="9">
        <v>690</v>
      </c>
      <c r="H11" s="70">
        <f t="shared" si="1"/>
        <v>0.8623188405797102</v>
      </c>
      <c r="I11" s="70">
        <f t="shared" si="2"/>
        <v>0.12318840579710146</v>
      </c>
      <c r="J11" s="70">
        <f t="shared" si="3"/>
        <v>7.246376811594203E-3</v>
      </c>
      <c r="K11" s="70">
        <f t="shared" si="4"/>
        <v>7.246376811594203E-3</v>
      </c>
      <c r="L11" s="70">
        <f t="shared" si="5"/>
        <v>1</v>
      </c>
    </row>
    <row r="12" spans="1:12" x14ac:dyDescent="0.2">
      <c r="A12" s="2" t="s">
        <v>7</v>
      </c>
      <c r="B12" s="9">
        <v>1070</v>
      </c>
      <c r="C12" s="9">
        <v>10</v>
      </c>
      <c r="D12" s="9">
        <v>0</v>
      </c>
      <c r="E12" s="9">
        <v>30</v>
      </c>
      <c r="F12" s="9">
        <v>1110</v>
      </c>
      <c r="H12" s="70">
        <f t="shared" si="1"/>
        <v>0.963963963963964</v>
      </c>
      <c r="I12" s="70">
        <f t="shared" si="2"/>
        <v>9.0090090090090089E-3</v>
      </c>
      <c r="J12" s="70">
        <f t="shared" si="3"/>
        <v>0</v>
      </c>
      <c r="K12" s="70">
        <f t="shared" si="4"/>
        <v>2.7027027027027029E-2</v>
      </c>
      <c r="L12" s="70">
        <f t="shared" si="5"/>
        <v>1</v>
      </c>
    </row>
    <row r="13" spans="1:12" x14ac:dyDescent="0.2">
      <c r="A13" s="2" t="s">
        <v>8</v>
      </c>
      <c r="B13" s="9">
        <v>505</v>
      </c>
      <c r="C13" s="9">
        <v>130</v>
      </c>
      <c r="D13" s="9">
        <v>15</v>
      </c>
      <c r="E13" s="9">
        <v>5</v>
      </c>
      <c r="F13" s="9">
        <v>650</v>
      </c>
      <c r="H13" s="70">
        <f t="shared" si="1"/>
        <v>0.77692307692307694</v>
      </c>
      <c r="I13" s="70">
        <f>C13/$F13</f>
        <v>0.2</v>
      </c>
      <c r="J13" s="70">
        <f t="shared" si="3"/>
        <v>2.3076923076923078E-2</v>
      </c>
      <c r="K13" s="70">
        <f t="shared" si="4"/>
        <v>7.6923076923076927E-3</v>
      </c>
      <c r="L13" s="70">
        <f t="shared" si="5"/>
        <v>1</v>
      </c>
    </row>
    <row r="14" spans="1:12" x14ac:dyDescent="0.2">
      <c r="A14" s="2" t="s">
        <v>9</v>
      </c>
      <c r="B14" s="9">
        <v>160</v>
      </c>
      <c r="C14" s="9">
        <v>30</v>
      </c>
      <c r="D14" s="9">
        <v>0</v>
      </c>
      <c r="E14" s="9">
        <v>0</v>
      </c>
      <c r="F14" s="9">
        <v>190</v>
      </c>
      <c r="H14" s="70">
        <f t="shared" si="1"/>
        <v>0.84210526315789469</v>
      </c>
      <c r="I14" s="70">
        <f t="shared" si="2"/>
        <v>0.15789473684210525</v>
      </c>
      <c r="J14" s="70">
        <f>D14/$F14</f>
        <v>0</v>
      </c>
      <c r="K14" s="70">
        <f t="shared" si="4"/>
        <v>0</v>
      </c>
      <c r="L14" s="70">
        <f t="shared" si="5"/>
        <v>1</v>
      </c>
    </row>
    <row r="15" spans="1:12" x14ac:dyDescent="0.2">
      <c r="A15" s="2" t="s">
        <v>10</v>
      </c>
      <c r="B15" s="9">
        <v>510</v>
      </c>
      <c r="C15" s="9">
        <v>0</v>
      </c>
      <c r="D15" s="9">
        <v>0</v>
      </c>
      <c r="E15" s="9">
        <v>20</v>
      </c>
      <c r="F15" s="9">
        <v>535</v>
      </c>
      <c r="H15" s="70">
        <f t="shared" si="1"/>
        <v>0.95327102803738317</v>
      </c>
      <c r="I15" s="70">
        <f t="shared" si="2"/>
        <v>0</v>
      </c>
      <c r="J15" s="70">
        <f t="shared" si="3"/>
        <v>0</v>
      </c>
      <c r="K15" s="70">
        <f>E15/$F15</f>
        <v>3.7383177570093455E-2</v>
      </c>
      <c r="L15" s="70">
        <f t="shared" si="5"/>
        <v>1</v>
      </c>
    </row>
    <row r="16" spans="1:12" x14ac:dyDescent="0.2">
      <c r="A16" s="2" t="s">
        <v>11</v>
      </c>
      <c r="B16" s="9">
        <v>295</v>
      </c>
      <c r="C16" s="9">
        <v>0</v>
      </c>
      <c r="D16" s="9">
        <v>5</v>
      </c>
      <c r="E16" s="9">
        <v>0</v>
      </c>
      <c r="F16" s="9">
        <v>300</v>
      </c>
      <c r="H16" s="70">
        <f t="shared" si="1"/>
        <v>0.98333333333333328</v>
      </c>
      <c r="I16" s="70">
        <f t="shared" si="2"/>
        <v>0</v>
      </c>
      <c r="J16" s="70">
        <f t="shared" si="3"/>
        <v>1.6666666666666666E-2</v>
      </c>
      <c r="K16" s="70">
        <f t="shared" si="4"/>
        <v>0</v>
      </c>
      <c r="L16" s="70">
        <f t="shared" si="5"/>
        <v>1</v>
      </c>
    </row>
    <row r="17" spans="1:12" x14ac:dyDescent="0.2">
      <c r="A17" s="2" t="s">
        <v>12</v>
      </c>
      <c r="B17" s="9">
        <v>1675</v>
      </c>
      <c r="C17" s="9">
        <v>85</v>
      </c>
      <c r="D17" s="9">
        <v>15</v>
      </c>
      <c r="E17" s="9">
        <v>135</v>
      </c>
      <c r="F17" s="9">
        <v>1910</v>
      </c>
      <c r="H17" s="70">
        <f t="shared" si="1"/>
        <v>0.87696335078534027</v>
      </c>
      <c r="I17" s="70">
        <f t="shared" si="2"/>
        <v>4.4502617801047119E-2</v>
      </c>
      <c r="J17" s="70">
        <f t="shared" si="3"/>
        <v>7.8534031413612562E-3</v>
      </c>
      <c r="K17" s="70">
        <f t="shared" si="4"/>
        <v>7.0680628272251314E-2</v>
      </c>
      <c r="L17" s="70">
        <f t="shared" si="5"/>
        <v>1</v>
      </c>
    </row>
    <row r="18" spans="1:12" x14ac:dyDescent="0.2">
      <c r="A18" s="2" t="s">
        <v>13</v>
      </c>
      <c r="B18" s="9">
        <v>120</v>
      </c>
      <c r="C18" s="9">
        <v>0</v>
      </c>
      <c r="D18" s="9">
        <v>0</v>
      </c>
      <c r="E18" s="9">
        <v>5</v>
      </c>
      <c r="F18" s="9">
        <v>125</v>
      </c>
      <c r="H18" s="70">
        <f t="shared" si="1"/>
        <v>0.96</v>
      </c>
      <c r="I18" s="70">
        <f t="shared" si="2"/>
        <v>0</v>
      </c>
      <c r="J18" s="70">
        <f t="shared" si="3"/>
        <v>0</v>
      </c>
      <c r="K18" s="70">
        <f t="shared" si="4"/>
        <v>0.04</v>
      </c>
      <c r="L18" s="70">
        <f t="shared" si="5"/>
        <v>1</v>
      </c>
    </row>
    <row r="19" spans="1:12" x14ac:dyDescent="0.2">
      <c r="A19" s="2" t="s">
        <v>14</v>
      </c>
      <c r="B19" s="9">
        <v>805</v>
      </c>
      <c r="C19" s="9">
        <v>0</v>
      </c>
      <c r="D19" s="9">
        <v>15</v>
      </c>
      <c r="E19" s="9">
        <v>0</v>
      </c>
      <c r="F19" s="9">
        <v>825</v>
      </c>
      <c r="H19" s="70">
        <f t="shared" si="1"/>
        <v>0.97575757575757571</v>
      </c>
      <c r="I19" s="70">
        <f t="shared" si="2"/>
        <v>0</v>
      </c>
      <c r="J19" s="70">
        <f t="shared" si="3"/>
        <v>1.8181818181818181E-2</v>
      </c>
      <c r="K19" s="70">
        <f t="shared" si="4"/>
        <v>0</v>
      </c>
      <c r="L19" s="70">
        <f t="shared" si="5"/>
        <v>1</v>
      </c>
    </row>
    <row r="20" spans="1:12" x14ac:dyDescent="0.2">
      <c r="A20" s="2" t="s">
        <v>15</v>
      </c>
      <c r="B20" s="9">
        <v>1955</v>
      </c>
      <c r="C20" s="9">
        <v>0</v>
      </c>
      <c r="D20" s="9">
        <v>20</v>
      </c>
      <c r="E20" s="9">
        <v>45</v>
      </c>
      <c r="F20" s="9">
        <v>2015</v>
      </c>
      <c r="H20" s="70">
        <f t="shared" si="1"/>
        <v>0.97022332506203479</v>
      </c>
      <c r="I20" s="70">
        <f t="shared" si="2"/>
        <v>0</v>
      </c>
      <c r="J20" s="70">
        <f t="shared" si="3"/>
        <v>9.9255583126550868E-3</v>
      </c>
      <c r="K20" s="70">
        <f t="shared" si="4"/>
        <v>2.2332506203473945E-2</v>
      </c>
      <c r="L20" s="70">
        <f t="shared" si="5"/>
        <v>1</v>
      </c>
    </row>
    <row r="21" spans="1:12" x14ac:dyDescent="0.2">
      <c r="A21" s="2" t="s">
        <v>16</v>
      </c>
      <c r="B21" s="9">
        <v>4540</v>
      </c>
      <c r="C21" s="9">
        <v>250</v>
      </c>
      <c r="D21" s="9">
        <v>415</v>
      </c>
      <c r="E21" s="9">
        <v>5</v>
      </c>
      <c r="F21" s="9">
        <v>5210</v>
      </c>
      <c r="H21" s="70">
        <f t="shared" si="1"/>
        <v>0.87140115163147791</v>
      </c>
      <c r="I21" s="70">
        <f t="shared" si="2"/>
        <v>4.7984644913627639E-2</v>
      </c>
      <c r="J21" s="70">
        <f t="shared" si="3"/>
        <v>7.9654510556621885E-2</v>
      </c>
      <c r="K21" s="70">
        <f t="shared" si="4"/>
        <v>9.5969289827255275E-4</v>
      </c>
      <c r="L21" s="70">
        <f t="shared" si="5"/>
        <v>1</v>
      </c>
    </row>
    <row r="22" spans="1:12" x14ac:dyDescent="0.2">
      <c r="A22" s="2" t="s">
        <v>17</v>
      </c>
      <c r="B22" s="9">
        <v>565</v>
      </c>
      <c r="C22" s="9">
        <v>65</v>
      </c>
      <c r="D22" s="9">
        <v>25</v>
      </c>
      <c r="E22" s="9">
        <v>280</v>
      </c>
      <c r="F22" s="9">
        <v>935</v>
      </c>
      <c r="H22" s="70">
        <f t="shared" si="1"/>
        <v>0.60427807486631013</v>
      </c>
      <c r="I22" s="70">
        <f t="shared" si="2"/>
        <v>6.9518716577540107E-2</v>
      </c>
      <c r="J22" s="70">
        <f t="shared" si="3"/>
        <v>2.6737967914438502E-2</v>
      </c>
      <c r="K22" s="70">
        <f>E22/$F22</f>
        <v>0.29946524064171121</v>
      </c>
      <c r="L22" s="70">
        <f t="shared" si="5"/>
        <v>1</v>
      </c>
    </row>
    <row r="23" spans="1:12" x14ac:dyDescent="0.2">
      <c r="A23" s="2" t="s">
        <v>18</v>
      </c>
      <c r="B23" s="9">
        <v>200</v>
      </c>
      <c r="C23" s="9">
        <v>10</v>
      </c>
      <c r="D23" s="9">
        <v>0</v>
      </c>
      <c r="E23" s="9">
        <v>5</v>
      </c>
      <c r="F23" s="9">
        <v>220</v>
      </c>
      <c r="H23" s="70">
        <f t="shared" si="1"/>
        <v>0.90909090909090906</v>
      </c>
      <c r="I23" s="70">
        <f t="shared" si="2"/>
        <v>4.5454545454545456E-2</v>
      </c>
      <c r="J23" s="70">
        <f t="shared" si="3"/>
        <v>0</v>
      </c>
      <c r="K23" s="70">
        <f t="shared" si="4"/>
        <v>2.2727272727272728E-2</v>
      </c>
      <c r="L23" s="70">
        <f t="shared" si="5"/>
        <v>1</v>
      </c>
    </row>
    <row r="24" spans="1:12" x14ac:dyDescent="0.2">
      <c r="A24" s="2" t="s">
        <v>19</v>
      </c>
      <c r="B24" s="9">
        <v>415</v>
      </c>
      <c r="C24" s="9">
        <v>0</v>
      </c>
      <c r="D24" s="9">
        <v>0</v>
      </c>
      <c r="E24" s="9">
        <v>20</v>
      </c>
      <c r="F24" s="9">
        <v>440</v>
      </c>
      <c r="H24" s="70">
        <f t="shared" si="1"/>
        <v>0.94318181818181823</v>
      </c>
      <c r="I24" s="70">
        <f t="shared" si="2"/>
        <v>0</v>
      </c>
      <c r="J24" s="70">
        <f t="shared" si="3"/>
        <v>0</v>
      </c>
      <c r="K24" s="70">
        <f t="shared" si="4"/>
        <v>4.5454545454545456E-2</v>
      </c>
      <c r="L24" s="70">
        <f t="shared" si="5"/>
        <v>1</v>
      </c>
    </row>
    <row r="25" spans="1:12" x14ac:dyDescent="0.2">
      <c r="A25" s="2" t="s">
        <v>20</v>
      </c>
      <c r="B25" s="9">
        <v>315</v>
      </c>
      <c r="C25" s="9">
        <v>20</v>
      </c>
      <c r="D25" s="9">
        <v>0</v>
      </c>
      <c r="E25" s="9">
        <v>0</v>
      </c>
      <c r="F25" s="9">
        <v>335</v>
      </c>
      <c r="H25" s="70">
        <f t="shared" si="1"/>
        <v>0.94029850746268662</v>
      </c>
      <c r="I25" s="70">
        <f t="shared" si="2"/>
        <v>5.9701492537313432E-2</v>
      </c>
      <c r="J25" s="70">
        <f t="shared" si="3"/>
        <v>0</v>
      </c>
      <c r="K25" s="70">
        <f t="shared" si="4"/>
        <v>0</v>
      </c>
      <c r="L25" s="70">
        <f t="shared" si="5"/>
        <v>1</v>
      </c>
    </row>
    <row r="26" spans="1:12" x14ac:dyDescent="0.2">
      <c r="A26" s="2" t="s">
        <v>21</v>
      </c>
      <c r="B26" s="9">
        <v>750</v>
      </c>
      <c r="C26" s="9">
        <v>25</v>
      </c>
      <c r="D26" s="9">
        <v>5</v>
      </c>
      <c r="E26" s="9">
        <v>5</v>
      </c>
      <c r="F26" s="9">
        <v>780</v>
      </c>
      <c r="H26" s="70">
        <f t="shared" si="1"/>
        <v>0.96153846153846156</v>
      </c>
      <c r="I26" s="70">
        <f t="shared" si="2"/>
        <v>3.2051282051282048E-2</v>
      </c>
      <c r="J26" s="70">
        <f t="shared" si="3"/>
        <v>6.41025641025641E-3</v>
      </c>
      <c r="K26" s="70">
        <f t="shared" si="4"/>
        <v>6.41025641025641E-3</v>
      </c>
      <c r="L26" s="70">
        <f t="shared" si="5"/>
        <v>1</v>
      </c>
    </row>
    <row r="27" spans="1:12" x14ac:dyDescent="0.2">
      <c r="A27" s="2" t="s">
        <v>22</v>
      </c>
      <c r="B27" s="9">
        <v>1260</v>
      </c>
      <c r="C27" s="9">
        <v>55</v>
      </c>
      <c r="D27" s="9">
        <v>0</v>
      </c>
      <c r="E27" s="9">
        <v>95</v>
      </c>
      <c r="F27" s="9">
        <v>1415</v>
      </c>
      <c r="H27" s="70">
        <f t="shared" si="1"/>
        <v>0.89045936395759717</v>
      </c>
      <c r="I27" s="70">
        <f t="shared" si="2"/>
        <v>3.8869257950530034E-2</v>
      </c>
      <c r="J27" s="70">
        <f t="shared" si="3"/>
        <v>0</v>
      </c>
      <c r="K27" s="70">
        <f t="shared" si="4"/>
        <v>6.7137809187279157E-2</v>
      </c>
      <c r="L27" s="70">
        <f t="shared" si="5"/>
        <v>1</v>
      </c>
    </row>
    <row r="28" spans="1:12" x14ac:dyDescent="0.2">
      <c r="A28" s="2" t="s">
        <v>23</v>
      </c>
      <c r="B28" s="9">
        <v>115</v>
      </c>
      <c r="C28" s="9">
        <v>0</v>
      </c>
      <c r="D28" s="9">
        <v>0</v>
      </c>
      <c r="E28" s="9">
        <v>0</v>
      </c>
      <c r="F28" s="9">
        <v>115</v>
      </c>
      <c r="H28" s="70">
        <f t="shared" si="1"/>
        <v>1</v>
      </c>
      <c r="I28" s="70">
        <f t="shared" si="2"/>
        <v>0</v>
      </c>
      <c r="J28" s="70">
        <f t="shared" si="3"/>
        <v>0</v>
      </c>
      <c r="K28" s="70">
        <f t="shared" si="4"/>
        <v>0</v>
      </c>
      <c r="L28" s="70">
        <f t="shared" si="5"/>
        <v>1</v>
      </c>
    </row>
    <row r="29" spans="1:12" x14ac:dyDescent="0.2">
      <c r="A29" s="2" t="s">
        <v>24</v>
      </c>
      <c r="B29" s="9">
        <v>470</v>
      </c>
      <c r="C29" s="9">
        <v>65</v>
      </c>
      <c r="D29" s="9">
        <v>5</v>
      </c>
      <c r="E29" s="9">
        <v>30</v>
      </c>
      <c r="F29" s="9">
        <v>570</v>
      </c>
      <c r="H29" s="70">
        <f t="shared" si="1"/>
        <v>0.82456140350877194</v>
      </c>
      <c r="I29" s="70">
        <f t="shared" si="2"/>
        <v>0.11403508771929824</v>
      </c>
      <c r="J29" s="70">
        <f t="shared" si="3"/>
        <v>8.771929824561403E-3</v>
      </c>
      <c r="K29" s="70">
        <f t="shared" si="4"/>
        <v>5.2631578947368418E-2</v>
      </c>
      <c r="L29" s="70">
        <f t="shared" si="5"/>
        <v>1</v>
      </c>
    </row>
    <row r="30" spans="1:12" x14ac:dyDescent="0.2">
      <c r="A30" s="2" t="s">
        <v>25</v>
      </c>
      <c r="B30" s="9">
        <v>675</v>
      </c>
      <c r="C30" s="9">
        <v>0</v>
      </c>
      <c r="D30" s="9">
        <v>5</v>
      </c>
      <c r="E30" s="9">
        <v>0</v>
      </c>
      <c r="F30" s="9">
        <v>680</v>
      </c>
      <c r="H30" s="70">
        <f t="shared" si="1"/>
        <v>0.99264705882352944</v>
      </c>
      <c r="I30" s="70">
        <f t="shared" si="2"/>
        <v>0</v>
      </c>
      <c r="J30" s="70">
        <f t="shared" si="3"/>
        <v>7.3529411764705881E-3</v>
      </c>
      <c r="K30" s="70">
        <f t="shared" si="4"/>
        <v>0</v>
      </c>
      <c r="L30" s="70">
        <f t="shared" si="5"/>
        <v>1</v>
      </c>
    </row>
    <row r="31" spans="1:12" x14ac:dyDescent="0.2">
      <c r="A31" s="2" t="s">
        <v>26</v>
      </c>
      <c r="B31" s="9">
        <v>530</v>
      </c>
      <c r="C31" s="9">
        <v>0</v>
      </c>
      <c r="D31" s="9">
        <v>0</v>
      </c>
      <c r="E31" s="9">
        <v>15</v>
      </c>
      <c r="F31" s="9">
        <v>545</v>
      </c>
      <c r="H31" s="70">
        <f t="shared" si="1"/>
        <v>0.97247706422018354</v>
      </c>
      <c r="I31" s="70">
        <f t="shared" si="2"/>
        <v>0</v>
      </c>
      <c r="J31" s="70">
        <f t="shared" si="3"/>
        <v>0</v>
      </c>
      <c r="K31" s="70">
        <f t="shared" si="4"/>
        <v>2.7522935779816515E-2</v>
      </c>
      <c r="L31" s="70">
        <f t="shared" si="5"/>
        <v>1</v>
      </c>
    </row>
    <row r="32" spans="1:12" x14ac:dyDescent="0.2">
      <c r="A32" s="2" t="s">
        <v>27</v>
      </c>
      <c r="B32" s="9">
        <v>70</v>
      </c>
      <c r="C32" s="9">
        <v>0</v>
      </c>
      <c r="D32" s="9">
        <v>0</v>
      </c>
      <c r="E32" s="9">
        <v>0</v>
      </c>
      <c r="F32" s="9">
        <v>70</v>
      </c>
      <c r="H32" s="70">
        <f t="shared" si="1"/>
        <v>1</v>
      </c>
      <c r="I32" s="70">
        <f t="shared" si="2"/>
        <v>0</v>
      </c>
      <c r="J32" s="70">
        <f t="shared" si="3"/>
        <v>0</v>
      </c>
      <c r="K32" s="70">
        <f t="shared" si="4"/>
        <v>0</v>
      </c>
      <c r="L32" s="70">
        <f t="shared" si="5"/>
        <v>1</v>
      </c>
    </row>
    <row r="33" spans="1:12" x14ac:dyDescent="0.2">
      <c r="A33" s="2" t="s">
        <v>28</v>
      </c>
      <c r="B33" s="9">
        <v>530</v>
      </c>
      <c r="C33" s="9">
        <v>120</v>
      </c>
      <c r="D33" s="9">
        <v>15</v>
      </c>
      <c r="E33" s="9">
        <v>5</v>
      </c>
      <c r="F33" s="9">
        <v>670</v>
      </c>
      <c r="H33" s="70">
        <f t="shared" si="1"/>
        <v>0.79104477611940294</v>
      </c>
      <c r="I33" s="70">
        <f t="shared" si="2"/>
        <v>0.17910447761194029</v>
      </c>
      <c r="J33" s="70">
        <f t="shared" si="3"/>
        <v>2.2388059701492536E-2</v>
      </c>
      <c r="K33" s="70">
        <f t="shared" si="4"/>
        <v>7.462686567164179E-3</v>
      </c>
      <c r="L33" s="70">
        <f t="shared" si="5"/>
        <v>1</v>
      </c>
    </row>
    <row r="34" spans="1:12" x14ac:dyDescent="0.2">
      <c r="A34" s="2" t="s">
        <v>29</v>
      </c>
      <c r="B34" s="9">
        <v>1615</v>
      </c>
      <c r="C34" s="9">
        <v>0</v>
      </c>
      <c r="D34" s="9">
        <v>5</v>
      </c>
      <c r="E34" s="9">
        <v>25</v>
      </c>
      <c r="F34" s="9">
        <v>1645</v>
      </c>
      <c r="H34" s="70">
        <f t="shared" si="1"/>
        <v>0.98176291793313075</v>
      </c>
      <c r="I34" s="70">
        <f t="shared" si="2"/>
        <v>0</v>
      </c>
      <c r="J34" s="70">
        <f t="shared" si="3"/>
        <v>3.0395136778115501E-3</v>
      </c>
      <c r="K34" s="70">
        <f t="shared" si="4"/>
        <v>1.5197568389057751E-2</v>
      </c>
      <c r="L34" s="70">
        <f t="shared" si="5"/>
        <v>1</v>
      </c>
    </row>
    <row r="35" spans="1:12" x14ac:dyDescent="0.2">
      <c r="A35" s="2" t="s">
        <v>30</v>
      </c>
      <c r="B35" s="9">
        <v>390</v>
      </c>
      <c r="C35" s="9">
        <v>60</v>
      </c>
      <c r="D35" s="9">
        <v>10</v>
      </c>
      <c r="E35" s="9">
        <v>5</v>
      </c>
      <c r="F35" s="9">
        <v>460</v>
      </c>
      <c r="H35" s="70">
        <f t="shared" si="1"/>
        <v>0.84782608695652173</v>
      </c>
      <c r="I35" s="70">
        <f t="shared" si="2"/>
        <v>0.13043478260869565</v>
      </c>
      <c r="J35" s="70">
        <f t="shared" si="3"/>
        <v>2.1739130434782608E-2</v>
      </c>
      <c r="K35" s="70">
        <f t="shared" si="4"/>
        <v>1.0869565217391304E-2</v>
      </c>
      <c r="L35" s="70">
        <f t="shared" si="5"/>
        <v>1</v>
      </c>
    </row>
    <row r="36" spans="1:12" x14ac:dyDescent="0.2">
      <c r="A36" s="2" t="s">
        <v>31</v>
      </c>
      <c r="B36" s="9">
        <v>860</v>
      </c>
      <c r="C36" s="9">
        <v>0</v>
      </c>
      <c r="D36" s="9">
        <v>5</v>
      </c>
      <c r="E36" s="9">
        <v>5</v>
      </c>
      <c r="F36" s="9">
        <v>870</v>
      </c>
      <c r="H36" s="70">
        <f t="shared" si="1"/>
        <v>0.9885057471264368</v>
      </c>
      <c r="I36" s="70">
        <f t="shared" si="2"/>
        <v>0</v>
      </c>
      <c r="J36" s="70">
        <f t="shared" si="3"/>
        <v>5.7471264367816091E-3</v>
      </c>
      <c r="K36" s="70">
        <f t="shared" si="4"/>
        <v>5.7471264367816091E-3</v>
      </c>
      <c r="L36" s="70">
        <f t="shared" si="5"/>
        <v>1</v>
      </c>
    </row>
    <row r="37" spans="1:12" x14ac:dyDescent="0.2">
      <c r="A37" s="3" t="s">
        <v>32</v>
      </c>
      <c r="B37" s="11">
        <v>1060</v>
      </c>
      <c r="C37" s="11">
        <v>155</v>
      </c>
      <c r="D37" s="11">
        <v>0</v>
      </c>
      <c r="E37" s="11">
        <v>5</v>
      </c>
      <c r="F37" s="11">
        <v>1220</v>
      </c>
      <c r="H37" s="71">
        <f t="shared" si="1"/>
        <v>0.86885245901639341</v>
      </c>
      <c r="I37" s="71">
        <f t="shared" si="2"/>
        <v>0.12704918032786885</v>
      </c>
      <c r="J37" s="71">
        <f t="shared" si="3"/>
        <v>0</v>
      </c>
      <c r="K37" s="71">
        <f t="shared" si="4"/>
        <v>4.0983606557377051E-3</v>
      </c>
      <c r="L37" s="71">
        <f t="shared" si="5"/>
        <v>1</v>
      </c>
    </row>
    <row r="39" spans="1:12" x14ac:dyDescent="0.2">
      <c r="A39" s="344" t="s">
        <v>225</v>
      </c>
    </row>
    <row r="40" spans="1:12" x14ac:dyDescent="0.2">
      <c r="A40" s="276" t="s">
        <v>262</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T37"/>
  <sheetViews>
    <sheetView showGridLines="0" workbookViewId="0">
      <selection activeCell="A2" sqref="A2"/>
    </sheetView>
  </sheetViews>
  <sheetFormatPr defaultRowHeight="12.75" x14ac:dyDescent="0.2"/>
  <cols>
    <col min="1" max="1" width="20.42578125" style="6" customWidth="1"/>
    <col min="2" max="20" width="9.140625" style="6"/>
    <col min="21" max="21" width="8.85546875" style="6" customWidth="1"/>
    <col min="22" max="16384" width="9.140625" style="6"/>
  </cols>
  <sheetData>
    <row r="1" spans="1:20" x14ac:dyDescent="0.2">
      <c r="A1" s="30" t="s">
        <v>340</v>
      </c>
    </row>
    <row r="2" spans="1:20" ht="15" x14ac:dyDescent="0.25">
      <c r="A2" s="226" t="s">
        <v>241</v>
      </c>
    </row>
    <row r="4" spans="1:20" s="15" customFormat="1" x14ac:dyDescent="0.25">
      <c r="A4" s="14"/>
      <c r="B4" s="28" t="s">
        <v>135</v>
      </c>
      <c r="C4" s="28" t="s">
        <v>136</v>
      </c>
      <c r="D4" s="28" t="s">
        <v>137</v>
      </c>
      <c r="E4" s="28" t="s">
        <v>138</v>
      </c>
      <c r="F4" s="28" t="s">
        <v>139</v>
      </c>
      <c r="G4" s="28" t="s">
        <v>140</v>
      </c>
      <c r="H4" s="28" t="s">
        <v>141</v>
      </c>
      <c r="I4" s="28" t="s">
        <v>142</v>
      </c>
      <c r="J4" s="28" t="s">
        <v>143</v>
      </c>
      <c r="K4" s="28" t="s">
        <v>144</v>
      </c>
      <c r="L4" s="28" t="s">
        <v>145</v>
      </c>
      <c r="M4" s="28" t="s">
        <v>146</v>
      </c>
      <c r="N4" s="28" t="s">
        <v>147</v>
      </c>
      <c r="O4" s="28" t="s">
        <v>148</v>
      </c>
      <c r="P4" s="28" t="s">
        <v>149</v>
      </c>
      <c r="Q4" s="28" t="s">
        <v>150</v>
      </c>
      <c r="R4" s="28" t="s">
        <v>151</v>
      </c>
      <c r="S4" s="28" t="s">
        <v>152</v>
      </c>
      <c r="T4" s="28" t="s">
        <v>267</v>
      </c>
    </row>
    <row r="5" spans="1:20" x14ac:dyDescent="0.2">
      <c r="A5" s="4" t="s">
        <v>0</v>
      </c>
      <c r="B5" s="47">
        <v>16</v>
      </c>
      <c r="C5" s="47">
        <v>21</v>
      </c>
      <c r="D5" s="47">
        <v>29</v>
      </c>
      <c r="E5" s="47">
        <v>27</v>
      </c>
      <c r="F5" s="47">
        <v>28</v>
      </c>
      <c r="G5" s="47">
        <v>27</v>
      </c>
      <c r="H5" s="47">
        <v>27</v>
      </c>
      <c r="I5" s="47">
        <v>21</v>
      </c>
      <c r="J5" s="47">
        <v>19</v>
      </c>
      <c r="K5" s="47">
        <v>18</v>
      </c>
      <c r="L5" s="47">
        <v>17</v>
      </c>
      <c r="M5" s="47">
        <v>19</v>
      </c>
      <c r="N5" s="47">
        <v>17</v>
      </c>
      <c r="O5" s="47">
        <v>19</v>
      </c>
      <c r="P5" s="47">
        <v>18</v>
      </c>
      <c r="Q5" s="47">
        <v>18</v>
      </c>
      <c r="R5" s="47">
        <v>17</v>
      </c>
      <c r="S5" s="47">
        <v>16</v>
      </c>
      <c r="T5" s="47">
        <v>16</v>
      </c>
    </row>
    <row r="6" spans="1:20" x14ac:dyDescent="0.2">
      <c r="A6" s="2" t="s">
        <v>1</v>
      </c>
      <c r="B6" s="10">
        <v>38</v>
      </c>
      <c r="C6" s="10">
        <v>67</v>
      </c>
      <c r="D6" s="10">
        <v>96</v>
      </c>
      <c r="E6" s="10">
        <v>34</v>
      </c>
      <c r="F6" s="10">
        <v>29</v>
      </c>
      <c r="G6" s="10">
        <v>32</v>
      </c>
      <c r="H6" s="10">
        <v>34</v>
      </c>
      <c r="I6" s="10">
        <v>23</v>
      </c>
      <c r="J6" s="10">
        <v>31</v>
      </c>
      <c r="K6" s="10">
        <v>25</v>
      </c>
      <c r="L6" s="10">
        <v>24</v>
      </c>
      <c r="M6" s="10">
        <v>45</v>
      </c>
      <c r="N6" s="10">
        <v>49</v>
      </c>
      <c r="O6" s="10">
        <v>29</v>
      </c>
      <c r="P6" s="10">
        <v>18</v>
      </c>
      <c r="Q6" s="10">
        <v>17</v>
      </c>
      <c r="R6" s="10">
        <v>18</v>
      </c>
      <c r="S6" s="10">
        <v>15</v>
      </c>
      <c r="T6" s="10">
        <v>9</v>
      </c>
    </row>
    <row r="7" spans="1:20" x14ac:dyDescent="0.2">
      <c r="A7" s="2" t="s">
        <v>2</v>
      </c>
      <c r="B7" s="10">
        <v>12</v>
      </c>
      <c r="C7" s="10">
        <v>15</v>
      </c>
      <c r="D7" s="10">
        <v>19</v>
      </c>
      <c r="E7" s="10">
        <v>23</v>
      </c>
      <c r="F7" s="10">
        <v>24</v>
      </c>
      <c r="G7" s="10">
        <v>20</v>
      </c>
      <c r="H7" s="10">
        <v>22</v>
      </c>
      <c r="I7" s="10">
        <v>19</v>
      </c>
      <c r="J7" s="10">
        <v>22</v>
      </c>
      <c r="K7" s="10">
        <v>22</v>
      </c>
      <c r="L7" s="10">
        <v>24</v>
      </c>
      <c r="M7" s="10">
        <v>18</v>
      </c>
      <c r="N7" s="10">
        <v>17</v>
      </c>
      <c r="O7" s="10">
        <v>17</v>
      </c>
      <c r="P7" s="10">
        <v>18</v>
      </c>
      <c r="Q7" s="10">
        <v>19</v>
      </c>
      <c r="R7" s="10">
        <v>18</v>
      </c>
      <c r="S7" s="10">
        <v>17</v>
      </c>
      <c r="T7" s="10">
        <v>19</v>
      </c>
    </row>
    <row r="8" spans="1:20" x14ac:dyDescent="0.2">
      <c r="A8" s="2" t="s">
        <v>3</v>
      </c>
      <c r="B8" s="10">
        <v>57</v>
      </c>
      <c r="C8" s="10">
        <v>68</v>
      </c>
      <c r="D8" s="10">
        <v>53</v>
      </c>
      <c r="E8" s="10">
        <v>114</v>
      </c>
      <c r="F8" s="10">
        <v>117</v>
      </c>
      <c r="G8" s="10">
        <v>53</v>
      </c>
      <c r="H8" s="10">
        <v>48</v>
      </c>
      <c r="I8" s="10">
        <v>45</v>
      </c>
      <c r="J8" s="10">
        <v>31</v>
      </c>
      <c r="K8" s="10">
        <v>25</v>
      </c>
      <c r="L8" s="10">
        <v>29</v>
      </c>
      <c r="M8" s="10">
        <v>23</v>
      </c>
      <c r="N8" s="10">
        <v>17</v>
      </c>
      <c r="O8" s="10">
        <v>18</v>
      </c>
      <c r="P8" s="10">
        <v>20</v>
      </c>
      <c r="Q8" s="10">
        <v>24</v>
      </c>
      <c r="R8" s="10">
        <v>24</v>
      </c>
      <c r="S8" s="10">
        <v>25</v>
      </c>
      <c r="T8" s="10">
        <v>37</v>
      </c>
    </row>
    <row r="9" spans="1:20" x14ac:dyDescent="0.2">
      <c r="A9" s="2" t="s">
        <v>4</v>
      </c>
      <c r="B9" s="10">
        <v>17</v>
      </c>
      <c r="C9" s="10">
        <v>31</v>
      </c>
      <c r="D9" s="10">
        <v>40</v>
      </c>
      <c r="E9" s="10">
        <v>30</v>
      </c>
      <c r="F9" s="10">
        <v>41</v>
      </c>
      <c r="G9" s="10">
        <v>32</v>
      </c>
      <c r="H9" s="10">
        <v>29</v>
      </c>
      <c r="I9" s="10">
        <v>25</v>
      </c>
      <c r="J9" s="10">
        <v>18</v>
      </c>
      <c r="K9" s="10">
        <v>16</v>
      </c>
      <c r="L9" s="10">
        <v>17</v>
      </c>
      <c r="M9" s="10">
        <v>21</v>
      </c>
      <c r="N9" s="10">
        <v>17</v>
      </c>
      <c r="O9" s="10">
        <v>16</v>
      </c>
      <c r="P9" s="10">
        <v>15</v>
      </c>
      <c r="Q9" s="10">
        <v>18</v>
      </c>
      <c r="R9" s="10">
        <v>21</v>
      </c>
      <c r="S9" s="10">
        <v>22</v>
      </c>
      <c r="T9" s="10">
        <v>18</v>
      </c>
    </row>
    <row r="10" spans="1:20" x14ac:dyDescent="0.2">
      <c r="A10" s="2" t="s">
        <v>5</v>
      </c>
      <c r="B10" s="10">
        <v>43</v>
      </c>
      <c r="C10" s="10">
        <v>47</v>
      </c>
      <c r="D10" s="10">
        <v>34</v>
      </c>
      <c r="E10" s="10">
        <v>33</v>
      </c>
      <c r="F10" s="10">
        <v>30</v>
      </c>
      <c r="G10" s="10">
        <v>23</v>
      </c>
      <c r="H10" s="10">
        <v>26</v>
      </c>
      <c r="I10" s="10">
        <v>24</v>
      </c>
      <c r="J10" s="10">
        <v>24</v>
      </c>
      <c r="K10" s="10">
        <v>21</v>
      </c>
      <c r="L10" s="10">
        <v>24</v>
      </c>
      <c r="M10" s="10">
        <v>20</v>
      </c>
      <c r="N10" s="10">
        <v>22</v>
      </c>
      <c r="O10" s="10">
        <v>24</v>
      </c>
      <c r="P10" s="10">
        <v>45</v>
      </c>
      <c r="Q10" s="10">
        <v>26</v>
      </c>
      <c r="R10" s="10">
        <v>19</v>
      </c>
      <c r="S10" s="10">
        <v>22</v>
      </c>
      <c r="T10" s="10">
        <v>22</v>
      </c>
    </row>
    <row r="11" spans="1:20" x14ac:dyDescent="0.2">
      <c r="A11" s="2" t="s">
        <v>6</v>
      </c>
      <c r="B11" s="10">
        <v>21</v>
      </c>
      <c r="C11" s="10">
        <v>27</v>
      </c>
      <c r="D11" s="10">
        <v>31</v>
      </c>
      <c r="E11" s="10">
        <v>32</v>
      </c>
      <c r="F11" s="10">
        <v>35</v>
      </c>
      <c r="G11" s="10">
        <v>31</v>
      </c>
      <c r="H11" s="10">
        <v>24</v>
      </c>
      <c r="I11" s="10">
        <v>25</v>
      </c>
      <c r="J11" s="10">
        <v>24</v>
      </c>
      <c r="K11" s="10">
        <v>25</v>
      </c>
      <c r="L11" s="10">
        <v>21</v>
      </c>
      <c r="M11" s="10">
        <v>23</v>
      </c>
      <c r="N11" s="10">
        <v>29</v>
      </c>
      <c r="O11" s="10">
        <v>28</v>
      </c>
      <c r="P11" s="10">
        <v>21</v>
      </c>
      <c r="Q11" s="10">
        <v>20</v>
      </c>
      <c r="R11" s="10">
        <v>19</v>
      </c>
      <c r="S11" s="10">
        <v>19</v>
      </c>
      <c r="T11" s="10">
        <v>23</v>
      </c>
    </row>
    <row r="12" spans="1:20" x14ac:dyDescent="0.2">
      <c r="A12" s="2" t="s">
        <v>7</v>
      </c>
      <c r="B12" s="10">
        <v>23</v>
      </c>
      <c r="C12" s="10">
        <v>41</v>
      </c>
      <c r="D12" s="10">
        <v>66</v>
      </c>
      <c r="E12" s="10">
        <v>74</v>
      </c>
      <c r="F12" s="10">
        <v>74</v>
      </c>
      <c r="G12" s="10">
        <v>70</v>
      </c>
      <c r="H12" s="10">
        <v>49</v>
      </c>
      <c r="I12" s="10">
        <v>36</v>
      </c>
      <c r="J12" s="10">
        <v>24</v>
      </c>
      <c r="K12" s="10">
        <v>23</v>
      </c>
      <c r="L12" s="10">
        <v>22</v>
      </c>
      <c r="M12" s="10">
        <v>21</v>
      </c>
      <c r="N12" s="10">
        <v>21</v>
      </c>
      <c r="O12" s="10">
        <v>34</v>
      </c>
      <c r="P12" s="10">
        <v>21</v>
      </c>
      <c r="Q12" s="10">
        <v>22</v>
      </c>
      <c r="R12" s="10">
        <v>23</v>
      </c>
      <c r="S12" s="10">
        <v>25</v>
      </c>
      <c r="T12" s="10">
        <v>22</v>
      </c>
    </row>
    <row r="13" spans="1:20" x14ac:dyDescent="0.2">
      <c r="A13" s="2" t="s">
        <v>8</v>
      </c>
      <c r="B13" s="10">
        <v>11</v>
      </c>
      <c r="C13" s="10">
        <v>9</v>
      </c>
      <c r="D13" s="10">
        <v>14</v>
      </c>
      <c r="E13" s="10">
        <v>14</v>
      </c>
      <c r="F13" s="10">
        <v>21</v>
      </c>
      <c r="G13" s="10">
        <v>25</v>
      </c>
      <c r="H13" s="10">
        <v>33</v>
      </c>
      <c r="I13" s="10">
        <v>26</v>
      </c>
      <c r="J13" s="10">
        <v>17</v>
      </c>
      <c r="K13" s="10">
        <v>17</v>
      </c>
      <c r="L13" s="10">
        <v>17</v>
      </c>
      <c r="M13" s="10">
        <v>15</v>
      </c>
      <c r="N13" s="10">
        <v>18</v>
      </c>
      <c r="O13" s="10">
        <v>17</v>
      </c>
      <c r="P13" s="10">
        <v>18</v>
      </c>
      <c r="Q13" s="10">
        <v>20</v>
      </c>
      <c r="R13" s="10">
        <v>20</v>
      </c>
      <c r="S13" s="10">
        <v>20</v>
      </c>
      <c r="T13" s="10">
        <v>19</v>
      </c>
    </row>
    <row r="14" spans="1:20" x14ac:dyDescent="0.2">
      <c r="A14" s="2" t="s">
        <v>9</v>
      </c>
      <c r="B14" s="10">
        <v>36</v>
      </c>
      <c r="C14" s="10">
        <v>50</v>
      </c>
      <c r="D14" s="10">
        <v>64</v>
      </c>
      <c r="E14" s="10">
        <v>28</v>
      </c>
      <c r="F14" s="10">
        <v>31</v>
      </c>
      <c r="G14" s="10">
        <v>23</v>
      </c>
      <c r="H14" s="10">
        <v>33</v>
      </c>
      <c r="I14" s="10">
        <v>25</v>
      </c>
      <c r="J14" s="10">
        <v>30</v>
      </c>
      <c r="K14" s="10">
        <v>23</v>
      </c>
      <c r="L14" s="10">
        <v>21</v>
      </c>
      <c r="M14" s="10">
        <v>19</v>
      </c>
      <c r="N14" s="10">
        <v>19</v>
      </c>
      <c r="O14" s="10">
        <v>21</v>
      </c>
      <c r="P14" s="10">
        <v>20</v>
      </c>
      <c r="Q14" s="10">
        <v>21</v>
      </c>
      <c r="R14" s="10">
        <v>20</v>
      </c>
      <c r="S14" s="10">
        <v>15</v>
      </c>
      <c r="T14" s="10">
        <v>16</v>
      </c>
    </row>
    <row r="15" spans="1:20" x14ac:dyDescent="0.2">
      <c r="A15" s="2" t="s">
        <v>10</v>
      </c>
      <c r="B15" s="10">
        <v>13</v>
      </c>
      <c r="C15" s="10">
        <v>31</v>
      </c>
      <c r="D15" s="10">
        <v>42</v>
      </c>
      <c r="E15" s="10">
        <v>37</v>
      </c>
      <c r="F15" s="10">
        <v>34</v>
      </c>
      <c r="G15" s="10">
        <v>41</v>
      </c>
      <c r="H15" s="10">
        <v>30</v>
      </c>
      <c r="I15" s="10">
        <v>18</v>
      </c>
      <c r="J15" s="10">
        <v>18</v>
      </c>
      <c r="K15" s="10">
        <v>22</v>
      </c>
      <c r="L15" s="10">
        <v>19</v>
      </c>
      <c r="M15" s="10">
        <v>21</v>
      </c>
      <c r="N15" s="10">
        <v>17</v>
      </c>
      <c r="O15" s="10">
        <v>16</v>
      </c>
      <c r="P15" s="10">
        <v>15</v>
      </c>
      <c r="Q15" s="10">
        <v>24</v>
      </c>
      <c r="R15" s="10">
        <v>22</v>
      </c>
      <c r="S15" s="10">
        <v>24</v>
      </c>
      <c r="T15" s="10">
        <v>21</v>
      </c>
    </row>
    <row r="16" spans="1:20" x14ac:dyDescent="0.2">
      <c r="A16" s="2" t="s">
        <v>11</v>
      </c>
      <c r="B16" s="10">
        <v>23</v>
      </c>
      <c r="C16" s="10">
        <v>23</v>
      </c>
      <c r="D16" s="10">
        <v>25</v>
      </c>
      <c r="E16" s="10">
        <v>14</v>
      </c>
      <c r="F16" s="10">
        <v>13</v>
      </c>
      <c r="G16" s="10">
        <v>16</v>
      </c>
      <c r="H16" s="10">
        <v>13</v>
      </c>
      <c r="I16" s="10">
        <v>16</v>
      </c>
      <c r="J16" s="10">
        <v>19</v>
      </c>
      <c r="K16" s="10">
        <v>29</v>
      </c>
      <c r="L16" s="10">
        <v>21</v>
      </c>
      <c r="M16" s="10">
        <v>18</v>
      </c>
      <c r="N16" s="10">
        <v>22</v>
      </c>
      <c r="O16" s="10">
        <v>16</v>
      </c>
      <c r="P16" s="10">
        <v>20</v>
      </c>
      <c r="Q16" s="10">
        <v>19</v>
      </c>
      <c r="R16" s="10">
        <v>22</v>
      </c>
      <c r="S16" s="10">
        <v>21</v>
      </c>
      <c r="T16" s="10">
        <v>23</v>
      </c>
    </row>
    <row r="17" spans="1:20" x14ac:dyDescent="0.2">
      <c r="A17" s="2" t="s">
        <v>12</v>
      </c>
      <c r="B17" s="10">
        <v>5</v>
      </c>
      <c r="C17" s="10">
        <v>5</v>
      </c>
      <c r="D17" s="10">
        <v>5</v>
      </c>
      <c r="E17" s="10">
        <v>4</v>
      </c>
      <c r="F17" s="10">
        <v>4</v>
      </c>
      <c r="G17" s="10">
        <v>5</v>
      </c>
      <c r="H17" s="10">
        <v>5</v>
      </c>
      <c r="I17" s="10">
        <v>3</v>
      </c>
      <c r="J17" s="10">
        <v>4</v>
      </c>
      <c r="K17" s="10">
        <v>4</v>
      </c>
      <c r="L17" s="10">
        <v>4</v>
      </c>
      <c r="M17" s="10">
        <v>3</v>
      </c>
      <c r="N17" s="10">
        <v>4</v>
      </c>
      <c r="O17" s="10">
        <v>5</v>
      </c>
      <c r="P17" s="10">
        <v>5</v>
      </c>
      <c r="Q17" s="10">
        <v>6</v>
      </c>
      <c r="R17" s="10">
        <v>6</v>
      </c>
      <c r="S17" s="10">
        <v>7</v>
      </c>
      <c r="T17" s="10">
        <v>13</v>
      </c>
    </row>
    <row r="18" spans="1:20" x14ac:dyDescent="0.2">
      <c r="A18" s="2" t="s">
        <v>13</v>
      </c>
      <c r="B18" s="10">
        <v>18</v>
      </c>
      <c r="C18" s="10">
        <v>20</v>
      </c>
      <c r="D18" s="10">
        <v>28</v>
      </c>
      <c r="E18" s="10">
        <v>31</v>
      </c>
      <c r="F18" s="10">
        <v>40</v>
      </c>
      <c r="G18" s="10">
        <v>36</v>
      </c>
      <c r="H18" s="10">
        <v>29</v>
      </c>
      <c r="I18" s="10">
        <v>22</v>
      </c>
      <c r="J18" s="10">
        <v>21</v>
      </c>
      <c r="K18" s="10">
        <v>23</v>
      </c>
      <c r="L18" s="10">
        <v>24</v>
      </c>
      <c r="M18" s="10">
        <v>29</v>
      </c>
      <c r="N18" s="10">
        <v>27</v>
      </c>
      <c r="O18" s="10">
        <v>23</v>
      </c>
      <c r="P18" s="10">
        <v>24</v>
      </c>
      <c r="Q18" s="10">
        <v>21</v>
      </c>
      <c r="R18" s="10">
        <v>20</v>
      </c>
      <c r="S18" s="10">
        <v>15</v>
      </c>
      <c r="T18" s="10">
        <v>15</v>
      </c>
    </row>
    <row r="19" spans="1:20" x14ac:dyDescent="0.2">
      <c r="A19" s="2" t="s">
        <v>14</v>
      </c>
      <c r="B19" s="10">
        <v>25</v>
      </c>
      <c r="C19" s="10">
        <v>23</v>
      </c>
      <c r="D19" s="10">
        <v>35</v>
      </c>
      <c r="E19" s="10">
        <v>38</v>
      </c>
      <c r="F19" s="10">
        <v>41</v>
      </c>
      <c r="G19" s="10">
        <v>36</v>
      </c>
      <c r="H19" s="10">
        <v>25</v>
      </c>
      <c r="I19" s="10">
        <v>20</v>
      </c>
      <c r="J19" s="10">
        <v>20</v>
      </c>
      <c r="K19" s="10">
        <v>30</v>
      </c>
      <c r="L19" s="10">
        <v>17</v>
      </c>
      <c r="M19" s="10">
        <v>19</v>
      </c>
      <c r="N19" s="10">
        <v>18</v>
      </c>
      <c r="O19" s="10">
        <v>18</v>
      </c>
      <c r="P19" s="10">
        <v>18</v>
      </c>
      <c r="Q19" s="10">
        <v>19</v>
      </c>
      <c r="R19" s="10">
        <v>19</v>
      </c>
      <c r="S19" s="10">
        <v>19</v>
      </c>
      <c r="T19" s="10">
        <v>16</v>
      </c>
    </row>
    <row r="20" spans="1:20" x14ac:dyDescent="0.2">
      <c r="A20" s="2" t="s">
        <v>15</v>
      </c>
      <c r="B20" s="10">
        <v>18</v>
      </c>
      <c r="C20" s="10">
        <v>14</v>
      </c>
      <c r="D20" s="10">
        <v>14</v>
      </c>
      <c r="E20" s="10">
        <v>11</v>
      </c>
      <c r="F20" s="10">
        <v>14</v>
      </c>
      <c r="G20" s="10">
        <v>13</v>
      </c>
      <c r="H20" s="10">
        <v>15</v>
      </c>
      <c r="I20" s="10">
        <v>18</v>
      </c>
      <c r="J20" s="10">
        <v>11</v>
      </c>
      <c r="K20" s="10">
        <v>11</v>
      </c>
      <c r="L20" s="10">
        <v>10</v>
      </c>
      <c r="M20" s="10">
        <v>8</v>
      </c>
      <c r="N20" s="10">
        <v>9</v>
      </c>
      <c r="O20" s="10">
        <v>9</v>
      </c>
      <c r="P20" s="10">
        <v>14</v>
      </c>
      <c r="Q20" s="10">
        <v>12</v>
      </c>
      <c r="R20" s="10">
        <v>12</v>
      </c>
      <c r="S20" s="10">
        <v>11</v>
      </c>
      <c r="T20" s="10">
        <v>11</v>
      </c>
    </row>
    <row r="21" spans="1:20" x14ac:dyDescent="0.2">
      <c r="A21" s="2" t="s">
        <v>16</v>
      </c>
      <c r="B21" s="10">
        <v>5</v>
      </c>
      <c r="C21" s="10">
        <v>7</v>
      </c>
      <c r="D21" s="10">
        <v>29</v>
      </c>
      <c r="E21" s="10">
        <v>13</v>
      </c>
      <c r="F21" s="10">
        <v>16</v>
      </c>
      <c r="G21" s="10">
        <v>28</v>
      </c>
      <c r="H21" s="10">
        <v>34</v>
      </c>
      <c r="I21" s="10">
        <v>17</v>
      </c>
      <c r="J21" s="10">
        <v>14</v>
      </c>
      <c r="K21" s="10">
        <v>15</v>
      </c>
      <c r="L21" s="10">
        <v>17</v>
      </c>
      <c r="M21" s="10">
        <v>18</v>
      </c>
      <c r="N21" s="10">
        <v>15</v>
      </c>
      <c r="O21" s="10">
        <v>27</v>
      </c>
      <c r="P21" s="10">
        <v>22</v>
      </c>
      <c r="Q21" s="10">
        <v>20</v>
      </c>
      <c r="R21" s="10">
        <v>19</v>
      </c>
      <c r="S21" s="10">
        <v>14</v>
      </c>
      <c r="T21" s="10">
        <v>9</v>
      </c>
    </row>
    <row r="22" spans="1:20" x14ac:dyDescent="0.2">
      <c r="A22" s="2" t="s">
        <v>17</v>
      </c>
      <c r="B22" s="10">
        <v>21</v>
      </c>
      <c r="C22" s="10">
        <v>25</v>
      </c>
      <c r="D22" s="10">
        <v>28</v>
      </c>
      <c r="E22" s="10">
        <v>34</v>
      </c>
      <c r="F22" s="10">
        <v>36</v>
      </c>
      <c r="G22" s="10">
        <v>35</v>
      </c>
      <c r="H22" s="10">
        <v>40</v>
      </c>
      <c r="I22" s="10">
        <v>40</v>
      </c>
      <c r="J22" s="10">
        <v>39</v>
      </c>
      <c r="K22" s="10">
        <v>44</v>
      </c>
      <c r="L22" s="10">
        <v>24</v>
      </c>
      <c r="M22" s="10">
        <v>20</v>
      </c>
      <c r="N22" s="10">
        <v>13</v>
      </c>
      <c r="O22" s="10">
        <v>19</v>
      </c>
      <c r="P22" s="10">
        <v>18</v>
      </c>
      <c r="Q22" s="10">
        <v>18</v>
      </c>
      <c r="R22" s="10">
        <v>21</v>
      </c>
      <c r="S22" s="10">
        <v>15</v>
      </c>
      <c r="T22" s="10">
        <v>17</v>
      </c>
    </row>
    <row r="23" spans="1:20" x14ac:dyDescent="0.2">
      <c r="A23" s="2" t="s">
        <v>18</v>
      </c>
      <c r="B23" s="10">
        <v>16</v>
      </c>
      <c r="C23" s="10">
        <v>25</v>
      </c>
      <c r="D23" s="10">
        <v>46</v>
      </c>
      <c r="E23" s="10">
        <v>64</v>
      </c>
      <c r="F23" s="10">
        <v>24</v>
      </c>
      <c r="G23" s="10">
        <v>27</v>
      </c>
      <c r="H23" s="10">
        <v>24</v>
      </c>
      <c r="I23" s="10">
        <v>23</v>
      </c>
      <c r="J23" s="10">
        <v>23</v>
      </c>
      <c r="K23" s="10">
        <v>22</v>
      </c>
      <c r="L23" s="10">
        <v>18</v>
      </c>
      <c r="M23" s="10">
        <v>18</v>
      </c>
      <c r="N23" s="10">
        <v>14</v>
      </c>
      <c r="O23" s="10">
        <v>13</v>
      </c>
      <c r="P23" s="10">
        <v>16</v>
      </c>
      <c r="Q23" s="10">
        <v>18</v>
      </c>
      <c r="R23" s="10">
        <v>17</v>
      </c>
      <c r="S23" s="10">
        <v>24</v>
      </c>
      <c r="T23" s="10">
        <v>41</v>
      </c>
    </row>
    <row r="24" spans="1:20" x14ac:dyDescent="0.2">
      <c r="A24" s="2" t="s">
        <v>19</v>
      </c>
      <c r="B24" s="10">
        <v>1</v>
      </c>
      <c r="C24" s="10">
        <v>2</v>
      </c>
      <c r="D24" s="10">
        <v>6</v>
      </c>
      <c r="E24" s="10">
        <v>1</v>
      </c>
      <c r="F24" s="10">
        <v>5</v>
      </c>
      <c r="G24" s="10">
        <v>10</v>
      </c>
      <c r="H24" s="10">
        <v>45</v>
      </c>
      <c r="I24" s="10">
        <v>61</v>
      </c>
      <c r="J24" s="10">
        <v>68</v>
      </c>
      <c r="K24" s="10">
        <v>42</v>
      </c>
      <c r="L24" s="10">
        <v>53</v>
      </c>
      <c r="M24" s="10">
        <v>115</v>
      </c>
      <c r="N24" s="10">
        <v>15</v>
      </c>
      <c r="O24" s="10">
        <v>15</v>
      </c>
      <c r="P24" s="10">
        <v>17</v>
      </c>
      <c r="Q24" s="10">
        <v>12</v>
      </c>
      <c r="R24" s="10">
        <v>11</v>
      </c>
      <c r="S24" s="10">
        <v>16</v>
      </c>
      <c r="T24" s="10">
        <v>17</v>
      </c>
    </row>
    <row r="25" spans="1:20" x14ac:dyDescent="0.2">
      <c r="A25" s="2" t="s">
        <v>20</v>
      </c>
      <c r="B25" s="10">
        <v>15</v>
      </c>
      <c r="C25" s="10">
        <v>37</v>
      </c>
      <c r="D25" s="10">
        <v>30</v>
      </c>
      <c r="E25" s="10">
        <v>35</v>
      </c>
      <c r="F25" s="10">
        <v>34</v>
      </c>
      <c r="G25" s="10">
        <v>40</v>
      </c>
      <c r="H25" s="10">
        <v>37</v>
      </c>
      <c r="I25" s="10">
        <v>29</v>
      </c>
      <c r="J25" s="10">
        <v>21</v>
      </c>
      <c r="K25" s="10">
        <v>14</v>
      </c>
      <c r="L25" s="10">
        <v>16</v>
      </c>
      <c r="M25" s="10">
        <v>21</v>
      </c>
      <c r="N25" s="10">
        <v>20</v>
      </c>
      <c r="O25" s="10">
        <v>18</v>
      </c>
      <c r="P25" s="10">
        <v>18</v>
      </c>
      <c r="Q25" s="10">
        <v>19</v>
      </c>
      <c r="R25" s="10">
        <v>19</v>
      </c>
      <c r="S25" s="10">
        <v>19</v>
      </c>
      <c r="T25" s="10">
        <v>21</v>
      </c>
    </row>
    <row r="26" spans="1:20" x14ac:dyDescent="0.2">
      <c r="A26" s="2" t="s">
        <v>21</v>
      </c>
      <c r="B26" s="10">
        <v>17</v>
      </c>
      <c r="C26" s="10">
        <v>24</v>
      </c>
      <c r="D26" s="10">
        <v>28</v>
      </c>
      <c r="E26" s="10">
        <v>26</v>
      </c>
      <c r="F26" s="10">
        <v>20</v>
      </c>
      <c r="G26" s="10">
        <v>20</v>
      </c>
      <c r="H26" s="10">
        <v>20</v>
      </c>
      <c r="I26" s="10">
        <v>12</v>
      </c>
      <c r="J26" s="10">
        <v>10</v>
      </c>
      <c r="K26" s="10">
        <v>10</v>
      </c>
      <c r="L26" s="10">
        <v>11</v>
      </c>
      <c r="M26" s="10">
        <v>15</v>
      </c>
      <c r="N26" s="10">
        <v>14</v>
      </c>
      <c r="O26" s="10">
        <v>15</v>
      </c>
      <c r="P26" s="10">
        <v>16</v>
      </c>
      <c r="Q26" s="10">
        <v>15</v>
      </c>
      <c r="R26" s="10">
        <v>15</v>
      </c>
      <c r="S26" s="10">
        <v>15</v>
      </c>
      <c r="T26" s="10">
        <v>11</v>
      </c>
    </row>
    <row r="27" spans="1:20" x14ac:dyDescent="0.2">
      <c r="A27" s="2" t="s">
        <v>22</v>
      </c>
      <c r="B27" s="10">
        <v>26</v>
      </c>
      <c r="C27" s="10">
        <v>26</v>
      </c>
      <c r="D27" s="10">
        <v>24</v>
      </c>
      <c r="E27" s="10">
        <v>26</v>
      </c>
      <c r="F27" s="10">
        <v>26</v>
      </c>
      <c r="G27" s="10">
        <v>27</v>
      </c>
      <c r="H27" s="10">
        <v>26</v>
      </c>
      <c r="I27" s="10">
        <v>25</v>
      </c>
      <c r="J27" s="10">
        <v>21</v>
      </c>
      <c r="K27" s="10">
        <v>21</v>
      </c>
      <c r="L27" s="10">
        <v>21</v>
      </c>
      <c r="M27" s="10">
        <v>20</v>
      </c>
      <c r="N27" s="10">
        <v>20</v>
      </c>
      <c r="O27" s="10">
        <v>19</v>
      </c>
      <c r="P27" s="10">
        <v>22</v>
      </c>
      <c r="Q27" s="10">
        <v>22</v>
      </c>
      <c r="R27" s="10">
        <v>22</v>
      </c>
      <c r="S27" s="10">
        <v>19</v>
      </c>
      <c r="T27" s="10">
        <v>20</v>
      </c>
    </row>
    <row r="28" spans="1:20" x14ac:dyDescent="0.2">
      <c r="A28" s="2" t="s">
        <v>23</v>
      </c>
      <c r="B28" s="10">
        <v>23</v>
      </c>
      <c r="C28" s="10">
        <v>47</v>
      </c>
      <c r="D28" s="10">
        <v>45</v>
      </c>
      <c r="E28" s="10">
        <v>38</v>
      </c>
      <c r="F28" s="10">
        <v>20</v>
      </c>
      <c r="G28" s="10">
        <v>15</v>
      </c>
      <c r="H28" s="10">
        <v>20</v>
      </c>
      <c r="I28" s="10">
        <v>17</v>
      </c>
      <c r="J28" s="10">
        <v>16</v>
      </c>
      <c r="K28" s="10">
        <v>19</v>
      </c>
      <c r="L28" s="10">
        <v>23</v>
      </c>
      <c r="M28" s="10">
        <v>20</v>
      </c>
      <c r="N28" s="10">
        <v>21</v>
      </c>
      <c r="O28" s="10">
        <v>18</v>
      </c>
      <c r="P28" s="10">
        <v>18</v>
      </c>
      <c r="Q28" s="10">
        <v>19</v>
      </c>
      <c r="R28" s="10">
        <v>22</v>
      </c>
      <c r="S28" s="10">
        <v>22</v>
      </c>
      <c r="T28" s="10">
        <v>25</v>
      </c>
    </row>
    <row r="29" spans="1:20" x14ac:dyDescent="0.2">
      <c r="A29" s="2" t="s">
        <v>24</v>
      </c>
      <c r="B29" s="10">
        <v>22</v>
      </c>
      <c r="C29" s="10">
        <v>32</v>
      </c>
      <c r="D29" s="10">
        <v>35</v>
      </c>
      <c r="E29" s="10">
        <v>41</v>
      </c>
      <c r="F29" s="10">
        <v>52</v>
      </c>
      <c r="G29" s="10">
        <v>45</v>
      </c>
      <c r="H29" s="10">
        <v>43</v>
      </c>
      <c r="I29" s="10">
        <v>27</v>
      </c>
      <c r="J29" s="10">
        <v>18</v>
      </c>
      <c r="K29" s="10">
        <v>16</v>
      </c>
      <c r="L29" s="10">
        <v>20</v>
      </c>
      <c r="M29" s="10">
        <v>22</v>
      </c>
      <c r="N29" s="10">
        <v>21</v>
      </c>
      <c r="O29" s="10">
        <v>24</v>
      </c>
      <c r="P29" s="10">
        <v>18</v>
      </c>
      <c r="Q29" s="10">
        <v>11</v>
      </c>
      <c r="R29" s="10">
        <v>13</v>
      </c>
      <c r="S29" s="10">
        <v>11</v>
      </c>
      <c r="T29" s="10">
        <v>10</v>
      </c>
    </row>
    <row r="30" spans="1:20" x14ac:dyDescent="0.2">
      <c r="A30" s="2" t="s">
        <v>25</v>
      </c>
      <c r="B30" s="10">
        <v>33</v>
      </c>
      <c r="C30" s="10">
        <v>30</v>
      </c>
      <c r="D30" s="10">
        <v>24</v>
      </c>
      <c r="E30" s="10">
        <v>19</v>
      </c>
      <c r="F30" s="10">
        <v>16</v>
      </c>
      <c r="G30" s="10">
        <v>16</v>
      </c>
      <c r="H30" s="10">
        <v>17</v>
      </c>
      <c r="I30" s="10">
        <v>16</v>
      </c>
      <c r="J30" s="10">
        <v>19</v>
      </c>
      <c r="K30" s="10">
        <v>17</v>
      </c>
      <c r="L30" s="10">
        <v>18</v>
      </c>
      <c r="M30" s="10">
        <v>20</v>
      </c>
      <c r="N30" s="10">
        <v>21</v>
      </c>
      <c r="O30" s="10">
        <v>20</v>
      </c>
      <c r="P30" s="10">
        <v>20</v>
      </c>
      <c r="Q30" s="10">
        <v>19</v>
      </c>
      <c r="R30" s="10">
        <v>17</v>
      </c>
      <c r="S30" s="10">
        <v>17</v>
      </c>
      <c r="T30" s="10">
        <v>16</v>
      </c>
    </row>
    <row r="31" spans="1:20" x14ac:dyDescent="0.2">
      <c r="A31" s="2" t="s">
        <v>26</v>
      </c>
      <c r="B31" s="10">
        <v>22</v>
      </c>
      <c r="C31" s="10">
        <v>30</v>
      </c>
      <c r="D31" s="10">
        <v>45</v>
      </c>
      <c r="E31" s="10">
        <v>67</v>
      </c>
      <c r="F31" s="10">
        <v>96</v>
      </c>
      <c r="G31" s="10">
        <v>29</v>
      </c>
      <c r="H31" s="10">
        <v>22</v>
      </c>
      <c r="I31" s="10">
        <v>21</v>
      </c>
      <c r="J31" s="10">
        <v>19</v>
      </c>
      <c r="K31" s="10">
        <v>24</v>
      </c>
      <c r="L31" s="10">
        <v>21</v>
      </c>
      <c r="M31" s="10">
        <v>14</v>
      </c>
      <c r="N31" s="10">
        <v>15</v>
      </c>
      <c r="O31" s="10">
        <v>21</v>
      </c>
      <c r="P31" s="10">
        <v>15</v>
      </c>
      <c r="Q31" s="10">
        <v>15</v>
      </c>
      <c r="R31" s="10">
        <v>14</v>
      </c>
      <c r="S31" s="10">
        <v>14</v>
      </c>
      <c r="T31" s="10">
        <v>13</v>
      </c>
    </row>
    <row r="32" spans="1:20" x14ac:dyDescent="0.2">
      <c r="A32" s="2" t="s">
        <v>27</v>
      </c>
      <c r="B32" s="10">
        <v>28</v>
      </c>
      <c r="C32" s="10">
        <v>41</v>
      </c>
      <c r="D32" s="10">
        <v>46</v>
      </c>
      <c r="E32" s="10">
        <v>48</v>
      </c>
      <c r="F32" s="10">
        <v>53</v>
      </c>
      <c r="G32" s="10">
        <v>20</v>
      </c>
      <c r="H32" s="10">
        <v>20</v>
      </c>
      <c r="I32" s="10">
        <v>16</v>
      </c>
      <c r="J32" s="10">
        <v>24</v>
      </c>
      <c r="K32" s="10">
        <v>24</v>
      </c>
      <c r="L32" s="10">
        <v>17</v>
      </c>
      <c r="M32" s="10">
        <v>19</v>
      </c>
      <c r="N32" s="10">
        <v>23</v>
      </c>
      <c r="O32" s="10">
        <v>26</v>
      </c>
      <c r="P32" s="10">
        <v>23</v>
      </c>
      <c r="Q32" s="10">
        <v>23</v>
      </c>
      <c r="R32" s="10">
        <v>22</v>
      </c>
      <c r="S32" s="10">
        <v>30</v>
      </c>
      <c r="T32" s="10">
        <v>26</v>
      </c>
    </row>
    <row r="33" spans="1:20" x14ac:dyDescent="0.2">
      <c r="A33" s="2" t="s">
        <v>28</v>
      </c>
      <c r="B33" s="10">
        <v>19</v>
      </c>
      <c r="C33" s="10">
        <v>24</v>
      </c>
      <c r="D33" s="10">
        <v>29</v>
      </c>
      <c r="E33" s="10">
        <v>36</v>
      </c>
      <c r="F33" s="10">
        <v>33</v>
      </c>
      <c r="G33" s="10">
        <v>40</v>
      </c>
      <c r="H33" s="10">
        <v>32</v>
      </c>
      <c r="I33" s="10">
        <v>17</v>
      </c>
      <c r="J33" s="10">
        <v>16</v>
      </c>
      <c r="K33" s="10">
        <v>19</v>
      </c>
      <c r="L33" s="10">
        <v>18</v>
      </c>
      <c r="M33" s="10">
        <v>21</v>
      </c>
      <c r="N33" s="10">
        <v>23</v>
      </c>
      <c r="O33" s="10">
        <v>30</v>
      </c>
      <c r="P33" s="10">
        <v>26</v>
      </c>
      <c r="Q33" s="10">
        <v>29</v>
      </c>
      <c r="R33" s="10">
        <v>21</v>
      </c>
      <c r="S33" s="10">
        <v>23</v>
      </c>
      <c r="T33" s="10">
        <v>26</v>
      </c>
    </row>
    <row r="34" spans="1:20" x14ac:dyDescent="0.2">
      <c r="A34" s="2" t="s">
        <v>29</v>
      </c>
      <c r="B34" s="10">
        <v>15</v>
      </c>
      <c r="C34" s="10">
        <v>18</v>
      </c>
      <c r="D34" s="10">
        <v>24</v>
      </c>
      <c r="E34" s="10">
        <v>21</v>
      </c>
      <c r="F34" s="10">
        <v>15</v>
      </c>
      <c r="G34" s="10">
        <v>15</v>
      </c>
      <c r="H34" s="10">
        <v>17</v>
      </c>
      <c r="I34" s="10">
        <v>19</v>
      </c>
      <c r="J34" s="10">
        <v>21</v>
      </c>
      <c r="K34" s="10">
        <v>16</v>
      </c>
      <c r="L34" s="10">
        <v>17</v>
      </c>
      <c r="M34" s="10">
        <v>15</v>
      </c>
      <c r="N34" s="10">
        <v>21</v>
      </c>
      <c r="O34" s="10">
        <v>16</v>
      </c>
      <c r="P34" s="10">
        <v>16</v>
      </c>
      <c r="Q34" s="10">
        <v>17</v>
      </c>
      <c r="R34" s="10">
        <v>17</v>
      </c>
      <c r="S34" s="10">
        <v>18</v>
      </c>
      <c r="T34" s="10">
        <v>19</v>
      </c>
    </row>
    <row r="35" spans="1:20" x14ac:dyDescent="0.2">
      <c r="A35" s="2" t="s">
        <v>30</v>
      </c>
      <c r="B35" s="10">
        <v>14</v>
      </c>
      <c r="C35" s="10">
        <v>17</v>
      </c>
      <c r="D35" s="10">
        <v>19</v>
      </c>
      <c r="E35" s="10">
        <v>30</v>
      </c>
      <c r="F35" s="10">
        <v>28</v>
      </c>
      <c r="G35" s="10">
        <v>25</v>
      </c>
      <c r="H35" s="10">
        <v>27</v>
      </c>
      <c r="I35" s="10">
        <v>23</v>
      </c>
      <c r="J35" s="10">
        <v>23</v>
      </c>
      <c r="K35" s="10">
        <v>17</v>
      </c>
      <c r="L35" s="10">
        <v>9</v>
      </c>
      <c r="M35" s="10">
        <v>13</v>
      </c>
      <c r="N35" s="10">
        <v>18</v>
      </c>
      <c r="O35" s="10">
        <v>23</v>
      </c>
      <c r="P35" s="10">
        <v>23</v>
      </c>
      <c r="Q35" s="10">
        <v>22</v>
      </c>
      <c r="R35" s="10">
        <v>24</v>
      </c>
      <c r="S35" s="10">
        <v>24</v>
      </c>
      <c r="T35" s="10">
        <v>27</v>
      </c>
    </row>
    <row r="36" spans="1:20" x14ac:dyDescent="0.2">
      <c r="A36" s="2" t="s">
        <v>31</v>
      </c>
      <c r="B36" s="10">
        <v>35</v>
      </c>
      <c r="C36" s="10">
        <v>46</v>
      </c>
      <c r="D36" s="10">
        <v>26</v>
      </c>
      <c r="E36" s="10">
        <v>23</v>
      </c>
      <c r="F36" s="10">
        <v>25</v>
      </c>
      <c r="G36" s="10">
        <v>24</v>
      </c>
      <c r="H36" s="10">
        <v>21</v>
      </c>
      <c r="I36" s="10">
        <v>15</v>
      </c>
      <c r="J36" s="10">
        <v>16</v>
      </c>
      <c r="K36" s="10">
        <v>14</v>
      </c>
      <c r="L36" s="10">
        <v>15</v>
      </c>
      <c r="M36" s="10">
        <v>16</v>
      </c>
      <c r="N36" s="10">
        <v>17</v>
      </c>
      <c r="O36" s="10">
        <v>18</v>
      </c>
      <c r="P36" s="10">
        <v>15</v>
      </c>
      <c r="Q36" s="10">
        <v>13</v>
      </c>
      <c r="R36" s="10">
        <v>12</v>
      </c>
      <c r="S36" s="10">
        <v>13</v>
      </c>
      <c r="T36" s="10">
        <v>13</v>
      </c>
    </row>
    <row r="37" spans="1:20" x14ac:dyDescent="0.2">
      <c r="A37" s="3" t="s">
        <v>32</v>
      </c>
      <c r="B37" s="24">
        <v>2</v>
      </c>
      <c r="C37" s="24">
        <v>12</v>
      </c>
      <c r="D37" s="24">
        <v>25</v>
      </c>
      <c r="E37" s="24">
        <v>23</v>
      </c>
      <c r="F37" s="24">
        <v>35</v>
      </c>
      <c r="G37" s="24">
        <v>34</v>
      </c>
      <c r="H37" s="24">
        <v>24</v>
      </c>
      <c r="I37" s="24">
        <v>23</v>
      </c>
      <c r="J37" s="24">
        <v>21</v>
      </c>
      <c r="K37" s="24">
        <v>22</v>
      </c>
      <c r="L37" s="24">
        <v>20</v>
      </c>
      <c r="M37" s="24">
        <v>19</v>
      </c>
      <c r="N37" s="24">
        <v>16</v>
      </c>
      <c r="O37" s="24">
        <v>16</v>
      </c>
      <c r="P37" s="24">
        <v>17</v>
      </c>
      <c r="Q37" s="24">
        <v>21</v>
      </c>
      <c r="R37" s="24">
        <v>23</v>
      </c>
      <c r="S37" s="24">
        <v>24</v>
      </c>
      <c r="T37" s="24">
        <v>30</v>
      </c>
    </row>
  </sheetData>
  <hyperlinks>
    <hyperlink ref="A2"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39"/>
  <sheetViews>
    <sheetView showGridLines="0" workbookViewId="0">
      <selection activeCell="A2" sqref="A2"/>
    </sheetView>
  </sheetViews>
  <sheetFormatPr defaultRowHeight="12.75" x14ac:dyDescent="0.2"/>
  <cols>
    <col min="1" max="1" width="26.85546875" style="6" customWidth="1"/>
    <col min="2" max="3" width="9.140625" style="6"/>
    <col min="4" max="4" width="10.5703125" style="6" customWidth="1"/>
    <col min="5" max="5" width="11.42578125" style="6" customWidth="1"/>
    <col min="6" max="6" width="7" style="6" customWidth="1"/>
    <col min="7" max="7" width="19" style="6" bestFit="1" customWidth="1"/>
    <col min="8" max="8" width="10.5703125" style="6" customWidth="1"/>
    <col min="9" max="9" width="11.28515625" style="6" customWidth="1"/>
    <col min="10" max="16384" width="9.140625" style="6"/>
  </cols>
  <sheetData>
    <row r="1" spans="1:13" x14ac:dyDescent="0.2">
      <c r="A1" s="8" t="s">
        <v>220</v>
      </c>
    </row>
    <row r="2" spans="1:13" ht="15" x14ac:dyDescent="0.25">
      <c r="A2" s="226" t="s">
        <v>241</v>
      </c>
    </row>
    <row r="3" spans="1:13" x14ac:dyDescent="0.2">
      <c r="A3" s="6" t="s">
        <v>224</v>
      </c>
    </row>
    <row r="4" spans="1:13" x14ac:dyDescent="0.2">
      <c r="A4" s="6" t="s">
        <v>232</v>
      </c>
    </row>
    <row r="6" spans="1:13" x14ac:dyDescent="0.2">
      <c r="A6" s="2"/>
      <c r="B6" s="28" t="s">
        <v>156</v>
      </c>
      <c r="C6" s="28" t="s">
        <v>157</v>
      </c>
      <c r="D6" s="44" t="s">
        <v>158</v>
      </c>
      <c r="E6" s="28" t="s">
        <v>155</v>
      </c>
      <c r="G6" s="28" t="s">
        <v>159</v>
      </c>
      <c r="H6" s="28" t="s">
        <v>158</v>
      </c>
      <c r="I6" s="28" t="s">
        <v>155</v>
      </c>
    </row>
    <row r="7" spans="1:13" s="8" customFormat="1" x14ac:dyDescent="0.2">
      <c r="A7" s="4" t="s">
        <v>0</v>
      </c>
      <c r="B7" s="7">
        <v>13097</v>
      </c>
      <c r="C7" s="7">
        <v>13143</v>
      </c>
      <c r="D7" s="7">
        <f>C7-B7</f>
        <v>46</v>
      </c>
      <c r="E7" s="84">
        <f>D7/B7</f>
        <v>3.5122547148201877E-3</v>
      </c>
      <c r="G7" s="117">
        <v>13009</v>
      </c>
      <c r="H7" s="83">
        <f>G7-C7</f>
        <v>-134</v>
      </c>
      <c r="I7" s="114">
        <f>H7/C7</f>
        <v>-1.0195541352811383E-2</v>
      </c>
      <c r="M7" s="126"/>
    </row>
    <row r="8" spans="1:13" x14ac:dyDescent="0.2">
      <c r="A8" s="2" t="s">
        <v>1</v>
      </c>
      <c r="B8" s="10">
        <v>283</v>
      </c>
      <c r="C8" s="10">
        <v>274</v>
      </c>
      <c r="D8" s="9">
        <f t="shared" ref="D8:D39" si="0">C8-B8</f>
        <v>-9</v>
      </c>
      <c r="E8" s="49">
        <f t="shared" ref="E8:E39" si="1">D8/B8</f>
        <v>-3.1802120141342753E-2</v>
      </c>
      <c r="G8" s="118">
        <v>274</v>
      </c>
      <c r="H8" s="74">
        <f t="shared" ref="H8:H39" si="2">G8-C8</f>
        <v>0</v>
      </c>
      <c r="I8" s="112">
        <f t="shared" ref="I8:I39" si="3">H8/C8</f>
        <v>0</v>
      </c>
    </row>
    <row r="9" spans="1:13" x14ac:dyDescent="0.2">
      <c r="A9" s="2" t="s">
        <v>2</v>
      </c>
      <c r="B9" s="10">
        <v>184</v>
      </c>
      <c r="C9" s="10">
        <v>186</v>
      </c>
      <c r="D9" s="9">
        <f t="shared" si="0"/>
        <v>2</v>
      </c>
      <c r="E9" s="198">
        <f t="shared" si="1"/>
        <v>1.0869565217391304E-2</v>
      </c>
      <c r="G9" s="118">
        <v>182</v>
      </c>
      <c r="H9" s="74">
        <f t="shared" si="2"/>
        <v>-4</v>
      </c>
      <c r="I9" s="112">
        <f t="shared" si="3"/>
        <v>-2.1505376344086023E-2</v>
      </c>
    </row>
    <row r="10" spans="1:13" x14ac:dyDescent="0.2">
      <c r="A10" s="2" t="s">
        <v>3</v>
      </c>
      <c r="B10" s="10">
        <v>103</v>
      </c>
      <c r="C10" s="10">
        <v>111</v>
      </c>
      <c r="D10" s="9">
        <f t="shared" si="0"/>
        <v>8</v>
      </c>
      <c r="E10" s="198">
        <f t="shared" si="1"/>
        <v>7.7669902912621352E-2</v>
      </c>
      <c r="G10" s="118">
        <v>86</v>
      </c>
      <c r="H10" s="74">
        <f t="shared" si="2"/>
        <v>-25</v>
      </c>
      <c r="I10" s="112">
        <f t="shared" si="3"/>
        <v>-0.22522522522522523</v>
      </c>
    </row>
    <row r="11" spans="1:13" x14ac:dyDescent="0.2">
      <c r="A11" s="2" t="s">
        <v>4</v>
      </c>
      <c r="B11" s="10">
        <v>108</v>
      </c>
      <c r="C11" s="10">
        <v>107</v>
      </c>
      <c r="D11" s="9">
        <f t="shared" si="0"/>
        <v>-1</v>
      </c>
      <c r="E11" s="198">
        <f t="shared" si="1"/>
        <v>-9.2592592592592587E-3</v>
      </c>
      <c r="G11" s="118">
        <v>107</v>
      </c>
      <c r="H11" s="74">
        <f t="shared" si="2"/>
        <v>0</v>
      </c>
      <c r="I11" s="112">
        <f t="shared" si="3"/>
        <v>0</v>
      </c>
    </row>
    <row r="12" spans="1:13" x14ac:dyDescent="0.2">
      <c r="A12" s="2" t="s">
        <v>5</v>
      </c>
      <c r="B12" s="10">
        <v>100</v>
      </c>
      <c r="C12" s="10">
        <v>98</v>
      </c>
      <c r="D12" s="9">
        <f t="shared" si="0"/>
        <v>-2</v>
      </c>
      <c r="E12" s="198">
        <f t="shared" si="1"/>
        <v>-0.02</v>
      </c>
      <c r="G12" s="118">
        <v>98</v>
      </c>
      <c r="H12" s="74">
        <f t="shared" si="2"/>
        <v>0</v>
      </c>
      <c r="I12" s="112">
        <f t="shared" si="3"/>
        <v>0</v>
      </c>
    </row>
    <row r="13" spans="1:13" x14ac:dyDescent="0.2">
      <c r="A13" s="2" t="s">
        <v>6</v>
      </c>
      <c r="B13" s="10">
        <v>181</v>
      </c>
      <c r="C13" s="10">
        <v>180</v>
      </c>
      <c r="D13" s="9">
        <f t="shared" si="0"/>
        <v>-1</v>
      </c>
      <c r="E13" s="198">
        <f t="shared" si="1"/>
        <v>-5.5248618784530384E-3</v>
      </c>
      <c r="G13" s="118">
        <v>180</v>
      </c>
      <c r="H13" s="74">
        <f t="shared" si="2"/>
        <v>0</v>
      </c>
      <c r="I13" s="112">
        <f t="shared" si="3"/>
        <v>0</v>
      </c>
    </row>
    <row r="14" spans="1:13" x14ac:dyDescent="0.2">
      <c r="A14" s="2" t="s">
        <v>7</v>
      </c>
      <c r="B14" s="10">
        <v>457</v>
      </c>
      <c r="C14" s="10">
        <v>456</v>
      </c>
      <c r="D14" s="9">
        <f t="shared" si="0"/>
        <v>-1</v>
      </c>
      <c r="E14" s="198">
        <f t="shared" si="1"/>
        <v>-2.1881838074398249E-3</v>
      </c>
      <c r="G14" s="118">
        <v>454</v>
      </c>
      <c r="H14" s="74">
        <f t="shared" si="2"/>
        <v>-2</v>
      </c>
      <c r="I14" s="112">
        <f t="shared" si="3"/>
        <v>-4.3859649122807015E-3</v>
      </c>
    </row>
    <row r="15" spans="1:13" x14ac:dyDescent="0.2">
      <c r="A15" s="2" t="s">
        <v>8</v>
      </c>
      <c r="B15" s="10">
        <v>130</v>
      </c>
      <c r="C15" s="10">
        <v>121</v>
      </c>
      <c r="D15" s="9">
        <f t="shared" si="0"/>
        <v>-9</v>
      </c>
      <c r="E15" s="198">
        <f t="shared" si="1"/>
        <v>-6.9230769230769235E-2</v>
      </c>
      <c r="G15" s="118">
        <v>121</v>
      </c>
      <c r="H15" s="74">
        <f t="shared" si="2"/>
        <v>0</v>
      </c>
      <c r="I15" s="112">
        <f t="shared" si="3"/>
        <v>0</v>
      </c>
    </row>
    <row r="16" spans="1:13" x14ac:dyDescent="0.2">
      <c r="A16" s="2" t="s">
        <v>9</v>
      </c>
      <c r="B16" s="10">
        <v>164</v>
      </c>
      <c r="C16" s="10">
        <v>170</v>
      </c>
      <c r="D16" s="9">
        <f t="shared" si="0"/>
        <v>6</v>
      </c>
      <c r="E16" s="198">
        <f t="shared" si="1"/>
        <v>3.6585365853658534E-2</v>
      </c>
      <c r="G16" s="118">
        <v>170</v>
      </c>
      <c r="H16" s="74">
        <f t="shared" si="2"/>
        <v>0</v>
      </c>
      <c r="I16" s="112">
        <f t="shared" si="3"/>
        <v>0</v>
      </c>
    </row>
    <row r="17" spans="1:13" x14ac:dyDescent="0.2">
      <c r="A17" s="2" t="s">
        <v>10</v>
      </c>
      <c r="B17" s="10">
        <v>419</v>
      </c>
      <c r="C17" s="10">
        <v>406</v>
      </c>
      <c r="D17" s="9">
        <f t="shared" si="0"/>
        <v>-13</v>
      </c>
      <c r="E17" s="49">
        <f t="shared" si="1"/>
        <v>-3.1026252983293555E-2</v>
      </c>
      <c r="G17" s="118">
        <v>405</v>
      </c>
      <c r="H17" s="74">
        <f t="shared" si="2"/>
        <v>-1</v>
      </c>
      <c r="I17" s="112">
        <f t="shared" si="3"/>
        <v>-2.4630541871921183E-3</v>
      </c>
    </row>
    <row r="18" spans="1:13" x14ac:dyDescent="0.2">
      <c r="A18" s="2" t="s">
        <v>11</v>
      </c>
      <c r="B18" s="289">
        <v>68</v>
      </c>
      <c r="C18" s="289">
        <v>74</v>
      </c>
      <c r="D18" s="290">
        <f t="shared" si="0"/>
        <v>6</v>
      </c>
      <c r="E18" s="198">
        <f t="shared" si="1"/>
        <v>8.8235294117647065E-2</v>
      </c>
      <c r="G18" s="118">
        <v>74</v>
      </c>
      <c r="H18" s="74">
        <f t="shared" si="2"/>
        <v>0</v>
      </c>
      <c r="I18" s="112">
        <f t="shared" si="3"/>
        <v>0</v>
      </c>
    </row>
    <row r="19" spans="1:13" x14ac:dyDescent="0.2">
      <c r="A19" s="2" t="s">
        <v>12</v>
      </c>
      <c r="B19" s="289">
        <v>2168</v>
      </c>
      <c r="C19" s="289">
        <v>2164</v>
      </c>
      <c r="D19" s="290">
        <f t="shared" si="0"/>
        <v>-4</v>
      </c>
      <c r="E19" s="198">
        <f t="shared" si="1"/>
        <v>-1.8450184501845018E-3</v>
      </c>
      <c r="G19" s="118">
        <v>2157</v>
      </c>
      <c r="H19" s="74">
        <f t="shared" si="2"/>
        <v>-7</v>
      </c>
      <c r="I19" s="112">
        <f t="shared" si="3"/>
        <v>-3.234750462107209E-3</v>
      </c>
    </row>
    <row r="20" spans="1:13" x14ac:dyDescent="0.2">
      <c r="A20" s="2" t="s">
        <v>13</v>
      </c>
      <c r="B20" s="291">
        <v>60</v>
      </c>
      <c r="C20" s="289">
        <v>64</v>
      </c>
      <c r="D20" s="290">
        <f t="shared" si="0"/>
        <v>4</v>
      </c>
      <c r="E20" s="198">
        <f t="shared" si="1"/>
        <v>6.6666666666666666E-2</v>
      </c>
      <c r="G20" s="118">
        <v>63</v>
      </c>
      <c r="H20" s="74">
        <f t="shared" si="2"/>
        <v>-1</v>
      </c>
      <c r="I20" s="112">
        <f t="shared" si="3"/>
        <v>-1.5625E-2</v>
      </c>
    </row>
    <row r="21" spans="1:13" x14ac:dyDescent="0.2">
      <c r="A21" s="2" t="s">
        <v>14</v>
      </c>
      <c r="B21" s="290">
        <v>378</v>
      </c>
      <c r="C21" s="289">
        <v>378</v>
      </c>
      <c r="D21" s="290">
        <f t="shared" si="0"/>
        <v>0</v>
      </c>
      <c r="E21" s="198">
        <f t="shared" si="1"/>
        <v>0</v>
      </c>
      <c r="G21" s="118">
        <v>378</v>
      </c>
      <c r="H21" s="74">
        <f t="shared" si="2"/>
        <v>0</v>
      </c>
      <c r="I21" s="112">
        <f t="shared" si="3"/>
        <v>0</v>
      </c>
    </row>
    <row r="22" spans="1:13" x14ac:dyDescent="0.2">
      <c r="A22" s="2" t="s">
        <v>15</v>
      </c>
      <c r="B22" s="289">
        <v>708</v>
      </c>
      <c r="C22" s="289">
        <v>635</v>
      </c>
      <c r="D22" s="290">
        <f t="shared" si="0"/>
        <v>-73</v>
      </c>
      <c r="E22" s="198">
        <f t="shared" si="1"/>
        <v>-0.10310734463276836</v>
      </c>
      <c r="G22" s="118">
        <v>634</v>
      </c>
      <c r="H22" s="74">
        <f t="shared" si="2"/>
        <v>-1</v>
      </c>
      <c r="I22" s="112">
        <f t="shared" si="3"/>
        <v>-1.5748031496062992E-3</v>
      </c>
    </row>
    <row r="23" spans="1:13" x14ac:dyDescent="0.2">
      <c r="A23" s="2" t="s">
        <v>16</v>
      </c>
      <c r="B23" s="10">
        <v>2668</v>
      </c>
      <c r="C23" s="9">
        <v>2762</v>
      </c>
      <c r="D23" s="9">
        <f t="shared" si="0"/>
        <v>94</v>
      </c>
      <c r="E23" s="49">
        <f t="shared" si="1"/>
        <v>3.523238380809595E-2</v>
      </c>
      <c r="G23" s="118">
        <v>2718</v>
      </c>
      <c r="H23" s="74">
        <f t="shared" si="2"/>
        <v>-44</v>
      </c>
      <c r="I23" s="112">
        <f t="shared" si="3"/>
        <v>-1.5930485155684286E-2</v>
      </c>
      <c r="M23" s="109"/>
    </row>
    <row r="24" spans="1:13" x14ac:dyDescent="0.2">
      <c r="A24" s="2" t="s">
        <v>17</v>
      </c>
      <c r="B24" s="10">
        <v>727</v>
      </c>
      <c r="C24" s="10">
        <v>742</v>
      </c>
      <c r="D24" s="9">
        <f t="shared" si="0"/>
        <v>15</v>
      </c>
      <c r="E24" s="198">
        <f t="shared" si="1"/>
        <v>2.0632737276478678E-2</v>
      </c>
      <c r="G24" s="118">
        <v>733</v>
      </c>
      <c r="H24" s="74">
        <f t="shared" si="2"/>
        <v>-9</v>
      </c>
      <c r="I24" s="112">
        <f t="shared" si="3"/>
        <v>-1.2129380053908356E-2</v>
      </c>
    </row>
    <row r="25" spans="1:13" x14ac:dyDescent="0.2">
      <c r="A25" s="2" t="s">
        <v>18</v>
      </c>
      <c r="B25" s="9">
        <v>73</v>
      </c>
      <c r="C25" s="10">
        <v>80</v>
      </c>
      <c r="D25" s="9">
        <f t="shared" si="0"/>
        <v>7</v>
      </c>
      <c r="E25" s="198">
        <f t="shared" si="1"/>
        <v>9.5890410958904104E-2</v>
      </c>
      <c r="G25" s="118">
        <v>80</v>
      </c>
      <c r="H25" s="74">
        <f t="shared" si="2"/>
        <v>0</v>
      </c>
      <c r="I25" s="112">
        <f t="shared" si="3"/>
        <v>0</v>
      </c>
    </row>
    <row r="26" spans="1:13" x14ac:dyDescent="0.2">
      <c r="A26" s="2" t="s">
        <v>19</v>
      </c>
      <c r="B26" s="10">
        <v>416</v>
      </c>
      <c r="C26" s="10">
        <v>401</v>
      </c>
      <c r="D26" s="9">
        <f t="shared" si="0"/>
        <v>-15</v>
      </c>
      <c r="E26" s="198">
        <f t="shared" si="1"/>
        <v>-3.6057692307692304E-2</v>
      </c>
      <c r="G26" s="118">
        <v>399</v>
      </c>
      <c r="H26" s="74">
        <f t="shared" si="2"/>
        <v>-2</v>
      </c>
      <c r="I26" s="112">
        <f t="shared" si="3"/>
        <v>-4.9875311720698253E-3</v>
      </c>
    </row>
    <row r="27" spans="1:13" x14ac:dyDescent="0.2">
      <c r="A27" s="2" t="s">
        <v>20</v>
      </c>
      <c r="B27" s="10">
        <v>125</v>
      </c>
      <c r="C27" s="10">
        <v>123</v>
      </c>
      <c r="D27" s="9">
        <f t="shared" si="0"/>
        <v>-2</v>
      </c>
      <c r="E27" s="198">
        <f t="shared" si="1"/>
        <v>-1.6E-2</v>
      </c>
      <c r="G27" s="118">
        <v>123</v>
      </c>
      <c r="H27" s="74">
        <f t="shared" si="2"/>
        <v>0</v>
      </c>
      <c r="I27" s="112">
        <f t="shared" si="3"/>
        <v>0</v>
      </c>
    </row>
    <row r="28" spans="1:13" x14ac:dyDescent="0.2">
      <c r="A28" s="2" t="s">
        <v>21</v>
      </c>
      <c r="B28" s="10">
        <v>270</v>
      </c>
      <c r="C28" s="10">
        <v>295</v>
      </c>
      <c r="D28" s="9">
        <f t="shared" si="0"/>
        <v>25</v>
      </c>
      <c r="E28" s="198">
        <f t="shared" si="1"/>
        <v>9.2592592592592587E-2</v>
      </c>
      <c r="G28" s="118">
        <v>293</v>
      </c>
      <c r="H28" s="74">
        <f t="shared" si="2"/>
        <v>-2</v>
      </c>
      <c r="I28" s="112">
        <f t="shared" si="3"/>
        <v>-6.7796610169491523E-3</v>
      </c>
    </row>
    <row r="29" spans="1:13" x14ac:dyDescent="0.2">
      <c r="A29" s="2" t="s">
        <v>22</v>
      </c>
      <c r="B29" s="10">
        <v>570</v>
      </c>
      <c r="C29" s="10">
        <v>449</v>
      </c>
      <c r="D29" s="9">
        <f t="shared" si="0"/>
        <v>-121</v>
      </c>
      <c r="E29" s="198">
        <f t="shared" si="1"/>
        <v>-0.21228070175438596</v>
      </c>
      <c r="G29" s="118">
        <v>449</v>
      </c>
      <c r="H29" s="74">
        <f t="shared" si="2"/>
        <v>0</v>
      </c>
      <c r="I29" s="112">
        <f t="shared" si="3"/>
        <v>0</v>
      </c>
    </row>
    <row r="30" spans="1:13" x14ac:dyDescent="0.2">
      <c r="A30" s="2" t="s">
        <v>23</v>
      </c>
      <c r="B30" s="10">
        <v>69</v>
      </c>
      <c r="C30" s="10">
        <v>84</v>
      </c>
      <c r="D30" s="9">
        <f t="shared" si="0"/>
        <v>15</v>
      </c>
      <c r="E30" s="198">
        <f t="shared" si="1"/>
        <v>0.21739130434782608</v>
      </c>
      <c r="G30" s="118">
        <v>81</v>
      </c>
      <c r="H30" s="74">
        <f t="shared" si="2"/>
        <v>-3</v>
      </c>
      <c r="I30" s="112">
        <f t="shared" si="3"/>
        <v>-3.5714285714285712E-2</v>
      </c>
    </row>
    <row r="31" spans="1:13" x14ac:dyDescent="0.2">
      <c r="A31" s="2" t="s">
        <v>24</v>
      </c>
      <c r="B31" s="10">
        <v>38</v>
      </c>
      <c r="C31" s="10">
        <v>40</v>
      </c>
      <c r="D31" s="9">
        <f t="shared" si="0"/>
        <v>2</v>
      </c>
      <c r="E31" s="198">
        <f t="shared" si="1"/>
        <v>5.2631578947368418E-2</v>
      </c>
      <c r="G31" s="118">
        <v>36</v>
      </c>
      <c r="H31" s="74">
        <f t="shared" si="2"/>
        <v>-4</v>
      </c>
      <c r="I31" s="112">
        <f t="shared" si="3"/>
        <v>-0.1</v>
      </c>
    </row>
    <row r="32" spans="1:13" x14ac:dyDescent="0.2">
      <c r="A32" s="2" t="s">
        <v>25</v>
      </c>
      <c r="B32" s="10">
        <v>180</v>
      </c>
      <c r="C32" s="10">
        <v>195</v>
      </c>
      <c r="D32" s="9">
        <f t="shared" si="0"/>
        <v>15</v>
      </c>
      <c r="E32" s="198">
        <f t="shared" si="1"/>
        <v>8.3333333333333329E-2</v>
      </c>
      <c r="G32" s="118">
        <v>195</v>
      </c>
      <c r="H32" s="74">
        <f t="shared" si="2"/>
        <v>0</v>
      </c>
      <c r="I32" s="112">
        <f t="shared" si="3"/>
        <v>0</v>
      </c>
    </row>
    <row r="33" spans="1:9" x14ac:dyDescent="0.2">
      <c r="A33" s="2" t="s">
        <v>26</v>
      </c>
      <c r="B33" s="10">
        <v>97</v>
      </c>
      <c r="C33" s="10">
        <v>100</v>
      </c>
      <c r="D33" s="9">
        <f t="shared" si="0"/>
        <v>3</v>
      </c>
      <c r="E33" s="198">
        <f t="shared" si="1"/>
        <v>3.0927835051546393E-2</v>
      </c>
      <c r="G33" s="118">
        <v>84</v>
      </c>
      <c r="H33" s="74">
        <f t="shared" si="2"/>
        <v>-16</v>
      </c>
      <c r="I33" s="112">
        <f t="shared" si="3"/>
        <v>-0.16</v>
      </c>
    </row>
    <row r="34" spans="1:9" x14ac:dyDescent="0.2">
      <c r="A34" s="2" t="s">
        <v>27</v>
      </c>
      <c r="B34" s="10">
        <v>77</v>
      </c>
      <c r="C34" s="10">
        <v>79</v>
      </c>
      <c r="D34" s="9">
        <f t="shared" si="0"/>
        <v>2</v>
      </c>
      <c r="E34" s="198">
        <f t="shared" si="1"/>
        <v>2.5974025974025976E-2</v>
      </c>
      <c r="G34" s="118">
        <v>79</v>
      </c>
      <c r="H34" s="74">
        <f t="shared" si="2"/>
        <v>0</v>
      </c>
      <c r="I34" s="112">
        <f t="shared" si="3"/>
        <v>0</v>
      </c>
    </row>
    <row r="35" spans="1:9" x14ac:dyDescent="0.2">
      <c r="A35" s="2" t="s">
        <v>28</v>
      </c>
      <c r="B35" s="10">
        <v>265</v>
      </c>
      <c r="C35" s="10">
        <v>271</v>
      </c>
      <c r="D35" s="9">
        <f t="shared" si="0"/>
        <v>6</v>
      </c>
      <c r="E35" s="49">
        <f t="shared" si="1"/>
        <v>2.2641509433962263E-2</v>
      </c>
      <c r="G35" s="118">
        <v>271</v>
      </c>
      <c r="H35" s="74">
        <f t="shared" si="2"/>
        <v>0</v>
      </c>
      <c r="I35" s="112">
        <f t="shared" si="3"/>
        <v>0</v>
      </c>
    </row>
    <row r="36" spans="1:9" x14ac:dyDescent="0.2">
      <c r="A36" s="2" t="s">
        <v>29</v>
      </c>
      <c r="B36" s="10">
        <v>699</v>
      </c>
      <c r="C36" s="10">
        <v>719</v>
      </c>
      <c r="D36" s="9">
        <f t="shared" si="0"/>
        <v>20</v>
      </c>
      <c r="E36" s="49">
        <f t="shared" si="1"/>
        <v>2.8612303290414878E-2</v>
      </c>
      <c r="G36" s="118">
        <v>719</v>
      </c>
      <c r="H36" s="74">
        <f t="shared" si="2"/>
        <v>0</v>
      </c>
      <c r="I36" s="112">
        <f t="shared" si="3"/>
        <v>0</v>
      </c>
    </row>
    <row r="37" spans="1:9" x14ac:dyDescent="0.2">
      <c r="A37" s="2" t="s">
        <v>30</v>
      </c>
      <c r="B37" s="10">
        <v>349</v>
      </c>
      <c r="C37" s="10">
        <v>379</v>
      </c>
      <c r="D37" s="9">
        <f t="shared" si="0"/>
        <v>30</v>
      </c>
      <c r="E37" s="49">
        <f t="shared" si="1"/>
        <v>8.5959885386819479E-2</v>
      </c>
      <c r="G37" s="118">
        <v>377</v>
      </c>
      <c r="H37" s="74">
        <f t="shared" si="2"/>
        <v>-2</v>
      </c>
      <c r="I37" s="112">
        <f t="shared" si="3"/>
        <v>-5.2770448548812663E-3</v>
      </c>
    </row>
    <row r="38" spans="1:9" x14ac:dyDescent="0.2">
      <c r="A38" s="2" t="s">
        <v>31</v>
      </c>
      <c r="B38" s="10">
        <v>298</v>
      </c>
      <c r="C38" s="10">
        <v>299</v>
      </c>
      <c r="D38" s="9">
        <f t="shared" si="0"/>
        <v>1</v>
      </c>
      <c r="E38" s="49">
        <f t="shared" si="1"/>
        <v>3.3557046979865771E-3</v>
      </c>
      <c r="G38" s="118">
        <v>299</v>
      </c>
      <c r="H38" s="74">
        <f t="shared" si="2"/>
        <v>0</v>
      </c>
      <c r="I38" s="112">
        <f t="shared" si="3"/>
        <v>0</v>
      </c>
    </row>
    <row r="39" spans="1:9" x14ac:dyDescent="0.2">
      <c r="A39" s="3" t="s">
        <v>32</v>
      </c>
      <c r="B39" s="24">
        <v>665</v>
      </c>
      <c r="C39" s="24">
        <v>701</v>
      </c>
      <c r="D39" s="11">
        <f t="shared" si="0"/>
        <v>36</v>
      </c>
      <c r="E39" s="50">
        <f t="shared" si="1"/>
        <v>5.4135338345864661E-2</v>
      </c>
      <c r="G39" s="121">
        <v>690</v>
      </c>
      <c r="H39" s="67">
        <f t="shared" si="2"/>
        <v>-11</v>
      </c>
      <c r="I39" s="113">
        <f t="shared" si="3"/>
        <v>-1.5691868758915834E-2</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37"/>
  <sheetViews>
    <sheetView showGridLines="0" workbookViewId="0">
      <selection activeCell="T5" sqref="T5"/>
    </sheetView>
  </sheetViews>
  <sheetFormatPr defaultRowHeight="12.75" x14ac:dyDescent="0.2"/>
  <cols>
    <col min="1" max="1" width="20.28515625" style="6" bestFit="1" customWidth="1"/>
    <col min="2" max="21" width="8.42578125" style="6" customWidth="1"/>
    <col min="22" max="22" width="3.7109375" style="6" customWidth="1"/>
    <col min="23" max="23" width="9.7109375" style="6" customWidth="1"/>
    <col min="24" max="24" width="11.42578125" style="6" bestFit="1" customWidth="1"/>
    <col min="25" max="16384" width="9.140625" style="6"/>
  </cols>
  <sheetData>
    <row r="1" spans="1:24" x14ac:dyDescent="0.2">
      <c r="A1" s="30" t="s">
        <v>341</v>
      </c>
    </row>
    <row r="2" spans="1:24" ht="15" x14ac:dyDescent="0.25">
      <c r="A2" s="226" t="s">
        <v>241</v>
      </c>
    </row>
    <row r="3" spans="1:24" x14ac:dyDescent="0.2">
      <c r="K3" s="229"/>
      <c r="W3" s="345" t="s">
        <v>288</v>
      </c>
      <c r="X3" s="346"/>
    </row>
    <row r="4" spans="1:24" x14ac:dyDescent="0.2">
      <c r="B4" s="52">
        <v>2002</v>
      </c>
      <c r="C4" s="52">
        <v>2003</v>
      </c>
      <c r="D4" s="52">
        <v>2004</v>
      </c>
      <c r="E4" s="52">
        <v>2005</v>
      </c>
      <c r="F4" s="52">
        <v>2006</v>
      </c>
      <c r="G4" s="52">
        <v>2007</v>
      </c>
      <c r="H4" s="52">
        <v>2008</v>
      </c>
      <c r="I4" s="52">
        <v>2009</v>
      </c>
      <c r="J4" s="52">
        <v>2010</v>
      </c>
      <c r="K4" s="52">
        <v>2011</v>
      </c>
      <c r="L4" s="52">
        <v>2012</v>
      </c>
      <c r="M4" s="52">
        <v>2013</v>
      </c>
      <c r="N4" s="52">
        <v>2014</v>
      </c>
      <c r="O4" s="52">
        <v>2015</v>
      </c>
      <c r="P4" s="52">
        <v>2016</v>
      </c>
      <c r="Q4" s="52">
        <v>2017</v>
      </c>
      <c r="R4" s="52">
        <v>2018</v>
      </c>
      <c r="S4" s="52">
        <v>2019</v>
      </c>
      <c r="T4" s="52">
        <v>2020</v>
      </c>
      <c r="U4" s="52">
        <v>2021</v>
      </c>
      <c r="W4" s="52" t="s">
        <v>154</v>
      </c>
      <c r="X4" s="52" t="s">
        <v>155</v>
      </c>
    </row>
    <row r="5" spans="1:24" x14ac:dyDescent="0.2">
      <c r="A5" s="4" t="s">
        <v>0</v>
      </c>
      <c r="B5" s="7">
        <v>4153</v>
      </c>
      <c r="C5" s="7">
        <v>5403</v>
      </c>
      <c r="D5" s="7">
        <v>6445</v>
      </c>
      <c r="E5" s="7">
        <v>7301</v>
      </c>
      <c r="F5" s="7">
        <v>7985</v>
      </c>
      <c r="G5" s="7">
        <v>8577</v>
      </c>
      <c r="H5" s="7">
        <v>9535</v>
      </c>
      <c r="I5" s="7">
        <v>10053</v>
      </c>
      <c r="J5" s="7">
        <v>10729</v>
      </c>
      <c r="K5" s="7">
        <v>11254</v>
      </c>
      <c r="L5" s="7">
        <v>10750</v>
      </c>
      <c r="M5" s="7">
        <v>10471</v>
      </c>
      <c r="N5" s="7">
        <v>10281</v>
      </c>
      <c r="O5" s="7">
        <v>10567</v>
      </c>
      <c r="P5" s="7">
        <v>10543</v>
      </c>
      <c r="Q5" s="7">
        <v>10873</v>
      </c>
      <c r="R5" s="7">
        <v>10933</v>
      </c>
      <c r="S5" s="7">
        <v>10989</v>
      </c>
      <c r="T5" s="7">
        <v>11665</v>
      </c>
      <c r="U5" s="7">
        <v>13097</v>
      </c>
      <c r="W5" s="35">
        <f>U5-T5</f>
        <v>1432</v>
      </c>
      <c r="X5" s="84">
        <f>W5/T5</f>
        <v>0.12276039434204887</v>
      </c>
    </row>
    <row r="6" spans="1:24" x14ac:dyDescent="0.2">
      <c r="A6" s="2" t="s">
        <v>1</v>
      </c>
      <c r="B6" s="9">
        <v>32</v>
      </c>
      <c r="C6" s="9">
        <v>80</v>
      </c>
      <c r="D6" s="9">
        <v>76</v>
      </c>
      <c r="E6" s="9">
        <v>93</v>
      </c>
      <c r="F6" s="9">
        <v>122</v>
      </c>
      <c r="G6" s="9">
        <v>143</v>
      </c>
      <c r="H6" s="9">
        <v>192</v>
      </c>
      <c r="I6" s="9">
        <v>216</v>
      </c>
      <c r="J6" s="9">
        <v>313</v>
      </c>
      <c r="K6" s="9">
        <v>391</v>
      </c>
      <c r="L6" s="9">
        <v>401</v>
      </c>
      <c r="M6" s="9">
        <v>324</v>
      </c>
      <c r="N6" s="9">
        <v>362</v>
      </c>
      <c r="O6" s="9">
        <v>456</v>
      </c>
      <c r="P6" s="9">
        <v>462</v>
      </c>
      <c r="Q6" s="9">
        <v>447</v>
      </c>
      <c r="R6" s="9">
        <v>426</v>
      </c>
      <c r="S6" s="9">
        <v>394</v>
      </c>
      <c r="T6" s="9">
        <v>298</v>
      </c>
      <c r="U6" s="9">
        <v>283</v>
      </c>
      <c r="W6" s="37">
        <f t="shared" ref="W6:W37" si="0">U6-T6</f>
        <v>-15</v>
      </c>
      <c r="X6" s="49">
        <f t="shared" ref="X6:X37" si="1">W6/T6</f>
        <v>-5.0335570469798654E-2</v>
      </c>
    </row>
    <row r="7" spans="1:24" x14ac:dyDescent="0.2">
      <c r="A7" s="2" t="s">
        <v>2</v>
      </c>
      <c r="B7" s="9">
        <v>74</v>
      </c>
      <c r="C7" s="9">
        <v>101</v>
      </c>
      <c r="D7" s="9">
        <v>144</v>
      </c>
      <c r="E7" s="9">
        <v>164</v>
      </c>
      <c r="F7" s="9">
        <v>194</v>
      </c>
      <c r="G7" s="9">
        <v>246</v>
      </c>
      <c r="H7" s="9">
        <v>292</v>
      </c>
      <c r="I7" s="9">
        <v>337</v>
      </c>
      <c r="J7" s="9">
        <v>433</v>
      </c>
      <c r="K7" s="9">
        <v>451</v>
      </c>
      <c r="L7" s="9">
        <v>456</v>
      </c>
      <c r="M7" s="9">
        <v>447</v>
      </c>
      <c r="N7" s="9">
        <v>398</v>
      </c>
      <c r="O7" s="9">
        <v>419</v>
      </c>
      <c r="P7" s="9">
        <v>407</v>
      </c>
      <c r="Q7" s="9">
        <v>367</v>
      </c>
      <c r="R7" s="9">
        <v>393</v>
      </c>
      <c r="S7" s="9">
        <v>373</v>
      </c>
      <c r="T7" s="9">
        <v>286</v>
      </c>
      <c r="U7" s="9">
        <v>184</v>
      </c>
      <c r="W7" s="37">
        <f t="shared" si="0"/>
        <v>-102</v>
      </c>
      <c r="X7" s="49">
        <f t="shared" si="1"/>
        <v>-0.35664335664335667</v>
      </c>
    </row>
    <row r="8" spans="1:24" x14ac:dyDescent="0.2">
      <c r="A8" s="2" t="s">
        <v>3</v>
      </c>
      <c r="B8" s="9">
        <v>35</v>
      </c>
      <c r="C8" s="9">
        <v>43</v>
      </c>
      <c r="D8" s="9">
        <v>53</v>
      </c>
      <c r="E8" s="9">
        <v>76</v>
      </c>
      <c r="F8" s="9">
        <v>138</v>
      </c>
      <c r="G8" s="9">
        <v>103</v>
      </c>
      <c r="H8" s="9">
        <v>136</v>
      </c>
      <c r="I8" s="9">
        <v>148</v>
      </c>
      <c r="J8" s="9">
        <v>134</v>
      </c>
      <c r="K8" s="9">
        <v>115</v>
      </c>
      <c r="L8" s="9">
        <v>122</v>
      </c>
      <c r="M8" s="9">
        <v>139</v>
      </c>
      <c r="N8" s="9">
        <v>126</v>
      </c>
      <c r="O8" s="9">
        <v>122</v>
      </c>
      <c r="P8" s="9">
        <v>121</v>
      </c>
      <c r="Q8" s="9">
        <v>132</v>
      </c>
      <c r="R8" s="9">
        <v>127</v>
      </c>
      <c r="S8" s="9">
        <v>107</v>
      </c>
      <c r="T8" s="9">
        <v>119</v>
      </c>
      <c r="U8" s="9">
        <v>103</v>
      </c>
      <c r="W8" s="37">
        <f t="shared" si="0"/>
        <v>-16</v>
      </c>
      <c r="X8" s="49">
        <f>W8/T8</f>
        <v>-0.13445378151260504</v>
      </c>
    </row>
    <row r="9" spans="1:24" x14ac:dyDescent="0.2">
      <c r="A9" s="2" t="s">
        <v>4</v>
      </c>
      <c r="B9" s="9">
        <v>41</v>
      </c>
      <c r="C9" s="9">
        <v>118</v>
      </c>
      <c r="D9" s="9">
        <v>144</v>
      </c>
      <c r="E9" s="9">
        <v>163</v>
      </c>
      <c r="F9" s="9">
        <v>199</v>
      </c>
      <c r="G9" s="9">
        <v>212</v>
      </c>
      <c r="H9" s="9">
        <v>174</v>
      </c>
      <c r="I9" s="9">
        <v>181</v>
      </c>
      <c r="J9" s="9">
        <v>180</v>
      </c>
      <c r="K9" s="9">
        <v>155</v>
      </c>
      <c r="L9" s="9">
        <v>156</v>
      </c>
      <c r="M9" s="9">
        <v>138</v>
      </c>
      <c r="N9" s="9">
        <v>129</v>
      </c>
      <c r="O9" s="9">
        <v>116</v>
      </c>
      <c r="P9" s="9">
        <v>109</v>
      </c>
      <c r="Q9" s="9">
        <v>116</v>
      </c>
      <c r="R9" s="9">
        <v>125</v>
      </c>
      <c r="S9" s="9">
        <v>118</v>
      </c>
      <c r="T9" s="9">
        <v>117</v>
      </c>
      <c r="U9" s="9">
        <v>108</v>
      </c>
      <c r="W9" s="37">
        <f>U9-T9</f>
        <v>-9</v>
      </c>
      <c r="X9" s="49">
        <f t="shared" si="1"/>
        <v>-7.6923076923076927E-2</v>
      </c>
    </row>
    <row r="10" spans="1:24" x14ac:dyDescent="0.2">
      <c r="A10" s="2" t="s">
        <v>5</v>
      </c>
      <c r="B10" s="9">
        <v>55</v>
      </c>
      <c r="C10" s="9">
        <v>72</v>
      </c>
      <c r="D10" s="9">
        <v>101</v>
      </c>
      <c r="E10" s="9">
        <v>114</v>
      </c>
      <c r="F10" s="9">
        <v>108</v>
      </c>
      <c r="G10" s="9">
        <v>134</v>
      </c>
      <c r="H10" s="9">
        <v>104</v>
      </c>
      <c r="I10" s="9">
        <v>111</v>
      </c>
      <c r="J10" s="9">
        <v>89</v>
      </c>
      <c r="K10" s="9">
        <v>123</v>
      </c>
      <c r="L10" s="9">
        <v>133</v>
      </c>
      <c r="M10" s="9">
        <v>130</v>
      </c>
      <c r="N10" s="9">
        <v>133</v>
      </c>
      <c r="O10" s="9">
        <v>119</v>
      </c>
      <c r="P10" s="9">
        <v>131</v>
      </c>
      <c r="Q10" s="9">
        <v>101</v>
      </c>
      <c r="R10" s="9">
        <v>124</v>
      </c>
      <c r="S10" s="9">
        <v>116</v>
      </c>
      <c r="T10" s="9">
        <v>108</v>
      </c>
      <c r="U10" s="9">
        <v>100</v>
      </c>
      <c r="W10" s="37">
        <f t="shared" si="0"/>
        <v>-8</v>
      </c>
      <c r="X10" s="49">
        <f t="shared" si="1"/>
        <v>-7.407407407407407E-2</v>
      </c>
    </row>
    <row r="11" spans="1:24" x14ac:dyDescent="0.2">
      <c r="A11" s="2" t="s">
        <v>6</v>
      </c>
      <c r="B11" s="9">
        <v>103</v>
      </c>
      <c r="C11" s="9">
        <v>154</v>
      </c>
      <c r="D11" s="9">
        <v>188</v>
      </c>
      <c r="E11" s="9">
        <v>250</v>
      </c>
      <c r="F11" s="9">
        <v>238</v>
      </c>
      <c r="G11" s="9">
        <v>262</v>
      </c>
      <c r="H11" s="9">
        <v>277</v>
      </c>
      <c r="I11" s="9">
        <v>263</v>
      </c>
      <c r="J11" s="9">
        <v>307</v>
      </c>
      <c r="K11" s="9">
        <v>254</v>
      </c>
      <c r="L11" s="9">
        <v>283</v>
      </c>
      <c r="M11" s="9">
        <v>273</v>
      </c>
      <c r="N11" s="9">
        <v>274</v>
      </c>
      <c r="O11" s="9">
        <v>273</v>
      </c>
      <c r="P11" s="9">
        <v>240</v>
      </c>
      <c r="Q11" s="9">
        <v>199</v>
      </c>
      <c r="R11" s="9">
        <v>160</v>
      </c>
      <c r="S11" s="9">
        <v>181</v>
      </c>
      <c r="T11" s="9">
        <v>181</v>
      </c>
      <c r="U11" s="9">
        <v>181</v>
      </c>
      <c r="W11" s="37">
        <f t="shared" si="0"/>
        <v>0</v>
      </c>
      <c r="X11" s="49">
        <f t="shared" si="1"/>
        <v>0</v>
      </c>
    </row>
    <row r="12" spans="1:24" x14ac:dyDescent="0.2">
      <c r="A12" s="2" t="s">
        <v>7</v>
      </c>
      <c r="B12" s="9">
        <v>101</v>
      </c>
      <c r="C12" s="9">
        <v>131</v>
      </c>
      <c r="D12" s="9">
        <v>121</v>
      </c>
      <c r="E12" s="9">
        <v>171</v>
      </c>
      <c r="F12" s="9">
        <v>198</v>
      </c>
      <c r="G12" s="9">
        <v>154</v>
      </c>
      <c r="H12" s="9">
        <v>156</v>
      </c>
      <c r="I12" s="9">
        <v>185</v>
      </c>
      <c r="J12" s="9">
        <v>176</v>
      </c>
      <c r="K12" s="9">
        <v>319</v>
      </c>
      <c r="L12" s="9">
        <v>311</v>
      </c>
      <c r="M12" s="9">
        <v>317</v>
      </c>
      <c r="N12" s="9">
        <v>285</v>
      </c>
      <c r="O12" s="9">
        <v>279</v>
      </c>
      <c r="P12" s="9">
        <v>283</v>
      </c>
      <c r="Q12" s="9">
        <v>252</v>
      </c>
      <c r="R12" s="9">
        <v>254</v>
      </c>
      <c r="S12" s="9">
        <v>262</v>
      </c>
      <c r="T12" s="9">
        <v>245</v>
      </c>
      <c r="U12" s="9">
        <v>457</v>
      </c>
      <c r="W12" s="37">
        <f t="shared" si="0"/>
        <v>212</v>
      </c>
      <c r="X12" s="49">
        <f t="shared" si="1"/>
        <v>0.86530612244897964</v>
      </c>
    </row>
    <row r="13" spans="1:24" x14ac:dyDescent="0.2">
      <c r="A13" s="2" t="s">
        <v>8</v>
      </c>
      <c r="B13" s="9">
        <v>16</v>
      </c>
      <c r="C13" s="9">
        <v>44</v>
      </c>
      <c r="D13" s="9">
        <v>51</v>
      </c>
      <c r="E13" s="9">
        <v>71</v>
      </c>
      <c r="F13" s="9">
        <v>100</v>
      </c>
      <c r="G13" s="9">
        <v>99</v>
      </c>
      <c r="H13" s="9">
        <v>107</v>
      </c>
      <c r="I13" s="9">
        <v>123</v>
      </c>
      <c r="J13" s="9">
        <v>93</v>
      </c>
      <c r="K13" s="9">
        <v>69</v>
      </c>
      <c r="L13" s="9">
        <v>57</v>
      </c>
      <c r="M13" s="9">
        <v>28</v>
      </c>
      <c r="N13" s="9">
        <v>40</v>
      </c>
      <c r="O13" s="9">
        <v>31</v>
      </c>
      <c r="P13" s="9">
        <v>49</v>
      </c>
      <c r="Q13" s="9">
        <v>73</v>
      </c>
      <c r="R13" s="9">
        <v>73</v>
      </c>
      <c r="S13" s="9">
        <v>83</v>
      </c>
      <c r="T13" s="9">
        <v>109</v>
      </c>
      <c r="U13" s="9">
        <v>130</v>
      </c>
      <c r="W13" s="37">
        <f t="shared" si="0"/>
        <v>21</v>
      </c>
      <c r="X13" s="49">
        <f t="shared" si="1"/>
        <v>0.19266055045871561</v>
      </c>
    </row>
    <row r="14" spans="1:24" x14ac:dyDescent="0.2">
      <c r="A14" s="2" t="s">
        <v>9</v>
      </c>
      <c r="B14" s="9">
        <v>64</v>
      </c>
      <c r="C14" s="9">
        <v>84</v>
      </c>
      <c r="D14" s="9">
        <v>112</v>
      </c>
      <c r="E14" s="9">
        <v>116</v>
      </c>
      <c r="F14" s="9">
        <v>116</v>
      </c>
      <c r="G14" s="9">
        <v>122</v>
      </c>
      <c r="H14" s="9">
        <v>149</v>
      </c>
      <c r="I14" s="9">
        <v>154</v>
      </c>
      <c r="J14" s="9">
        <v>179</v>
      </c>
      <c r="K14" s="9">
        <v>187</v>
      </c>
      <c r="L14" s="9">
        <v>181</v>
      </c>
      <c r="M14" s="9">
        <v>161</v>
      </c>
      <c r="N14" s="9">
        <v>144</v>
      </c>
      <c r="O14" s="9">
        <v>153</v>
      </c>
      <c r="P14" s="9">
        <v>169</v>
      </c>
      <c r="Q14" s="9">
        <v>210</v>
      </c>
      <c r="R14" s="9">
        <v>187</v>
      </c>
      <c r="S14" s="9">
        <v>182</v>
      </c>
      <c r="T14" s="9">
        <v>185</v>
      </c>
      <c r="U14" s="9">
        <v>164</v>
      </c>
      <c r="W14" s="37">
        <f>U14-T14</f>
        <v>-21</v>
      </c>
      <c r="X14" s="49">
        <f>W14/T14</f>
        <v>-0.11351351351351352</v>
      </c>
    </row>
    <row r="15" spans="1:24" x14ac:dyDescent="0.2">
      <c r="A15" s="2" t="s">
        <v>10</v>
      </c>
      <c r="B15" s="9">
        <v>69</v>
      </c>
      <c r="C15" s="9">
        <v>86</v>
      </c>
      <c r="D15" s="9">
        <v>111</v>
      </c>
      <c r="E15" s="9">
        <v>187</v>
      </c>
      <c r="F15" s="9">
        <v>188</v>
      </c>
      <c r="G15" s="9">
        <v>192</v>
      </c>
      <c r="H15" s="9">
        <v>207</v>
      </c>
      <c r="I15" s="9">
        <v>261</v>
      </c>
      <c r="J15" s="9">
        <v>272</v>
      </c>
      <c r="K15" s="9">
        <v>258</v>
      </c>
      <c r="L15" s="9">
        <v>266</v>
      </c>
      <c r="M15" s="9">
        <v>300</v>
      </c>
      <c r="N15" s="9">
        <v>319</v>
      </c>
      <c r="O15" s="9">
        <v>366</v>
      </c>
      <c r="P15" s="9">
        <v>410</v>
      </c>
      <c r="Q15" s="9">
        <v>440</v>
      </c>
      <c r="R15" s="9">
        <v>398</v>
      </c>
      <c r="S15" s="9">
        <v>405</v>
      </c>
      <c r="T15" s="9">
        <v>422</v>
      </c>
      <c r="U15" s="9">
        <v>419</v>
      </c>
      <c r="W15" s="37">
        <f t="shared" si="0"/>
        <v>-3</v>
      </c>
      <c r="X15" s="49">
        <f t="shared" si="1"/>
        <v>-7.1090047393364926E-3</v>
      </c>
    </row>
    <row r="16" spans="1:24" x14ac:dyDescent="0.2">
      <c r="A16" s="2" t="s">
        <v>11</v>
      </c>
      <c r="B16" s="9">
        <v>9</v>
      </c>
      <c r="C16" s="9">
        <v>18</v>
      </c>
      <c r="D16" s="9">
        <v>24</v>
      </c>
      <c r="E16" s="9">
        <v>31</v>
      </c>
      <c r="F16" s="9">
        <v>25</v>
      </c>
      <c r="G16" s="9">
        <v>31</v>
      </c>
      <c r="H16" s="9">
        <v>38</v>
      </c>
      <c r="I16" s="9">
        <v>35</v>
      </c>
      <c r="J16" s="9">
        <v>39</v>
      </c>
      <c r="K16" s="9">
        <v>35</v>
      </c>
      <c r="L16" s="9">
        <v>45</v>
      </c>
      <c r="M16" s="9">
        <v>36</v>
      </c>
      <c r="N16" s="9">
        <v>41</v>
      </c>
      <c r="O16" s="9">
        <v>50</v>
      </c>
      <c r="P16" s="9">
        <v>55</v>
      </c>
      <c r="Q16" s="9">
        <v>55</v>
      </c>
      <c r="R16" s="9">
        <v>55</v>
      </c>
      <c r="S16" s="9">
        <v>63</v>
      </c>
      <c r="T16" s="9">
        <v>59</v>
      </c>
      <c r="U16" s="9">
        <v>68</v>
      </c>
      <c r="W16" s="37">
        <f t="shared" si="0"/>
        <v>9</v>
      </c>
      <c r="X16" s="49">
        <f t="shared" si="1"/>
        <v>0.15254237288135594</v>
      </c>
    </row>
    <row r="17" spans="1:24" x14ac:dyDescent="0.2">
      <c r="A17" s="2" t="s">
        <v>12</v>
      </c>
      <c r="B17" s="9">
        <v>358</v>
      </c>
      <c r="C17" s="9">
        <v>397</v>
      </c>
      <c r="D17" s="9">
        <v>510</v>
      </c>
      <c r="E17" s="9">
        <v>525</v>
      </c>
      <c r="F17" s="9">
        <v>557</v>
      </c>
      <c r="G17" s="9">
        <v>595</v>
      </c>
      <c r="H17" s="9">
        <v>691</v>
      </c>
      <c r="I17" s="9">
        <v>685</v>
      </c>
      <c r="J17" s="9">
        <v>661</v>
      </c>
      <c r="K17" s="9">
        <v>750</v>
      </c>
      <c r="L17" s="9">
        <v>752</v>
      </c>
      <c r="M17" s="9">
        <v>840</v>
      </c>
      <c r="N17" s="9">
        <v>972</v>
      </c>
      <c r="O17" s="9">
        <v>943</v>
      </c>
      <c r="P17" s="9">
        <v>1026</v>
      </c>
      <c r="Q17" s="9">
        <v>1246</v>
      </c>
      <c r="R17" s="9">
        <v>1379</v>
      </c>
      <c r="S17" s="9">
        <v>1515</v>
      </c>
      <c r="T17" s="9">
        <v>1868</v>
      </c>
      <c r="U17" s="9">
        <v>2168</v>
      </c>
      <c r="W17" s="37">
        <f t="shared" si="0"/>
        <v>300</v>
      </c>
      <c r="X17" s="49">
        <f t="shared" si="1"/>
        <v>0.16059957173447537</v>
      </c>
    </row>
    <row r="18" spans="1:24" x14ac:dyDescent="0.2">
      <c r="A18" s="2" t="s">
        <v>13</v>
      </c>
      <c r="B18" s="9">
        <v>7</v>
      </c>
      <c r="C18" s="9">
        <v>15</v>
      </c>
      <c r="D18" s="9">
        <v>20</v>
      </c>
      <c r="E18" s="9">
        <v>41</v>
      </c>
      <c r="F18" s="9">
        <v>48</v>
      </c>
      <c r="G18" s="9">
        <v>61</v>
      </c>
      <c r="H18" s="9">
        <v>52</v>
      </c>
      <c r="I18" s="9">
        <v>59</v>
      </c>
      <c r="J18" s="9">
        <v>66</v>
      </c>
      <c r="K18" s="9">
        <v>80</v>
      </c>
      <c r="L18" s="9">
        <v>82</v>
      </c>
      <c r="M18" s="9">
        <v>72</v>
      </c>
      <c r="N18" s="9">
        <v>75</v>
      </c>
      <c r="O18" s="9">
        <v>71</v>
      </c>
      <c r="P18" s="9">
        <v>71</v>
      </c>
      <c r="Q18" s="9">
        <v>65</v>
      </c>
      <c r="R18" s="9">
        <v>63</v>
      </c>
      <c r="S18" s="9">
        <v>60</v>
      </c>
      <c r="T18" s="9">
        <v>59</v>
      </c>
      <c r="U18" s="9">
        <v>60</v>
      </c>
      <c r="W18" s="37">
        <f t="shared" si="0"/>
        <v>1</v>
      </c>
      <c r="X18" s="49">
        <f t="shared" si="1"/>
        <v>1.6949152542372881E-2</v>
      </c>
    </row>
    <row r="19" spans="1:24" x14ac:dyDescent="0.2">
      <c r="A19" s="2" t="s">
        <v>14</v>
      </c>
      <c r="B19" s="9">
        <v>57</v>
      </c>
      <c r="C19" s="9">
        <v>149</v>
      </c>
      <c r="D19" s="9">
        <v>156</v>
      </c>
      <c r="E19" s="9">
        <v>175</v>
      </c>
      <c r="F19" s="9">
        <v>192</v>
      </c>
      <c r="G19" s="9">
        <v>233</v>
      </c>
      <c r="H19" s="9">
        <v>334</v>
      </c>
      <c r="I19" s="9">
        <v>509</v>
      </c>
      <c r="J19" s="9">
        <v>312</v>
      </c>
      <c r="K19" s="9">
        <v>296</v>
      </c>
      <c r="L19" s="9">
        <v>311</v>
      </c>
      <c r="M19" s="9">
        <v>335</v>
      </c>
      <c r="N19" s="9">
        <v>288</v>
      </c>
      <c r="O19" s="9">
        <v>334</v>
      </c>
      <c r="P19" s="9">
        <v>186</v>
      </c>
      <c r="Q19" s="9">
        <v>195</v>
      </c>
      <c r="R19" s="9">
        <v>185</v>
      </c>
      <c r="S19" s="9">
        <v>211</v>
      </c>
      <c r="T19" s="9">
        <v>282</v>
      </c>
      <c r="U19" s="9">
        <v>378</v>
      </c>
      <c r="W19" s="37">
        <f t="shared" si="0"/>
        <v>96</v>
      </c>
      <c r="X19" s="49">
        <f t="shared" si="1"/>
        <v>0.34042553191489361</v>
      </c>
    </row>
    <row r="20" spans="1:24" x14ac:dyDescent="0.2">
      <c r="A20" s="2" t="s">
        <v>15</v>
      </c>
      <c r="B20" s="9">
        <v>216</v>
      </c>
      <c r="C20" s="9">
        <v>282</v>
      </c>
      <c r="D20" s="9">
        <v>352</v>
      </c>
      <c r="E20" s="9">
        <v>330</v>
      </c>
      <c r="F20" s="9">
        <v>369</v>
      </c>
      <c r="G20" s="9">
        <v>430</v>
      </c>
      <c r="H20" s="9">
        <v>406</v>
      </c>
      <c r="I20" s="9">
        <v>449</v>
      </c>
      <c r="J20" s="9">
        <v>483</v>
      </c>
      <c r="K20" s="9">
        <v>567</v>
      </c>
      <c r="L20" s="9">
        <v>671</v>
      </c>
      <c r="M20" s="9">
        <v>565</v>
      </c>
      <c r="N20" s="9">
        <v>565</v>
      </c>
      <c r="O20" s="9">
        <v>525</v>
      </c>
      <c r="P20" s="9">
        <v>502</v>
      </c>
      <c r="Q20" s="9">
        <v>515</v>
      </c>
      <c r="R20" s="9">
        <v>510</v>
      </c>
      <c r="S20" s="9">
        <v>533</v>
      </c>
      <c r="T20" s="9">
        <v>525</v>
      </c>
      <c r="U20" s="9">
        <v>708</v>
      </c>
      <c r="W20" s="37">
        <f t="shared" si="0"/>
        <v>183</v>
      </c>
      <c r="X20" s="49">
        <f t="shared" si="1"/>
        <v>0.34857142857142859</v>
      </c>
    </row>
    <row r="21" spans="1:24" x14ac:dyDescent="0.2">
      <c r="A21" s="2" t="s">
        <v>16</v>
      </c>
      <c r="B21" s="9">
        <v>1507</v>
      </c>
      <c r="C21" s="9">
        <v>1725</v>
      </c>
      <c r="D21" s="9">
        <v>2024</v>
      </c>
      <c r="E21" s="9">
        <v>2084</v>
      </c>
      <c r="F21" s="9">
        <v>2168</v>
      </c>
      <c r="G21" s="9">
        <v>2094</v>
      </c>
      <c r="H21" s="9">
        <v>2561</v>
      </c>
      <c r="I21" s="9">
        <v>2150</v>
      </c>
      <c r="J21" s="9">
        <v>2214</v>
      </c>
      <c r="K21" s="9">
        <v>2217</v>
      </c>
      <c r="L21" s="9">
        <v>1915</v>
      </c>
      <c r="M21" s="9">
        <v>1814</v>
      </c>
      <c r="N21" s="9">
        <v>1738</v>
      </c>
      <c r="O21" s="9">
        <v>1831</v>
      </c>
      <c r="P21" s="9">
        <v>2010</v>
      </c>
      <c r="Q21" s="9">
        <v>2071</v>
      </c>
      <c r="R21" s="9">
        <v>2149</v>
      </c>
      <c r="S21" s="9">
        <v>2191</v>
      </c>
      <c r="T21" s="9">
        <v>2557</v>
      </c>
      <c r="U21" s="9">
        <v>2668</v>
      </c>
      <c r="W21" s="37">
        <f t="shared" si="0"/>
        <v>111</v>
      </c>
      <c r="X21" s="49">
        <f t="shared" si="1"/>
        <v>4.3410246382479471E-2</v>
      </c>
    </row>
    <row r="22" spans="1:24" x14ac:dyDescent="0.2">
      <c r="A22" s="2" t="s">
        <v>17</v>
      </c>
      <c r="B22" s="9">
        <v>89</v>
      </c>
      <c r="C22" s="9">
        <v>145</v>
      </c>
      <c r="D22" s="9">
        <v>227</v>
      </c>
      <c r="E22" s="9">
        <v>327</v>
      </c>
      <c r="F22" s="9">
        <v>316</v>
      </c>
      <c r="G22" s="9">
        <v>368</v>
      </c>
      <c r="H22" s="9">
        <v>454</v>
      </c>
      <c r="I22" s="9">
        <v>612</v>
      </c>
      <c r="J22" s="9">
        <v>697</v>
      </c>
      <c r="K22" s="9">
        <v>799</v>
      </c>
      <c r="L22" s="9">
        <v>575</v>
      </c>
      <c r="M22" s="9">
        <v>477</v>
      </c>
      <c r="N22" s="9">
        <v>458</v>
      </c>
      <c r="O22" s="9">
        <v>626</v>
      </c>
      <c r="P22" s="9">
        <v>541</v>
      </c>
      <c r="Q22" s="9">
        <v>658</v>
      </c>
      <c r="R22" s="9">
        <v>608</v>
      </c>
      <c r="S22" s="9">
        <v>560</v>
      </c>
      <c r="T22" s="9">
        <v>625</v>
      </c>
      <c r="U22" s="9">
        <v>727</v>
      </c>
      <c r="W22" s="37">
        <f t="shared" si="0"/>
        <v>102</v>
      </c>
      <c r="X22" s="49">
        <f t="shared" si="1"/>
        <v>0.16320000000000001</v>
      </c>
    </row>
    <row r="23" spans="1:24" x14ac:dyDescent="0.2">
      <c r="A23" s="2" t="s">
        <v>18</v>
      </c>
      <c r="B23" s="9">
        <v>34</v>
      </c>
      <c r="C23" s="9">
        <v>80</v>
      </c>
      <c r="D23" s="9">
        <v>99</v>
      </c>
      <c r="E23" s="9">
        <v>97</v>
      </c>
      <c r="F23" s="9">
        <v>97</v>
      </c>
      <c r="G23" s="9">
        <v>113</v>
      </c>
      <c r="H23" s="9">
        <v>91</v>
      </c>
      <c r="I23" s="9">
        <v>99</v>
      </c>
      <c r="J23" s="9">
        <v>102</v>
      </c>
      <c r="K23" s="9">
        <v>98</v>
      </c>
      <c r="L23" s="9">
        <v>91</v>
      </c>
      <c r="M23" s="9">
        <v>72</v>
      </c>
      <c r="N23" s="9">
        <v>72</v>
      </c>
      <c r="O23" s="9">
        <v>56</v>
      </c>
      <c r="P23" s="9">
        <v>51</v>
      </c>
      <c r="Q23" s="9">
        <v>46</v>
      </c>
      <c r="R23" s="9">
        <v>50</v>
      </c>
      <c r="S23" s="9">
        <v>37</v>
      </c>
      <c r="T23" s="9">
        <v>49</v>
      </c>
      <c r="U23" s="9">
        <v>73</v>
      </c>
      <c r="W23" s="37">
        <f t="shared" si="0"/>
        <v>24</v>
      </c>
      <c r="X23" s="49">
        <f t="shared" si="1"/>
        <v>0.48979591836734693</v>
      </c>
    </row>
    <row r="24" spans="1:24" x14ac:dyDescent="0.2">
      <c r="A24" s="2" t="s">
        <v>19</v>
      </c>
      <c r="B24" s="9">
        <v>21</v>
      </c>
      <c r="C24" s="9">
        <v>84</v>
      </c>
      <c r="D24" s="9">
        <v>14</v>
      </c>
      <c r="E24" s="9">
        <v>154</v>
      </c>
      <c r="F24" s="9">
        <v>131</v>
      </c>
      <c r="G24" s="9">
        <v>310</v>
      </c>
      <c r="H24" s="9">
        <v>195</v>
      </c>
      <c r="I24" s="9">
        <v>308</v>
      </c>
      <c r="J24" s="9">
        <v>464</v>
      </c>
      <c r="K24" s="9">
        <v>554</v>
      </c>
      <c r="L24" s="9">
        <v>489</v>
      </c>
      <c r="M24" s="9">
        <v>522</v>
      </c>
      <c r="N24" s="9">
        <v>514</v>
      </c>
      <c r="O24" s="9">
        <v>491</v>
      </c>
      <c r="P24" s="9">
        <v>527</v>
      </c>
      <c r="Q24" s="9">
        <v>467</v>
      </c>
      <c r="R24" s="9">
        <v>418</v>
      </c>
      <c r="S24" s="9">
        <v>413</v>
      </c>
      <c r="T24" s="9">
        <v>418</v>
      </c>
      <c r="U24" s="9">
        <v>416</v>
      </c>
      <c r="W24" s="37">
        <f t="shared" si="0"/>
        <v>-2</v>
      </c>
      <c r="X24" s="49">
        <f t="shared" si="1"/>
        <v>-4.7846889952153108E-3</v>
      </c>
    </row>
    <row r="25" spans="1:24" x14ac:dyDescent="0.2">
      <c r="A25" s="2" t="s">
        <v>20</v>
      </c>
      <c r="B25" s="9">
        <v>30</v>
      </c>
      <c r="C25" s="9">
        <v>36</v>
      </c>
      <c r="D25" s="9">
        <v>56</v>
      </c>
      <c r="E25" s="9">
        <v>64</v>
      </c>
      <c r="F25" s="9">
        <v>101</v>
      </c>
      <c r="G25" s="9">
        <v>118</v>
      </c>
      <c r="H25" s="9">
        <v>159</v>
      </c>
      <c r="I25" s="9">
        <v>184</v>
      </c>
      <c r="J25" s="9">
        <v>242</v>
      </c>
      <c r="K25" s="9">
        <v>152</v>
      </c>
      <c r="L25" s="9">
        <v>139</v>
      </c>
      <c r="M25" s="9">
        <v>131</v>
      </c>
      <c r="N25" s="9">
        <v>133</v>
      </c>
      <c r="O25" s="9">
        <v>145</v>
      </c>
      <c r="P25" s="9">
        <v>159</v>
      </c>
      <c r="Q25" s="9">
        <v>165</v>
      </c>
      <c r="R25" s="9">
        <v>151</v>
      </c>
      <c r="S25" s="9">
        <v>151</v>
      </c>
      <c r="T25" s="9">
        <v>128</v>
      </c>
      <c r="U25" s="9">
        <v>125</v>
      </c>
      <c r="W25" s="37">
        <f t="shared" si="0"/>
        <v>-3</v>
      </c>
      <c r="X25" s="49">
        <f t="shared" si="1"/>
        <v>-2.34375E-2</v>
      </c>
    </row>
    <row r="26" spans="1:24" x14ac:dyDescent="0.2">
      <c r="A26" s="2" t="s">
        <v>21</v>
      </c>
      <c r="B26" s="9">
        <v>132</v>
      </c>
      <c r="C26" s="9">
        <v>117</v>
      </c>
      <c r="D26" s="9">
        <v>162</v>
      </c>
      <c r="E26" s="9">
        <v>146</v>
      </c>
      <c r="F26" s="9">
        <v>172</v>
      </c>
      <c r="G26" s="9">
        <v>184</v>
      </c>
      <c r="H26" s="9">
        <v>246</v>
      </c>
      <c r="I26" s="9">
        <v>226</v>
      </c>
      <c r="J26" s="9">
        <v>219</v>
      </c>
      <c r="K26" s="9">
        <v>230</v>
      </c>
      <c r="L26" s="9">
        <v>232</v>
      </c>
      <c r="M26" s="9">
        <v>190</v>
      </c>
      <c r="N26" s="9">
        <v>196</v>
      </c>
      <c r="O26" s="9">
        <v>186</v>
      </c>
      <c r="P26" s="9">
        <v>218</v>
      </c>
      <c r="Q26" s="9">
        <v>214</v>
      </c>
      <c r="R26" s="9">
        <v>220</v>
      </c>
      <c r="S26" s="9">
        <v>219</v>
      </c>
      <c r="T26" s="9">
        <v>238</v>
      </c>
      <c r="U26" s="9">
        <v>270</v>
      </c>
      <c r="W26" s="37">
        <f t="shared" si="0"/>
        <v>32</v>
      </c>
      <c r="X26" s="49">
        <f t="shared" si="1"/>
        <v>0.13445378151260504</v>
      </c>
    </row>
    <row r="27" spans="1:24" x14ac:dyDescent="0.2">
      <c r="A27" s="2" t="s">
        <v>22</v>
      </c>
      <c r="B27" s="9">
        <v>204</v>
      </c>
      <c r="C27" s="9">
        <v>290</v>
      </c>
      <c r="D27" s="9">
        <v>317</v>
      </c>
      <c r="E27" s="9">
        <v>338</v>
      </c>
      <c r="F27" s="9">
        <v>368</v>
      </c>
      <c r="G27" s="9">
        <v>437</v>
      </c>
      <c r="H27" s="9">
        <v>418</v>
      </c>
      <c r="I27" s="9">
        <v>462</v>
      </c>
      <c r="J27" s="9">
        <v>503</v>
      </c>
      <c r="K27" s="9">
        <v>472</v>
      </c>
      <c r="L27" s="9">
        <v>485</v>
      </c>
      <c r="M27" s="9">
        <v>525</v>
      </c>
      <c r="N27" s="9">
        <v>555</v>
      </c>
      <c r="O27" s="9">
        <v>568</v>
      </c>
      <c r="P27" s="9">
        <v>553</v>
      </c>
      <c r="Q27" s="9">
        <v>570</v>
      </c>
      <c r="R27" s="9">
        <v>512</v>
      </c>
      <c r="S27" s="9">
        <v>531</v>
      </c>
      <c r="T27" s="9">
        <v>497</v>
      </c>
      <c r="U27" s="9">
        <v>570</v>
      </c>
      <c r="W27" s="37">
        <f t="shared" si="0"/>
        <v>73</v>
      </c>
      <c r="X27" s="49">
        <f t="shared" si="1"/>
        <v>0.14688128772635814</v>
      </c>
    </row>
    <row r="28" spans="1:24" x14ac:dyDescent="0.2">
      <c r="A28" s="2" t="s">
        <v>23</v>
      </c>
      <c r="B28" s="9">
        <v>21</v>
      </c>
      <c r="C28" s="9">
        <v>35</v>
      </c>
      <c r="D28" s="9">
        <v>38</v>
      </c>
      <c r="E28" s="9">
        <v>48</v>
      </c>
      <c r="F28" s="9">
        <v>60</v>
      </c>
      <c r="G28" s="9">
        <v>56</v>
      </c>
      <c r="H28" s="9">
        <v>55</v>
      </c>
      <c r="I28" s="9">
        <v>31</v>
      </c>
      <c r="J28" s="9">
        <v>41</v>
      </c>
      <c r="K28" s="9">
        <v>50</v>
      </c>
      <c r="L28" s="9">
        <v>49</v>
      </c>
      <c r="M28" s="9">
        <v>33</v>
      </c>
      <c r="N28" s="9">
        <v>37</v>
      </c>
      <c r="O28" s="9">
        <v>27</v>
      </c>
      <c r="P28" s="9">
        <v>23</v>
      </c>
      <c r="Q28" s="9">
        <v>37</v>
      </c>
      <c r="R28" s="9">
        <v>28</v>
      </c>
      <c r="S28" s="9">
        <v>47</v>
      </c>
      <c r="T28" s="9">
        <v>45</v>
      </c>
      <c r="U28" s="9">
        <v>69</v>
      </c>
      <c r="W28" s="37">
        <f t="shared" si="0"/>
        <v>24</v>
      </c>
      <c r="X28" s="49">
        <f t="shared" si="1"/>
        <v>0.53333333333333333</v>
      </c>
    </row>
    <row r="29" spans="1:24" x14ac:dyDescent="0.2">
      <c r="A29" s="2" t="s">
        <v>24</v>
      </c>
      <c r="B29" s="9">
        <v>27</v>
      </c>
      <c r="C29" s="9">
        <v>52</v>
      </c>
      <c r="D29" s="9">
        <v>95</v>
      </c>
      <c r="E29" s="9">
        <v>142</v>
      </c>
      <c r="F29" s="9">
        <v>181</v>
      </c>
      <c r="G29" s="9">
        <v>207</v>
      </c>
      <c r="H29" s="9">
        <v>267</v>
      </c>
      <c r="I29" s="9">
        <v>302</v>
      </c>
      <c r="J29" s="9">
        <v>322</v>
      </c>
      <c r="K29" s="9">
        <v>396</v>
      </c>
      <c r="L29" s="9">
        <v>411</v>
      </c>
      <c r="M29" s="9">
        <v>406</v>
      </c>
      <c r="N29" s="9">
        <v>334</v>
      </c>
      <c r="O29" s="9">
        <v>333</v>
      </c>
      <c r="P29" s="9">
        <v>240</v>
      </c>
      <c r="Q29" s="9">
        <v>118</v>
      </c>
      <c r="R29" s="9">
        <v>113</v>
      </c>
      <c r="S29" s="9">
        <v>74</v>
      </c>
      <c r="T29" s="9">
        <v>60</v>
      </c>
      <c r="U29" s="9">
        <v>38</v>
      </c>
      <c r="W29" s="37">
        <f t="shared" si="0"/>
        <v>-22</v>
      </c>
      <c r="X29" s="49">
        <f t="shared" si="1"/>
        <v>-0.36666666666666664</v>
      </c>
    </row>
    <row r="30" spans="1:24" x14ac:dyDescent="0.2">
      <c r="A30" s="2" t="s">
        <v>25</v>
      </c>
      <c r="B30" s="9">
        <v>130</v>
      </c>
      <c r="C30" s="9">
        <v>143</v>
      </c>
      <c r="D30" s="9">
        <v>185</v>
      </c>
      <c r="E30" s="9">
        <v>186</v>
      </c>
      <c r="F30" s="9">
        <v>167</v>
      </c>
      <c r="G30" s="9">
        <v>166</v>
      </c>
      <c r="H30" s="9">
        <v>186</v>
      </c>
      <c r="I30" s="9">
        <v>230</v>
      </c>
      <c r="J30" s="9">
        <v>208</v>
      </c>
      <c r="K30" s="9">
        <v>208</v>
      </c>
      <c r="L30" s="9">
        <v>207</v>
      </c>
      <c r="M30" s="9">
        <v>205</v>
      </c>
      <c r="N30" s="9">
        <v>179</v>
      </c>
      <c r="O30" s="9">
        <v>176</v>
      </c>
      <c r="P30" s="9">
        <v>173</v>
      </c>
      <c r="Q30" s="9">
        <v>197</v>
      </c>
      <c r="R30" s="9">
        <v>200</v>
      </c>
      <c r="S30" s="9">
        <v>202</v>
      </c>
      <c r="T30" s="9">
        <v>193</v>
      </c>
      <c r="U30" s="9">
        <v>180</v>
      </c>
      <c r="W30" s="37">
        <f t="shared" si="0"/>
        <v>-13</v>
      </c>
      <c r="X30" s="49">
        <f t="shared" si="1"/>
        <v>-6.7357512953367879E-2</v>
      </c>
    </row>
    <row r="31" spans="1:24" x14ac:dyDescent="0.2">
      <c r="A31" s="2" t="s">
        <v>26</v>
      </c>
      <c r="B31" s="9">
        <v>35</v>
      </c>
      <c r="C31" s="9">
        <v>6</v>
      </c>
      <c r="D31" s="9">
        <v>32</v>
      </c>
      <c r="E31" s="9">
        <v>40</v>
      </c>
      <c r="F31" s="9">
        <v>46</v>
      </c>
      <c r="G31" s="9">
        <v>86</v>
      </c>
      <c r="H31" s="9">
        <v>120</v>
      </c>
      <c r="I31" s="9">
        <v>89</v>
      </c>
      <c r="J31" s="9">
        <v>86</v>
      </c>
      <c r="K31" s="9">
        <v>89</v>
      </c>
      <c r="L31" s="9">
        <v>91</v>
      </c>
      <c r="M31" s="9">
        <v>89</v>
      </c>
      <c r="N31" s="9">
        <v>94</v>
      </c>
      <c r="O31" s="9">
        <v>82</v>
      </c>
      <c r="P31" s="9">
        <v>82</v>
      </c>
      <c r="Q31" s="9">
        <v>87</v>
      </c>
      <c r="R31" s="9">
        <v>83</v>
      </c>
      <c r="S31" s="9">
        <v>81</v>
      </c>
      <c r="T31" s="9">
        <v>81</v>
      </c>
      <c r="U31" s="9">
        <v>97</v>
      </c>
      <c r="W31" s="37">
        <f t="shared" si="0"/>
        <v>16</v>
      </c>
      <c r="X31" s="49">
        <f t="shared" si="1"/>
        <v>0.19753086419753085</v>
      </c>
    </row>
    <row r="32" spans="1:24" x14ac:dyDescent="0.2">
      <c r="A32" s="2" t="s">
        <v>27</v>
      </c>
      <c r="B32" s="9">
        <v>59</v>
      </c>
      <c r="C32" s="9">
        <v>69</v>
      </c>
      <c r="D32" s="9">
        <v>83</v>
      </c>
      <c r="E32" s="9">
        <v>96</v>
      </c>
      <c r="F32" s="9">
        <v>119</v>
      </c>
      <c r="G32" s="9">
        <v>108</v>
      </c>
      <c r="H32" s="9">
        <v>73</v>
      </c>
      <c r="I32" s="9">
        <v>62</v>
      </c>
      <c r="J32" s="9">
        <v>75</v>
      </c>
      <c r="K32" s="9">
        <v>97</v>
      </c>
      <c r="L32" s="9">
        <v>117</v>
      </c>
      <c r="M32" s="9">
        <v>131</v>
      </c>
      <c r="N32" s="9">
        <v>125</v>
      </c>
      <c r="O32" s="9">
        <v>146</v>
      </c>
      <c r="P32" s="9">
        <v>132</v>
      </c>
      <c r="Q32" s="9">
        <v>119</v>
      </c>
      <c r="R32" s="9">
        <v>106</v>
      </c>
      <c r="S32" s="9">
        <v>82</v>
      </c>
      <c r="T32" s="9">
        <v>86</v>
      </c>
      <c r="U32" s="9">
        <v>77</v>
      </c>
      <c r="W32" s="37">
        <f t="shared" si="0"/>
        <v>-9</v>
      </c>
      <c r="X32" s="49">
        <f t="shared" si="1"/>
        <v>-0.10465116279069768</v>
      </c>
    </row>
    <row r="33" spans="1:24" x14ac:dyDescent="0.2">
      <c r="A33" s="2" t="s">
        <v>28</v>
      </c>
      <c r="B33" s="9">
        <v>137</v>
      </c>
      <c r="C33" s="9">
        <v>122</v>
      </c>
      <c r="D33" s="9">
        <v>159</v>
      </c>
      <c r="E33" s="9">
        <v>172</v>
      </c>
      <c r="F33" s="9">
        <v>212</v>
      </c>
      <c r="G33" s="9">
        <v>234</v>
      </c>
      <c r="H33" s="9">
        <v>224</v>
      </c>
      <c r="I33" s="9">
        <v>260</v>
      </c>
      <c r="J33" s="9">
        <v>266</v>
      </c>
      <c r="K33" s="9">
        <v>260</v>
      </c>
      <c r="L33" s="9">
        <v>276</v>
      </c>
      <c r="M33" s="9">
        <v>298</v>
      </c>
      <c r="N33" s="9">
        <v>266</v>
      </c>
      <c r="O33" s="9">
        <v>243</v>
      </c>
      <c r="P33" s="9">
        <v>188</v>
      </c>
      <c r="Q33" s="9">
        <v>191</v>
      </c>
      <c r="R33" s="9">
        <v>216</v>
      </c>
      <c r="S33" s="9">
        <v>223</v>
      </c>
      <c r="T33" s="9">
        <v>232</v>
      </c>
      <c r="U33" s="9">
        <v>265</v>
      </c>
      <c r="W33" s="37">
        <f t="shared" si="0"/>
        <v>33</v>
      </c>
      <c r="X33" s="49">
        <f t="shared" si="1"/>
        <v>0.14224137931034483</v>
      </c>
    </row>
    <row r="34" spans="1:24" x14ac:dyDescent="0.2">
      <c r="A34" s="2" t="s">
        <v>29</v>
      </c>
      <c r="B34" s="9">
        <v>246</v>
      </c>
      <c r="C34" s="9">
        <v>316</v>
      </c>
      <c r="D34" s="9">
        <v>345</v>
      </c>
      <c r="E34" s="9">
        <v>337</v>
      </c>
      <c r="F34" s="9">
        <v>432</v>
      </c>
      <c r="G34" s="9">
        <v>365</v>
      </c>
      <c r="H34" s="9">
        <v>383</v>
      </c>
      <c r="I34" s="9">
        <v>436</v>
      </c>
      <c r="J34" s="9">
        <v>592</v>
      </c>
      <c r="K34" s="9">
        <v>666</v>
      </c>
      <c r="L34" s="9">
        <v>628</v>
      </c>
      <c r="M34" s="9">
        <v>654</v>
      </c>
      <c r="N34" s="9">
        <v>654</v>
      </c>
      <c r="O34" s="9">
        <v>671</v>
      </c>
      <c r="P34" s="9">
        <v>640</v>
      </c>
      <c r="Q34" s="9">
        <v>651</v>
      </c>
      <c r="R34" s="9">
        <v>616</v>
      </c>
      <c r="S34" s="9">
        <v>599</v>
      </c>
      <c r="T34" s="9">
        <v>624</v>
      </c>
      <c r="U34" s="9">
        <v>699</v>
      </c>
      <c r="W34" s="37">
        <f t="shared" si="0"/>
        <v>75</v>
      </c>
      <c r="X34" s="49">
        <f t="shared" si="1"/>
        <v>0.1201923076923077</v>
      </c>
    </row>
    <row r="35" spans="1:24" x14ac:dyDescent="0.2">
      <c r="A35" s="2" t="s">
        <v>30</v>
      </c>
      <c r="B35" s="9">
        <v>72</v>
      </c>
      <c r="C35" s="9">
        <v>88</v>
      </c>
      <c r="D35" s="9">
        <v>88</v>
      </c>
      <c r="E35" s="9">
        <v>113</v>
      </c>
      <c r="F35" s="9">
        <v>139</v>
      </c>
      <c r="G35" s="9">
        <v>143</v>
      </c>
      <c r="H35" s="9">
        <v>187</v>
      </c>
      <c r="I35" s="9">
        <v>252</v>
      </c>
      <c r="J35" s="9">
        <v>300</v>
      </c>
      <c r="K35" s="9">
        <v>299</v>
      </c>
      <c r="L35" s="9">
        <v>210</v>
      </c>
      <c r="M35" s="9">
        <v>216</v>
      </c>
      <c r="N35" s="9">
        <v>222</v>
      </c>
      <c r="O35" s="9">
        <v>197</v>
      </c>
      <c r="P35" s="9">
        <v>187</v>
      </c>
      <c r="Q35" s="9">
        <v>208</v>
      </c>
      <c r="R35" s="9">
        <v>241</v>
      </c>
      <c r="S35" s="9">
        <v>233</v>
      </c>
      <c r="T35" s="9">
        <v>261</v>
      </c>
      <c r="U35" s="9">
        <v>349</v>
      </c>
      <c r="W35" s="37">
        <f t="shared" si="0"/>
        <v>88</v>
      </c>
      <c r="X35" s="49">
        <f t="shared" si="1"/>
        <v>0.33716475095785442</v>
      </c>
    </row>
    <row r="36" spans="1:24" x14ac:dyDescent="0.2">
      <c r="A36" s="2" t="s">
        <v>31</v>
      </c>
      <c r="B36" s="9">
        <v>34</v>
      </c>
      <c r="C36" s="9">
        <v>112</v>
      </c>
      <c r="D36" s="9">
        <v>158</v>
      </c>
      <c r="E36" s="9">
        <v>242</v>
      </c>
      <c r="F36" s="9">
        <v>215</v>
      </c>
      <c r="G36" s="9">
        <v>245</v>
      </c>
      <c r="H36" s="9">
        <v>252</v>
      </c>
      <c r="I36" s="9">
        <v>264</v>
      </c>
      <c r="J36" s="9">
        <v>276</v>
      </c>
      <c r="K36" s="9">
        <v>295</v>
      </c>
      <c r="L36" s="9">
        <v>276</v>
      </c>
      <c r="M36" s="9">
        <v>283</v>
      </c>
      <c r="N36" s="9">
        <v>221</v>
      </c>
      <c r="O36" s="9">
        <v>215</v>
      </c>
      <c r="P36" s="9">
        <v>243</v>
      </c>
      <c r="Q36" s="9">
        <v>248</v>
      </c>
      <c r="R36" s="9">
        <v>258</v>
      </c>
      <c r="S36" s="9">
        <v>262</v>
      </c>
      <c r="T36" s="9">
        <v>263</v>
      </c>
      <c r="U36" s="9">
        <v>298</v>
      </c>
      <c r="W36" s="37">
        <f t="shared" si="0"/>
        <v>35</v>
      </c>
      <c r="X36" s="49">
        <f t="shared" si="1"/>
        <v>0.13307984790874525</v>
      </c>
    </row>
    <row r="37" spans="1:24" x14ac:dyDescent="0.2">
      <c r="A37" s="3" t="s">
        <v>32</v>
      </c>
      <c r="B37" s="11">
        <v>138</v>
      </c>
      <c r="C37" s="11">
        <v>209</v>
      </c>
      <c r="D37" s="11">
        <v>200</v>
      </c>
      <c r="E37" s="11">
        <v>208</v>
      </c>
      <c r="F37" s="11">
        <v>269</v>
      </c>
      <c r="G37" s="11">
        <v>326</v>
      </c>
      <c r="H37" s="11">
        <v>349</v>
      </c>
      <c r="I37" s="11">
        <v>370</v>
      </c>
      <c r="J37" s="11">
        <v>385</v>
      </c>
      <c r="K37" s="11">
        <v>322</v>
      </c>
      <c r="L37" s="11">
        <v>332</v>
      </c>
      <c r="M37" s="11">
        <v>320</v>
      </c>
      <c r="N37" s="11">
        <v>332</v>
      </c>
      <c r="O37" s="11">
        <v>317</v>
      </c>
      <c r="P37" s="11">
        <v>355</v>
      </c>
      <c r="Q37" s="11">
        <v>413</v>
      </c>
      <c r="R37" s="11">
        <v>505</v>
      </c>
      <c r="S37" s="11">
        <v>481</v>
      </c>
      <c r="T37" s="11">
        <v>445</v>
      </c>
      <c r="U37" s="11">
        <v>665</v>
      </c>
      <c r="W37" s="36">
        <f t="shared" si="0"/>
        <v>220</v>
      </c>
      <c r="X37" s="50">
        <f t="shared" si="1"/>
        <v>0.4943820224719101</v>
      </c>
    </row>
  </sheetData>
  <mergeCells count="1">
    <mergeCell ref="W3:X3"/>
  </mergeCells>
  <hyperlinks>
    <hyperlink ref="A2" location="Contents!A1" display="Back to contents"/>
  </hyperlinks>
  <pageMargins left="0.7" right="0.7" top="0.75" bottom="0.75" header="0.3" footer="0.3"/>
  <pageSetup paperSize="9" orientation="portrait" horizontalDpi="90" verticalDpi="9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39"/>
  <sheetViews>
    <sheetView showGridLines="0" workbookViewId="0">
      <selection activeCell="A2" sqref="A2"/>
    </sheetView>
  </sheetViews>
  <sheetFormatPr defaultRowHeight="12.75" x14ac:dyDescent="0.2"/>
  <cols>
    <col min="1" max="1" width="20.28515625" style="6" bestFit="1" customWidth="1"/>
    <col min="2" max="21" width="8.42578125" style="6" customWidth="1"/>
    <col min="22" max="22" width="3.7109375" style="6" customWidth="1"/>
    <col min="23" max="23" width="9.28515625" style="6" customWidth="1"/>
    <col min="24" max="24" width="11.42578125" style="6" bestFit="1" customWidth="1"/>
    <col min="25" max="16384" width="9.140625" style="6"/>
  </cols>
  <sheetData>
    <row r="1" spans="1:24" x14ac:dyDescent="0.2">
      <c r="A1" s="30" t="s">
        <v>342</v>
      </c>
    </row>
    <row r="2" spans="1:24" ht="15" x14ac:dyDescent="0.25">
      <c r="A2" s="226" t="s">
        <v>241</v>
      </c>
    </row>
    <row r="3" spans="1:24" ht="12.75" customHeight="1" x14ac:dyDescent="0.2">
      <c r="W3" s="345" t="s">
        <v>288</v>
      </c>
      <c r="X3" s="346"/>
    </row>
    <row r="4" spans="1:24" x14ac:dyDescent="0.2">
      <c r="B4" s="52">
        <v>2002</v>
      </c>
      <c r="C4" s="52">
        <v>2003</v>
      </c>
      <c r="D4" s="52">
        <v>2004</v>
      </c>
      <c r="E4" s="52">
        <v>2005</v>
      </c>
      <c r="F4" s="52">
        <v>2006</v>
      </c>
      <c r="G4" s="52">
        <v>2007</v>
      </c>
      <c r="H4" s="52">
        <v>2008</v>
      </c>
      <c r="I4" s="52">
        <v>2009</v>
      </c>
      <c r="J4" s="52">
        <v>2010</v>
      </c>
      <c r="K4" s="52">
        <v>2011</v>
      </c>
      <c r="L4" s="52">
        <v>2012</v>
      </c>
      <c r="M4" s="52">
        <v>2013</v>
      </c>
      <c r="N4" s="52">
        <v>2014</v>
      </c>
      <c r="O4" s="52">
        <v>2015</v>
      </c>
      <c r="P4" s="52">
        <v>2016</v>
      </c>
      <c r="Q4" s="52">
        <v>2017</v>
      </c>
      <c r="R4" s="52">
        <v>2018</v>
      </c>
      <c r="S4" s="52">
        <v>2019</v>
      </c>
      <c r="T4" s="52">
        <v>2020</v>
      </c>
      <c r="U4" s="52">
        <v>2021</v>
      </c>
      <c r="W4" s="52" t="s">
        <v>154</v>
      </c>
      <c r="X4" s="52" t="s">
        <v>155</v>
      </c>
    </row>
    <row r="5" spans="1:24" x14ac:dyDescent="0.2">
      <c r="A5" s="4" t="s">
        <v>0</v>
      </c>
      <c r="B5" s="7">
        <v>1330</v>
      </c>
      <c r="C5" s="7">
        <v>1600</v>
      </c>
      <c r="D5" s="7">
        <v>1995</v>
      </c>
      <c r="E5" s="7">
        <v>2330</v>
      </c>
      <c r="F5" s="7">
        <v>2785</v>
      </c>
      <c r="G5" s="7">
        <v>3095</v>
      </c>
      <c r="H5" s="7">
        <v>3990</v>
      </c>
      <c r="I5" s="7">
        <v>3825</v>
      </c>
      <c r="J5" s="7">
        <v>3715</v>
      </c>
      <c r="K5" s="7">
        <v>3835</v>
      </c>
      <c r="L5" s="7">
        <v>3485</v>
      </c>
      <c r="M5" s="7">
        <v>2935</v>
      </c>
      <c r="N5" s="7">
        <v>2480</v>
      </c>
      <c r="O5" s="7">
        <v>2675</v>
      </c>
      <c r="P5" s="7">
        <v>2885</v>
      </c>
      <c r="Q5" s="7">
        <v>3230</v>
      </c>
      <c r="R5" s="7">
        <v>3350</v>
      </c>
      <c r="S5" s="7">
        <v>3415</v>
      </c>
      <c r="T5" s="7">
        <v>3570</v>
      </c>
      <c r="U5" s="7">
        <v>3645</v>
      </c>
      <c r="W5" s="35">
        <f>U5-T5</f>
        <v>75</v>
      </c>
      <c r="X5" s="84">
        <f>W5/T5</f>
        <v>2.100840336134454E-2</v>
      </c>
    </row>
    <row r="6" spans="1:24" x14ac:dyDescent="0.2">
      <c r="A6" s="2" t="s">
        <v>1</v>
      </c>
      <c r="B6" s="10">
        <v>10</v>
      </c>
      <c r="C6" s="10">
        <v>5</v>
      </c>
      <c r="D6" s="10">
        <v>5</v>
      </c>
      <c r="E6" s="10">
        <v>10</v>
      </c>
      <c r="F6" s="10">
        <v>10</v>
      </c>
      <c r="G6" s="10">
        <v>25</v>
      </c>
      <c r="H6" s="10">
        <v>70</v>
      </c>
      <c r="I6" s="10">
        <v>75</v>
      </c>
      <c r="J6" s="10">
        <v>70</v>
      </c>
      <c r="K6" s="10">
        <v>90</v>
      </c>
      <c r="L6" s="10">
        <v>75</v>
      </c>
      <c r="M6" s="10">
        <v>55</v>
      </c>
      <c r="N6" s="10">
        <v>55</v>
      </c>
      <c r="O6" s="10">
        <v>80</v>
      </c>
      <c r="P6" s="10">
        <v>45</v>
      </c>
      <c r="Q6" s="10">
        <v>75</v>
      </c>
      <c r="R6" s="10">
        <v>55</v>
      </c>
      <c r="S6" s="10">
        <v>65</v>
      </c>
      <c r="T6" s="10">
        <v>40</v>
      </c>
      <c r="U6" s="10">
        <v>50</v>
      </c>
      <c r="W6" s="37">
        <f>U6-T6</f>
        <v>10</v>
      </c>
      <c r="X6" s="49">
        <f t="shared" ref="X6:X37" si="0">W6/T6</f>
        <v>0.25</v>
      </c>
    </row>
    <row r="7" spans="1:24" x14ac:dyDescent="0.2">
      <c r="A7" s="2" t="s">
        <v>2</v>
      </c>
      <c r="B7" s="10">
        <v>40</v>
      </c>
      <c r="C7" s="10">
        <v>55</v>
      </c>
      <c r="D7" s="10">
        <v>75</v>
      </c>
      <c r="E7" s="10">
        <v>95</v>
      </c>
      <c r="F7" s="10">
        <v>110</v>
      </c>
      <c r="G7" s="10">
        <v>125</v>
      </c>
      <c r="H7" s="10">
        <v>155</v>
      </c>
      <c r="I7" s="10">
        <v>155</v>
      </c>
      <c r="J7" s="10">
        <v>165</v>
      </c>
      <c r="K7" s="10">
        <v>185</v>
      </c>
      <c r="L7" s="10">
        <v>205</v>
      </c>
      <c r="M7" s="10">
        <v>190</v>
      </c>
      <c r="N7" s="10">
        <v>150</v>
      </c>
      <c r="O7" s="10">
        <v>145</v>
      </c>
      <c r="P7" s="10">
        <v>140</v>
      </c>
      <c r="Q7" s="10">
        <v>100</v>
      </c>
      <c r="R7" s="10">
        <v>90</v>
      </c>
      <c r="S7" s="10">
        <v>75</v>
      </c>
      <c r="T7" s="10">
        <v>55</v>
      </c>
      <c r="U7" s="10">
        <v>35</v>
      </c>
      <c r="W7" s="37">
        <f t="shared" ref="W7:W37" si="1">U7-T7</f>
        <v>-20</v>
      </c>
      <c r="X7" s="49">
        <f t="shared" si="0"/>
        <v>-0.36363636363636365</v>
      </c>
    </row>
    <row r="8" spans="1:24" x14ac:dyDescent="0.2">
      <c r="A8" s="2" t="s">
        <v>3</v>
      </c>
      <c r="B8" s="10">
        <v>5</v>
      </c>
      <c r="C8" s="10">
        <v>10</v>
      </c>
      <c r="D8" s="10">
        <v>10</v>
      </c>
      <c r="E8" s="10">
        <v>10</v>
      </c>
      <c r="F8" s="10">
        <v>35</v>
      </c>
      <c r="G8" s="10">
        <v>35</v>
      </c>
      <c r="H8" s="10">
        <v>45</v>
      </c>
      <c r="I8" s="10">
        <v>40</v>
      </c>
      <c r="J8" s="10">
        <v>15</v>
      </c>
      <c r="K8" s="10">
        <v>10</v>
      </c>
      <c r="L8" s="10">
        <v>10</v>
      </c>
      <c r="M8" s="10">
        <v>5</v>
      </c>
      <c r="N8" s="10">
        <v>5</v>
      </c>
      <c r="O8" s="10">
        <v>5</v>
      </c>
      <c r="P8" s="10">
        <v>10</v>
      </c>
      <c r="Q8" s="10">
        <v>5</v>
      </c>
      <c r="R8" s="10">
        <v>10</v>
      </c>
      <c r="S8" s="10">
        <v>5</v>
      </c>
      <c r="T8" s="10">
        <v>5</v>
      </c>
      <c r="U8" s="10">
        <v>5</v>
      </c>
      <c r="W8" s="37">
        <f>U8-T8</f>
        <v>0</v>
      </c>
      <c r="X8" s="49">
        <f t="shared" si="0"/>
        <v>0</v>
      </c>
    </row>
    <row r="9" spans="1:24" x14ac:dyDescent="0.2">
      <c r="A9" s="2" t="s">
        <v>4</v>
      </c>
      <c r="B9" s="10">
        <v>10</v>
      </c>
      <c r="C9" s="10">
        <v>20</v>
      </c>
      <c r="D9" s="10">
        <v>25</v>
      </c>
      <c r="E9" s="10">
        <v>55</v>
      </c>
      <c r="F9" s="10">
        <v>60</v>
      </c>
      <c r="G9" s="10">
        <v>55</v>
      </c>
      <c r="H9" s="10">
        <v>45</v>
      </c>
      <c r="I9" s="10">
        <v>50</v>
      </c>
      <c r="J9" s="10">
        <v>55</v>
      </c>
      <c r="K9" s="10">
        <v>55</v>
      </c>
      <c r="L9" s="10">
        <v>55</v>
      </c>
      <c r="M9" s="10">
        <v>45</v>
      </c>
      <c r="N9" s="10">
        <v>40</v>
      </c>
      <c r="O9" s="10">
        <v>35</v>
      </c>
      <c r="P9" s="10">
        <v>30</v>
      </c>
      <c r="Q9" s="10">
        <v>25</v>
      </c>
      <c r="R9" s="10">
        <v>35</v>
      </c>
      <c r="S9" s="10">
        <v>30</v>
      </c>
      <c r="T9" s="10">
        <v>25</v>
      </c>
      <c r="U9" s="10">
        <v>30</v>
      </c>
      <c r="W9" s="37">
        <f t="shared" si="1"/>
        <v>5</v>
      </c>
      <c r="X9" s="49">
        <f>W9/T9</f>
        <v>0.2</v>
      </c>
    </row>
    <row r="10" spans="1:24" x14ac:dyDescent="0.2">
      <c r="A10" s="2" t="s">
        <v>5</v>
      </c>
      <c r="B10" s="10">
        <v>25</v>
      </c>
      <c r="C10" s="10">
        <v>15</v>
      </c>
      <c r="D10" s="10">
        <v>30</v>
      </c>
      <c r="E10" s="10">
        <v>25</v>
      </c>
      <c r="F10" s="10">
        <v>25</v>
      </c>
      <c r="G10" s="10">
        <v>60</v>
      </c>
      <c r="H10" s="10">
        <v>45</v>
      </c>
      <c r="I10" s="10">
        <v>40</v>
      </c>
      <c r="J10" s="10">
        <v>30</v>
      </c>
      <c r="K10" s="10">
        <v>35</v>
      </c>
      <c r="L10" s="10">
        <v>30</v>
      </c>
      <c r="M10" s="10">
        <v>25</v>
      </c>
      <c r="N10" s="10">
        <v>20</v>
      </c>
      <c r="O10" s="10">
        <v>10</v>
      </c>
      <c r="P10" s="10">
        <v>20</v>
      </c>
      <c r="Q10" s="10">
        <v>15</v>
      </c>
      <c r="R10" s="10">
        <v>25</v>
      </c>
      <c r="S10" s="10">
        <v>20</v>
      </c>
      <c r="T10" s="10">
        <v>15</v>
      </c>
      <c r="U10" s="10">
        <v>15</v>
      </c>
      <c r="W10" s="37">
        <f t="shared" si="1"/>
        <v>0</v>
      </c>
      <c r="X10" s="49">
        <f t="shared" si="0"/>
        <v>0</v>
      </c>
    </row>
    <row r="11" spans="1:24" x14ac:dyDescent="0.2">
      <c r="A11" s="2" t="s">
        <v>6</v>
      </c>
      <c r="B11" s="10">
        <v>20</v>
      </c>
      <c r="C11" s="10">
        <v>45</v>
      </c>
      <c r="D11" s="10">
        <v>40</v>
      </c>
      <c r="E11" s="10">
        <v>65</v>
      </c>
      <c r="F11" s="10">
        <v>60</v>
      </c>
      <c r="G11" s="10">
        <v>85</v>
      </c>
      <c r="H11" s="10">
        <v>85</v>
      </c>
      <c r="I11" s="10">
        <v>115</v>
      </c>
      <c r="J11" s="10">
        <v>105</v>
      </c>
      <c r="K11" s="10">
        <v>70</v>
      </c>
      <c r="L11" s="10">
        <v>80</v>
      </c>
      <c r="M11" s="10">
        <v>55</v>
      </c>
      <c r="N11" s="10">
        <v>45</v>
      </c>
      <c r="O11" s="10">
        <v>45</v>
      </c>
      <c r="P11" s="10">
        <v>50</v>
      </c>
      <c r="Q11" s="10">
        <v>25</v>
      </c>
      <c r="R11" s="10">
        <v>25</v>
      </c>
      <c r="S11" s="10">
        <v>35</v>
      </c>
      <c r="T11" s="10">
        <v>40</v>
      </c>
      <c r="U11" s="10">
        <v>30</v>
      </c>
      <c r="W11" s="37">
        <f t="shared" si="1"/>
        <v>-10</v>
      </c>
      <c r="X11" s="49">
        <f t="shared" si="0"/>
        <v>-0.25</v>
      </c>
    </row>
    <row r="12" spans="1:24" x14ac:dyDescent="0.2">
      <c r="A12" s="2" t="s">
        <v>7</v>
      </c>
      <c r="B12" s="10">
        <v>50</v>
      </c>
      <c r="C12" s="10">
        <v>65</v>
      </c>
      <c r="D12" s="10">
        <v>65</v>
      </c>
      <c r="E12" s="10">
        <v>85</v>
      </c>
      <c r="F12" s="10">
        <v>105</v>
      </c>
      <c r="G12" s="10">
        <v>90</v>
      </c>
      <c r="H12" s="10">
        <v>100</v>
      </c>
      <c r="I12" s="10">
        <v>105</v>
      </c>
      <c r="J12" s="10">
        <v>95</v>
      </c>
      <c r="K12" s="10">
        <v>95</v>
      </c>
      <c r="L12" s="10">
        <v>90</v>
      </c>
      <c r="M12" s="10">
        <v>70</v>
      </c>
      <c r="N12" s="10">
        <v>50</v>
      </c>
      <c r="O12" s="10">
        <v>45</v>
      </c>
      <c r="P12" s="10">
        <v>60</v>
      </c>
      <c r="Q12" s="10">
        <v>65</v>
      </c>
      <c r="R12" s="10">
        <v>65</v>
      </c>
      <c r="S12" s="10">
        <v>65</v>
      </c>
      <c r="T12" s="10">
        <v>65</v>
      </c>
      <c r="U12" s="10">
        <v>105</v>
      </c>
      <c r="W12" s="37">
        <f t="shared" si="1"/>
        <v>40</v>
      </c>
      <c r="X12" s="49">
        <f t="shared" si="0"/>
        <v>0.61538461538461542</v>
      </c>
    </row>
    <row r="13" spans="1:24" x14ac:dyDescent="0.2">
      <c r="A13" s="2" t="s">
        <v>8</v>
      </c>
      <c r="B13" s="10">
        <v>5</v>
      </c>
      <c r="C13" s="10">
        <v>10</v>
      </c>
      <c r="D13" s="10">
        <v>15</v>
      </c>
      <c r="E13" s="10">
        <v>20</v>
      </c>
      <c r="F13" s="10">
        <v>25</v>
      </c>
      <c r="G13" s="10">
        <v>30</v>
      </c>
      <c r="H13" s="10">
        <v>30</v>
      </c>
      <c r="I13" s="10">
        <v>35</v>
      </c>
      <c r="J13" s="10">
        <v>10</v>
      </c>
      <c r="K13" s="10">
        <v>5</v>
      </c>
      <c r="L13" s="10">
        <v>10</v>
      </c>
      <c r="M13" s="10">
        <v>5</v>
      </c>
      <c r="N13" s="10">
        <v>0</v>
      </c>
      <c r="O13" s="10">
        <v>5</v>
      </c>
      <c r="P13" s="10">
        <v>5</v>
      </c>
      <c r="Q13" s="10">
        <v>10</v>
      </c>
      <c r="R13" s="10">
        <v>15</v>
      </c>
      <c r="S13" s="10">
        <v>15</v>
      </c>
      <c r="T13" s="10">
        <v>20</v>
      </c>
      <c r="U13" s="10">
        <v>20</v>
      </c>
      <c r="W13" s="37">
        <f t="shared" si="1"/>
        <v>0</v>
      </c>
      <c r="X13" s="49">
        <f t="shared" si="0"/>
        <v>0</v>
      </c>
    </row>
    <row r="14" spans="1:24" x14ac:dyDescent="0.2">
      <c r="A14" s="2" t="s">
        <v>9</v>
      </c>
      <c r="B14" s="10">
        <v>40</v>
      </c>
      <c r="C14" s="10">
        <v>45</v>
      </c>
      <c r="D14" s="10">
        <v>60</v>
      </c>
      <c r="E14" s="10">
        <v>70</v>
      </c>
      <c r="F14" s="10">
        <v>65</v>
      </c>
      <c r="G14" s="10">
        <v>70</v>
      </c>
      <c r="H14" s="10">
        <v>75</v>
      </c>
      <c r="I14" s="10">
        <v>85</v>
      </c>
      <c r="J14" s="10">
        <v>85</v>
      </c>
      <c r="K14" s="10">
        <v>85</v>
      </c>
      <c r="L14" s="10">
        <v>60</v>
      </c>
      <c r="M14" s="10">
        <v>50</v>
      </c>
      <c r="N14" s="10">
        <v>35</v>
      </c>
      <c r="O14" s="10">
        <v>45</v>
      </c>
      <c r="P14" s="10">
        <v>55</v>
      </c>
      <c r="Q14" s="10">
        <v>70</v>
      </c>
      <c r="R14" s="10">
        <v>70</v>
      </c>
      <c r="S14" s="10">
        <v>50</v>
      </c>
      <c r="T14" s="10">
        <v>50</v>
      </c>
      <c r="U14" s="10">
        <v>45</v>
      </c>
      <c r="W14" s="37">
        <f t="shared" si="1"/>
        <v>-5</v>
      </c>
      <c r="X14" s="49">
        <f t="shared" si="0"/>
        <v>-0.1</v>
      </c>
    </row>
    <row r="15" spans="1:24" x14ac:dyDescent="0.2">
      <c r="A15" s="2" t="s">
        <v>10</v>
      </c>
      <c r="B15" s="10">
        <v>40</v>
      </c>
      <c r="C15" s="10">
        <v>40</v>
      </c>
      <c r="D15" s="10">
        <v>50</v>
      </c>
      <c r="E15" s="10">
        <v>80</v>
      </c>
      <c r="F15" s="10">
        <v>95</v>
      </c>
      <c r="G15" s="10">
        <v>90</v>
      </c>
      <c r="H15" s="10">
        <v>120</v>
      </c>
      <c r="I15" s="10">
        <v>140</v>
      </c>
      <c r="J15" s="10">
        <v>115</v>
      </c>
      <c r="K15" s="10">
        <v>115</v>
      </c>
      <c r="L15" s="10">
        <v>90</v>
      </c>
      <c r="M15" s="10">
        <v>75</v>
      </c>
      <c r="N15" s="10">
        <v>85</v>
      </c>
      <c r="O15" s="10">
        <v>105</v>
      </c>
      <c r="P15" s="10">
        <v>140</v>
      </c>
      <c r="Q15" s="10">
        <v>155</v>
      </c>
      <c r="R15" s="10">
        <v>150</v>
      </c>
      <c r="S15" s="10">
        <v>125</v>
      </c>
      <c r="T15" s="10">
        <v>120</v>
      </c>
      <c r="U15" s="10">
        <v>90</v>
      </c>
      <c r="W15" s="37">
        <f t="shared" si="1"/>
        <v>-30</v>
      </c>
      <c r="X15" s="49">
        <f t="shared" si="0"/>
        <v>-0.25</v>
      </c>
    </row>
    <row r="16" spans="1:24" x14ac:dyDescent="0.2">
      <c r="A16" s="2" t="s">
        <v>11</v>
      </c>
      <c r="B16" s="10">
        <v>5</v>
      </c>
      <c r="C16" s="10">
        <v>10</v>
      </c>
      <c r="D16" s="10">
        <v>10</v>
      </c>
      <c r="E16" s="10">
        <v>15</v>
      </c>
      <c r="F16" s="10">
        <v>5</v>
      </c>
      <c r="G16" s="10">
        <v>10</v>
      </c>
      <c r="H16" s="10">
        <v>10</v>
      </c>
      <c r="I16" s="10">
        <v>5</v>
      </c>
      <c r="J16" s="10">
        <v>10</v>
      </c>
      <c r="K16" s="10">
        <v>10</v>
      </c>
      <c r="L16" s="10">
        <v>10</v>
      </c>
      <c r="M16" s="10">
        <v>5</v>
      </c>
      <c r="N16" s="10">
        <v>10</v>
      </c>
      <c r="O16" s="10">
        <v>10</v>
      </c>
      <c r="P16" s="10">
        <v>15</v>
      </c>
      <c r="Q16" s="10">
        <v>15</v>
      </c>
      <c r="R16" s="10">
        <v>15</v>
      </c>
      <c r="S16" s="10">
        <v>20</v>
      </c>
      <c r="T16" s="10">
        <v>15</v>
      </c>
      <c r="U16" s="10">
        <v>15</v>
      </c>
      <c r="W16" s="37">
        <f t="shared" si="1"/>
        <v>0</v>
      </c>
      <c r="X16" s="49">
        <f t="shared" si="0"/>
        <v>0</v>
      </c>
    </row>
    <row r="17" spans="1:24" x14ac:dyDescent="0.2">
      <c r="A17" s="2" t="s">
        <v>12</v>
      </c>
      <c r="B17" s="10">
        <v>130</v>
      </c>
      <c r="C17" s="10">
        <v>125</v>
      </c>
      <c r="D17" s="10">
        <v>160</v>
      </c>
      <c r="E17" s="10">
        <v>160</v>
      </c>
      <c r="F17" s="10">
        <v>185</v>
      </c>
      <c r="G17" s="10">
        <v>185</v>
      </c>
      <c r="H17" s="10">
        <v>255</v>
      </c>
      <c r="I17" s="10">
        <v>225</v>
      </c>
      <c r="J17" s="10">
        <v>215</v>
      </c>
      <c r="K17" s="10">
        <v>285</v>
      </c>
      <c r="L17" s="10">
        <v>265</v>
      </c>
      <c r="M17" s="10">
        <v>240</v>
      </c>
      <c r="N17" s="10">
        <v>225</v>
      </c>
      <c r="O17" s="10">
        <v>255</v>
      </c>
      <c r="P17" s="10">
        <v>295</v>
      </c>
      <c r="Q17" s="10">
        <v>435</v>
      </c>
      <c r="R17" s="10">
        <v>530</v>
      </c>
      <c r="S17" s="10">
        <v>605</v>
      </c>
      <c r="T17" s="10">
        <v>840</v>
      </c>
      <c r="U17" s="10">
        <v>850</v>
      </c>
      <c r="W17" s="37">
        <f t="shared" si="1"/>
        <v>10</v>
      </c>
      <c r="X17" s="49">
        <f t="shared" si="0"/>
        <v>1.1904761904761904E-2</v>
      </c>
    </row>
    <row r="18" spans="1:24" x14ac:dyDescent="0.2">
      <c r="A18" s="2" t="s">
        <v>13</v>
      </c>
      <c r="B18" s="10">
        <v>0</v>
      </c>
      <c r="C18" s="10">
        <v>0</v>
      </c>
      <c r="D18" s="10">
        <v>0</v>
      </c>
      <c r="E18" s="10">
        <v>10</v>
      </c>
      <c r="F18" s="10">
        <v>15</v>
      </c>
      <c r="G18" s="10">
        <v>15</v>
      </c>
      <c r="H18" s="10">
        <v>15</v>
      </c>
      <c r="I18" s="10">
        <v>20</v>
      </c>
      <c r="J18" s="10">
        <v>20</v>
      </c>
      <c r="K18" s="10">
        <v>20</v>
      </c>
      <c r="L18" s="10">
        <v>20</v>
      </c>
      <c r="M18" s="10">
        <v>20</v>
      </c>
      <c r="N18" s="10">
        <v>15</v>
      </c>
      <c r="O18" s="10">
        <v>15</v>
      </c>
      <c r="P18" s="10">
        <v>10</v>
      </c>
      <c r="Q18" s="10">
        <v>15</v>
      </c>
      <c r="R18" s="10">
        <v>15</v>
      </c>
      <c r="S18" s="10">
        <v>10</v>
      </c>
      <c r="T18" s="10">
        <v>15</v>
      </c>
      <c r="U18" s="10">
        <v>10</v>
      </c>
      <c r="W18" s="37">
        <f t="shared" si="1"/>
        <v>-5</v>
      </c>
      <c r="X18" s="49">
        <f t="shared" si="0"/>
        <v>-0.33333333333333331</v>
      </c>
    </row>
    <row r="19" spans="1:24" x14ac:dyDescent="0.2">
      <c r="A19" s="2" t="s">
        <v>14</v>
      </c>
      <c r="B19" s="10">
        <v>35</v>
      </c>
      <c r="C19" s="10">
        <v>40</v>
      </c>
      <c r="D19" s="10">
        <v>45</v>
      </c>
      <c r="E19" s="10">
        <v>45</v>
      </c>
      <c r="F19" s="10">
        <v>75</v>
      </c>
      <c r="G19" s="10">
        <v>80</v>
      </c>
      <c r="H19" s="10">
        <v>120</v>
      </c>
      <c r="I19" s="10">
        <v>135</v>
      </c>
      <c r="J19" s="10">
        <v>140</v>
      </c>
      <c r="K19" s="10">
        <v>130</v>
      </c>
      <c r="L19" s="10">
        <v>80</v>
      </c>
      <c r="M19" s="10">
        <v>85</v>
      </c>
      <c r="N19" s="10">
        <v>70</v>
      </c>
      <c r="O19" s="10">
        <v>50</v>
      </c>
      <c r="P19" s="10">
        <v>50</v>
      </c>
      <c r="Q19" s="10">
        <v>50</v>
      </c>
      <c r="R19" s="10">
        <v>60</v>
      </c>
      <c r="S19" s="10">
        <v>50</v>
      </c>
      <c r="T19" s="10">
        <v>80</v>
      </c>
      <c r="U19" s="10">
        <v>105</v>
      </c>
      <c r="W19" s="37">
        <f t="shared" si="1"/>
        <v>25</v>
      </c>
      <c r="X19" s="49">
        <f t="shared" si="0"/>
        <v>0.3125</v>
      </c>
    </row>
    <row r="20" spans="1:24" x14ac:dyDescent="0.2">
      <c r="A20" s="2" t="s">
        <v>15</v>
      </c>
      <c r="B20" s="10">
        <v>95</v>
      </c>
      <c r="C20" s="10">
        <v>105</v>
      </c>
      <c r="D20" s="10">
        <v>110</v>
      </c>
      <c r="E20" s="10">
        <v>135</v>
      </c>
      <c r="F20" s="10">
        <v>160</v>
      </c>
      <c r="G20" s="10">
        <v>190</v>
      </c>
      <c r="H20" s="10">
        <v>165</v>
      </c>
      <c r="I20" s="10">
        <v>200</v>
      </c>
      <c r="J20" s="10">
        <v>160</v>
      </c>
      <c r="K20" s="10">
        <v>210</v>
      </c>
      <c r="L20" s="10">
        <v>195</v>
      </c>
      <c r="M20" s="10">
        <v>220</v>
      </c>
      <c r="N20" s="10">
        <v>150</v>
      </c>
      <c r="O20" s="10">
        <v>155</v>
      </c>
      <c r="P20" s="10">
        <v>160</v>
      </c>
      <c r="Q20" s="10">
        <v>175</v>
      </c>
      <c r="R20" s="10">
        <v>175</v>
      </c>
      <c r="S20" s="10">
        <v>150</v>
      </c>
      <c r="T20" s="10">
        <v>125</v>
      </c>
      <c r="U20" s="10">
        <v>165</v>
      </c>
      <c r="W20" s="37">
        <f t="shared" si="1"/>
        <v>40</v>
      </c>
      <c r="X20" s="49">
        <f t="shared" si="0"/>
        <v>0.32</v>
      </c>
    </row>
    <row r="21" spans="1:24" x14ac:dyDescent="0.2">
      <c r="A21" s="2" t="s">
        <v>16</v>
      </c>
      <c r="B21" s="9">
        <v>265</v>
      </c>
      <c r="C21" s="9">
        <v>375</v>
      </c>
      <c r="D21" s="9">
        <v>540</v>
      </c>
      <c r="E21" s="9">
        <v>610</v>
      </c>
      <c r="F21" s="9">
        <v>740</v>
      </c>
      <c r="G21" s="9">
        <v>710</v>
      </c>
      <c r="H21" s="9">
        <v>1325</v>
      </c>
      <c r="I21" s="9">
        <v>1005</v>
      </c>
      <c r="J21" s="9">
        <v>920</v>
      </c>
      <c r="K21" s="9">
        <v>850</v>
      </c>
      <c r="L21" s="9">
        <v>755</v>
      </c>
      <c r="M21" s="9">
        <v>655</v>
      </c>
      <c r="N21" s="9">
        <v>535</v>
      </c>
      <c r="O21" s="9">
        <v>610</v>
      </c>
      <c r="P21" s="9">
        <v>695</v>
      </c>
      <c r="Q21" s="9">
        <v>740</v>
      </c>
      <c r="R21" s="9">
        <v>810</v>
      </c>
      <c r="S21" s="9">
        <v>875</v>
      </c>
      <c r="T21" s="9">
        <v>985</v>
      </c>
      <c r="U21" s="9">
        <v>925</v>
      </c>
      <c r="W21" s="37">
        <f t="shared" si="1"/>
        <v>-60</v>
      </c>
      <c r="X21" s="49">
        <f t="shared" si="0"/>
        <v>-6.0913705583756347E-2</v>
      </c>
    </row>
    <row r="22" spans="1:24" x14ac:dyDescent="0.2">
      <c r="A22" s="2" t="s">
        <v>17</v>
      </c>
      <c r="B22" s="10">
        <v>50</v>
      </c>
      <c r="C22" s="10">
        <v>45</v>
      </c>
      <c r="D22" s="10">
        <v>65</v>
      </c>
      <c r="E22" s="10">
        <v>115</v>
      </c>
      <c r="F22" s="10">
        <v>105</v>
      </c>
      <c r="G22" s="10">
        <v>90</v>
      </c>
      <c r="H22" s="10">
        <v>135</v>
      </c>
      <c r="I22" s="10">
        <v>180</v>
      </c>
      <c r="J22" s="10">
        <v>190</v>
      </c>
      <c r="K22" s="10">
        <v>290</v>
      </c>
      <c r="L22" s="10">
        <v>165</v>
      </c>
      <c r="M22" s="10">
        <v>105</v>
      </c>
      <c r="N22" s="10">
        <v>80</v>
      </c>
      <c r="O22" s="10">
        <v>100</v>
      </c>
      <c r="P22" s="10">
        <v>100</v>
      </c>
      <c r="Q22" s="10">
        <v>140</v>
      </c>
      <c r="R22" s="10">
        <v>115</v>
      </c>
      <c r="S22" s="10">
        <v>130</v>
      </c>
      <c r="T22" s="10">
        <v>120</v>
      </c>
      <c r="U22" s="10">
        <v>130</v>
      </c>
      <c r="W22" s="37">
        <f t="shared" si="1"/>
        <v>10</v>
      </c>
      <c r="X22" s="49">
        <f t="shared" si="0"/>
        <v>8.3333333333333329E-2</v>
      </c>
    </row>
    <row r="23" spans="1:24" x14ac:dyDescent="0.2">
      <c r="A23" s="2" t="s">
        <v>18</v>
      </c>
      <c r="B23" s="10">
        <v>10</v>
      </c>
      <c r="C23" s="10">
        <v>15</v>
      </c>
      <c r="D23" s="10">
        <v>40</v>
      </c>
      <c r="E23" s="10">
        <v>40</v>
      </c>
      <c r="F23" s="10">
        <v>55</v>
      </c>
      <c r="G23" s="10">
        <v>35</v>
      </c>
      <c r="H23" s="10">
        <v>30</v>
      </c>
      <c r="I23" s="10">
        <v>30</v>
      </c>
      <c r="J23" s="10">
        <v>15</v>
      </c>
      <c r="K23" s="10">
        <v>30</v>
      </c>
      <c r="L23" s="10">
        <v>20</v>
      </c>
      <c r="M23" s="10">
        <v>10</v>
      </c>
      <c r="N23" s="10">
        <v>10</v>
      </c>
      <c r="O23" s="10">
        <v>10</v>
      </c>
      <c r="P23" s="10">
        <v>10</v>
      </c>
      <c r="Q23" s="10">
        <v>15</v>
      </c>
      <c r="R23" s="10">
        <v>5</v>
      </c>
      <c r="S23" s="10">
        <v>5</v>
      </c>
      <c r="T23" s="10">
        <v>0</v>
      </c>
      <c r="U23" s="10">
        <v>5</v>
      </c>
      <c r="W23" s="37">
        <f t="shared" si="1"/>
        <v>5</v>
      </c>
      <c r="X23" s="91" t="s">
        <v>185</v>
      </c>
    </row>
    <row r="24" spans="1:24" x14ac:dyDescent="0.2">
      <c r="A24" s="2" t="s">
        <v>19</v>
      </c>
      <c r="B24" s="10">
        <v>10</v>
      </c>
      <c r="C24" s="10">
        <v>50</v>
      </c>
      <c r="D24" s="10">
        <v>10</v>
      </c>
      <c r="E24" s="10">
        <v>45</v>
      </c>
      <c r="F24" s="10">
        <v>35</v>
      </c>
      <c r="G24" s="10">
        <v>185</v>
      </c>
      <c r="H24" s="10">
        <v>70</v>
      </c>
      <c r="I24" s="10">
        <v>130</v>
      </c>
      <c r="J24" s="10">
        <v>160</v>
      </c>
      <c r="K24" s="10">
        <v>195</v>
      </c>
      <c r="L24" s="10">
        <v>180</v>
      </c>
      <c r="M24" s="10">
        <v>190</v>
      </c>
      <c r="N24" s="10">
        <v>150</v>
      </c>
      <c r="O24" s="10">
        <v>150</v>
      </c>
      <c r="P24" s="10">
        <v>135</v>
      </c>
      <c r="Q24" s="10">
        <v>190</v>
      </c>
      <c r="R24" s="10">
        <v>205</v>
      </c>
      <c r="S24" s="10">
        <v>200</v>
      </c>
      <c r="T24" s="10">
        <v>195</v>
      </c>
      <c r="U24" s="10">
        <v>160</v>
      </c>
      <c r="W24" s="37">
        <f t="shared" si="1"/>
        <v>-35</v>
      </c>
      <c r="X24" s="49">
        <f t="shared" si="0"/>
        <v>-0.17948717948717949</v>
      </c>
    </row>
    <row r="25" spans="1:24" x14ac:dyDescent="0.2">
      <c r="A25" s="2" t="s">
        <v>20</v>
      </c>
      <c r="B25" s="10">
        <v>15</v>
      </c>
      <c r="C25" s="10">
        <v>20</v>
      </c>
      <c r="D25" s="10">
        <v>25</v>
      </c>
      <c r="E25" s="10">
        <v>25</v>
      </c>
      <c r="F25" s="10">
        <v>35</v>
      </c>
      <c r="G25" s="10">
        <v>35</v>
      </c>
      <c r="H25" s="10">
        <v>50</v>
      </c>
      <c r="I25" s="10">
        <v>50</v>
      </c>
      <c r="J25" s="10">
        <v>75</v>
      </c>
      <c r="K25" s="10">
        <v>40</v>
      </c>
      <c r="L25" s="10">
        <v>25</v>
      </c>
      <c r="M25" s="10">
        <v>35</v>
      </c>
      <c r="N25" s="10">
        <v>35</v>
      </c>
      <c r="O25" s="10">
        <v>45</v>
      </c>
      <c r="P25" s="10">
        <v>45</v>
      </c>
      <c r="Q25" s="10">
        <v>40</v>
      </c>
      <c r="R25" s="10">
        <v>35</v>
      </c>
      <c r="S25" s="10">
        <v>35</v>
      </c>
      <c r="T25" s="10">
        <v>15</v>
      </c>
      <c r="U25" s="10">
        <v>20</v>
      </c>
      <c r="W25" s="37">
        <f t="shared" si="1"/>
        <v>5</v>
      </c>
      <c r="X25" s="49">
        <f t="shared" si="0"/>
        <v>0.33333333333333331</v>
      </c>
    </row>
    <row r="26" spans="1:24" x14ac:dyDescent="0.2">
      <c r="A26" s="2" t="s">
        <v>21</v>
      </c>
      <c r="B26" s="10">
        <v>35</v>
      </c>
      <c r="C26" s="10">
        <v>20</v>
      </c>
      <c r="D26" s="10">
        <v>40</v>
      </c>
      <c r="E26" s="10">
        <v>40</v>
      </c>
      <c r="F26" s="10">
        <v>45</v>
      </c>
      <c r="G26" s="10">
        <v>45</v>
      </c>
      <c r="H26" s="10">
        <v>70</v>
      </c>
      <c r="I26" s="10">
        <v>35</v>
      </c>
      <c r="J26" s="10">
        <v>10</v>
      </c>
      <c r="K26" s="10">
        <v>30</v>
      </c>
      <c r="L26" s="10">
        <v>25</v>
      </c>
      <c r="M26" s="10">
        <v>25</v>
      </c>
      <c r="N26" s="10">
        <v>35</v>
      </c>
      <c r="O26" s="10">
        <v>25</v>
      </c>
      <c r="P26" s="10">
        <v>25</v>
      </c>
      <c r="Q26" s="10">
        <v>15</v>
      </c>
      <c r="R26" s="10">
        <v>30</v>
      </c>
      <c r="S26" s="10">
        <v>20</v>
      </c>
      <c r="T26" s="10">
        <v>25</v>
      </c>
      <c r="U26" s="10">
        <v>45</v>
      </c>
      <c r="W26" s="37">
        <f t="shared" si="1"/>
        <v>20</v>
      </c>
      <c r="X26" s="49">
        <f t="shared" si="0"/>
        <v>0.8</v>
      </c>
    </row>
    <row r="27" spans="1:24" x14ac:dyDescent="0.2">
      <c r="A27" s="2" t="s">
        <v>22</v>
      </c>
      <c r="B27" s="10">
        <v>60</v>
      </c>
      <c r="C27" s="10">
        <v>75</v>
      </c>
      <c r="D27" s="10">
        <v>100</v>
      </c>
      <c r="E27" s="10">
        <v>110</v>
      </c>
      <c r="F27" s="10">
        <v>150</v>
      </c>
      <c r="G27" s="10">
        <v>150</v>
      </c>
      <c r="H27" s="10">
        <v>170</v>
      </c>
      <c r="I27" s="10">
        <v>175</v>
      </c>
      <c r="J27" s="10">
        <v>205</v>
      </c>
      <c r="K27" s="10">
        <v>155</v>
      </c>
      <c r="L27" s="10">
        <v>135</v>
      </c>
      <c r="M27" s="10">
        <v>120</v>
      </c>
      <c r="N27" s="10">
        <v>120</v>
      </c>
      <c r="O27" s="10">
        <v>135</v>
      </c>
      <c r="P27" s="10">
        <v>150</v>
      </c>
      <c r="Q27" s="10">
        <v>165</v>
      </c>
      <c r="R27" s="10">
        <v>145</v>
      </c>
      <c r="S27" s="10">
        <v>135</v>
      </c>
      <c r="T27" s="10">
        <v>105</v>
      </c>
      <c r="U27" s="10">
        <v>115</v>
      </c>
      <c r="W27" s="37">
        <f t="shared" si="1"/>
        <v>10</v>
      </c>
      <c r="X27" s="49">
        <f t="shared" si="0"/>
        <v>9.5238095238095233E-2</v>
      </c>
    </row>
    <row r="28" spans="1:24" x14ac:dyDescent="0.2">
      <c r="A28" s="2" t="s">
        <v>23</v>
      </c>
      <c r="B28" s="10">
        <v>10</v>
      </c>
      <c r="C28" s="10">
        <v>15</v>
      </c>
      <c r="D28" s="10">
        <v>15</v>
      </c>
      <c r="E28" s="10">
        <v>25</v>
      </c>
      <c r="F28" s="10">
        <v>30</v>
      </c>
      <c r="G28" s="10">
        <v>35</v>
      </c>
      <c r="H28" s="10">
        <v>25</v>
      </c>
      <c r="I28" s="10">
        <v>10</v>
      </c>
      <c r="J28" s="10">
        <v>15</v>
      </c>
      <c r="K28" s="10">
        <v>25</v>
      </c>
      <c r="L28" s="10">
        <v>15</v>
      </c>
      <c r="M28" s="10">
        <v>5</v>
      </c>
      <c r="N28" s="10">
        <v>5</v>
      </c>
      <c r="O28" s="10">
        <v>5</v>
      </c>
      <c r="P28" s="10">
        <v>5</v>
      </c>
      <c r="Q28" s="10">
        <v>5</v>
      </c>
      <c r="R28" s="10">
        <v>0</v>
      </c>
      <c r="S28" s="10">
        <v>0</v>
      </c>
      <c r="T28" s="10">
        <v>5</v>
      </c>
      <c r="U28" s="10">
        <v>10</v>
      </c>
      <c r="W28" s="37">
        <f t="shared" si="1"/>
        <v>5</v>
      </c>
      <c r="X28" s="49">
        <f t="shared" si="0"/>
        <v>1</v>
      </c>
    </row>
    <row r="29" spans="1:24" x14ac:dyDescent="0.2">
      <c r="A29" s="2" t="s">
        <v>24</v>
      </c>
      <c r="B29" s="10">
        <v>10</v>
      </c>
      <c r="C29" s="10">
        <v>15</v>
      </c>
      <c r="D29" s="10">
        <v>35</v>
      </c>
      <c r="E29" s="10">
        <v>45</v>
      </c>
      <c r="F29" s="10">
        <v>65</v>
      </c>
      <c r="G29" s="10">
        <v>95</v>
      </c>
      <c r="H29" s="10">
        <v>140</v>
      </c>
      <c r="I29" s="10">
        <v>145</v>
      </c>
      <c r="J29" s="10">
        <v>150</v>
      </c>
      <c r="K29" s="10">
        <v>140</v>
      </c>
      <c r="L29" s="10">
        <v>125</v>
      </c>
      <c r="M29" s="10">
        <v>120</v>
      </c>
      <c r="N29" s="10">
        <v>75</v>
      </c>
      <c r="O29" s="10">
        <v>50</v>
      </c>
      <c r="P29" s="10">
        <v>45</v>
      </c>
      <c r="Q29" s="10">
        <v>20</v>
      </c>
      <c r="R29" s="10">
        <v>20</v>
      </c>
      <c r="S29" s="10">
        <v>15</v>
      </c>
      <c r="T29" s="10">
        <v>5</v>
      </c>
      <c r="U29" s="10">
        <v>5</v>
      </c>
      <c r="W29" s="37">
        <f t="shared" si="1"/>
        <v>0</v>
      </c>
      <c r="X29" s="49">
        <f t="shared" si="0"/>
        <v>0</v>
      </c>
    </row>
    <row r="30" spans="1:24" x14ac:dyDescent="0.2">
      <c r="A30" s="2" t="s">
        <v>25</v>
      </c>
      <c r="B30" s="10">
        <v>55</v>
      </c>
      <c r="C30" s="10">
        <v>65</v>
      </c>
      <c r="D30" s="10">
        <v>75</v>
      </c>
      <c r="E30" s="10">
        <v>55</v>
      </c>
      <c r="F30" s="10">
        <v>65</v>
      </c>
      <c r="G30" s="10">
        <v>80</v>
      </c>
      <c r="H30" s="10">
        <v>50</v>
      </c>
      <c r="I30" s="10">
        <v>55</v>
      </c>
      <c r="J30" s="10">
        <v>30</v>
      </c>
      <c r="K30" s="10">
        <v>30</v>
      </c>
      <c r="L30" s="10">
        <v>30</v>
      </c>
      <c r="M30" s="10">
        <v>20</v>
      </c>
      <c r="N30" s="10">
        <v>15</v>
      </c>
      <c r="O30" s="10">
        <v>15</v>
      </c>
      <c r="P30" s="10">
        <v>20</v>
      </c>
      <c r="Q30" s="10">
        <v>25</v>
      </c>
      <c r="R30" s="10">
        <v>30</v>
      </c>
      <c r="S30" s="10">
        <v>20</v>
      </c>
      <c r="T30" s="10">
        <v>25</v>
      </c>
      <c r="U30" s="10">
        <v>35</v>
      </c>
      <c r="W30" s="37">
        <f t="shared" si="1"/>
        <v>10</v>
      </c>
      <c r="X30" s="49">
        <f t="shared" si="0"/>
        <v>0.4</v>
      </c>
    </row>
    <row r="31" spans="1:24" x14ac:dyDescent="0.2">
      <c r="A31" s="2" t="s">
        <v>26</v>
      </c>
      <c r="B31" s="10">
        <v>15</v>
      </c>
      <c r="C31" s="10">
        <v>0</v>
      </c>
      <c r="D31" s="10">
        <v>10</v>
      </c>
      <c r="E31" s="10">
        <v>5</v>
      </c>
      <c r="F31" s="10">
        <v>15</v>
      </c>
      <c r="G31" s="10">
        <v>30</v>
      </c>
      <c r="H31" s="10">
        <v>30</v>
      </c>
      <c r="I31" s="10">
        <v>30</v>
      </c>
      <c r="J31" s="10">
        <v>30</v>
      </c>
      <c r="K31" s="10">
        <v>25</v>
      </c>
      <c r="L31" s="10">
        <v>25</v>
      </c>
      <c r="M31" s="10">
        <v>25</v>
      </c>
      <c r="N31" s="10">
        <v>25</v>
      </c>
      <c r="O31" s="10">
        <v>20</v>
      </c>
      <c r="P31" s="10">
        <v>20</v>
      </c>
      <c r="Q31" s="10">
        <v>15</v>
      </c>
      <c r="R31" s="10">
        <v>20</v>
      </c>
      <c r="S31" s="10">
        <v>25</v>
      </c>
      <c r="T31" s="10">
        <v>20</v>
      </c>
      <c r="U31" s="10">
        <v>25</v>
      </c>
      <c r="W31" s="37">
        <f t="shared" si="1"/>
        <v>5</v>
      </c>
      <c r="X31" s="49">
        <f t="shared" si="0"/>
        <v>0.25</v>
      </c>
    </row>
    <row r="32" spans="1:24" x14ac:dyDescent="0.2">
      <c r="A32" s="2" t="s">
        <v>27</v>
      </c>
      <c r="B32" s="10">
        <v>20</v>
      </c>
      <c r="C32" s="10">
        <v>25</v>
      </c>
      <c r="D32" s="10">
        <v>30</v>
      </c>
      <c r="E32" s="10">
        <v>35</v>
      </c>
      <c r="F32" s="10">
        <v>30</v>
      </c>
      <c r="G32" s="10">
        <v>30</v>
      </c>
      <c r="H32" s="10">
        <v>25</v>
      </c>
      <c r="I32" s="10">
        <v>20</v>
      </c>
      <c r="J32" s="10">
        <v>20</v>
      </c>
      <c r="K32" s="10">
        <v>10</v>
      </c>
      <c r="L32" s="10">
        <v>15</v>
      </c>
      <c r="M32" s="10">
        <v>15</v>
      </c>
      <c r="N32" s="10">
        <v>15</v>
      </c>
      <c r="O32" s="10">
        <v>30</v>
      </c>
      <c r="P32" s="10">
        <v>30</v>
      </c>
      <c r="Q32" s="10">
        <v>25</v>
      </c>
      <c r="R32" s="10">
        <v>10</v>
      </c>
      <c r="S32" s="10">
        <v>5</v>
      </c>
      <c r="T32" s="10">
        <v>15</v>
      </c>
      <c r="U32" s="10">
        <v>15</v>
      </c>
      <c r="W32" s="37">
        <f t="shared" si="1"/>
        <v>0</v>
      </c>
      <c r="X32" s="49">
        <f t="shared" si="0"/>
        <v>0</v>
      </c>
    </row>
    <row r="33" spans="1:24" x14ac:dyDescent="0.2">
      <c r="A33" s="2" t="s">
        <v>28</v>
      </c>
      <c r="B33" s="10">
        <v>50</v>
      </c>
      <c r="C33" s="10">
        <v>35</v>
      </c>
      <c r="D33" s="10">
        <v>45</v>
      </c>
      <c r="E33" s="10">
        <v>30</v>
      </c>
      <c r="F33" s="10">
        <v>70</v>
      </c>
      <c r="G33" s="10">
        <v>60</v>
      </c>
      <c r="H33" s="10">
        <v>65</v>
      </c>
      <c r="I33" s="10">
        <v>75</v>
      </c>
      <c r="J33" s="10">
        <v>75</v>
      </c>
      <c r="K33" s="10">
        <v>65</v>
      </c>
      <c r="L33" s="10">
        <v>75</v>
      </c>
      <c r="M33" s="10">
        <v>55</v>
      </c>
      <c r="N33" s="10">
        <v>45</v>
      </c>
      <c r="O33" s="10">
        <v>45</v>
      </c>
      <c r="P33" s="10">
        <v>35</v>
      </c>
      <c r="Q33" s="10">
        <v>40</v>
      </c>
      <c r="R33" s="10">
        <v>35</v>
      </c>
      <c r="S33" s="10">
        <v>45</v>
      </c>
      <c r="T33" s="10">
        <v>35</v>
      </c>
      <c r="U33" s="10">
        <v>55</v>
      </c>
      <c r="W33" s="37">
        <f t="shared" si="1"/>
        <v>20</v>
      </c>
      <c r="X33" s="49">
        <f t="shared" si="0"/>
        <v>0.5714285714285714</v>
      </c>
    </row>
    <row r="34" spans="1:24" x14ac:dyDescent="0.2">
      <c r="A34" s="2" t="s">
        <v>29</v>
      </c>
      <c r="B34" s="10">
        <v>105</v>
      </c>
      <c r="C34" s="10">
        <v>135</v>
      </c>
      <c r="D34" s="10">
        <v>145</v>
      </c>
      <c r="E34" s="10">
        <v>135</v>
      </c>
      <c r="F34" s="10">
        <v>130</v>
      </c>
      <c r="G34" s="10">
        <v>125</v>
      </c>
      <c r="H34" s="10">
        <v>155</v>
      </c>
      <c r="I34" s="10">
        <v>160</v>
      </c>
      <c r="J34" s="10">
        <v>275</v>
      </c>
      <c r="K34" s="10">
        <v>295</v>
      </c>
      <c r="L34" s="10">
        <v>410</v>
      </c>
      <c r="M34" s="10">
        <v>230</v>
      </c>
      <c r="N34" s="10">
        <v>205</v>
      </c>
      <c r="O34" s="10">
        <v>230</v>
      </c>
      <c r="P34" s="10">
        <v>255</v>
      </c>
      <c r="Q34" s="10">
        <v>285</v>
      </c>
      <c r="R34" s="10">
        <v>250</v>
      </c>
      <c r="S34" s="10">
        <v>250</v>
      </c>
      <c r="T34" s="10">
        <v>240</v>
      </c>
      <c r="U34" s="10">
        <v>220</v>
      </c>
      <c r="W34" s="37">
        <f t="shared" si="1"/>
        <v>-20</v>
      </c>
      <c r="X34" s="49">
        <f t="shared" si="0"/>
        <v>-8.3333333333333329E-2</v>
      </c>
    </row>
    <row r="35" spans="1:24" x14ac:dyDescent="0.2">
      <c r="A35" s="2" t="s">
        <v>30</v>
      </c>
      <c r="B35" s="10">
        <v>30</v>
      </c>
      <c r="C35" s="10">
        <v>30</v>
      </c>
      <c r="D35" s="10">
        <v>35</v>
      </c>
      <c r="E35" s="10">
        <v>35</v>
      </c>
      <c r="F35" s="10">
        <v>50</v>
      </c>
      <c r="G35" s="10">
        <v>55</v>
      </c>
      <c r="H35" s="10">
        <v>65</v>
      </c>
      <c r="I35" s="10">
        <v>70</v>
      </c>
      <c r="J35" s="10">
        <v>75</v>
      </c>
      <c r="K35" s="10">
        <v>90</v>
      </c>
      <c r="L35" s="10">
        <v>35</v>
      </c>
      <c r="M35" s="10">
        <v>35</v>
      </c>
      <c r="N35" s="10">
        <v>50</v>
      </c>
      <c r="O35" s="10">
        <v>45</v>
      </c>
      <c r="P35" s="10">
        <v>40</v>
      </c>
      <c r="Q35" s="10">
        <v>40</v>
      </c>
      <c r="R35" s="10">
        <v>55</v>
      </c>
      <c r="S35" s="10">
        <v>55</v>
      </c>
      <c r="T35" s="10">
        <v>65</v>
      </c>
      <c r="U35" s="10">
        <v>100</v>
      </c>
      <c r="W35" s="37">
        <f t="shared" si="1"/>
        <v>35</v>
      </c>
      <c r="X35" s="49">
        <f t="shared" si="0"/>
        <v>0.53846153846153844</v>
      </c>
    </row>
    <row r="36" spans="1:24" x14ac:dyDescent="0.2">
      <c r="A36" s="2" t="s">
        <v>31</v>
      </c>
      <c r="B36" s="10">
        <v>15</v>
      </c>
      <c r="C36" s="10">
        <v>25</v>
      </c>
      <c r="D36" s="10">
        <v>40</v>
      </c>
      <c r="E36" s="10">
        <v>30</v>
      </c>
      <c r="F36" s="10">
        <v>40</v>
      </c>
      <c r="G36" s="10">
        <v>50</v>
      </c>
      <c r="H36" s="10">
        <v>60</v>
      </c>
      <c r="I36" s="10">
        <v>60</v>
      </c>
      <c r="J36" s="10">
        <v>55</v>
      </c>
      <c r="K36" s="10">
        <v>60</v>
      </c>
      <c r="L36" s="10">
        <v>50</v>
      </c>
      <c r="M36" s="10">
        <v>35</v>
      </c>
      <c r="N36" s="10">
        <v>30</v>
      </c>
      <c r="O36" s="10">
        <v>35</v>
      </c>
      <c r="P36" s="10">
        <v>30</v>
      </c>
      <c r="Q36" s="10">
        <v>35</v>
      </c>
      <c r="R36" s="10">
        <v>30</v>
      </c>
      <c r="S36" s="10">
        <v>55</v>
      </c>
      <c r="T36" s="10">
        <v>40</v>
      </c>
      <c r="U36" s="10">
        <v>50</v>
      </c>
      <c r="W36" s="37">
        <f t="shared" si="1"/>
        <v>10</v>
      </c>
      <c r="X36" s="49">
        <f t="shared" si="0"/>
        <v>0.25</v>
      </c>
    </row>
    <row r="37" spans="1:24" x14ac:dyDescent="0.2">
      <c r="A37" s="3" t="s">
        <v>32</v>
      </c>
      <c r="B37" s="24">
        <v>80</v>
      </c>
      <c r="C37" s="24">
        <v>60</v>
      </c>
      <c r="D37" s="24">
        <v>55</v>
      </c>
      <c r="E37" s="24">
        <v>65</v>
      </c>
      <c r="F37" s="24">
        <v>90</v>
      </c>
      <c r="G37" s="24">
        <v>145</v>
      </c>
      <c r="H37" s="24">
        <v>175</v>
      </c>
      <c r="I37" s="24">
        <v>175</v>
      </c>
      <c r="J37" s="24">
        <v>120</v>
      </c>
      <c r="K37" s="24">
        <v>110</v>
      </c>
      <c r="L37" s="24">
        <v>120</v>
      </c>
      <c r="M37" s="24">
        <v>125</v>
      </c>
      <c r="N37" s="24">
        <v>95</v>
      </c>
      <c r="O37" s="24">
        <v>120</v>
      </c>
      <c r="P37" s="24">
        <v>145</v>
      </c>
      <c r="Q37" s="24">
        <v>200</v>
      </c>
      <c r="R37" s="24">
        <v>220</v>
      </c>
      <c r="S37" s="24">
        <v>210</v>
      </c>
      <c r="T37" s="24">
        <v>165</v>
      </c>
      <c r="U37" s="24">
        <v>165</v>
      </c>
      <c r="W37" s="36">
        <f t="shared" si="1"/>
        <v>0</v>
      </c>
      <c r="X37" s="50">
        <f t="shared" si="0"/>
        <v>0</v>
      </c>
    </row>
    <row r="39" spans="1:24" x14ac:dyDescent="0.2">
      <c r="A39" s="219" t="s">
        <v>225</v>
      </c>
    </row>
  </sheetData>
  <mergeCells count="1">
    <mergeCell ref="W3:X3"/>
  </mergeCells>
  <hyperlinks>
    <hyperlink ref="A2" location="Contents!A1" display="Back to content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39"/>
  <sheetViews>
    <sheetView showGridLines="0" workbookViewId="0"/>
  </sheetViews>
  <sheetFormatPr defaultRowHeight="12.75" x14ac:dyDescent="0.2"/>
  <cols>
    <col min="1" max="1" width="20.28515625" style="6" bestFit="1" customWidth="1"/>
    <col min="2" max="21" width="8.42578125" style="6" customWidth="1"/>
    <col min="22" max="22" width="3.7109375" style="6" customWidth="1"/>
    <col min="23" max="23" width="9.42578125" style="6" customWidth="1"/>
    <col min="24" max="24" width="11.42578125" style="6" bestFit="1" customWidth="1"/>
    <col min="25" max="16384" width="9.140625" style="6"/>
  </cols>
  <sheetData>
    <row r="1" spans="1:24" x14ac:dyDescent="0.2">
      <c r="A1" s="30" t="s">
        <v>343</v>
      </c>
    </row>
    <row r="2" spans="1:24" ht="15" x14ac:dyDescent="0.25">
      <c r="A2" s="226" t="s">
        <v>241</v>
      </c>
    </row>
    <row r="3" spans="1:24" ht="12.75" customHeight="1" x14ac:dyDescent="0.2">
      <c r="W3" s="345" t="s">
        <v>288</v>
      </c>
      <c r="X3" s="346"/>
    </row>
    <row r="4" spans="1:24" x14ac:dyDescent="0.2">
      <c r="B4" s="52">
        <v>2002</v>
      </c>
      <c r="C4" s="52">
        <v>2003</v>
      </c>
      <c r="D4" s="52">
        <v>2004</v>
      </c>
      <c r="E4" s="52">
        <v>2005</v>
      </c>
      <c r="F4" s="52">
        <v>2006</v>
      </c>
      <c r="G4" s="52">
        <v>2007</v>
      </c>
      <c r="H4" s="52">
        <v>2008</v>
      </c>
      <c r="I4" s="52">
        <v>2009</v>
      </c>
      <c r="J4" s="52">
        <v>2010</v>
      </c>
      <c r="K4" s="52">
        <v>2011</v>
      </c>
      <c r="L4" s="52">
        <v>2012</v>
      </c>
      <c r="M4" s="52">
        <v>2013</v>
      </c>
      <c r="N4" s="52">
        <v>2014</v>
      </c>
      <c r="O4" s="52">
        <v>2015</v>
      </c>
      <c r="P4" s="52">
        <v>2016</v>
      </c>
      <c r="Q4" s="52">
        <v>2017</v>
      </c>
      <c r="R4" s="52">
        <v>2018</v>
      </c>
      <c r="S4" s="52">
        <v>2019</v>
      </c>
      <c r="T4" s="52">
        <v>2020</v>
      </c>
      <c r="U4" s="52">
        <v>2021</v>
      </c>
      <c r="W4" s="52" t="s">
        <v>154</v>
      </c>
      <c r="X4" s="52" t="s">
        <v>155</v>
      </c>
    </row>
    <row r="5" spans="1:24" x14ac:dyDescent="0.2">
      <c r="A5" s="4" t="s">
        <v>0</v>
      </c>
      <c r="B5" s="7">
        <v>2390</v>
      </c>
      <c r="C5" s="7">
        <v>2990</v>
      </c>
      <c r="D5" s="7">
        <v>3755</v>
      </c>
      <c r="E5" s="7">
        <v>4245</v>
      </c>
      <c r="F5" s="7">
        <v>4815</v>
      </c>
      <c r="G5" s="7">
        <v>5455</v>
      </c>
      <c r="H5" s="7">
        <v>7125</v>
      </c>
      <c r="I5" s="7">
        <v>6270</v>
      </c>
      <c r="J5" s="7">
        <v>6105</v>
      </c>
      <c r="K5" s="7">
        <v>6065</v>
      </c>
      <c r="L5" s="7">
        <v>5595</v>
      </c>
      <c r="M5" s="7">
        <v>4845</v>
      </c>
      <c r="N5" s="7">
        <v>4155</v>
      </c>
      <c r="O5" s="7">
        <v>4635</v>
      </c>
      <c r="P5" s="7">
        <v>5225</v>
      </c>
      <c r="Q5" s="7">
        <v>6060</v>
      </c>
      <c r="R5" s="7">
        <v>6615</v>
      </c>
      <c r="S5" s="7">
        <v>6795</v>
      </c>
      <c r="T5" s="7">
        <v>7280</v>
      </c>
      <c r="U5" s="7">
        <v>7130</v>
      </c>
      <c r="W5" s="35">
        <f>U5-T5</f>
        <v>-150</v>
      </c>
      <c r="X5" s="84">
        <f>W5/T5</f>
        <v>-2.0604395604395604E-2</v>
      </c>
    </row>
    <row r="6" spans="1:24" x14ac:dyDescent="0.2">
      <c r="A6" s="2" t="s">
        <v>1</v>
      </c>
      <c r="B6" s="9">
        <v>15</v>
      </c>
      <c r="C6" s="9">
        <v>5</v>
      </c>
      <c r="D6" s="9">
        <v>15</v>
      </c>
      <c r="E6" s="9">
        <v>20</v>
      </c>
      <c r="F6" s="9">
        <v>25</v>
      </c>
      <c r="G6" s="9">
        <v>55</v>
      </c>
      <c r="H6" s="9">
        <v>115</v>
      </c>
      <c r="I6" s="9">
        <v>110</v>
      </c>
      <c r="J6" s="9">
        <v>105</v>
      </c>
      <c r="K6" s="9">
        <v>100</v>
      </c>
      <c r="L6" s="9">
        <v>95</v>
      </c>
      <c r="M6" s="9">
        <v>85</v>
      </c>
      <c r="N6" s="9">
        <v>85</v>
      </c>
      <c r="O6" s="9">
        <v>110</v>
      </c>
      <c r="P6" s="9">
        <v>65</v>
      </c>
      <c r="Q6" s="9">
        <v>115</v>
      </c>
      <c r="R6" s="9">
        <v>80</v>
      </c>
      <c r="S6" s="9">
        <v>105</v>
      </c>
      <c r="T6" s="9">
        <v>75</v>
      </c>
      <c r="U6" s="9">
        <v>85</v>
      </c>
      <c r="W6" s="37">
        <f t="shared" ref="W6:W37" si="0">U6-T6</f>
        <v>10</v>
      </c>
      <c r="X6" s="49">
        <f t="shared" ref="X6:X37" si="1">W6/T6</f>
        <v>0.13333333333333333</v>
      </c>
    </row>
    <row r="7" spans="1:24" x14ac:dyDescent="0.2">
      <c r="A7" s="2" t="s">
        <v>2</v>
      </c>
      <c r="B7" s="9">
        <v>70</v>
      </c>
      <c r="C7" s="9">
        <v>110</v>
      </c>
      <c r="D7" s="9">
        <v>145</v>
      </c>
      <c r="E7" s="9">
        <v>185</v>
      </c>
      <c r="F7" s="9">
        <v>205</v>
      </c>
      <c r="G7" s="9">
        <v>225</v>
      </c>
      <c r="H7" s="9">
        <v>280</v>
      </c>
      <c r="I7" s="9">
        <v>250</v>
      </c>
      <c r="J7" s="9">
        <v>290</v>
      </c>
      <c r="K7" s="9">
        <v>315</v>
      </c>
      <c r="L7" s="9">
        <v>345</v>
      </c>
      <c r="M7" s="9">
        <v>325</v>
      </c>
      <c r="N7" s="9">
        <v>245</v>
      </c>
      <c r="O7" s="9">
        <v>270</v>
      </c>
      <c r="P7" s="9">
        <v>245</v>
      </c>
      <c r="Q7" s="9">
        <v>190</v>
      </c>
      <c r="R7" s="9">
        <v>190</v>
      </c>
      <c r="S7" s="9">
        <v>170</v>
      </c>
      <c r="T7" s="9">
        <v>115</v>
      </c>
      <c r="U7" s="9">
        <v>65</v>
      </c>
      <c r="W7" s="37">
        <f>U7-T7</f>
        <v>-50</v>
      </c>
      <c r="X7" s="49">
        <f t="shared" si="1"/>
        <v>-0.43478260869565216</v>
      </c>
    </row>
    <row r="8" spans="1:24" x14ac:dyDescent="0.2">
      <c r="A8" s="2" t="s">
        <v>3</v>
      </c>
      <c r="B8" s="9">
        <v>15</v>
      </c>
      <c r="C8" s="9">
        <v>20</v>
      </c>
      <c r="D8" s="9">
        <v>25</v>
      </c>
      <c r="E8" s="9">
        <v>15</v>
      </c>
      <c r="F8" s="9">
        <v>75</v>
      </c>
      <c r="G8" s="9">
        <v>85</v>
      </c>
      <c r="H8" s="9">
        <v>90</v>
      </c>
      <c r="I8" s="9">
        <v>80</v>
      </c>
      <c r="J8" s="9">
        <v>25</v>
      </c>
      <c r="K8" s="9">
        <v>15</v>
      </c>
      <c r="L8" s="9">
        <v>10</v>
      </c>
      <c r="M8" s="9">
        <v>5</v>
      </c>
      <c r="N8" s="9">
        <v>10</v>
      </c>
      <c r="O8" s="9">
        <v>15</v>
      </c>
      <c r="P8" s="9">
        <v>25</v>
      </c>
      <c r="Q8" s="9">
        <v>15</v>
      </c>
      <c r="R8" s="9">
        <v>25</v>
      </c>
      <c r="S8" s="9">
        <v>20</v>
      </c>
      <c r="T8" s="9">
        <v>20</v>
      </c>
      <c r="U8" s="9">
        <v>20</v>
      </c>
      <c r="W8" s="37">
        <f t="shared" si="0"/>
        <v>0</v>
      </c>
      <c r="X8" s="49">
        <f>W8/T8</f>
        <v>0</v>
      </c>
    </row>
    <row r="9" spans="1:24" x14ac:dyDescent="0.2">
      <c r="A9" s="2" t="s">
        <v>4</v>
      </c>
      <c r="B9" s="9">
        <v>15</v>
      </c>
      <c r="C9" s="9">
        <v>35</v>
      </c>
      <c r="D9" s="9">
        <v>35</v>
      </c>
      <c r="E9" s="9">
        <v>95</v>
      </c>
      <c r="F9" s="9">
        <v>95</v>
      </c>
      <c r="G9" s="9">
        <v>85</v>
      </c>
      <c r="H9" s="9">
        <v>75</v>
      </c>
      <c r="I9" s="9">
        <v>85</v>
      </c>
      <c r="J9" s="9">
        <v>60</v>
      </c>
      <c r="K9" s="9">
        <v>60</v>
      </c>
      <c r="L9" s="9">
        <v>65</v>
      </c>
      <c r="M9" s="9">
        <v>65</v>
      </c>
      <c r="N9" s="9">
        <v>50</v>
      </c>
      <c r="O9" s="9">
        <v>50</v>
      </c>
      <c r="P9" s="9">
        <v>55</v>
      </c>
      <c r="Q9" s="9">
        <v>55</v>
      </c>
      <c r="R9" s="9">
        <v>85</v>
      </c>
      <c r="S9" s="9">
        <v>65</v>
      </c>
      <c r="T9" s="9">
        <v>55</v>
      </c>
      <c r="U9" s="9">
        <v>60</v>
      </c>
      <c r="W9" s="37">
        <f t="shared" si="0"/>
        <v>5</v>
      </c>
      <c r="X9" s="49">
        <f t="shared" si="1"/>
        <v>9.0909090909090912E-2</v>
      </c>
    </row>
    <row r="10" spans="1:24" x14ac:dyDescent="0.2">
      <c r="A10" s="2" t="s">
        <v>5</v>
      </c>
      <c r="B10" s="9">
        <v>45</v>
      </c>
      <c r="C10" s="9">
        <v>35</v>
      </c>
      <c r="D10" s="9">
        <v>60</v>
      </c>
      <c r="E10" s="9">
        <v>60</v>
      </c>
      <c r="F10" s="9">
        <v>45</v>
      </c>
      <c r="G10" s="9">
        <v>70</v>
      </c>
      <c r="H10" s="9">
        <v>60</v>
      </c>
      <c r="I10" s="9">
        <v>50</v>
      </c>
      <c r="J10" s="9">
        <v>45</v>
      </c>
      <c r="K10" s="9">
        <v>55</v>
      </c>
      <c r="L10" s="9">
        <v>40</v>
      </c>
      <c r="M10" s="9">
        <v>25</v>
      </c>
      <c r="N10" s="9">
        <v>35</v>
      </c>
      <c r="O10" s="9">
        <v>15</v>
      </c>
      <c r="P10" s="9">
        <v>35</v>
      </c>
      <c r="Q10" s="9">
        <v>35</v>
      </c>
      <c r="R10" s="9">
        <v>50</v>
      </c>
      <c r="S10" s="9">
        <v>35</v>
      </c>
      <c r="T10" s="9">
        <v>30</v>
      </c>
      <c r="U10" s="9">
        <v>30</v>
      </c>
      <c r="W10" s="37">
        <f t="shared" si="0"/>
        <v>0</v>
      </c>
      <c r="X10" s="49">
        <f t="shared" si="1"/>
        <v>0</v>
      </c>
    </row>
    <row r="11" spans="1:24" x14ac:dyDescent="0.2">
      <c r="A11" s="2" t="s">
        <v>6</v>
      </c>
      <c r="B11" s="9">
        <v>50</v>
      </c>
      <c r="C11" s="9">
        <v>80</v>
      </c>
      <c r="D11" s="9">
        <v>70</v>
      </c>
      <c r="E11" s="9">
        <v>130</v>
      </c>
      <c r="F11" s="9">
        <v>105</v>
      </c>
      <c r="G11" s="9">
        <v>150</v>
      </c>
      <c r="H11" s="9">
        <v>130</v>
      </c>
      <c r="I11" s="9">
        <v>180</v>
      </c>
      <c r="J11" s="9">
        <v>175</v>
      </c>
      <c r="K11" s="9">
        <v>115</v>
      </c>
      <c r="L11" s="9">
        <v>120</v>
      </c>
      <c r="M11" s="9">
        <v>95</v>
      </c>
      <c r="N11" s="9">
        <v>60</v>
      </c>
      <c r="O11" s="9">
        <v>75</v>
      </c>
      <c r="P11" s="9">
        <v>75</v>
      </c>
      <c r="Q11" s="9">
        <v>75</v>
      </c>
      <c r="R11" s="9">
        <v>40</v>
      </c>
      <c r="S11" s="9">
        <v>75</v>
      </c>
      <c r="T11" s="9">
        <v>90</v>
      </c>
      <c r="U11" s="9">
        <v>65</v>
      </c>
      <c r="W11" s="37">
        <f t="shared" si="0"/>
        <v>-25</v>
      </c>
      <c r="X11" s="49">
        <f t="shared" si="1"/>
        <v>-0.27777777777777779</v>
      </c>
    </row>
    <row r="12" spans="1:24" x14ac:dyDescent="0.2">
      <c r="A12" s="2" t="s">
        <v>7</v>
      </c>
      <c r="B12" s="9">
        <v>100</v>
      </c>
      <c r="C12" s="9">
        <v>140</v>
      </c>
      <c r="D12" s="9">
        <v>140</v>
      </c>
      <c r="E12" s="9">
        <v>180</v>
      </c>
      <c r="F12" s="9">
        <v>200</v>
      </c>
      <c r="G12" s="9">
        <v>175</v>
      </c>
      <c r="H12" s="9">
        <v>205</v>
      </c>
      <c r="I12" s="9">
        <v>195</v>
      </c>
      <c r="J12" s="9">
        <v>165</v>
      </c>
      <c r="K12" s="9">
        <v>165</v>
      </c>
      <c r="L12" s="9">
        <v>150</v>
      </c>
      <c r="M12" s="9">
        <v>125</v>
      </c>
      <c r="N12" s="9">
        <v>105</v>
      </c>
      <c r="O12" s="9">
        <v>90</v>
      </c>
      <c r="P12" s="9">
        <v>125</v>
      </c>
      <c r="Q12" s="9">
        <v>160</v>
      </c>
      <c r="R12" s="9">
        <v>175</v>
      </c>
      <c r="S12" s="9">
        <v>170</v>
      </c>
      <c r="T12" s="9">
        <v>185</v>
      </c>
      <c r="U12" s="9">
        <v>235</v>
      </c>
      <c r="W12" s="37">
        <f t="shared" si="0"/>
        <v>50</v>
      </c>
      <c r="X12" s="49">
        <f t="shared" si="1"/>
        <v>0.27027027027027029</v>
      </c>
    </row>
    <row r="13" spans="1:24" x14ac:dyDescent="0.2">
      <c r="A13" s="2" t="s">
        <v>8</v>
      </c>
      <c r="B13" s="9">
        <v>5</v>
      </c>
      <c r="C13" s="9">
        <v>15</v>
      </c>
      <c r="D13" s="9">
        <v>30</v>
      </c>
      <c r="E13" s="9">
        <v>35</v>
      </c>
      <c r="F13" s="9">
        <v>45</v>
      </c>
      <c r="G13" s="9">
        <v>50</v>
      </c>
      <c r="H13" s="9">
        <v>45</v>
      </c>
      <c r="I13" s="9">
        <v>40</v>
      </c>
      <c r="J13" s="9">
        <v>15</v>
      </c>
      <c r="K13" s="9">
        <v>15</v>
      </c>
      <c r="L13" s="9">
        <v>10</v>
      </c>
      <c r="M13" s="9">
        <v>5</v>
      </c>
      <c r="N13" s="9">
        <v>5</v>
      </c>
      <c r="O13" s="9">
        <v>5</v>
      </c>
      <c r="P13" s="9">
        <v>10</v>
      </c>
      <c r="Q13" s="9">
        <v>15</v>
      </c>
      <c r="R13" s="9">
        <v>25</v>
      </c>
      <c r="S13" s="9">
        <v>40</v>
      </c>
      <c r="T13" s="9">
        <v>30</v>
      </c>
      <c r="U13" s="9">
        <v>40</v>
      </c>
      <c r="W13" s="37">
        <f t="shared" si="0"/>
        <v>10</v>
      </c>
      <c r="X13" s="49">
        <f t="shared" si="1"/>
        <v>0.33333333333333331</v>
      </c>
    </row>
    <row r="14" spans="1:24" x14ac:dyDescent="0.2">
      <c r="A14" s="2" t="s">
        <v>9</v>
      </c>
      <c r="B14" s="9">
        <v>65</v>
      </c>
      <c r="C14" s="9">
        <v>75</v>
      </c>
      <c r="D14" s="9">
        <v>100</v>
      </c>
      <c r="E14" s="9">
        <v>120</v>
      </c>
      <c r="F14" s="9">
        <v>125</v>
      </c>
      <c r="G14" s="9">
        <v>140</v>
      </c>
      <c r="H14" s="9">
        <v>140</v>
      </c>
      <c r="I14" s="9">
        <v>160</v>
      </c>
      <c r="J14" s="9">
        <v>150</v>
      </c>
      <c r="K14" s="9">
        <v>145</v>
      </c>
      <c r="L14" s="9">
        <v>105</v>
      </c>
      <c r="M14" s="9">
        <v>95</v>
      </c>
      <c r="N14" s="9">
        <v>55</v>
      </c>
      <c r="O14" s="9">
        <v>95</v>
      </c>
      <c r="P14" s="9">
        <v>110</v>
      </c>
      <c r="Q14" s="9">
        <v>135</v>
      </c>
      <c r="R14" s="9">
        <v>130</v>
      </c>
      <c r="S14" s="9">
        <v>100</v>
      </c>
      <c r="T14" s="9">
        <v>90</v>
      </c>
      <c r="U14" s="9">
        <v>85</v>
      </c>
      <c r="W14" s="37">
        <f t="shared" si="0"/>
        <v>-5</v>
      </c>
      <c r="X14" s="49">
        <f t="shared" si="1"/>
        <v>-5.5555555555555552E-2</v>
      </c>
    </row>
    <row r="15" spans="1:24" x14ac:dyDescent="0.2">
      <c r="A15" s="2" t="s">
        <v>10</v>
      </c>
      <c r="B15" s="9">
        <v>70</v>
      </c>
      <c r="C15" s="9">
        <v>80</v>
      </c>
      <c r="D15" s="9">
        <v>80</v>
      </c>
      <c r="E15" s="9">
        <v>125</v>
      </c>
      <c r="F15" s="9">
        <v>130</v>
      </c>
      <c r="G15" s="9">
        <v>130</v>
      </c>
      <c r="H15" s="9">
        <v>120</v>
      </c>
      <c r="I15" s="9">
        <v>160</v>
      </c>
      <c r="J15" s="9">
        <v>125</v>
      </c>
      <c r="K15" s="9">
        <v>115</v>
      </c>
      <c r="L15" s="9">
        <v>105</v>
      </c>
      <c r="M15" s="9">
        <v>95</v>
      </c>
      <c r="N15" s="9">
        <v>95</v>
      </c>
      <c r="O15" s="9">
        <v>135</v>
      </c>
      <c r="P15" s="9">
        <v>185</v>
      </c>
      <c r="Q15" s="9">
        <v>250</v>
      </c>
      <c r="R15" s="9">
        <v>230</v>
      </c>
      <c r="S15" s="9">
        <v>195</v>
      </c>
      <c r="T15" s="9">
        <v>195</v>
      </c>
      <c r="U15" s="9">
        <v>170</v>
      </c>
      <c r="W15" s="37">
        <f t="shared" si="0"/>
        <v>-25</v>
      </c>
      <c r="X15" s="49">
        <f t="shared" si="1"/>
        <v>-0.12820512820512819</v>
      </c>
    </row>
    <row r="16" spans="1:24" x14ac:dyDescent="0.2">
      <c r="A16" s="2" t="s">
        <v>11</v>
      </c>
      <c r="B16" s="9">
        <v>5</v>
      </c>
      <c r="C16" s="9">
        <v>15</v>
      </c>
      <c r="D16" s="9">
        <v>20</v>
      </c>
      <c r="E16" s="9">
        <v>25</v>
      </c>
      <c r="F16" s="9">
        <v>5</v>
      </c>
      <c r="G16" s="9">
        <v>25</v>
      </c>
      <c r="H16" s="9">
        <v>15</v>
      </c>
      <c r="I16" s="9">
        <v>10</v>
      </c>
      <c r="J16" s="9">
        <v>25</v>
      </c>
      <c r="K16" s="9">
        <v>20</v>
      </c>
      <c r="L16" s="9">
        <v>15</v>
      </c>
      <c r="M16" s="9">
        <v>10</v>
      </c>
      <c r="N16" s="9">
        <v>10</v>
      </c>
      <c r="O16" s="9">
        <v>20</v>
      </c>
      <c r="P16" s="9">
        <v>25</v>
      </c>
      <c r="Q16" s="9">
        <v>25</v>
      </c>
      <c r="R16" s="9">
        <v>25</v>
      </c>
      <c r="S16" s="9">
        <v>40</v>
      </c>
      <c r="T16" s="9">
        <v>25</v>
      </c>
      <c r="U16" s="9">
        <v>20</v>
      </c>
      <c r="W16" s="37">
        <f t="shared" si="0"/>
        <v>-5</v>
      </c>
      <c r="X16" s="49">
        <f t="shared" si="1"/>
        <v>-0.2</v>
      </c>
    </row>
    <row r="17" spans="1:24" x14ac:dyDescent="0.2">
      <c r="A17" s="2" t="s">
        <v>12</v>
      </c>
      <c r="B17" s="9">
        <v>220</v>
      </c>
      <c r="C17" s="9">
        <v>240</v>
      </c>
      <c r="D17" s="9">
        <v>305</v>
      </c>
      <c r="E17" s="9">
        <v>265</v>
      </c>
      <c r="F17" s="9">
        <v>325</v>
      </c>
      <c r="G17" s="9">
        <v>280</v>
      </c>
      <c r="H17" s="9">
        <v>420</v>
      </c>
      <c r="I17" s="9">
        <v>370</v>
      </c>
      <c r="J17" s="9">
        <v>330</v>
      </c>
      <c r="K17" s="9">
        <v>430</v>
      </c>
      <c r="L17" s="9">
        <v>380</v>
      </c>
      <c r="M17" s="9">
        <v>390</v>
      </c>
      <c r="N17" s="9">
        <v>385</v>
      </c>
      <c r="O17" s="9">
        <v>430</v>
      </c>
      <c r="P17" s="9">
        <v>495</v>
      </c>
      <c r="Q17" s="9">
        <v>780</v>
      </c>
      <c r="R17" s="9">
        <v>1095</v>
      </c>
      <c r="S17" s="9">
        <v>1260</v>
      </c>
      <c r="T17" s="9">
        <v>1620</v>
      </c>
      <c r="U17" s="9">
        <v>1625</v>
      </c>
      <c r="W17" s="37">
        <f t="shared" si="0"/>
        <v>5</v>
      </c>
      <c r="X17" s="49">
        <f t="shared" si="1"/>
        <v>3.0864197530864196E-3</v>
      </c>
    </row>
    <row r="18" spans="1:24" x14ac:dyDescent="0.2">
      <c r="A18" s="2" t="s">
        <v>13</v>
      </c>
      <c r="B18" s="9">
        <v>0</v>
      </c>
      <c r="C18" s="9">
        <v>0</v>
      </c>
      <c r="D18" s="9">
        <v>0</v>
      </c>
      <c r="E18" s="9">
        <v>15</v>
      </c>
      <c r="F18" s="9">
        <v>20</v>
      </c>
      <c r="G18" s="9">
        <v>25</v>
      </c>
      <c r="H18" s="9">
        <v>20</v>
      </c>
      <c r="I18" s="9">
        <v>30</v>
      </c>
      <c r="J18" s="9">
        <v>30</v>
      </c>
      <c r="K18" s="9">
        <v>25</v>
      </c>
      <c r="L18" s="9">
        <v>30</v>
      </c>
      <c r="M18" s="9">
        <v>30</v>
      </c>
      <c r="N18" s="9">
        <v>25</v>
      </c>
      <c r="O18" s="9">
        <v>25</v>
      </c>
      <c r="P18" s="9">
        <v>20</v>
      </c>
      <c r="Q18" s="9">
        <v>30</v>
      </c>
      <c r="R18" s="9">
        <v>20</v>
      </c>
      <c r="S18" s="9">
        <v>20</v>
      </c>
      <c r="T18" s="9">
        <v>25</v>
      </c>
      <c r="U18" s="9">
        <v>20</v>
      </c>
      <c r="W18" s="37">
        <f t="shared" si="0"/>
        <v>-5</v>
      </c>
      <c r="X18" s="49">
        <f t="shared" si="1"/>
        <v>-0.2</v>
      </c>
    </row>
    <row r="19" spans="1:24" x14ac:dyDescent="0.2">
      <c r="A19" s="2" t="s">
        <v>14</v>
      </c>
      <c r="B19" s="9">
        <v>70</v>
      </c>
      <c r="C19" s="9">
        <v>85</v>
      </c>
      <c r="D19" s="9">
        <v>105</v>
      </c>
      <c r="E19" s="9">
        <v>90</v>
      </c>
      <c r="F19" s="9">
        <v>150</v>
      </c>
      <c r="G19" s="9">
        <v>150</v>
      </c>
      <c r="H19" s="9">
        <v>230</v>
      </c>
      <c r="I19" s="9">
        <v>280</v>
      </c>
      <c r="J19" s="9">
        <v>240</v>
      </c>
      <c r="K19" s="9">
        <v>190</v>
      </c>
      <c r="L19" s="9">
        <v>135</v>
      </c>
      <c r="M19" s="9">
        <v>115</v>
      </c>
      <c r="N19" s="9">
        <v>85</v>
      </c>
      <c r="O19" s="9">
        <v>80</v>
      </c>
      <c r="P19" s="9">
        <v>80</v>
      </c>
      <c r="Q19" s="9">
        <v>60</v>
      </c>
      <c r="R19" s="9">
        <v>160</v>
      </c>
      <c r="S19" s="9">
        <v>100</v>
      </c>
      <c r="T19" s="9">
        <v>150</v>
      </c>
      <c r="U19" s="9">
        <v>160</v>
      </c>
      <c r="W19" s="37">
        <f t="shared" si="0"/>
        <v>10</v>
      </c>
      <c r="X19" s="49">
        <f t="shared" si="1"/>
        <v>6.6666666666666666E-2</v>
      </c>
    </row>
    <row r="20" spans="1:24" x14ac:dyDescent="0.2">
      <c r="A20" s="2" t="s">
        <v>15</v>
      </c>
      <c r="B20" s="9">
        <v>195</v>
      </c>
      <c r="C20" s="9">
        <v>195</v>
      </c>
      <c r="D20" s="9">
        <v>210</v>
      </c>
      <c r="E20" s="9">
        <v>215</v>
      </c>
      <c r="F20" s="9">
        <v>295</v>
      </c>
      <c r="G20" s="9">
        <v>375</v>
      </c>
      <c r="H20" s="9">
        <v>350</v>
      </c>
      <c r="I20" s="9">
        <v>300</v>
      </c>
      <c r="J20" s="9">
        <v>320</v>
      </c>
      <c r="K20" s="9">
        <v>380</v>
      </c>
      <c r="L20" s="9">
        <v>380</v>
      </c>
      <c r="M20" s="9">
        <v>340</v>
      </c>
      <c r="N20" s="9">
        <v>275</v>
      </c>
      <c r="O20" s="9">
        <v>285</v>
      </c>
      <c r="P20" s="9">
        <v>325</v>
      </c>
      <c r="Q20" s="9">
        <v>355</v>
      </c>
      <c r="R20" s="9">
        <v>335</v>
      </c>
      <c r="S20" s="9">
        <v>315</v>
      </c>
      <c r="T20" s="9">
        <v>270</v>
      </c>
      <c r="U20" s="9">
        <v>315</v>
      </c>
      <c r="W20" s="37">
        <f t="shared" si="0"/>
        <v>45</v>
      </c>
      <c r="X20" s="49">
        <f t="shared" si="1"/>
        <v>0.16666666666666666</v>
      </c>
    </row>
    <row r="21" spans="1:24" x14ac:dyDescent="0.2">
      <c r="A21" s="2" t="s">
        <v>16</v>
      </c>
      <c r="B21" s="9">
        <v>475</v>
      </c>
      <c r="C21" s="9">
        <v>685</v>
      </c>
      <c r="D21" s="9">
        <v>970</v>
      </c>
      <c r="E21" s="9">
        <v>1135</v>
      </c>
      <c r="F21" s="9">
        <v>1255</v>
      </c>
      <c r="G21" s="9">
        <v>1300</v>
      </c>
      <c r="H21" s="9">
        <v>2550</v>
      </c>
      <c r="I21" s="9">
        <v>1815</v>
      </c>
      <c r="J21" s="9">
        <v>1670</v>
      </c>
      <c r="K21" s="9">
        <v>1505</v>
      </c>
      <c r="L21" s="9">
        <v>1365</v>
      </c>
      <c r="M21" s="9">
        <v>1230</v>
      </c>
      <c r="N21" s="9">
        <v>1000</v>
      </c>
      <c r="O21" s="9">
        <v>1200</v>
      </c>
      <c r="P21" s="9">
        <v>1390</v>
      </c>
      <c r="Q21" s="9">
        <v>1600</v>
      </c>
      <c r="R21" s="9">
        <v>1790</v>
      </c>
      <c r="S21" s="9">
        <v>1950</v>
      </c>
      <c r="T21" s="9">
        <v>2385</v>
      </c>
      <c r="U21" s="9">
        <v>2255</v>
      </c>
      <c r="W21" s="37">
        <f>U21-T21</f>
        <v>-130</v>
      </c>
      <c r="X21" s="49">
        <f>W21/T21</f>
        <v>-5.450733752620545E-2</v>
      </c>
    </row>
    <row r="22" spans="1:24" x14ac:dyDescent="0.2">
      <c r="A22" s="2" t="s">
        <v>17</v>
      </c>
      <c r="B22" s="9">
        <v>90</v>
      </c>
      <c r="C22" s="9">
        <v>85</v>
      </c>
      <c r="D22" s="9">
        <v>90</v>
      </c>
      <c r="E22" s="9">
        <v>195</v>
      </c>
      <c r="F22" s="9">
        <v>180</v>
      </c>
      <c r="G22" s="9">
        <v>185</v>
      </c>
      <c r="H22" s="9">
        <v>270</v>
      </c>
      <c r="I22" s="9">
        <v>280</v>
      </c>
      <c r="J22" s="9">
        <v>280</v>
      </c>
      <c r="K22" s="9">
        <v>450</v>
      </c>
      <c r="L22" s="9">
        <v>280</v>
      </c>
      <c r="M22" s="9">
        <v>160</v>
      </c>
      <c r="N22" s="9">
        <v>135</v>
      </c>
      <c r="O22" s="9">
        <v>185</v>
      </c>
      <c r="P22" s="9">
        <v>175</v>
      </c>
      <c r="Q22" s="9">
        <v>235</v>
      </c>
      <c r="R22" s="9">
        <v>195</v>
      </c>
      <c r="S22" s="9">
        <v>220</v>
      </c>
      <c r="T22" s="9">
        <v>205</v>
      </c>
      <c r="U22" s="9">
        <v>210</v>
      </c>
      <c r="W22" s="37">
        <f t="shared" si="0"/>
        <v>5</v>
      </c>
      <c r="X22" s="49">
        <f t="shared" si="1"/>
        <v>2.4390243902439025E-2</v>
      </c>
    </row>
    <row r="23" spans="1:24" x14ac:dyDescent="0.2">
      <c r="A23" s="2" t="s">
        <v>18</v>
      </c>
      <c r="B23" s="9">
        <v>15</v>
      </c>
      <c r="C23" s="9">
        <v>30</v>
      </c>
      <c r="D23" s="9">
        <v>90</v>
      </c>
      <c r="E23" s="9">
        <v>75</v>
      </c>
      <c r="F23" s="9">
        <v>80</v>
      </c>
      <c r="G23" s="9">
        <v>50</v>
      </c>
      <c r="H23" s="9">
        <v>35</v>
      </c>
      <c r="I23" s="9">
        <v>50</v>
      </c>
      <c r="J23" s="9">
        <v>20</v>
      </c>
      <c r="K23" s="9">
        <v>45</v>
      </c>
      <c r="L23" s="9">
        <v>35</v>
      </c>
      <c r="M23" s="9">
        <v>15</v>
      </c>
      <c r="N23" s="9">
        <v>15</v>
      </c>
      <c r="O23" s="9">
        <v>10</v>
      </c>
      <c r="P23" s="9">
        <v>15</v>
      </c>
      <c r="Q23" s="9">
        <v>20</v>
      </c>
      <c r="R23" s="9">
        <v>15</v>
      </c>
      <c r="S23" s="9">
        <v>5</v>
      </c>
      <c r="T23" s="9">
        <v>0</v>
      </c>
      <c r="U23" s="9">
        <v>5</v>
      </c>
      <c r="W23" s="37">
        <f t="shared" si="0"/>
        <v>5</v>
      </c>
      <c r="X23" s="311" t="s">
        <v>185</v>
      </c>
    </row>
    <row r="24" spans="1:24" x14ac:dyDescent="0.2">
      <c r="A24" s="2" t="s">
        <v>19</v>
      </c>
      <c r="B24" s="9">
        <v>10</v>
      </c>
      <c r="C24" s="9">
        <v>75</v>
      </c>
      <c r="D24" s="9">
        <v>10</v>
      </c>
      <c r="E24" s="9">
        <v>75</v>
      </c>
      <c r="F24" s="9">
        <v>55</v>
      </c>
      <c r="G24" s="9">
        <v>295</v>
      </c>
      <c r="H24" s="9">
        <v>125</v>
      </c>
      <c r="I24" s="9">
        <v>200</v>
      </c>
      <c r="J24" s="9">
        <v>235</v>
      </c>
      <c r="K24" s="9">
        <v>245</v>
      </c>
      <c r="L24" s="9">
        <v>240</v>
      </c>
      <c r="M24" s="9">
        <v>245</v>
      </c>
      <c r="N24" s="9">
        <v>220</v>
      </c>
      <c r="O24" s="9">
        <v>220</v>
      </c>
      <c r="P24" s="9">
        <v>300</v>
      </c>
      <c r="Q24" s="9">
        <v>295</v>
      </c>
      <c r="R24" s="9">
        <v>310</v>
      </c>
      <c r="S24" s="9">
        <v>305</v>
      </c>
      <c r="T24" s="9">
        <v>320</v>
      </c>
      <c r="U24" s="9">
        <v>230</v>
      </c>
      <c r="W24" s="37">
        <f t="shared" si="0"/>
        <v>-90</v>
      </c>
      <c r="X24" s="49">
        <f t="shared" si="1"/>
        <v>-0.28125</v>
      </c>
    </row>
    <row r="25" spans="1:24" x14ac:dyDescent="0.2">
      <c r="A25" s="2" t="s">
        <v>20</v>
      </c>
      <c r="B25" s="9">
        <v>40</v>
      </c>
      <c r="C25" s="9">
        <v>45</v>
      </c>
      <c r="D25" s="9">
        <v>60</v>
      </c>
      <c r="E25" s="9">
        <v>50</v>
      </c>
      <c r="F25" s="9">
        <v>60</v>
      </c>
      <c r="G25" s="9">
        <v>50</v>
      </c>
      <c r="H25" s="9">
        <v>85</v>
      </c>
      <c r="I25" s="9">
        <v>90</v>
      </c>
      <c r="J25" s="9">
        <v>140</v>
      </c>
      <c r="K25" s="9">
        <v>80</v>
      </c>
      <c r="L25" s="9">
        <v>40</v>
      </c>
      <c r="M25" s="9">
        <v>50</v>
      </c>
      <c r="N25" s="9">
        <v>75</v>
      </c>
      <c r="O25" s="9">
        <v>80</v>
      </c>
      <c r="P25" s="9">
        <v>65</v>
      </c>
      <c r="Q25" s="9">
        <v>75</v>
      </c>
      <c r="R25" s="9">
        <v>70</v>
      </c>
      <c r="S25" s="9">
        <v>55</v>
      </c>
      <c r="T25" s="9">
        <v>30</v>
      </c>
      <c r="U25" s="9">
        <v>35</v>
      </c>
      <c r="W25" s="37">
        <f t="shared" si="0"/>
        <v>5</v>
      </c>
      <c r="X25" s="49">
        <f t="shared" si="1"/>
        <v>0.16666666666666666</v>
      </c>
    </row>
    <row r="26" spans="1:24" x14ac:dyDescent="0.2">
      <c r="A26" s="2" t="s">
        <v>21</v>
      </c>
      <c r="B26" s="9">
        <v>50</v>
      </c>
      <c r="C26" s="9">
        <v>30</v>
      </c>
      <c r="D26" s="9">
        <v>65</v>
      </c>
      <c r="E26" s="9">
        <v>65</v>
      </c>
      <c r="F26" s="9">
        <v>55</v>
      </c>
      <c r="G26" s="9">
        <v>70</v>
      </c>
      <c r="H26" s="9">
        <v>100</v>
      </c>
      <c r="I26" s="9">
        <v>60</v>
      </c>
      <c r="J26" s="9">
        <v>45</v>
      </c>
      <c r="K26" s="9">
        <v>50</v>
      </c>
      <c r="L26" s="9">
        <v>35</v>
      </c>
      <c r="M26" s="9">
        <v>30</v>
      </c>
      <c r="N26" s="9">
        <v>30</v>
      </c>
      <c r="O26" s="9">
        <v>40</v>
      </c>
      <c r="P26" s="9">
        <v>35</v>
      </c>
      <c r="Q26" s="9">
        <v>25</v>
      </c>
      <c r="R26" s="9">
        <v>65</v>
      </c>
      <c r="S26" s="9">
        <v>40</v>
      </c>
      <c r="T26" s="9">
        <v>30</v>
      </c>
      <c r="U26" s="9">
        <v>70</v>
      </c>
      <c r="W26" s="37">
        <f t="shared" si="0"/>
        <v>40</v>
      </c>
      <c r="X26" s="49">
        <f t="shared" si="1"/>
        <v>1.3333333333333333</v>
      </c>
    </row>
    <row r="27" spans="1:24" x14ac:dyDescent="0.2">
      <c r="A27" s="2" t="s">
        <v>22</v>
      </c>
      <c r="B27" s="9">
        <v>100</v>
      </c>
      <c r="C27" s="9">
        <v>160</v>
      </c>
      <c r="D27" s="9">
        <v>240</v>
      </c>
      <c r="E27" s="9">
        <v>235</v>
      </c>
      <c r="F27" s="9">
        <v>275</v>
      </c>
      <c r="G27" s="9">
        <v>290</v>
      </c>
      <c r="H27" s="9">
        <v>325</v>
      </c>
      <c r="I27" s="9">
        <v>305</v>
      </c>
      <c r="J27" s="9">
        <v>400</v>
      </c>
      <c r="K27" s="9">
        <v>280</v>
      </c>
      <c r="L27" s="9">
        <v>235</v>
      </c>
      <c r="M27" s="9">
        <v>225</v>
      </c>
      <c r="N27" s="9">
        <v>230</v>
      </c>
      <c r="O27" s="9">
        <v>230</v>
      </c>
      <c r="P27" s="9">
        <v>265</v>
      </c>
      <c r="Q27" s="9">
        <v>320</v>
      </c>
      <c r="R27" s="9">
        <v>195</v>
      </c>
      <c r="S27" s="9">
        <v>245</v>
      </c>
      <c r="T27" s="9">
        <v>210</v>
      </c>
      <c r="U27" s="9">
        <v>235</v>
      </c>
      <c r="W27" s="37">
        <f t="shared" si="0"/>
        <v>25</v>
      </c>
      <c r="X27" s="49">
        <f t="shared" si="1"/>
        <v>0.11904761904761904</v>
      </c>
    </row>
    <row r="28" spans="1:24" x14ac:dyDescent="0.2">
      <c r="A28" s="2" t="s">
        <v>23</v>
      </c>
      <c r="B28" s="9">
        <v>15</v>
      </c>
      <c r="C28" s="9">
        <v>40</v>
      </c>
      <c r="D28" s="9">
        <v>35</v>
      </c>
      <c r="E28" s="9">
        <v>50</v>
      </c>
      <c r="F28" s="9">
        <v>40</v>
      </c>
      <c r="G28" s="9">
        <v>45</v>
      </c>
      <c r="H28" s="9">
        <v>45</v>
      </c>
      <c r="I28" s="9">
        <v>15</v>
      </c>
      <c r="J28" s="9">
        <v>30</v>
      </c>
      <c r="K28" s="9">
        <v>45</v>
      </c>
      <c r="L28" s="9">
        <v>25</v>
      </c>
      <c r="M28" s="9">
        <v>15</v>
      </c>
      <c r="N28" s="9">
        <v>10</v>
      </c>
      <c r="O28" s="9">
        <v>10</v>
      </c>
      <c r="P28" s="9">
        <v>15</v>
      </c>
      <c r="Q28" s="9">
        <v>10</v>
      </c>
      <c r="R28" s="9">
        <v>5</v>
      </c>
      <c r="S28" s="9">
        <v>5</v>
      </c>
      <c r="T28" s="9">
        <v>15</v>
      </c>
      <c r="U28" s="9">
        <v>15</v>
      </c>
      <c r="W28" s="37">
        <f t="shared" si="0"/>
        <v>0</v>
      </c>
      <c r="X28" s="49">
        <f t="shared" si="1"/>
        <v>0</v>
      </c>
    </row>
    <row r="29" spans="1:24" x14ac:dyDescent="0.2">
      <c r="A29" s="2" t="s">
        <v>24</v>
      </c>
      <c r="B29" s="9">
        <v>15</v>
      </c>
      <c r="C29" s="9">
        <v>35</v>
      </c>
      <c r="D29" s="9">
        <v>55</v>
      </c>
      <c r="E29" s="9">
        <v>100</v>
      </c>
      <c r="F29" s="9">
        <v>115</v>
      </c>
      <c r="G29" s="9">
        <v>165</v>
      </c>
      <c r="H29" s="9">
        <v>230</v>
      </c>
      <c r="I29" s="9">
        <v>190</v>
      </c>
      <c r="J29" s="9">
        <v>230</v>
      </c>
      <c r="K29" s="9">
        <v>225</v>
      </c>
      <c r="L29" s="9">
        <v>180</v>
      </c>
      <c r="M29" s="9">
        <v>190</v>
      </c>
      <c r="N29" s="9">
        <v>125</v>
      </c>
      <c r="O29" s="9">
        <v>100</v>
      </c>
      <c r="P29" s="9">
        <v>85</v>
      </c>
      <c r="Q29" s="9">
        <v>45</v>
      </c>
      <c r="R29" s="9">
        <v>40</v>
      </c>
      <c r="S29" s="9">
        <v>25</v>
      </c>
      <c r="T29" s="9">
        <v>15</v>
      </c>
      <c r="U29" s="9">
        <v>5</v>
      </c>
      <c r="W29" s="37">
        <f t="shared" si="0"/>
        <v>-10</v>
      </c>
      <c r="X29" s="49">
        <f t="shared" si="1"/>
        <v>-0.66666666666666663</v>
      </c>
    </row>
    <row r="30" spans="1:24" x14ac:dyDescent="0.2">
      <c r="A30" s="2" t="s">
        <v>25</v>
      </c>
      <c r="B30" s="9">
        <v>95</v>
      </c>
      <c r="C30" s="9">
        <v>120</v>
      </c>
      <c r="D30" s="9">
        <v>130</v>
      </c>
      <c r="E30" s="9">
        <v>105</v>
      </c>
      <c r="F30" s="9">
        <v>125</v>
      </c>
      <c r="G30" s="9">
        <v>125</v>
      </c>
      <c r="H30" s="9">
        <v>80</v>
      </c>
      <c r="I30" s="9">
        <v>80</v>
      </c>
      <c r="J30" s="9">
        <v>55</v>
      </c>
      <c r="K30" s="9">
        <v>55</v>
      </c>
      <c r="L30" s="9">
        <v>45</v>
      </c>
      <c r="M30" s="9">
        <v>40</v>
      </c>
      <c r="N30" s="9">
        <v>30</v>
      </c>
      <c r="O30" s="9">
        <v>30</v>
      </c>
      <c r="P30" s="9">
        <v>35</v>
      </c>
      <c r="Q30" s="9">
        <v>35</v>
      </c>
      <c r="R30" s="9">
        <v>50</v>
      </c>
      <c r="S30" s="9">
        <v>35</v>
      </c>
      <c r="T30" s="9">
        <v>40</v>
      </c>
      <c r="U30" s="9">
        <v>55</v>
      </c>
      <c r="W30" s="37">
        <f t="shared" si="0"/>
        <v>15</v>
      </c>
      <c r="X30" s="49">
        <f t="shared" si="1"/>
        <v>0.375</v>
      </c>
    </row>
    <row r="31" spans="1:24" x14ac:dyDescent="0.2">
      <c r="A31" s="2" t="s">
        <v>26</v>
      </c>
      <c r="B31" s="9">
        <v>20</v>
      </c>
      <c r="C31" s="9">
        <v>5</v>
      </c>
      <c r="D31" s="9">
        <v>15</v>
      </c>
      <c r="E31" s="9">
        <v>15</v>
      </c>
      <c r="F31" s="9">
        <v>30</v>
      </c>
      <c r="G31" s="9">
        <v>55</v>
      </c>
      <c r="H31" s="9">
        <v>55</v>
      </c>
      <c r="I31" s="9">
        <v>50</v>
      </c>
      <c r="J31" s="9">
        <v>50</v>
      </c>
      <c r="K31" s="9">
        <v>35</v>
      </c>
      <c r="L31" s="9">
        <v>45</v>
      </c>
      <c r="M31" s="9">
        <v>40</v>
      </c>
      <c r="N31" s="9">
        <v>40</v>
      </c>
      <c r="O31" s="9">
        <v>40</v>
      </c>
      <c r="P31" s="9">
        <v>40</v>
      </c>
      <c r="Q31" s="9">
        <v>40</v>
      </c>
      <c r="R31" s="9">
        <v>40</v>
      </c>
      <c r="S31" s="9">
        <v>50</v>
      </c>
      <c r="T31" s="9">
        <v>30</v>
      </c>
      <c r="U31" s="9">
        <v>40</v>
      </c>
      <c r="W31" s="37">
        <f t="shared" si="0"/>
        <v>10</v>
      </c>
      <c r="X31" s="49">
        <f t="shared" si="1"/>
        <v>0.33333333333333331</v>
      </c>
    </row>
    <row r="32" spans="1:24" x14ac:dyDescent="0.2">
      <c r="A32" s="2" t="s">
        <v>27</v>
      </c>
      <c r="B32" s="9">
        <v>50</v>
      </c>
      <c r="C32" s="9">
        <v>45</v>
      </c>
      <c r="D32" s="9">
        <v>55</v>
      </c>
      <c r="E32" s="9">
        <v>65</v>
      </c>
      <c r="F32" s="9">
        <v>60</v>
      </c>
      <c r="G32" s="9">
        <v>55</v>
      </c>
      <c r="H32" s="9">
        <v>40</v>
      </c>
      <c r="I32" s="9">
        <v>25</v>
      </c>
      <c r="J32" s="9">
        <v>20</v>
      </c>
      <c r="K32" s="9">
        <v>15</v>
      </c>
      <c r="L32" s="9">
        <v>20</v>
      </c>
      <c r="M32" s="9">
        <v>25</v>
      </c>
      <c r="N32" s="9">
        <v>30</v>
      </c>
      <c r="O32" s="9">
        <v>40</v>
      </c>
      <c r="P32" s="9">
        <v>45</v>
      </c>
      <c r="Q32" s="9">
        <v>40</v>
      </c>
      <c r="R32" s="9">
        <v>20</v>
      </c>
      <c r="S32" s="9">
        <v>10</v>
      </c>
      <c r="T32" s="9">
        <v>20</v>
      </c>
      <c r="U32" s="9">
        <v>20</v>
      </c>
      <c r="W32" s="37">
        <f t="shared" si="0"/>
        <v>0</v>
      </c>
      <c r="X32" s="49">
        <f t="shared" si="1"/>
        <v>0</v>
      </c>
    </row>
    <row r="33" spans="1:24" x14ac:dyDescent="0.2">
      <c r="A33" s="2" t="s">
        <v>28</v>
      </c>
      <c r="B33" s="9">
        <v>90</v>
      </c>
      <c r="C33" s="9">
        <v>65</v>
      </c>
      <c r="D33" s="9">
        <v>80</v>
      </c>
      <c r="E33" s="9">
        <v>45</v>
      </c>
      <c r="F33" s="9">
        <v>95</v>
      </c>
      <c r="G33" s="9">
        <v>110</v>
      </c>
      <c r="H33" s="9">
        <v>105</v>
      </c>
      <c r="I33" s="9">
        <v>115</v>
      </c>
      <c r="J33" s="9">
        <v>130</v>
      </c>
      <c r="K33" s="9">
        <v>90</v>
      </c>
      <c r="L33" s="9">
        <v>110</v>
      </c>
      <c r="M33" s="9">
        <v>90</v>
      </c>
      <c r="N33" s="9">
        <v>55</v>
      </c>
      <c r="O33" s="9">
        <v>80</v>
      </c>
      <c r="P33" s="9">
        <v>70</v>
      </c>
      <c r="Q33" s="9">
        <v>65</v>
      </c>
      <c r="R33" s="9">
        <v>70</v>
      </c>
      <c r="S33" s="9">
        <v>90</v>
      </c>
      <c r="T33" s="9">
        <v>65</v>
      </c>
      <c r="U33" s="9">
        <v>90</v>
      </c>
      <c r="W33" s="37">
        <f t="shared" si="0"/>
        <v>25</v>
      </c>
      <c r="X33" s="49">
        <f t="shared" si="1"/>
        <v>0.38461538461538464</v>
      </c>
    </row>
    <row r="34" spans="1:24" x14ac:dyDescent="0.2">
      <c r="A34" s="2" t="s">
        <v>29</v>
      </c>
      <c r="B34" s="9">
        <v>175</v>
      </c>
      <c r="C34" s="9">
        <v>230</v>
      </c>
      <c r="D34" s="9">
        <v>285</v>
      </c>
      <c r="E34" s="9">
        <v>220</v>
      </c>
      <c r="F34" s="9">
        <v>220</v>
      </c>
      <c r="G34" s="9">
        <v>230</v>
      </c>
      <c r="H34" s="9">
        <v>255</v>
      </c>
      <c r="I34" s="9">
        <v>245</v>
      </c>
      <c r="J34" s="9">
        <v>340</v>
      </c>
      <c r="K34" s="9">
        <v>440</v>
      </c>
      <c r="L34" s="9">
        <v>605</v>
      </c>
      <c r="M34" s="9">
        <v>355</v>
      </c>
      <c r="N34" s="9">
        <v>350</v>
      </c>
      <c r="O34" s="9">
        <v>385</v>
      </c>
      <c r="P34" s="9">
        <v>435</v>
      </c>
      <c r="Q34" s="9">
        <v>520</v>
      </c>
      <c r="R34" s="9">
        <v>510</v>
      </c>
      <c r="S34" s="9">
        <v>465</v>
      </c>
      <c r="T34" s="9">
        <v>450</v>
      </c>
      <c r="U34" s="9">
        <v>370</v>
      </c>
      <c r="W34" s="37">
        <f t="shared" si="0"/>
        <v>-80</v>
      </c>
      <c r="X34" s="49">
        <f t="shared" si="1"/>
        <v>-0.17777777777777778</v>
      </c>
    </row>
    <row r="35" spans="1:24" x14ac:dyDescent="0.2">
      <c r="A35" s="2" t="s">
        <v>30</v>
      </c>
      <c r="B35" s="9">
        <v>40</v>
      </c>
      <c r="C35" s="9">
        <v>65</v>
      </c>
      <c r="D35" s="9">
        <v>75</v>
      </c>
      <c r="E35" s="9">
        <v>70</v>
      </c>
      <c r="F35" s="9">
        <v>90</v>
      </c>
      <c r="G35" s="9">
        <v>95</v>
      </c>
      <c r="H35" s="9">
        <v>120</v>
      </c>
      <c r="I35" s="9">
        <v>85</v>
      </c>
      <c r="J35" s="9">
        <v>95</v>
      </c>
      <c r="K35" s="9">
        <v>115</v>
      </c>
      <c r="L35" s="9">
        <v>50</v>
      </c>
      <c r="M35" s="9">
        <v>45</v>
      </c>
      <c r="N35" s="9">
        <v>75</v>
      </c>
      <c r="O35" s="9">
        <v>65</v>
      </c>
      <c r="P35" s="9">
        <v>85</v>
      </c>
      <c r="Q35" s="9">
        <v>70</v>
      </c>
      <c r="R35" s="9">
        <v>100</v>
      </c>
      <c r="S35" s="9">
        <v>110</v>
      </c>
      <c r="T35" s="9">
        <v>110</v>
      </c>
      <c r="U35" s="9">
        <v>180</v>
      </c>
      <c r="W35" s="37">
        <f t="shared" si="0"/>
        <v>70</v>
      </c>
      <c r="X35" s="49">
        <f t="shared" si="1"/>
        <v>0.63636363636363635</v>
      </c>
    </row>
    <row r="36" spans="1:24" x14ac:dyDescent="0.2">
      <c r="A36" s="2" t="s">
        <v>31</v>
      </c>
      <c r="B36" s="9">
        <v>30</v>
      </c>
      <c r="C36" s="9">
        <v>50</v>
      </c>
      <c r="D36" s="9">
        <v>70</v>
      </c>
      <c r="E36" s="9">
        <v>60</v>
      </c>
      <c r="F36" s="9">
        <v>75</v>
      </c>
      <c r="G36" s="9">
        <v>95</v>
      </c>
      <c r="H36" s="9">
        <v>105</v>
      </c>
      <c r="I36" s="9">
        <v>105</v>
      </c>
      <c r="J36" s="9">
        <v>95</v>
      </c>
      <c r="K36" s="9">
        <v>90</v>
      </c>
      <c r="L36" s="9">
        <v>90</v>
      </c>
      <c r="M36" s="9">
        <v>70</v>
      </c>
      <c r="N36" s="9">
        <v>65</v>
      </c>
      <c r="O36" s="9">
        <v>50</v>
      </c>
      <c r="P36" s="9">
        <v>50</v>
      </c>
      <c r="Q36" s="9">
        <v>55</v>
      </c>
      <c r="R36" s="9">
        <v>55</v>
      </c>
      <c r="S36" s="9">
        <v>95</v>
      </c>
      <c r="T36" s="9">
        <v>55</v>
      </c>
      <c r="U36" s="9">
        <v>75</v>
      </c>
      <c r="W36" s="37">
        <f t="shared" si="0"/>
        <v>20</v>
      </c>
      <c r="X36" s="49">
        <f t="shared" si="1"/>
        <v>0.36363636363636365</v>
      </c>
    </row>
    <row r="37" spans="1:24" x14ac:dyDescent="0.2">
      <c r="A37" s="3" t="s">
        <v>32</v>
      </c>
      <c r="B37" s="11">
        <v>140</v>
      </c>
      <c r="C37" s="11">
        <v>90</v>
      </c>
      <c r="D37" s="11">
        <v>90</v>
      </c>
      <c r="E37" s="11">
        <v>105</v>
      </c>
      <c r="F37" s="11">
        <v>140</v>
      </c>
      <c r="G37" s="11">
        <v>215</v>
      </c>
      <c r="H37" s="11">
        <v>295</v>
      </c>
      <c r="I37" s="11">
        <v>265</v>
      </c>
      <c r="J37" s="11">
        <v>170</v>
      </c>
      <c r="K37" s="11">
        <v>155</v>
      </c>
      <c r="L37" s="11">
        <v>210</v>
      </c>
      <c r="M37" s="11">
        <v>225</v>
      </c>
      <c r="N37" s="11">
        <v>150</v>
      </c>
      <c r="O37" s="11">
        <v>160</v>
      </c>
      <c r="P37" s="11">
        <v>240</v>
      </c>
      <c r="Q37" s="11">
        <v>315</v>
      </c>
      <c r="R37" s="11">
        <v>420</v>
      </c>
      <c r="S37" s="11">
        <v>380</v>
      </c>
      <c r="T37" s="11">
        <v>310</v>
      </c>
      <c r="U37" s="11">
        <v>250</v>
      </c>
      <c r="W37" s="36">
        <f t="shared" si="0"/>
        <v>-60</v>
      </c>
      <c r="X37" s="50">
        <f t="shared" si="1"/>
        <v>-0.19354838709677419</v>
      </c>
    </row>
    <row r="39" spans="1:24" x14ac:dyDescent="0.2">
      <c r="A39" s="219" t="s">
        <v>225</v>
      </c>
    </row>
  </sheetData>
  <mergeCells count="1">
    <mergeCell ref="W3:X3"/>
  </mergeCells>
  <hyperlinks>
    <hyperlink ref="A2" location="Contents!A1" display="Back to 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77"/>
  <sheetViews>
    <sheetView showGridLines="0" workbookViewId="0">
      <selection activeCell="B5" sqref="B5:D5"/>
    </sheetView>
  </sheetViews>
  <sheetFormatPr defaultRowHeight="12.75" x14ac:dyDescent="0.2"/>
  <cols>
    <col min="1" max="1" width="20.28515625" style="6" bestFit="1" customWidth="1"/>
    <col min="2" max="10" width="16" style="6" customWidth="1"/>
    <col min="11" max="16384" width="9.140625" style="6"/>
  </cols>
  <sheetData>
    <row r="1" spans="1:10" x14ac:dyDescent="0.2">
      <c r="A1" s="8" t="s">
        <v>344</v>
      </c>
    </row>
    <row r="2" spans="1:10" ht="15" x14ac:dyDescent="0.25">
      <c r="A2" s="226" t="s">
        <v>241</v>
      </c>
    </row>
    <row r="3" spans="1:10" s="193" customFormat="1" x14ac:dyDescent="0.2"/>
    <row r="4" spans="1:10" s="54" customFormat="1" ht="43.5" customHeight="1" x14ac:dyDescent="0.2">
      <c r="B4" s="53" t="s">
        <v>280</v>
      </c>
      <c r="C4" s="53" t="s">
        <v>281</v>
      </c>
      <c r="D4" s="53" t="s">
        <v>282</v>
      </c>
      <c r="E4" s="53" t="s">
        <v>283</v>
      </c>
      <c r="F4" s="53" t="s">
        <v>284</v>
      </c>
      <c r="G4" s="53" t="s">
        <v>122</v>
      </c>
      <c r="H4" s="53" t="s">
        <v>123</v>
      </c>
      <c r="I4" s="53" t="s">
        <v>51</v>
      </c>
      <c r="J4" s="53" t="s">
        <v>114</v>
      </c>
    </row>
    <row r="5" spans="1:10" x14ac:dyDescent="0.2">
      <c r="A5" s="4" t="s">
        <v>0</v>
      </c>
      <c r="B5" s="117">
        <v>5835</v>
      </c>
      <c r="C5" s="117">
        <v>180</v>
      </c>
      <c r="D5" s="117">
        <v>2105</v>
      </c>
      <c r="E5" s="117">
        <v>610</v>
      </c>
      <c r="F5" s="117">
        <v>710</v>
      </c>
      <c r="G5" s="117">
        <v>1130</v>
      </c>
      <c r="H5" s="117">
        <v>110</v>
      </c>
      <c r="I5" s="117">
        <v>2415</v>
      </c>
      <c r="J5" s="7">
        <v>13095</v>
      </c>
    </row>
    <row r="6" spans="1:10" x14ac:dyDescent="0.2">
      <c r="A6" s="2" t="s">
        <v>1</v>
      </c>
      <c r="B6" s="118">
        <v>255</v>
      </c>
      <c r="C6" s="118">
        <v>0</v>
      </c>
      <c r="D6" s="118">
        <v>0</v>
      </c>
      <c r="E6" s="118">
        <v>15</v>
      </c>
      <c r="F6" s="118">
        <v>0</v>
      </c>
      <c r="G6" s="118">
        <v>10</v>
      </c>
      <c r="H6" s="118">
        <v>0</v>
      </c>
      <c r="I6" s="118">
        <v>0</v>
      </c>
      <c r="J6" s="9">
        <v>285</v>
      </c>
    </row>
    <row r="7" spans="1:10" x14ac:dyDescent="0.2">
      <c r="A7" s="2" t="s">
        <v>2</v>
      </c>
      <c r="B7" s="118">
        <v>115</v>
      </c>
      <c r="C7" s="118">
        <v>15</v>
      </c>
      <c r="D7" s="118">
        <v>20</v>
      </c>
      <c r="E7" s="118">
        <v>15</v>
      </c>
      <c r="F7" s="118">
        <v>10</v>
      </c>
      <c r="G7" s="118">
        <v>0</v>
      </c>
      <c r="H7" s="118">
        <v>0</v>
      </c>
      <c r="I7" s="118">
        <v>5</v>
      </c>
      <c r="J7" s="9">
        <v>185</v>
      </c>
    </row>
    <row r="8" spans="1:10" x14ac:dyDescent="0.2">
      <c r="A8" s="2" t="s">
        <v>3</v>
      </c>
      <c r="B8" s="118">
        <v>70</v>
      </c>
      <c r="C8" s="118">
        <v>0</v>
      </c>
      <c r="D8" s="118">
        <v>25</v>
      </c>
      <c r="E8" s="118">
        <v>0</v>
      </c>
      <c r="F8" s="118">
        <v>0</v>
      </c>
      <c r="G8" s="118">
        <v>5</v>
      </c>
      <c r="H8" s="118">
        <v>5</v>
      </c>
      <c r="I8" s="118">
        <v>0</v>
      </c>
      <c r="J8" s="9">
        <v>105</v>
      </c>
    </row>
    <row r="9" spans="1:10" x14ac:dyDescent="0.2">
      <c r="A9" s="2" t="s">
        <v>4</v>
      </c>
      <c r="B9" s="118">
        <v>5</v>
      </c>
      <c r="C9" s="118">
        <v>0</v>
      </c>
      <c r="D9" s="118">
        <v>35</v>
      </c>
      <c r="E9" s="118">
        <v>0</v>
      </c>
      <c r="F9" s="118">
        <v>0</v>
      </c>
      <c r="G9" s="118">
        <v>5</v>
      </c>
      <c r="H9" s="118">
        <v>0</v>
      </c>
      <c r="I9" s="118">
        <v>60</v>
      </c>
      <c r="J9" s="9">
        <v>110</v>
      </c>
    </row>
    <row r="10" spans="1:10" x14ac:dyDescent="0.2">
      <c r="A10" s="2" t="s">
        <v>5</v>
      </c>
      <c r="B10" s="118">
        <v>90</v>
      </c>
      <c r="C10" s="118">
        <v>0</v>
      </c>
      <c r="D10" s="118">
        <v>0</v>
      </c>
      <c r="E10" s="118">
        <v>0</v>
      </c>
      <c r="F10" s="118">
        <v>0</v>
      </c>
      <c r="G10" s="118">
        <v>0</v>
      </c>
      <c r="H10" s="118">
        <v>0</v>
      </c>
      <c r="I10" s="118">
        <v>10</v>
      </c>
      <c r="J10" s="9">
        <v>100</v>
      </c>
    </row>
    <row r="11" spans="1:10" x14ac:dyDescent="0.2">
      <c r="A11" s="2" t="s">
        <v>6</v>
      </c>
      <c r="B11" s="118">
        <v>0</v>
      </c>
      <c r="C11" s="118">
        <v>0</v>
      </c>
      <c r="D11" s="118">
        <v>125</v>
      </c>
      <c r="E11" s="118">
        <v>0</v>
      </c>
      <c r="F11" s="118">
        <v>5</v>
      </c>
      <c r="G11" s="118">
        <v>0</v>
      </c>
      <c r="H11" s="118">
        <v>0</v>
      </c>
      <c r="I11" s="118">
        <v>50</v>
      </c>
      <c r="J11" s="9">
        <v>180</v>
      </c>
    </row>
    <row r="12" spans="1:10" x14ac:dyDescent="0.2">
      <c r="A12" s="2" t="s">
        <v>7</v>
      </c>
      <c r="B12" s="118">
        <v>250</v>
      </c>
      <c r="C12" s="118">
        <v>50</v>
      </c>
      <c r="D12" s="118">
        <v>25</v>
      </c>
      <c r="E12" s="118">
        <v>45</v>
      </c>
      <c r="F12" s="118">
        <v>70</v>
      </c>
      <c r="G12" s="118">
        <v>5</v>
      </c>
      <c r="H12" s="118">
        <v>15</v>
      </c>
      <c r="I12" s="118">
        <v>0</v>
      </c>
      <c r="J12" s="9">
        <v>455</v>
      </c>
    </row>
    <row r="13" spans="1:10" x14ac:dyDescent="0.2">
      <c r="A13" s="2" t="s">
        <v>8</v>
      </c>
      <c r="B13" s="118">
        <v>120</v>
      </c>
      <c r="C13" s="118">
        <v>0</v>
      </c>
      <c r="D13" s="118">
        <v>0</v>
      </c>
      <c r="E13" s="118">
        <v>0</v>
      </c>
      <c r="F13" s="118">
        <v>10</v>
      </c>
      <c r="G13" s="118">
        <v>0</v>
      </c>
      <c r="H13" s="118">
        <v>0</v>
      </c>
      <c r="I13" s="118">
        <v>0</v>
      </c>
      <c r="J13" s="9">
        <v>130</v>
      </c>
    </row>
    <row r="14" spans="1:10" x14ac:dyDescent="0.2">
      <c r="A14" s="2" t="s">
        <v>9</v>
      </c>
      <c r="B14" s="118">
        <v>70</v>
      </c>
      <c r="C14" s="118">
        <v>0</v>
      </c>
      <c r="D14" s="118">
        <v>10</v>
      </c>
      <c r="E14" s="118">
        <v>0</v>
      </c>
      <c r="F14" s="118">
        <v>15</v>
      </c>
      <c r="G14" s="118">
        <v>0</v>
      </c>
      <c r="H14" s="118">
        <v>0</v>
      </c>
      <c r="I14" s="118">
        <v>70</v>
      </c>
      <c r="J14" s="9">
        <v>165</v>
      </c>
    </row>
    <row r="15" spans="1:10" x14ac:dyDescent="0.2">
      <c r="A15" s="2" t="s">
        <v>10</v>
      </c>
      <c r="B15" s="118">
        <v>255</v>
      </c>
      <c r="C15" s="118">
        <v>0</v>
      </c>
      <c r="D15" s="118">
        <v>0</v>
      </c>
      <c r="E15" s="118">
        <v>0</v>
      </c>
      <c r="F15" s="118">
        <v>30</v>
      </c>
      <c r="G15" s="118">
        <v>125</v>
      </c>
      <c r="H15" s="118">
        <v>15</v>
      </c>
      <c r="I15" s="118">
        <v>0</v>
      </c>
      <c r="J15" s="9">
        <v>420</v>
      </c>
    </row>
    <row r="16" spans="1:10" x14ac:dyDescent="0.2">
      <c r="A16" s="2" t="s">
        <v>11</v>
      </c>
      <c r="B16" s="118">
        <v>50</v>
      </c>
      <c r="C16" s="118">
        <v>0</v>
      </c>
      <c r="D16" s="118">
        <v>0</v>
      </c>
      <c r="E16" s="118">
        <v>0</v>
      </c>
      <c r="F16" s="118">
        <v>0</v>
      </c>
      <c r="G16" s="118">
        <v>10</v>
      </c>
      <c r="H16" s="118">
        <v>0</v>
      </c>
      <c r="I16" s="118">
        <v>5</v>
      </c>
      <c r="J16" s="9">
        <v>70</v>
      </c>
    </row>
    <row r="17" spans="1:10" x14ac:dyDescent="0.2">
      <c r="A17" s="2" t="s">
        <v>12</v>
      </c>
      <c r="B17" s="118">
        <v>365</v>
      </c>
      <c r="C17" s="118">
        <v>0</v>
      </c>
      <c r="D17" s="118">
        <v>45</v>
      </c>
      <c r="E17" s="118">
        <v>100</v>
      </c>
      <c r="F17" s="118">
        <v>165</v>
      </c>
      <c r="G17" s="118">
        <v>290</v>
      </c>
      <c r="H17" s="118">
        <v>0</v>
      </c>
      <c r="I17" s="118">
        <v>1195</v>
      </c>
      <c r="J17" s="9">
        <v>2170</v>
      </c>
    </row>
    <row r="18" spans="1:10" x14ac:dyDescent="0.2">
      <c r="A18" s="2" t="s">
        <v>13</v>
      </c>
      <c r="B18" s="118">
        <v>10</v>
      </c>
      <c r="C18" s="118">
        <v>0</v>
      </c>
      <c r="D18" s="118">
        <v>20</v>
      </c>
      <c r="E18" s="118">
        <v>25</v>
      </c>
      <c r="F18" s="118">
        <v>0</v>
      </c>
      <c r="G18" s="118">
        <v>0</v>
      </c>
      <c r="H18" s="118">
        <v>0</v>
      </c>
      <c r="I18" s="118">
        <v>0</v>
      </c>
      <c r="J18" s="9">
        <v>60</v>
      </c>
    </row>
    <row r="19" spans="1:10" x14ac:dyDescent="0.2">
      <c r="A19" s="2" t="s">
        <v>14</v>
      </c>
      <c r="B19" s="118">
        <v>295</v>
      </c>
      <c r="C19" s="118">
        <v>0</v>
      </c>
      <c r="D19" s="118">
        <v>10</v>
      </c>
      <c r="E19" s="118">
        <v>40</v>
      </c>
      <c r="F19" s="118">
        <v>0</v>
      </c>
      <c r="G19" s="118">
        <v>0</v>
      </c>
      <c r="H19" s="118">
        <v>0</v>
      </c>
      <c r="I19" s="118">
        <v>30</v>
      </c>
      <c r="J19" s="9">
        <v>380</v>
      </c>
    </row>
    <row r="20" spans="1:10" x14ac:dyDescent="0.2">
      <c r="A20" s="2" t="s">
        <v>15</v>
      </c>
      <c r="B20" s="118">
        <v>645</v>
      </c>
      <c r="C20" s="118">
        <v>0</v>
      </c>
      <c r="D20" s="118">
        <v>0</v>
      </c>
      <c r="E20" s="118">
        <v>45</v>
      </c>
      <c r="F20" s="118">
        <v>0</v>
      </c>
      <c r="G20" s="118">
        <v>20</v>
      </c>
      <c r="H20" s="118">
        <v>0</v>
      </c>
      <c r="I20" s="118">
        <v>0</v>
      </c>
      <c r="J20" s="9">
        <v>710</v>
      </c>
    </row>
    <row r="21" spans="1:10" x14ac:dyDescent="0.2">
      <c r="A21" s="2" t="s">
        <v>16</v>
      </c>
      <c r="B21" s="118">
        <v>0</v>
      </c>
      <c r="C21" s="118">
        <v>0</v>
      </c>
      <c r="D21" s="118">
        <v>1535</v>
      </c>
      <c r="E21" s="118">
        <v>80</v>
      </c>
      <c r="F21" s="118">
        <v>235</v>
      </c>
      <c r="G21" s="118">
        <v>380</v>
      </c>
      <c r="H21" s="118">
        <v>10</v>
      </c>
      <c r="I21" s="118">
        <v>430</v>
      </c>
      <c r="J21" s="9">
        <v>2670</v>
      </c>
    </row>
    <row r="22" spans="1:10" x14ac:dyDescent="0.2">
      <c r="A22" s="2" t="s">
        <v>17</v>
      </c>
      <c r="B22" s="118">
        <v>340</v>
      </c>
      <c r="C22" s="118">
        <v>0</v>
      </c>
      <c r="D22" s="118">
        <v>5</v>
      </c>
      <c r="E22" s="118">
        <v>5</v>
      </c>
      <c r="F22" s="118">
        <v>10</v>
      </c>
      <c r="G22" s="118">
        <v>90</v>
      </c>
      <c r="H22" s="118">
        <v>5</v>
      </c>
      <c r="I22" s="118">
        <v>270</v>
      </c>
      <c r="J22" s="9">
        <v>725</v>
      </c>
    </row>
    <row r="23" spans="1:10" x14ac:dyDescent="0.2">
      <c r="A23" s="2" t="s">
        <v>18</v>
      </c>
      <c r="B23" s="118">
        <v>0</v>
      </c>
      <c r="C23" s="118">
        <v>0</v>
      </c>
      <c r="D23" s="118">
        <v>45</v>
      </c>
      <c r="E23" s="118">
        <v>25</v>
      </c>
      <c r="F23" s="118">
        <v>0</v>
      </c>
      <c r="G23" s="118">
        <v>0</v>
      </c>
      <c r="H23" s="118">
        <v>0</v>
      </c>
      <c r="I23" s="118">
        <v>0</v>
      </c>
      <c r="J23" s="9">
        <v>75</v>
      </c>
    </row>
    <row r="24" spans="1:10" x14ac:dyDescent="0.2">
      <c r="A24" s="2" t="s">
        <v>19</v>
      </c>
      <c r="B24" s="118">
        <v>270</v>
      </c>
      <c r="C24" s="118">
        <v>0</v>
      </c>
      <c r="D24" s="118">
        <v>70</v>
      </c>
      <c r="E24" s="118">
        <v>75</v>
      </c>
      <c r="F24" s="118">
        <v>0</v>
      </c>
      <c r="G24" s="118">
        <v>0</v>
      </c>
      <c r="H24" s="118">
        <v>0</v>
      </c>
      <c r="I24" s="118">
        <v>0</v>
      </c>
      <c r="J24" s="9">
        <v>415</v>
      </c>
    </row>
    <row r="25" spans="1:10" x14ac:dyDescent="0.2">
      <c r="A25" s="2" t="s">
        <v>20</v>
      </c>
      <c r="B25" s="118">
        <v>95</v>
      </c>
      <c r="C25" s="118">
        <v>0</v>
      </c>
      <c r="D25" s="118">
        <v>10</v>
      </c>
      <c r="E25" s="118">
        <v>0</v>
      </c>
      <c r="F25" s="118">
        <v>15</v>
      </c>
      <c r="G25" s="118">
        <v>0</v>
      </c>
      <c r="H25" s="118">
        <v>5</v>
      </c>
      <c r="I25" s="118">
        <v>0</v>
      </c>
      <c r="J25" s="9">
        <v>125</v>
      </c>
    </row>
    <row r="26" spans="1:10" x14ac:dyDescent="0.2">
      <c r="A26" s="2" t="s">
        <v>21</v>
      </c>
      <c r="B26" s="118">
        <v>240</v>
      </c>
      <c r="C26" s="118">
        <v>0</v>
      </c>
      <c r="D26" s="118">
        <v>0</v>
      </c>
      <c r="E26" s="118">
        <v>10</v>
      </c>
      <c r="F26" s="118">
        <v>0</v>
      </c>
      <c r="G26" s="118">
        <v>0</v>
      </c>
      <c r="H26" s="118">
        <v>20</v>
      </c>
      <c r="I26" s="118">
        <v>0</v>
      </c>
      <c r="J26" s="9">
        <v>270</v>
      </c>
    </row>
    <row r="27" spans="1:10" x14ac:dyDescent="0.2">
      <c r="A27" s="2" t="s">
        <v>22</v>
      </c>
      <c r="B27" s="118">
        <v>520</v>
      </c>
      <c r="C27" s="118">
        <v>0</v>
      </c>
      <c r="D27" s="118">
        <v>25</v>
      </c>
      <c r="E27" s="118">
        <v>15</v>
      </c>
      <c r="F27" s="118">
        <v>0</v>
      </c>
      <c r="G27" s="118">
        <v>0</v>
      </c>
      <c r="H27" s="118">
        <v>0</v>
      </c>
      <c r="I27" s="118">
        <v>15</v>
      </c>
      <c r="J27" s="9">
        <v>570</v>
      </c>
    </row>
    <row r="28" spans="1:10" x14ac:dyDescent="0.2">
      <c r="A28" s="2" t="s">
        <v>23</v>
      </c>
      <c r="B28" s="118">
        <v>60</v>
      </c>
      <c r="C28" s="118">
        <v>0</v>
      </c>
      <c r="D28" s="118">
        <v>5</v>
      </c>
      <c r="E28" s="118">
        <v>5</v>
      </c>
      <c r="F28" s="118">
        <v>0</v>
      </c>
      <c r="G28" s="118">
        <v>0</v>
      </c>
      <c r="H28" s="118">
        <v>0</v>
      </c>
      <c r="I28" s="118">
        <v>0</v>
      </c>
      <c r="J28" s="9">
        <v>70</v>
      </c>
    </row>
    <row r="29" spans="1:10" x14ac:dyDescent="0.2">
      <c r="A29" s="2" t="s">
        <v>24</v>
      </c>
      <c r="B29" s="118">
        <v>5</v>
      </c>
      <c r="C29" s="118">
        <v>0</v>
      </c>
      <c r="D29" s="118">
        <v>0</v>
      </c>
      <c r="E29" s="118">
        <v>15</v>
      </c>
      <c r="F29" s="118">
        <v>15</v>
      </c>
      <c r="G29" s="118">
        <v>0</v>
      </c>
      <c r="H29" s="118">
        <v>0</v>
      </c>
      <c r="I29" s="118">
        <v>0</v>
      </c>
      <c r="J29" s="9">
        <v>40</v>
      </c>
    </row>
    <row r="30" spans="1:10" x14ac:dyDescent="0.2">
      <c r="A30" s="2" t="s">
        <v>25</v>
      </c>
      <c r="B30" s="118">
        <v>140</v>
      </c>
      <c r="C30" s="118">
        <v>40</v>
      </c>
      <c r="D30" s="118">
        <v>0</v>
      </c>
      <c r="E30" s="118">
        <v>0</v>
      </c>
      <c r="F30" s="118">
        <v>0</v>
      </c>
      <c r="G30" s="118">
        <v>0</v>
      </c>
      <c r="H30" s="118">
        <v>0</v>
      </c>
      <c r="I30" s="118">
        <v>0</v>
      </c>
      <c r="J30" s="9">
        <v>180</v>
      </c>
    </row>
    <row r="31" spans="1:10" x14ac:dyDescent="0.2">
      <c r="A31" s="2" t="s">
        <v>26</v>
      </c>
      <c r="B31" s="118">
        <v>50</v>
      </c>
      <c r="C31" s="118">
        <v>50</v>
      </c>
      <c r="D31" s="118">
        <v>0</v>
      </c>
      <c r="E31" s="118">
        <v>0</v>
      </c>
      <c r="F31" s="118">
        <v>0</v>
      </c>
      <c r="G31" s="118">
        <v>0</v>
      </c>
      <c r="H31" s="118">
        <v>0</v>
      </c>
      <c r="I31" s="118">
        <v>0</v>
      </c>
      <c r="J31" s="9">
        <v>95</v>
      </c>
    </row>
    <row r="32" spans="1:10" x14ac:dyDescent="0.2">
      <c r="A32" s="2" t="s">
        <v>27</v>
      </c>
      <c r="B32" s="118">
        <v>55</v>
      </c>
      <c r="C32" s="118">
        <v>25</v>
      </c>
      <c r="D32" s="118">
        <v>0</v>
      </c>
      <c r="E32" s="118">
        <v>0</v>
      </c>
      <c r="F32" s="118">
        <v>0</v>
      </c>
      <c r="G32" s="118">
        <v>0</v>
      </c>
      <c r="H32" s="118">
        <v>0</v>
      </c>
      <c r="I32" s="118">
        <v>0</v>
      </c>
      <c r="J32" s="9">
        <v>75</v>
      </c>
    </row>
    <row r="33" spans="1:10" x14ac:dyDescent="0.2">
      <c r="A33" s="2" t="s">
        <v>28</v>
      </c>
      <c r="B33" s="118">
        <v>175</v>
      </c>
      <c r="C33" s="118">
        <v>0</v>
      </c>
      <c r="D33" s="118">
        <v>5</v>
      </c>
      <c r="E33" s="118">
        <v>5</v>
      </c>
      <c r="F33" s="118">
        <v>10</v>
      </c>
      <c r="G33" s="118">
        <v>0</v>
      </c>
      <c r="H33" s="118">
        <v>0</v>
      </c>
      <c r="I33" s="118">
        <v>70</v>
      </c>
      <c r="J33" s="9">
        <v>265</v>
      </c>
    </row>
    <row r="34" spans="1:10" x14ac:dyDescent="0.2">
      <c r="A34" s="2" t="s">
        <v>29</v>
      </c>
      <c r="B34" s="118">
        <v>410</v>
      </c>
      <c r="C34" s="118">
        <v>0</v>
      </c>
      <c r="D34" s="118">
        <v>40</v>
      </c>
      <c r="E34" s="118">
        <v>25</v>
      </c>
      <c r="F34" s="118">
        <v>80</v>
      </c>
      <c r="G34" s="118">
        <v>0</v>
      </c>
      <c r="H34" s="118">
        <v>20</v>
      </c>
      <c r="I34" s="118">
        <v>120</v>
      </c>
      <c r="J34" s="9">
        <v>700</v>
      </c>
    </row>
    <row r="35" spans="1:10" x14ac:dyDescent="0.2">
      <c r="A35" s="2" t="s">
        <v>30</v>
      </c>
      <c r="B35" s="118">
        <v>270</v>
      </c>
      <c r="C35" s="118">
        <v>0</v>
      </c>
      <c r="D35" s="118">
        <v>0</v>
      </c>
      <c r="E35" s="118">
        <v>5</v>
      </c>
      <c r="F35" s="118">
        <v>0</v>
      </c>
      <c r="G35" s="118">
        <v>40</v>
      </c>
      <c r="H35" s="118">
        <v>10</v>
      </c>
      <c r="I35" s="118">
        <v>25</v>
      </c>
      <c r="J35" s="9">
        <v>350</v>
      </c>
    </row>
    <row r="36" spans="1:10" x14ac:dyDescent="0.2">
      <c r="A36" s="2" t="s">
        <v>31</v>
      </c>
      <c r="B36" s="118">
        <v>220</v>
      </c>
      <c r="C36" s="118">
        <v>0</v>
      </c>
      <c r="D36" s="118">
        <v>15</v>
      </c>
      <c r="E36" s="118">
        <v>15</v>
      </c>
      <c r="F36" s="118">
        <v>45</v>
      </c>
      <c r="G36" s="118">
        <v>0</v>
      </c>
      <c r="H36" s="118">
        <v>0</v>
      </c>
      <c r="I36" s="118">
        <v>0</v>
      </c>
      <c r="J36" s="9">
        <v>300</v>
      </c>
    </row>
    <row r="37" spans="1:10" x14ac:dyDescent="0.2">
      <c r="A37" s="3" t="s">
        <v>32</v>
      </c>
      <c r="B37" s="121">
        <v>385</v>
      </c>
      <c r="C37" s="121">
        <v>0</v>
      </c>
      <c r="D37" s="121">
        <v>35</v>
      </c>
      <c r="E37" s="121">
        <v>40</v>
      </c>
      <c r="F37" s="121">
        <v>0</v>
      </c>
      <c r="G37" s="121">
        <v>145</v>
      </c>
      <c r="H37" s="121">
        <v>0</v>
      </c>
      <c r="I37" s="121">
        <v>60</v>
      </c>
      <c r="J37" s="11">
        <v>665</v>
      </c>
    </row>
    <row r="38" spans="1:10" x14ac:dyDescent="0.2">
      <c r="A38" s="1"/>
      <c r="B38" s="119"/>
      <c r="C38" s="119"/>
      <c r="D38" s="119"/>
      <c r="E38" s="119"/>
      <c r="F38" s="119"/>
      <c r="G38" s="119"/>
      <c r="H38" s="119"/>
      <c r="I38" s="119"/>
      <c r="J38" s="119"/>
    </row>
    <row r="39" spans="1:10" s="131" customFormat="1" x14ac:dyDescent="0.2">
      <c r="A39" s="275" t="s">
        <v>345</v>
      </c>
    </row>
    <row r="40" spans="1:10" x14ac:dyDescent="0.2">
      <c r="A40" s="161"/>
    </row>
    <row r="41" spans="1:10" ht="25.5" x14ac:dyDescent="0.2">
      <c r="A41" s="54"/>
      <c r="B41" s="53" t="s">
        <v>280</v>
      </c>
      <c r="C41" s="53" t="s">
        <v>281</v>
      </c>
      <c r="D41" s="53" t="s">
        <v>282</v>
      </c>
      <c r="E41" s="53" t="s">
        <v>283</v>
      </c>
      <c r="F41" s="53" t="s">
        <v>284</v>
      </c>
      <c r="G41" s="53" t="s">
        <v>122</v>
      </c>
      <c r="H41" s="53" t="s">
        <v>123</v>
      </c>
      <c r="I41" s="53" t="s">
        <v>51</v>
      </c>
      <c r="J41" s="53" t="s">
        <v>114</v>
      </c>
    </row>
    <row r="42" spans="1:10" x14ac:dyDescent="0.2">
      <c r="A42" s="4" t="s">
        <v>0</v>
      </c>
      <c r="B42" s="111">
        <f>B5/$J5</f>
        <v>0.44558991981672397</v>
      </c>
      <c r="C42" s="111">
        <f t="shared" ref="C42:J42" si="0">C5/$J5</f>
        <v>1.3745704467353952E-2</v>
      </c>
      <c r="D42" s="111">
        <f t="shared" si="0"/>
        <v>0.16074837724322261</v>
      </c>
      <c r="E42" s="111">
        <f t="shared" si="0"/>
        <v>4.6582665139366174E-2</v>
      </c>
      <c r="F42" s="111">
        <f t="shared" si="0"/>
        <v>5.4219167621229476E-2</v>
      </c>
      <c r="G42" s="111">
        <f t="shared" si="0"/>
        <v>8.6292478045055368E-2</v>
      </c>
      <c r="H42" s="111">
        <f t="shared" si="0"/>
        <v>8.4001527300496381E-3</v>
      </c>
      <c r="I42" s="111">
        <f t="shared" si="0"/>
        <v>0.18442153493699887</v>
      </c>
      <c r="J42" s="68">
        <f t="shared" si="0"/>
        <v>1</v>
      </c>
    </row>
    <row r="43" spans="1:10" x14ac:dyDescent="0.2">
      <c r="A43" s="2" t="s">
        <v>1</v>
      </c>
      <c r="B43" s="103">
        <f t="shared" ref="B43:J43" si="1">B6/$J6</f>
        <v>0.89473684210526316</v>
      </c>
      <c r="C43" s="103">
        <f t="shared" si="1"/>
        <v>0</v>
      </c>
      <c r="D43" s="103">
        <f t="shared" si="1"/>
        <v>0</v>
      </c>
      <c r="E43" s="103">
        <f t="shared" si="1"/>
        <v>5.2631578947368418E-2</v>
      </c>
      <c r="F43" s="103">
        <f t="shared" si="1"/>
        <v>0</v>
      </c>
      <c r="G43" s="103">
        <f t="shared" si="1"/>
        <v>3.5087719298245612E-2</v>
      </c>
      <c r="H43" s="103">
        <f t="shared" si="1"/>
        <v>0</v>
      </c>
      <c r="I43" s="103">
        <f t="shared" si="1"/>
        <v>0</v>
      </c>
      <c r="J43" s="70">
        <f t="shared" si="1"/>
        <v>1</v>
      </c>
    </row>
    <row r="44" spans="1:10" x14ac:dyDescent="0.2">
      <c r="A44" s="2" t="s">
        <v>2</v>
      </c>
      <c r="B44" s="103">
        <f t="shared" ref="B44:J44" si="2">B7/$J7</f>
        <v>0.6216216216216216</v>
      </c>
      <c r="C44" s="103">
        <f t="shared" si="2"/>
        <v>8.1081081081081086E-2</v>
      </c>
      <c r="D44" s="103">
        <f t="shared" si="2"/>
        <v>0.10810810810810811</v>
      </c>
      <c r="E44" s="103">
        <f t="shared" si="2"/>
        <v>8.1081081081081086E-2</v>
      </c>
      <c r="F44" s="103">
        <f t="shared" si="2"/>
        <v>5.4054054054054057E-2</v>
      </c>
      <c r="G44" s="103">
        <f t="shared" si="2"/>
        <v>0</v>
      </c>
      <c r="H44" s="103">
        <f t="shared" si="2"/>
        <v>0</v>
      </c>
      <c r="I44" s="103">
        <f t="shared" si="2"/>
        <v>2.7027027027027029E-2</v>
      </c>
      <c r="J44" s="70">
        <f t="shared" si="2"/>
        <v>1</v>
      </c>
    </row>
    <row r="45" spans="1:10" x14ac:dyDescent="0.2">
      <c r="A45" s="2" t="s">
        <v>3</v>
      </c>
      <c r="B45" s="103">
        <f t="shared" ref="B45:J45" si="3">B8/$J8</f>
        <v>0.66666666666666663</v>
      </c>
      <c r="C45" s="103">
        <f t="shared" si="3"/>
        <v>0</v>
      </c>
      <c r="D45" s="103">
        <f t="shared" si="3"/>
        <v>0.23809523809523808</v>
      </c>
      <c r="E45" s="103">
        <f t="shared" si="3"/>
        <v>0</v>
      </c>
      <c r="F45" s="103">
        <f t="shared" si="3"/>
        <v>0</v>
      </c>
      <c r="G45" s="103">
        <f t="shared" si="3"/>
        <v>4.7619047619047616E-2</v>
      </c>
      <c r="H45" s="103">
        <f t="shared" si="3"/>
        <v>4.7619047619047616E-2</v>
      </c>
      <c r="I45" s="103">
        <f t="shared" si="3"/>
        <v>0</v>
      </c>
      <c r="J45" s="70">
        <f t="shared" si="3"/>
        <v>1</v>
      </c>
    </row>
    <row r="46" spans="1:10" x14ac:dyDescent="0.2">
      <c r="A46" s="2" t="s">
        <v>4</v>
      </c>
      <c r="B46" s="103">
        <f t="shared" ref="B46:J46" si="4">B9/$J9</f>
        <v>4.5454545454545456E-2</v>
      </c>
      <c r="C46" s="103">
        <f t="shared" si="4"/>
        <v>0</v>
      </c>
      <c r="D46" s="103">
        <f t="shared" si="4"/>
        <v>0.31818181818181818</v>
      </c>
      <c r="E46" s="103">
        <f t="shared" si="4"/>
        <v>0</v>
      </c>
      <c r="F46" s="103">
        <f t="shared" si="4"/>
        <v>0</v>
      </c>
      <c r="G46" s="103">
        <f t="shared" si="4"/>
        <v>4.5454545454545456E-2</v>
      </c>
      <c r="H46" s="103">
        <f t="shared" si="4"/>
        <v>0</v>
      </c>
      <c r="I46" s="103">
        <f t="shared" si="4"/>
        <v>0.54545454545454541</v>
      </c>
      <c r="J46" s="70">
        <f t="shared" si="4"/>
        <v>1</v>
      </c>
    </row>
    <row r="47" spans="1:10" x14ac:dyDescent="0.2">
      <c r="A47" s="2" t="s">
        <v>5</v>
      </c>
      <c r="B47" s="103">
        <f t="shared" ref="B47:J47" si="5">B10/$J10</f>
        <v>0.9</v>
      </c>
      <c r="C47" s="103">
        <f t="shared" si="5"/>
        <v>0</v>
      </c>
      <c r="D47" s="103">
        <f t="shared" si="5"/>
        <v>0</v>
      </c>
      <c r="E47" s="103">
        <f t="shared" si="5"/>
        <v>0</v>
      </c>
      <c r="F47" s="103">
        <f t="shared" si="5"/>
        <v>0</v>
      </c>
      <c r="G47" s="103">
        <f t="shared" si="5"/>
        <v>0</v>
      </c>
      <c r="H47" s="103">
        <f t="shared" si="5"/>
        <v>0</v>
      </c>
      <c r="I47" s="103">
        <f t="shared" si="5"/>
        <v>0.1</v>
      </c>
      <c r="J47" s="70">
        <f t="shared" si="5"/>
        <v>1</v>
      </c>
    </row>
    <row r="48" spans="1:10" x14ac:dyDescent="0.2">
      <c r="A48" s="2" t="s">
        <v>6</v>
      </c>
      <c r="B48" s="103">
        <f t="shared" ref="B48:J48" si="6">B11/$J11</f>
        <v>0</v>
      </c>
      <c r="C48" s="103">
        <f t="shared" si="6"/>
        <v>0</v>
      </c>
      <c r="D48" s="103">
        <f t="shared" si="6"/>
        <v>0.69444444444444442</v>
      </c>
      <c r="E48" s="103">
        <f t="shared" si="6"/>
        <v>0</v>
      </c>
      <c r="F48" s="103">
        <f t="shared" si="6"/>
        <v>2.7777777777777776E-2</v>
      </c>
      <c r="G48" s="103">
        <f t="shared" si="6"/>
        <v>0</v>
      </c>
      <c r="H48" s="103">
        <f t="shared" si="6"/>
        <v>0</v>
      </c>
      <c r="I48" s="103">
        <f t="shared" si="6"/>
        <v>0.27777777777777779</v>
      </c>
      <c r="J48" s="70">
        <f t="shared" si="6"/>
        <v>1</v>
      </c>
    </row>
    <row r="49" spans="1:10" x14ac:dyDescent="0.2">
      <c r="A49" s="2" t="s">
        <v>7</v>
      </c>
      <c r="B49" s="103">
        <f t="shared" ref="B49:J49" si="7">B12/$J12</f>
        <v>0.5494505494505495</v>
      </c>
      <c r="C49" s="103">
        <f t="shared" si="7"/>
        <v>0.10989010989010989</v>
      </c>
      <c r="D49" s="103">
        <f t="shared" si="7"/>
        <v>5.4945054945054944E-2</v>
      </c>
      <c r="E49" s="103">
        <f t="shared" si="7"/>
        <v>9.8901098901098897E-2</v>
      </c>
      <c r="F49" s="103">
        <f t="shared" si="7"/>
        <v>0.15384615384615385</v>
      </c>
      <c r="G49" s="103">
        <f t="shared" si="7"/>
        <v>1.098901098901099E-2</v>
      </c>
      <c r="H49" s="103">
        <f t="shared" si="7"/>
        <v>3.2967032967032968E-2</v>
      </c>
      <c r="I49" s="103">
        <f t="shared" si="7"/>
        <v>0</v>
      </c>
      <c r="J49" s="70">
        <f t="shared" si="7"/>
        <v>1</v>
      </c>
    </row>
    <row r="50" spans="1:10" x14ac:dyDescent="0.2">
      <c r="A50" s="2" t="s">
        <v>8</v>
      </c>
      <c r="B50" s="103">
        <f t="shared" ref="B50:J50" si="8">B13/$J13</f>
        <v>0.92307692307692313</v>
      </c>
      <c r="C50" s="103">
        <f t="shared" si="8"/>
        <v>0</v>
      </c>
      <c r="D50" s="103">
        <f t="shared" si="8"/>
        <v>0</v>
      </c>
      <c r="E50" s="103">
        <f t="shared" si="8"/>
        <v>0</v>
      </c>
      <c r="F50" s="103">
        <f t="shared" si="8"/>
        <v>7.6923076923076927E-2</v>
      </c>
      <c r="G50" s="103">
        <f t="shared" si="8"/>
        <v>0</v>
      </c>
      <c r="H50" s="103">
        <f t="shared" si="8"/>
        <v>0</v>
      </c>
      <c r="I50" s="103">
        <f t="shared" si="8"/>
        <v>0</v>
      </c>
      <c r="J50" s="70">
        <f t="shared" si="8"/>
        <v>1</v>
      </c>
    </row>
    <row r="51" spans="1:10" x14ac:dyDescent="0.2">
      <c r="A51" s="2" t="s">
        <v>9</v>
      </c>
      <c r="B51" s="103">
        <f t="shared" ref="B51:J51" si="9">B14/$J14</f>
        <v>0.42424242424242425</v>
      </c>
      <c r="C51" s="103">
        <f t="shared" si="9"/>
        <v>0</v>
      </c>
      <c r="D51" s="103">
        <f t="shared" si="9"/>
        <v>6.0606060606060608E-2</v>
      </c>
      <c r="E51" s="103">
        <f t="shared" si="9"/>
        <v>0</v>
      </c>
      <c r="F51" s="103">
        <f t="shared" si="9"/>
        <v>9.0909090909090912E-2</v>
      </c>
      <c r="G51" s="103">
        <f t="shared" si="9"/>
        <v>0</v>
      </c>
      <c r="H51" s="103">
        <f t="shared" si="9"/>
        <v>0</v>
      </c>
      <c r="I51" s="103">
        <f t="shared" si="9"/>
        <v>0.42424242424242425</v>
      </c>
      <c r="J51" s="70">
        <f t="shared" si="9"/>
        <v>1</v>
      </c>
    </row>
    <row r="52" spans="1:10" x14ac:dyDescent="0.2">
      <c r="A52" s="2" t="s">
        <v>10</v>
      </c>
      <c r="B52" s="103">
        <f t="shared" ref="B52:J52" si="10">B15/$J15</f>
        <v>0.6071428571428571</v>
      </c>
      <c r="C52" s="103">
        <f t="shared" si="10"/>
        <v>0</v>
      </c>
      <c r="D52" s="103">
        <f t="shared" si="10"/>
        <v>0</v>
      </c>
      <c r="E52" s="103">
        <f t="shared" si="10"/>
        <v>0</v>
      </c>
      <c r="F52" s="103">
        <f t="shared" si="10"/>
        <v>7.1428571428571425E-2</v>
      </c>
      <c r="G52" s="103">
        <f t="shared" si="10"/>
        <v>0.29761904761904762</v>
      </c>
      <c r="H52" s="103">
        <f t="shared" si="10"/>
        <v>3.5714285714285712E-2</v>
      </c>
      <c r="I52" s="103">
        <f t="shared" si="10"/>
        <v>0</v>
      </c>
      <c r="J52" s="70">
        <f t="shared" si="10"/>
        <v>1</v>
      </c>
    </row>
    <row r="53" spans="1:10" x14ac:dyDescent="0.2">
      <c r="A53" s="2" t="s">
        <v>11</v>
      </c>
      <c r="B53" s="103">
        <f t="shared" ref="B53:J53" si="11">B16/$J16</f>
        <v>0.7142857142857143</v>
      </c>
      <c r="C53" s="103">
        <f t="shared" si="11"/>
        <v>0</v>
      </c>
      <c r="D53" s="103">
        <f t="shared" si="11"/>
        <v>0</v>
      </c>
      <c r="E53" s="103">
        <f t="shared" si="11"/>
        <v>0</v>
      </c>
      <c r="F53" s="103">
        <f t="shared" si="11"/>
        <v>0</v>
      </c>
      <c r="G53" s="103">
        <f t="shared" si="11"/>
        <v>0.14285714285714285</v>
      </c>
      <c r="H53" s="103">
        <f t="shared" si="11"/>
        <v>0</v>
      </c>
      <c r="I53" s="103">
        <f t="shared" si="11"/>
        <v>7.1428571428571425E-2</v>
      </c>
      <c r="J53" s="70">
        <f t="shared" si="11"/>
        <v>1</v>
      </c>
    </row>
    <row r="54" spans="1:10" x14ac:dyDescent="0.2">
      <c r="A54" s="2" t="s">
        <v>12</v>
      </c>
      <c r="B54" s="103">
        <f t="shared" ref="B54:J54" si="12">B17/$J17</f>
        <v>0.16820276497695852</v>
      </c>
      <c r="C54" s="103">
        <f t="shared" si="12"/>
        <v>0</v>
      </c>
      <c r="D54" s="103">
        <f t="shared" si="12"/>
        <v>2.0737327188940093E-2</v>
      </c>
      <c r="E54" s="103">
        <f t="shared" si="12"/>
        <v>4.6082949308755762E-2</v>
      </c>
      <c r="F54" s="103">
        <f t="shared" si="12"/>
        <v>7.6036866359447008E-2</v>
      </c>
      <c r="G54" s="103">
        <f t="shared" si="12"/>
        <v>0.13364055299539171</v>
      </c>
      <c r="H54" s="103">
        <f t="shared" si="12"/>
        <v>0</v>
      </c>
      <c r="I54" s="103">
        <f t="shared" si="12"/>
        <v>0.55069124423963134</v>
      </c>
      <c r="J54" s="70">
        <f t="shared" si="12"/>
        <v>1</v>
      </c>
    </row>
    <row r="55" spans="1:10" x14ac:dyDescent="0.2">
      <c r="A55" s="2" t="s">
        <v>13</v>
      </c>
      <c r="B55" s="103">
        <f t="shared" ref="B55:J55" si="13">B18/$J18</f>
        <v>0.16666666666666666</v>
      </c>
      <c r="C55" s="103">
        <f t="shared" si="13"/>
        <v>0</v>
      </c>
      <c r="D55" s="103">
        <f t="shared" si="13"/>
        <v>0.33333333333333331</v>
      </c>
      <c r="E55" s="103">
        <f t="shared" si="13"/>
        <v>0.41666666666666669</v>
      </c>
      <c r="F55" s="103">
        <f t="shared" si="13"/>
        <v>0</v>
      </c>
      <c r="G55" s="103">
        <f t="shared" si="13"/>
        <v>0</v>
      </c>
      <c r="H55" s="103">
        <f t="shared" si="13"/>
        <v>0</v>
      </c>
      <c r="I55" s="103">
        <f t="shared" si="13"/>
        <v>0</v>
      </c>
      <c r="J55" s="70">
        <f t="shared" si="13"/>
        <v>1</v>
      </c>
    </row>
    <row r="56" spans="1:10" x14ac:dyDescent="0.2">
      <c r="A56" s="2" t="s">
        <v>14</v>
      </c>
      <c r="B56" s="103">
        <f t="shared" ref="B56:J56" si="14">B19/$J19</f>
        <v>0.77631578947368418</v>
      </c>
      <c r="C56" s="103">
        <f t="shared" si="14"/>
        <v>0</v>
      </c>
      <c r="D56" s="103">
        <f t="shared" si="14"/>
        <v>2.6315789473684209E-2</v>
      </c>
      <c r="E56" s="103">
        <f t="shared" si="14"/>
        <v>0.10526315789473684</v>
      </c>
      <c r="F56" s="103">
        <f t="shared" si="14"/>
        <v>0</v>
      </c>
      <c r="G56" s="103">
        <f t="shared" si="14"/>
        <v>0</v>
      </c>
      <c r="H56" s="103">
        <f t="shared" si="14"/>
        <v>0</v>
      </c>
      <c r="I56" s="103">
        <f t="shared" si="14"/>
        <v>7.8947368421052627E-2</v>
      </c>
      <c r="J56" s="70">
        <f t="shared" si="14"/>
        <v>1</v>
      </c>
    </row>
    <row r="57" spans="1:10" x14ac:dyDescent="0.2">
      <c r="A57" s="2" t="s">
        <v>15</v>
      </c>
      <c r="B57" s="103">
        <f t="shared" ref="B57:J57" si="15">B20/$J20</f>
        <v>0.90845070422535212</v>
      </c>
      <c r="C57" s="103">
        <f t="shared" si="15"/>
        <v>0</v>
      </c>
      <c r="D57" s="103">
        <f t="shared" si="15"/>
        <v>0</v>
      </c>
      <c r="E57" s="103">
        <f t="shared" si="15"/>
        <v>6.3380281690140844E-2</v>
      </c>
      <c r="F57" s="103">
        <f t="shared" si="15"/>
        <v>0</v>
      </c>
      <c r="G57" s="103">
        <f t="shared" si="15"/>
        <v>2.8169014084507043E-2</v>
      </c>
      <c r="H57" s="103">
        <f t="shared" si="15"/>
        <v>0</v>
      </c>
      <c r="I57" s="103">
        <f t="shared" si="15"/>
        <v>0</v>
      </c>
      <c r="J57" s="70">
        <f t="shared" si="15"/>
        <v>1</v>
      </c>
    </row>
    <row r="58" spans="1:10" x14ac:dyDescent="0.2">
      <c r="A58" s="2" t="s">
        <v>16</v>
      </c>
      <c r="B58" s="103">
        <f t="shared" ref="B58:J58" si="16">B21/$J21</f>
        <v>0</v>
      </c>
      <c r="C58" s="103">
        <f t="shared" si="16"/>
        <v>0</v>
      </c>
      <c r="D58" s="103">
        <f t="shared" si="16"/>
        <v>0.57490636704119846</v>
      </c>
      <c r="E58" s="103">
        <f t="shared" si="16"/>
        <v>2.9962546816479401E-2</v>
      </c>
      <c r="F58" s="103">
        <f t="shared" si="16"/>
        <v>8.8014981273408247E-2</v>
      </c>
      <c r="G58" s="103">
        <f t="shared" si="16"/>
        <v>0.14232209737827714</v>
      </c>
      <c r="H58" s="103">
        <f t="shared" si="16"/>
        <v>3.7453183520599251E-3</v>
      </c>
      <c r="I58" s="103">
        <f t="shared" si="16"/>
        <v>0.16104868913857678</v>
      </c>
      <c r="J58" s="70">
        <f t="shared" si="16"/>
        <v>1</v>
      </c>
    </row>
    <row r="59" spans="1:10" x14ac:dyDescent="0.2">
      <c r="A59" s="2" t="s">
        <v>17</v>
      </c>
      <c r="B59" s="103">
        <f t="shared" ref="B59:J59" si="17">B22/$J22</f>
        <v>0.4689655172413793</v>
      </c>
      <c r="C59" s="103">
        <f t="shared" si="17"/>
        <v>0</v>
      </c>
      <c r="D59" s="103">
        <f t="shared" si="17"/>
        <v>6.8965517241379309E-3</v>
      </c>
      <c r="E59" s="103">
        <f t="shared" si="17"/>
        <v>6.8965517241379309E-3</v>
      </c>
      <c r="F59" s="103">
        <f t="shared" si="17"/>
        <v>1.3793103448275862E-2</v>
      </c>
      <c r="G59" s="103">
        <f t="shared" si="17"/>
        <v>0.12413793103448276</v>
      </c>
      <c r="H59" s="103">
        <f t="shared" si="17"/>
        <v>6.8965517241379309E-3</v>
      </c>
      <c r="I59" s="103">
        <f t="shared" si="17"/>
        <v>0.3724137931034483</v>
      </c>
      <c r="J59" s="70">
        <f t="shared" si="17"/>
        <v>1</v>
      </c>
    </row>
    <row r="60" spans="1:10" x14ac:dyDescent="0.2">
      <c r="A60" s="2" t="s">
        <v>18</v>
      </c>
      <c r="B60" s="103">
        <f t="shared" ref="B60:J60" si="18">B23/$J23</f>
        <v>0</v>
      </c>
      <c r="C60" s="103">
        <f t="shared" si="18"/>
        <v>0</v>
      </c>
      <c r="D60" s="103">
        <f t="shared" si="18"/>
        <v>0.6</v>
      </c>
      <c r="E60" s="103">
        <f t="shared" si="18"/>
        <v>0.33333333333333331</v>
      </c>
      <c r="F60" s="103">
        <f t="shared" si="18"/>
        <v>0</v>
      </c>
      <c r="G60" s="103">
        <f t="shared" si="18"/>
        <v>0</v>
      </c>
      <c r="H60" s="103">
        <f t="shared" si="18"/>
        <v>0</v>
      </c>
      <c r="I60" s="103">
        <f t="shared" si="18"/>
        <v>0</v>
      </c>
      <c r="J60" s="70">
        <f t="shared" si="18"/>
        <v>1</v>
      </c>
    </row>
    <row r="61" spans="1:10" x14ac:dyDescent="0.2">
      <c r="A61" s="2" t="s">
        <v>19</v>
      </c>
      <c r="B61" s="103">
        <f t="shared" ref="B61:J61" si="19">B24/$J24</f>
        <v>0.6506024096385542</v>
      </c>
      <c r="C61" s="103">
        <f t="shared" si="19"/>
        <v>0</v>
      </c>
      <c r="D61" s="103">
        <f t="shared" si="19"/>
        <v>0.16867469879518071</v>
      </c>
      <c r="E61" s="103">
        <f t="shared" si="19"/>
        <v>0.18072289156626506</v>
      </c>
      <c r="F61" s="103">
        <f t="shared" si="19"/>
        <v>0</v>
      </c>
      <c r="G61" s="103">
        <f t="shared" si="19"/>
        <v>0</v>
      </c>
      <c r="H61" s="103">
        <f t="shared" si="19"/>
        <v>0</v>
      </c>
      <c r="I61" s="103">
        <f t="shared" si="19"/>
        <v>0</v>
      </c>
      <c r="J61" s="70">
        <f t="shared" si="19"/>
        <v>1</v>
      </c>
    </row>
    <row r="62" spans="1:10" x14ac:dyDescent="0.2">
      <c r="A62" s="2" t="s">
        <v>20</v>
      </c>
      <c r="B62" s="103">
        <f t="shared" ref="B62:J62" si="20">B25/$J25</f>
        <v>0.76</v>
      </c>
      <c r="C62" s="103">
        <f t="shared" si="20"/>
        <v>0</v>
      </c>
      <c r="D62" s="103">
        <f t="shared" si="20"/>
        <v>0.08</v>
      </c>
      <c r="E62" s="103">
        <f t="shared" si="20"/>
        <v>0</v>
      </c>
      <c r="F62" s="103">
        <f t="shared" si="20"/>
        <v>0.12</v>
      </c>
      <c r="G62" s="103">
        <f t="shared" si="20"/>
        <v>0</v>
      </c>
      <c r="H62" s="103">
        <f t="shared" si="20"/>
        <v>0.04</v>
      </c>
      <c r="I62" s="103">
        <f t="shared" si="20"/>
        <v>0</v>
      </c>
      <c r="J62" s="70">
        <f t="shared" si="20"/>
        <v>1</v>
      </c>
    </row>
    <row r="63" spans="1:10" x14ac:dyDescent="0.2">
      <c r="A63" s="2" t="s">
        <v>21</v>
      </c>
      <c r="B63" s="103">
        <f t="shared" ref="B63:J63" si="21">B26/$J26</f>
        <v>0.88888888888888884</v>
      </c>
      <c r="C63" s="103">
        <f t="shared" si="21"/>
        <v>0</v>
      </c>
      <c r="D63" s="103">
        <f t="shared" si="21"/>
        <v>0</v>
      </c>
      <c r="E63" s="103">
        <f t="shared" si="21"/>
        <v>3.7037037037037035E-2</v>
      </c>
      <c r="F63" s="103">
        <f t="shared" si="21"/>
        <v>0</v>
      </c>
      <c r="G63" s="103">
        <f t="shared" si="21"/>
        <v>0</v>
      </c>
      <c r="H63" s="103">
        <f t="shared" si="21"/>
        <v>7.407407407407407E-2</v>
      </c>
      <c r="I63" s="103">
        <f t="shared" si="21"/>
        <v>0</v>
      </c>
      <c r="J63" s="70">
        <f t="shared" si="21"/>
        <v>1</v>
      </c>
    </row>
    <row r="64" spans="1:10" x14ac:dyDescent="0.2">
      <c r="A64" s="2" t="s">
        <v>22</v>
      </c>
      <c r="B64" s="103">
        <f t="shared" ref="B64:J64" si="22">B27/$J27</f>
        <v>0.91228070175438591</v>
      </c>
      <c r="C64" s="103">
        <f t="shared" si="22"/>
        <v>0</v>
      </c>
      <c r="D64" s="103">
        <f t="shared" si="22"/>
        <v>4.3859649122807015E-2</v>
      </c>
      <c r="E64" s="103">
        <f t="shared" si="22"/>
        <v>2.6315789473684209E-2</v>
      </c>
      <c r="F64" s="103">
        <f t="shared" si="22"/>
        <v>0</v>
      </c>
      <c r="G64" s="103">
        <f t="shared" si="22"/>
        <v>0</v>
      </c>
      <c r="H64" s="103">
        <f t="shared" si="22"/>
        <v>0</v>
      </c>
      <c r="I64" s="103">
        <f t="shared" si="22"/>
        <v>2.6315789473684209E-2</v>
      </c>
      <c r="J64" s="70">
        <f t="shared" si="22"/>
        <v>1</v>
      </c>
    </row>
    <row r="65" spans="1:10" x14ac:dyDescent="0.2">
      <c r="A65" s="2" t="s">
        <v>23</v>
      </c>
      <c r="B65" s="103">
        <f t="shared" ref="B65:J65" si="23">B28/$J28</f>
        <v>0.8571428571428571</v>
      </c>
      <c r="C65" s="103">
        <f t="shared" si="23"/>
        <v>0</v>
      </c>
      <c r="D65" s="103">
        <f t="shared" si="23"/>
        <v>7.1428571428571425E-2</v>
      </c>
      <c r="E65" s="103">
        <f t="shared" si="23"/>
        <v>7.1428571428571425E-2</v>
      </c>
      <c r="F65" s="103">
        <f t="shared" si="23"/>
        <v>0</v>
      </c>
      <c r="G65" s="103">
        <f t="shared" si="23"/>
        <v>0</v>
      </c>
      <c r="H65" s="103">
        <f t="shared" si="23"/>
        <v>0</v>
      </c>
      <c r="I65" s="103">
        <f t="shared" si="23"/>
        <v>0</v>
      </c>
      <c r="J65" s="70">
        <f t="shared" si="23"/>
        <v>1</v>
      </c>
    </row>
    <row r="66" spans="1:10" x14ac:dyDescent="0.2">
      <c r="A66" s="2" t="s">
        <v>24</v>
      </c>
      <c r="B66" s="103">
        <f t="shared" ref="B66:J66" si="24">B29/$J29</f>
        <v>0.125</v>
      </c>
      <c r="C66" s="103">
        <f t="shared" si="24"/>
        <v>0</v>
      </c>
      <c r="D66" s="103">
        <f t="shared" si="24"/>
        <v>0</v>
      </c>
      <c r="E66" s="103">
        <f t="shared" si="24"/>
        <v>0.375</v>
      </c>
      <c r="F66" s="103">
        <f t="shared" si="24"/>
        <v>0.375</v>
      </c>
      <c r="G66" s="103">
        <f t="shared" si="24"/>
        <v>0</v>
      </c>
      <c r="H66" s="103">
        <f t="shared" si="24"/>
        <v>0</v>
      </c>
      <c r="I66" s="103">
        <f t="shared" si="24"/>
        <v>0</v>
      </c>
      <c r="J66" s="70">
        <f t="shared" si="24"/>
        <v>1</v>
      </c>
    </row>
    <row r="67" spans="1:10" x14ac:dyDescent="0.2">
      <c r="A67" s="2" t="s">
        <v>25</v>
      </c>
      <c r="B67" s="103">
        <f t="shared" ref="B67:J67" si="25">B30/$J30</f>
        <v>0.77777777777777779</v>
      </c>
      <c r="C67" s="103">
        <f t="shared" si="25"/>
        <v>0.22222222222222221</v>
      </c>
      <c r="D67" s="103">
        <f t="shared" si="25"/>
        <v>0</v>
      </c>
      <c r="E67" s="103">
        <f t="shared" si="25"/>
        <v>0</v>
      </c>
      <c r="F67" s="103">
        <f t="shared" si="25"/>
        <v>0</v>
      </c>
      <c r="G67" s="103">
        <f t="shared" si="25"/>
        <v>0</v>
      </c>
      <c r="H67" s="103">
        <f t="shared" si="25"/>
        <v>0</v>
      </c>
      <c r="I67" s="103">
        <f t="shared" si="25"/>
        <v>0</v>
      </c>
      <c r="J67" s="70">
        <f t="shared" si="25"/>
        <v>1</v>
      </c>
    </row>
    <row r="68" spans="1:10" x14ac:dyDescent="0.2">
      <c r="A68" s="2" t="s">
        <v>26</v>
      </c>
      <c r="B68" s="103">
        <f t="shared" ref="B68:J68" si="26">B31/$J31</f>
        <v>0.52631578947368418</v>
      </c>
      <c r="C68" s="103">
        <f t="shared" si="26"/>
        <v>0.52631578947368418</v>
      </c>
      <c r="D68" s="103">
        <f t="shared" si="26"/>
        <v>0</v>
      </c>
      <c r="E68" s="103">
        <f t="shared" si="26"/>
        <v>0</v>
      </c>
      <c r="F68" s="103">
        <f t="shared" si="26"/>
        <v>0</v>
      </c>
      <c r="G68" s="103">
        <f t="shared" si="26"/>
        <v>0</v>
      </c>
      <c r="H68" s="103">
        <f t="shared" si="26"/>
        <v>0</v>
      </c>
      <c r="I68" s="103">
        <f t="shared" si="26"/>
        <v>0</v>
      </c>
      <c r="J68" s="70">
        <f t="shared" si="26"/>
        <v>1</v>
      </c>
    </row>
    <row r="69" spans="1:10" x14ac:dyDescent="0.2">
      <c r="A69" s="2" t="s">
        <v>27</v>
      </c>
      <c r="B69" s="103">
        <f t="shared" ref="B69:J69" si="27">B32/$J32</f>
        <v>0.73333333333333328</v>
      </c>
      <c r="C69" s="103">
        <f t="shared" si="27"/>
        <v>0.33333333333333331</v>
      </c>
      <c r="D69" s="103">
        <f t="shared" si="27"/>
        <v>0</v>
      </c>
      <c r="E69" s="103">
        <f t="shared" si="27"/>
        <v>0</v>
      </c>
      <c r="F69" s="103">
        <f t="shared" si="27"/>
        <v>0</v>
      </c>
      <c r="G69" s="103">
        <f t="shared" si="27"/>
        <v>0</v>
      </c>
      <c r="H69" s="103">
        <f t="shared" si="27"/>
        <v>0</v>
      </c>
      <c r="I69" s="103">
        <f t="shared" si="27"/>
        <v>0</v>
      </c>
      <c r="J69" s="70">
        <f t="shared" si="27"/>
        <v>1</v>
      </c>
    </row>
    <row r="70" spans="1:10" x14ac:dyDescent="0.2">
      <c r="A70" s="2" t="s">
        <v>28</v>
      </c>
      <c r="B70" s="103">
        <f t="shared" ref="B70:J70" si="28">B33/$J33</f>
        <v>0.660377358490566</v>
      </c>
      <c r="C70" s="103">
        <f t="shared" si="28"/>
        <v>0</v>
      </c>
      <c r="D70" s="103">
        <f t="shared" si="28"/>
        <v>1.8867924528301886E-2</v>
      </c>
      <c r="E70" s="103">
        <f t="shared" si="28"/>
        <v>1.8867924528301886E-2</v>
      </c>
      <c r="F70" s="103">
        <f t="shared" si="28"/>
        <v>3.7735849056603772E-2</v>
      </c>
      <c r="G70" s="103">
        <f t="shared" si="28"/>
        <v>0</v>
      </c>
      <c r="H70" s="103">
        <f t="shared" si="28"/>
        <v>0</v>
      </c>
      <c r="I70" s="103">
        <f t="shared" si="28"/>
        <v>0.26415094339622641</v>
      </c>
      <c r="J70" s="70">
        <f t="shared" si="28"/>
        <v>1</v>
      </c>
    </row>
    <row r="71" spans="1:10" x14ac:dyDescent="0.2">
      <c r="A71" s="2" t="s">
        <v>29</v>
      </c>
      <c r="B71" s="103">
        <f t="shared" ref="B71:J71" si="29">B34/$J34</f>
        <v>0.58571428571428574</v>
      </c>
      <c r="C71" s="103">
        <f t="shared" si="29"/>
        <v>0</v>
      </c>
      <c r="D71" s="103">
        <f t="shared" si="29"/>
        <v>5.7142857142857141E-2</v>
      </c>
      <c r="E71" s="103">
        <f t="shared" si="29"/>
        <v>3.5714285714285712E-2</v>
      </c>
      <c r="F71" s="103">
        <f t="shared" si="29"/>
        <v>0.11428571428571428</v>
      </c>
      <c r="G71" s="103">
        <f t="shared" si="29"/>
        <v>0</v>
      </c>
      <c r="H71" s="103">
        <f t="shared" si="29"/>
        <v>2.8571428571428571E-2</v>
      </c>
      <c r="I71" s="103">
        <f t="shared" si="29"/>
        <v>0.17142857142857143</v>
      </c>
      <c r="J71" s="70">
        <f t="shared" si="29"/>
        <v>1</v>
      </c>
    </row>
    <row r="72" spans="1:10" x14ac:dyDescent="0.2">
      <c r="A72" s="2" t="s">
        <v>30</v>
      </c>
      <c r="B72" s="103">
        <f t="shared" ref="B72:J72" si="30">B35/$J35</f>
        <v>0.77142857142857146</v>
      </c>
      <c r="C72" s="103">
        <f t="shared" si="30"/>
        <v>0</v>
      </c>
      <c r="D72" s="103">
        <f t="shared" si="30"/>
        <v>0</v>
      </c>
      <c r="E72" s="103">
        <f t="shared" si="30"/>
        <v>1.4285714285714285E-2</v>
      </c>
      <c r="F72" s="103">
        <f t="shared" si="30"/>
        <v>0</v>
      </c>
      <c r="G72" s="103">
        <f t="shared" si="30"/>
        <v>0.11428571428571428</v>
      </c>
      <c r="H72" s="103">
        <f t="shared" si="30"/>
        <v>2.8571428571428571E-2</v>
      </c>
      <c r="I72" s="103">
        <f t="shared" si="30"/>
        <v>7.1428571428571425E-2</v>
      </c>
      <c r="J72" s="70">
        <f t="shared" si="30"/>
        <v>1</v>
      </c>
    </row>
    <row r="73" spans="1:10" x14ac:dyDescent="0.2">
      <c r="A73" s="2" t="s">
        <v>31</v>
      </c>
      <c r="B73" s="103">
        <f t="shared" ref="B73:J73" si="31">B36/$J36</f>
        <v>0.73333333333333328</v>
      </c>
      <c r="C73" s="103">
        <f t="shared" si="31"/>
        <v>0</v>
      </c>
      <c r="D73" s="103">
        <f t="shared" si="31"/>
        <v>0.05</v>
      </c>
      <c r="E73" s="103">
        <f t="shared" si="31"/>
        <v>0.05</v>
      </c>
      <c r="F73" s="103">
        <f t="shared" si="31"/>
        <v>0.15</v>
      </c>
      <c r="G73" s="103">
        <f t="shared" si="31"/>
        <v>0</v>
      </c>
      <c r="H73" s="103">
        <f t="shared" si="31"/>
        <v>0</v>
      </c>
      <c r="I73" s="103">
        <f t="shared" si="31"/>
        <v>0</v>
      </c>
      <c r="J73" s="70">
        <f t="shared" si="31"/>
        <v>1</v>
      </c>
    </row>
    <row r="74" spans="1:10" x14ac:dyDescent="0.2">
      <c r="A74" s="3" t="s">
        <v>32</v>
      </c>
      <c r="B74" s="104">
        <f t="shared" ref="B74:J74" si="32">B37/$J37</f>
        <v>0.57894736842105265</v>
      </c>
      <c r="C74" s="104">
        <f t="shared" si="32"/>
        <v>0</v>
      </c>
      <c r="D74" s="104">
        <f t="shared" si="32"/>
        <v>5.2631578947368418E-2</v>
      </c>
      <c r="E74" s="104">
        <f t="shared" si="32"/>
        <v>6.0150375939849621E-2</v>
      </c>
      <c r="F74" s="104">
        <f t="shared" si="32"/>
        <v>0</v>
      </c>
      <c r="G74" s="104">
        <f t="shared" si="32"/>
        <v>0.21804511278195488</v>
      </c>
      <c r="H74" s="104">
        <f t="shared" si="32"/>
        <v>0</v>
      </c>
      <c r="I74" s="104">
        <f t="shared" si="32"/>
        <v>9.0225563909774431E-2</v>
      </c>
      <c r="J74" s="71">
        <f t="shared" si="32"/>
        <v>1</v>
      </c>
    </row>
    <row r="76" spans="1:10" x14ac:dyDescent="0.2">
      <c r="A76" s="219" t="s">
        <v>225</v>
      </c>
    </row>
    <row r="77" spans="1:10" x14ac:dyDescent="0.2">
      <c r="A77" s="276" t="s">
        <v>262</v>
      </c>
    </row>
  </sheetData>
  <hyperlinks>
    <hyperlink ref="A2" location="Contents!A1" display="Back to 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77"/>
  <sheetViews>
    <sheetView showGridLines="0" workbookViewId="0">
      <selection activeCell="A2" sqref="A2"/>
    </sheetView>
  </sheetViews>
  <sheetFormatPr defaultRowHeight="12.75" x14ac:dyDescent="0.2"/>
  <cols>
    <col min="1" max="1" width="20.28515625" style="6" bestFit="1" customWidth="1"/>
    <col min="2" max="10" width="16" style="6" customWidth="1"/>
    <col min="11" max="16384" width="9.140625" style="6"/>
  </cols>
  <sheetData>
    <row r="1" spans="1:10" x14ac:dyDescent="0.2">
      <c r="A1" s="8" t="s">
        <v>346</v>
      </c>
    </row>
    <row r="2" spans="1:10" ht="15" x14ac:dyDescent="0.25">
      <c r="A2" s="226" t="s">
        <v>241</v>
      </c>
    </row>
    <row r="3" spans="1:10" s="193" customFormat="1" x14ac:dyDescent="0.2"/>
    <row r="4" spans="1:10" s="54" customFormat="1" ht="43.5" customHeight="1" x14ac:dyDescent="0.2">
      <c r="B4" s="53" t="s">
        <v>280</v>
      </c>
      <c r="C4" s="53" t="s">
        <v>281</v>
      </c>
      <c r="D4" s="53" t="s">
        <v>282</v>
      </c>
      <c r="E4" s="53" t="s">
        <v>283</v>
      </c>
      <c r="F4" s="53" t="s">
        <v>284</v>
      </c>
      <c r="G4" s="53" t="s">
        <v>122</v>
      </c>
      <c r="H4" s="53" t="s">
        <v>123</v>
      </c>
      <c r="I4" s="53" t="s">
        <v>51</v>
      </c>
      <c r="J4" s="53" t="s">
        <v>114</v>
      </c>
    </row>
    <row r="5" spans="1:10" x14ac:dyDescent="0.2">
      <c r="A5" s="4" t="s">
        <v>0</v>
      </c>
      <c r="B5" s="117">
        <v>1730</v>
      </c>
      <c r="C5" s="117">
        <v>40</v>
      </c>
      <c r="D5" s="117">
        <v>950</v>
      </c>
      <c r="E5" s="117">
        <v>10</v>
      </c>
      <c r="F5" s="117">
        <v>0</v>
      </c>
      <c r="G5" s="117">
        <v>20</v>
      </c>
      <c r="H5" s="117">
        <v>65</v>
      </c>
      <c r="I5" s="117">
        <v>830</v>
      </c>
      <c r="J5" s="7">
        <v>3645</v>
      </c>
    </row>
    <row r="6" spans="1:10" x14ac:dyDescent="0.2">
      <c r="A6" s="2" t="s">
        <v>1</v>
      </c>
      <c r="B6" s="118">
        <v>50</v>
      </c>
      <c r="C6" s="118">
        <v>0</v>
      </c>
      <c r="D6" s="118">
        <v>0</v>
      </c>
      <c r="E6" s="118">
        <v>0</v>
      </c>
      <c r="F6" s="118">
        <v>0</v>
      </c>
      <c r="G6" s="118">
        <v>0</v>
      </c>
      <c r="H6" s="118">
        <v>0</v>
      </c>
      <c r="I6" s="118">
        <v>0</v>
      </c>
      <c r="J6" s="9">
        <v>50</v>
      </c>
    </row>
    <row r="7" spans="1:10" x14ac:dyDescent="0.2">
      <c r="A7" s="2" t="s">
        <v>2</v>
      </c>
      <c r="B7" s="118">
        <v>20</v>
      </c>
      <c r="C7" s="118">
        <v>5</v>
      </c>
      <c r="D7" s="118">
        <v>10</v>
      </c>
      <c r="E7" s="118">
        <v>0</v>
      </c>
      <c r="F7" s="118">
        <v>0</v>
      </c>
      <c r="G7" s="118">
        <v>0</v>
      </c>
      <c r="H7" s="118">
        <v>0</v>
      </c>
      <c r="I7" s="118">
        <v>0</v>
      </c>
      <c r="J7" s="9">
        <v>35</v>
      </c>
    </row>
    <row r="8" spans="1:10" x14ac:dyDescent="0.2">
      <c r="A8" s="2" t="s">
        <v>3</v>
      </c>
      <c r="B8" s="118">
        <v>5</v>
      </c>
      <c r="C8" s="118">
        <v>0</v>
      </c>
      <c r="D8" s="118">
        <v>0</v>
      </c>
      <c r="E8" s="118">
        <v>0</v>
      </c>
      <c r="F8" s="118">
        <v>0</v>
      </c>
      <c r="G8" s="118">
        <v>0</v>
      </c>
      <c r="H8" s="118">
        <v>5</v>
      </c>
      <c r="I8" s="118">
        <v>0</v>
      </c>
      <c r="J8" s="9">
        <v>5</v>
      </c>
    </row>
    <row r="9" spans="1:10" x14ac:dyDescent="0.2">
      <c r="A9" s="2" t="s">
        <v>4</v>
      </c>
      <c r="B9" s="118">
        <v>0</v>
      </c>
      <c r="C9" s="118">
        <v>0</v>
      </c>
      <c r="D9" s="118">
        <v>10</v>
      </c>
      <c r="E9" s="118">
        <v>0</v>
      </c>
      <c r="F9" s="118">
        <v>0</v>
      </c>
      <c r="G9" s="118">
        <v>0</v>
      </c>
      <c r="H9" s="118">
        <v>0</v>
      </c>
      <c r="I9" s="118">
        <v>20</v>
      </c>
      <c r="J9" s="9">
        <v>30</v>
      </c>
    </row>
    <row r="10" spans="1:10" x14ac:dyDescent="0.2">
      <c r="A10" s="2" t="s">
        <v>5</v>
      </c>
      <c r="B10" s="118">
        <v>15</v>
      </c>
      <c r="C10" s="118">
        <v>0</v>
      </c>
      <c r="D10" s="118">
        <v>0</v>
      </c>
      <c r="E10" s="118">
        <v>0</v>
      </c>
      <c r="F10" s="118">
        <v>0</v>
      </c>
      <c r="G10" s="118">
        <v>0</v>
      </c>
      <c r="H10" s="118">
        <v>0</v>
      </c>
      <c r="I10" s="118">
        <v>0</v>
      </c>
      <c r="J10" s="9">
        <v>15</v>
      </c>
    </row>
    <row r="11" spans="1:10" x14ac:dyDescent="0.2">
      <c r="A11" s="2" t="s">
        <v>6</v>
      </c>
      <c r="B11" s="118">
        <v>0</v>
      </c>
      <c r="C11" s="118">
        <v>0</v>
      </c>
      <c r="D11" s="118">
        <v>25</v>
      </c>
      <c r="E11" s="118">
        <v>0</v>
      </c>
      <c r="F11" s="118">
        <v>0</v>
      </c>
      <c r="G11" s="118">
        <v>0</v>
      </c>
      <c r="H11" s="118">
        <v>0</v>
      </c>
      <c r="I11" s="118">
        <v>10</v>
      </c>
      <c r="J11" s="9">
        <v>30</v>
      </c>
    </row>
    <row r="12" spans="1:10" x14ac:dyDescent="0.2">
      <c r="A12" s="2" t="s">
        <v>7</v>
      </c>
      <c r="B12" s="118">
        <v>65</v>
      </c>
      <c r="C12" s="118">
        <v>15</v>
      </c>
      <c r="D12" s="118">
        <v>10</v>
      </c>
      <c r="E12" s="118">
        <v>0</v>
      </c>
      <c r="F12" s="118">
        <v>0</v>
      </c>
      <c r="G12" s="118">
        <v>0</v>
      </c>
      <c r="H12" s="118">
        <v>10</v>
      </c>
      <c r="I12" s="118">
        <v>0</v>
      </c>
      <c r="J12" s="9">
        <v>105</v>
      </c>
    </row>
    <row r="13" spans="1:10" x14ac:dyDescent="0.2">
      <c r="A13" s="2" t="s">
        <v>8</v>
      </c>
      <c r="B13" s="118">
        <v>20</v>
      </c>
      <c r="C13" s="118">
        <v>0</v>
      </c>
      <c r="D13" s="118">
        <v>0</v>
      </c>
      <c r="E13" s="118">
        <v>0</v>
      </c>
      <c r="F13" s="118">
        <v>0</v>
      </c>
      <c r="G13" s="118">
        <v>0</v>
      </c>
      <c r="H13" s="118">
        <v>0</v>
      </c>
      <c r="I13" s="118">
        <v>0</v>
      </c>
      <c r="J13" s="9">
        <v>20</v>
      </c>
    </row>
    <row r="14" spans="1:10" x14ac:dyDescent="0.2">
      <c r="A14" s="2" t="s">
        <v>9</v>
      </c>
      <c r="B14" s="118">
        <v>20</v>
      </c>
      <c r="C14" s="118">
        <v>0</v>
      </c>
      <c r="D14" s="118">
        <v>5</v>
      </c>
      <c r="E14" s="118">
        <v>0</v>
      </c>
      <c r="F14" s="118">
        <v>0</v>
      </c>
      <c r="G14" s="118">
        <v>0</v>
      </c>
      <c r="H14" s="118">
        <v>0</v>
      </c>
      <c r="I14" s="118">
        <v>25</v>
      </c>
      <c r="J14" s="9">
        <v>45</v>
      </c>
    </row>
    <row r="15" spans="1:10" x14ac:dyDescent="0.2">
      <c r="A15" s="2" t="s">
        <v>10</v>
      </c>
      <c r="B15" s="118">
        <v>85</v>
      </c>
      <c r="C15" s="118">
        <v>0</v>
      </c>
      <c r="D15" s="118">
        <v>0</v>
      </c>
      <c r="E15" s="118">
        <v>0</v>
      </c>
      <c r="F15" s="118">
        <v>0</v>
      </c>
      <c r="G15" s="118">
        <v>0</v>
      </c>
      <c r="H15" s="118">
        <v>5</v>
      </c>
      <c r="I15" s="118">
        <v>0</v>
      </c>
      <c r="J15" s="9">
        <v>90</v>
      </c>
    </row>
    <row r="16" spans="1:10" x14ac:dyDescent="0.2">
      <c r="A16" s="2" t="s">
        <v>11</v>
      </c>
      <c r="B16" s="118">
        <v>15</v>
      </c>
      <c r="C16" s="118">
        <v>0</v>
      </c>
      <c r="D16" s="118">
        <v>0</v>
      </c>
      <c r="E16" s="118">
        <v>0</v>
      </c>
      <c r="F16" s="118">
        <v>0</v>
      </c>
      <c r="G16" s="118">
        <v>0</v>
      </c>
      <c r="H16" s="118">
        <v>0</v>
      </c>
      <c r="I16" s="118">
        <v>0</v>
      </c>
      <c r="J16" s="9">
        <v>15</v>
      </c>
    </row>
    <row r="17" spans="1:10" x14ac:dyDescent="0.2">
      <c r="A17" s="2" t="s">
        <v>12</v>
      </c>
      <c r="B17" s="118">
        <v>315</v>
      </c>
      <c r="C17" s="118">
        <v>0</v>
      </c>
      <c r="D17" s="118">
        <v>35</v>
      </c>
      <c r="E17" s="118">
        <v>0</v>
      </c>
      <c r="F17" s="118">
        <v>0</v>
      </c>
      <c r="G17" s="118">
        <v>5</v>
      </c>
      <c r="H17" s="118">
        <v>0</v>
      </c>
      <c r="I17" s="118">
        <v>495</v>
      </c>
      <c r="J17" s="9">
        <v>850</v>
      </c>
    </row>
    <row r="18" spans="1:10" x14ac:dyDescent="0.2">
      <c r="A18" s="2" t="s">
        <v>13</v>
      </c>
      <c r="B18" s="118">
        <v>5</v>
      </c>
      <c r="C18" s="118">
        <v>0</v>
      </c>
      <c r="D18" s="118">
        <v>5</v>
      </c>
      <c r="E18" s="118">
        <v>0</v>
      </c>
      <c r="F18" s="118">
        <v>0</v>
      </c>
      <c r="G18" s="118">
        <v>0</v>
      </c>
      <c r="H18" s="118">
        <v>0</v>
      </c>
      <c r="I18" s="118">
        <v>0</v>
      </c>
      <c r="J18" s="9">
        <v>10</v>
      </c>
    </row>
    <row r="19" spans="1:10" x14ac:dyDescent="0.2">
      <c r="A19" s="2" t="s">
        <v>14</v>
      </c>
      <c r="B19" s="118">
        <v>95</v>
      </c>
      <c r="C19" s="118">
        <v>0</v>
      </c>
      <c r="D19" s="118">
        <v>0</v>
      </c>
      <c r="E19" s="118">
        <v>0</v>
      </c>
      <c r="F19" s="118">
        <v>0</v>
      </c>
      <c r="G19" s="118">
        <v>0</v>
      </c>
      <c r="H19" s="118">
        <v>0</v>
      </c>
      <c r="I19" s="118">
        <v>15</v>
      </c>
      <c r="J19" s="9">
        <v>105</v>
      </c>
    </row>
    <row r="20" spans="1:10" x14ac:dyDescent="0.2">
      <c r="A20" s="2" t="s">
        <v>15</v>
      </c>
      <c r="B20" s="118">
        <v>155</v>
      </c>
      <c r="C20" s="118">
        <v>0</v>
      </c>
      <c r="D20" s="118">
        <v>0</v>
      </c>
      <c r="E20" s="118">
        <v>5</v>
      </c>
      <c r="F20" s="118">
        <v>0</v>
      </c>
      <c r="G20" s="118">
        <v>0</v>
      </c>
      <c r="H20" s="118">
        <v>0</v>
      </c>
      <c r="I20" s="118">
        <v>0</v>
      </c>
      <c r="J20" s="9">
        <v>165</v>
      </c>
    </row>
    <row r="21" spans="1:10" x14ac:dyDescent="0.2">
      <c r="A21" s="2" t="s">
        <v>16</v>
      </c>
      <c r="B21" s="118">
        <v>0</v>
      </c>
      <c r="C21" s="118">
        <v>0</v>
      </c>
      <c r="D21" s="118">
        <v>775</v>
      </c>
      <c r="E21" s="118">
        <v>0</v>
      </c>
      <c r="F21" s="118">
        <v>0</v>
      </c>
      <c r="G21" s="118">
        <v>10</v>
      </c>
      <c r="H21" s="118">
        <v>5</v>
      </c>
      <c r="I21" s="118">
        <v>130</v>
      </c>
      <c r="J21" s="9">
        <v>925</v>
      </c>
    </row>
    <row r="22" spans="1:10" x14ac:dyDescent="0.2">
      <c r="A22" s="2" t="s">
        <v>17</v>
      </c>
      <c r="B22" s="118">
        <v>85</v>
      </c>
      <c r="C22" s="118">
        <v>0</v>
      </c>
      <c r="D22" s="118">
        <v>0</v>
      </c>
      <c r="E22" s="118">
        <v>0</v>
      </c>
      <c r="F22" s="118">
        <v>0</v>
      </c>
      <c r="G22" s="118">
        <v>0</v>
      </c>
      <c r="H22" s="118">
        <v>5</v>
      </c>
      <c r="I22" s="118">
        <v>40</v>
      </c>
      <c r="J22" s="9">
        <v>130</v>
      </c>
    </row>
    <row r="23" spans="1:10" x14ac:dyDescent="0.2">
      <c r="A23" s="2" t="s">
        <v>18</v>
      </c>
      <c r="B23" s="118">
        <v>0</v>
      </c>
      <c r="C23" s="118">
        <v>0</v>
      </c>
      <c r="D23" s="118">
        <v>5</v>
      </c>
      <c r="E23" s="118">
        <v>0</v>
      </c>
      <c r="F23" s="118">
        <v>0</v>
      </c>
      <c r="G23" s="118">
        <v>0</v>
      </c>
      <c r="H23" s="118">
        <v>0</v>
      </c>
      <c r="I23" s="118">
        <v>0</v>
      </c>
      <c r="J23" s="9">
        <v>5</v>
      </c>
    </row>
    <row r="24" spans="1:10" x14ac:dyDescent="0.2">
      <c r="A24" s="2" t="s">
        <v>19</v>
      </c>
      <c r="B24" s="118">
        <v>115</v>
      </c>
      <c r="C24" s="118">
        <v>0</v>
      </c>
      <c r="D24" s="118">
        <v>40</v>
      </c>
      <c r="E24" s="118">
        <v>0</v>
      </c>
      <c r="F24" s="118">
        <v>0</v>
      </c>
      <c r="G24" s="118">
        <v>0</v>
      </c>
      <c r="H24" s="118">
        <v>0</v>
      </c>
      <c r="I24" s="118">
        <v>0</v>
      </c>
      <c r="J24" s="9">
        <v>160</v>
      </c>
    </row>
    <row r="25" spans="1:10" x14ac:dyDescent="0.2">
      <c r="A25" s="2" t="s">
        <v>20</v>
      </c>
      <c r="B25" s="118">
        <v>15</v>
      </c>
      <c r="C25" s="118">
        <v>0</v>
      </c>
      <c r="D25" s="118">
        <v>5</v>
      </c>
      <c r="E25" s="118">
        <v>0</v>
      </c>
      <c r="F25" s="118">
        <v>0</v>
      </c>
      <c r="G25" s="118">
        <v>0</v>
      </c>
      <c r="H25" s="118">
        <v>0</v>
      </c>
      <c r="I25" s="118">
        <v>0</v>
      </c>
      <c r="J25" s="9">
        <v>20</v>
      </c>
    </row>
    <row r="26" spans="1:10" x14ac:dyDescent="0.2">
      <c r="A26" s="2" t="s">
        <v>21</v>
      </c>
      <c r="B26" s="118">
        <v>35</v>
      </c>
      <c r="C26" s="118">
        <v>0</v>
      </c>
      <c r="D26" s="118">
        <v>0</v>
      </c>
      <c r="E26" s="118">
        <v>0</v>
      </c>
      <c r="F26" s="118">
        <v>0</v>
      </c>
      <c r="G26" s="118">
        <v>0</v>
      </c>
      <c r="H26" s="118">
        <v>10</v>
      </c>
      <c r="I26" s="118">
        <v>0</v>
      </c>
      <c r="J26" s="9">
        <v>45</v>
      </c>
    </row>
    <row r="27" spans="1:10" x14ac:dyDescent="0.2">
      <c r="A27" s="2" t="s">
        <v>22</v>
      </c>
      <c r="B27" s="118">
        <v>110</v>
      </c>
      <c r="C27" s="118">
        <v>0</v>
      </c>
      <c r="D27" s="118">
        <v>5</v>
      </c>
      <c r="E27" s="118">
        <v>0</v>
      </c>
      <c r="F27" s="118">
        <v>0</v>
      </c>
      <c r="G27" s="118">
        <v>0</v>
      </c>
      <c r="H27" s="118">
        <v>0</v>
      </c>
      <c r="I27" s="118">
        <v>0</v>
      </c>
      <c r="J27" s="9">
        <v>115</v>
      </c>
    </row>
    <row r="28" spans="1:10" x14ac:dyDescent="0.2">
      <c r="A28" s="2" t="s">
        <v>23</v>
      </c>
      <c r="B28" s="118">
        <v>5</v>
      </c>
      <c r="C28" s="118">
        <v>0</v>
      </c>
      <c r="D28" s="118">
        <v>5</v>
      </c>
      <c r="E28" s="118">
        <v>0</v>
      </c>
      <c r="F28" s="118">
        <v>0</v>
      </c>
      <c r="G28" s="118">
        <v>0</v>
      </c>
      <c r="H28" s="118">
        <v>0</v>
      </c>
      <c r="I28" s="118">
        <v>0</v>
      </c>
      <c r="J28" s="9">
        <v>10</v>
      </c>
    </row>
    <row r="29" spans="1:10" x14ac:dyDescent="0.2">
      <c r="A29" s="2" t="s">
        <v>24</v>
      </c>
      <c r="B29" s="118">
        <v>5</v>
      </c>
      <c r="C29" s="118">
        <v>0</v>
      </c>
      <c r="D29" s="118">
        <v>0</v>
      </c>
      <c r="E29" s="118">
        <v>0</v>
      </c>
      <c r="F29" s="118">
        <v>0</v>
      </c>
      <c r="G29" s="118">
        <v>0</v>
      </c>
      <c r="H29" s="118">
        <v>0</v>
      </c>
      <c r="I29" s="118">
        <v>0</v>
      </c>
      <c r="J29" s="9">
        <v>5</v>
      </c>
    </row>
    <row r="30" spans="1:10" x14ac:dyDescent="0.2">
      <c r="A30" s="2" t="s">
        <v>25</v>
      </c>
      <c r="B30" s="118">
        <v>35</v>
      </c>
      <c r="C30" s="118">
        <v>0</v>
      </c>
      <c r="D30" s="118">
        <v>0</v>
      </c>
      <c r="E30" s="118">
        <v>0</v>
      </c>
      <c r="F30" s="118">
        <v>0</v>
      </c>
      <c r="G30" s="118">
        <v>0</v>
      </c>
      <c r="H30" s="118">
        <v>0</v>
      </c>
      <c r="I30" s="118">
        <v>0</v>
      </c>
      <c r="J30" s="9">
        <v>35</v>
      </c>
    </row>
    <row r="31" spans="1:10" x14ac:dyDescent="0.2">
      <c r="A31" s="2" t="s">
        <v>26</v>
      </c>
      <c r="B31" s="118">
        <v>10</v>
      </c>
      <c r="C31" s="118">
        <v>15</v>
      </c>
      <c r="D31" s="118">
        <v>0</v>
      </c>
      <c r="E31" s="118">
        <v>0</v>
      </c>
      <c r="F31" s="118">
        <v>0</v>
      </c>
      <c r="G31" s="118">
        <v>0</v>
      </c>
      <c r="H31" s="118">
        <v>0</v>
      </c>
      <c r="I31" s="118">
        <v>0</v>
      </c>
      <c r="J31" s="9">
        <v>25</v>
      </c>
    </row>
    <row r="32" spans="1:10" x14ac:dyDescent="0.2">
      <c r="A32" s="2" t="s">
        <v>27</v>
      </c>
      <c r="B32" s="118">
        <v>10</v>
      </c>
      <c r="C32" s="118">
        <v>0</v>
      </c>
      <c r="D32" s="118">
        <v>0</v>
      </c>
      <c r="E32" s="118">
        <v>0</v>
      </c>
      <c r="F32" s="118">
        <v>0</v>
      </c>
      <c r="G32" s="118">
        <v>0</v>
      </c>
      <c r="H32" s="118">
        <v>0</v>
      </c>
      <c r="I32" s="118">
        <v>0</v>
      </c>
      <c r="J32" s="9">
        <v>15</v>
      </c>
    </row>
    <row r="33" spans="1:10" x14ac:dyDescent="0.2">
      <c r="A33" s="2" t="s">
        <v>28</v>
      </c>
      <c r="B33" s="118">
        <v>35</v>
      </c>
      <c r="C33" s="118">
        <v>0</v>
      </c>
      <c r="D33" s="118">
        <v>0</v>
      </c>
      <c r="E33" s="118">
        <v>0</v>
      </c>
      <c r="F33" s="118">
        <v>0</v>
      </c>
      <c r="G33" s="118">
        <v>0</v>
      </c>
      <c r="H33" s="118">
        <v>0</v>
      </c>
      <c r="I33" s="118">
        <v>20</v>
      </c>
      <c r="J33" s="9">
        <v>55</v>
      </c>
    </row>
    <row r="34" spans="1:10" x14ac:dyDescent="0.2">
      <c r="A34" s="2" t="s">
        <v>29</v>
      </c>
      <c r="B34" s="118">
        <v>155</v>
      </c>
      <c r="C34" s="118">
        <v>0</v>
      </c>
      <c r="D34" s="118">
        <v>10</v>
      </c>
      <c r="E34" s="118">
        <v>0</v>
      </c>
      <c r="F34" s="118">
        <v>0</v>
      </c>
      <c r="G34" s="118">
        <v>0</v>
      </c>
      <c r="H34" s="118">
        <v>15</v>
      </c>
      <c r="I34" s="118">
        <v>40</v>
      </c>
      <c r="J34" s="9">
        <v>220</v>
      </c>
    </row>
    <row r="35" spans="1:10" x14ac:dyDescent="0.2">
      <c r="A35" s="2" t="s">
        <v>30</v>
      </c>
      <c r="B35" s="118">
        <v>80</v>
      </c>
      <c r="C35" s="118">
        <v>0</v>
      </c>
      <c r="D35" s="118">
        <v>0</v>
      </c>
      <c r="E35" s="118">
        <v>0</v>
      </c>
      <c r="F35" s="118">
        <v>0</v>
      </c>
      <c r="G35" s="118">
        <v>0</v>
      </c>
      <c r="H35" s="118">
        <v>10</v>
      </c>
      <c r="I35" s="118">
        <v>10</v>
      </c>
      <c r="J35" s="9">
        <v>100</v>
      </c>
    </row>
    <row r="36" spans="1:10" x14ac:dyDescent="0.2">
      <c r="A36" s="2" t="s">
        <v>31</v>
      </c>
      <c r="B36" s="118">
        <v>45</v>
      </c>
      <c r="C36" s="118">
        <v>0</v>
      </c>
      <c r="D36" s="118">
        <v>5</v>
      </c>
      <c r="E36" s="118">
        <v>0</v>
      </c>
      <c r="F36" s="118">
        <v>0</v>
      </c>
      <c r="G36" s="118">
        <v>0</v>
      </c>
      <c r="H36" s="118">
        <v>0</v>
      </c>
      <c r="I36" s="118">
        <v>0</v>
      </c>
      <c r="J36" s="9">
        <v>50</v>
      </c>
    </row>
    <row r="37" spans="1:10" x14ac:dyDescent="0.2">
      <c r="A37" s="3" t="s">
        <v>32</v>
      </c>
      <c r="B37" s="121">
        <v>135</v>
      </c>
      <c r="C37" s="121">
        <v>0</v>
      </c>
      <c r="D37" s="121">
        <v>5</v>
      </c>
      <c r="E37" s="121">
        <v>0</v>
      </c>
      <c r="F37" s="121">
        <v>0</v>
      </c>
      <c r="G37" s="121">
        <v>0</v>
      </c>
      <c r="H37" s="121">
        <v>0</v>
      </c>
      <c r="I37" s="121">
        <v>25</v>
      </c>
      <c r="J37" s="11">
        <v>165</v>
      </c>
    </row>
    <row r="38" spans="1:10" x14ac:dyDescent="0.2">
      <c r="A38" s="1"/>
      <c r="B38" s="119"/>
      <c r="C38" s="119"/>
      <c r="D38" s="119"/>
      <c r="E38" s="119"/>
      <c r="F38" s="119"/>
      <c r="G38" s="119"/>
      <c r="H38" s="119"/>
      <c r="I38" s="119"/>
      <c r="J38" s="119"/>
    </row>
    <row r="39" spans="1:10" s="131" customFormat="1" x14ac:dyDescent="0.2">
      <c r="A39" s="275" t="s">
        <v>347</v>
      </c>
    </row>
    <row r="40" spans="1:10" x14ac:dyDescent="0.2">
      <c r="A40" s="161"/>
    </row>
    <row r="41" spans="1:10" ht="25.5" x14ac:dyDescent="0.2">
      <c r="A41" s="54"/>
      <c r="B41" s="53" t="s">
        <v>280</v>
      </c>
      <c r="C41" s="53" t="s">
        <v>281</v>
      </c>
      <c r="D41" s="53" t="s">
        <v>282</v>
      </c>
      <c r="E41" s="53" t="s">
        <v>283</v>
      </c>
      <c r="F41" s="53" t="s">
        <v>284</v>
      </c>
      <c r="G41" s="53" t="s">
        <v>122</v>
      </c>
      <c r="H41" s="53" t="s">
        <v>123</v>
      </c>
      <c r="I41" s="53" t="s">
        <v>51</v>
      </c>
      <c r="J41" s="53" t="s">
        <v>114</v>
      </c>
    </row>
    <row r="42" spans="1:10" x14ac:dyDescent="0.2">
      <c r="A42" s="4" t="s">
        <v>0</v>
      </c>
      <c r="B42" s="111">
        <f>B5/$J5</f>
        <v>0.47462277091906724</v>
      </c>
      <c r="C42" s="111">
        <f t="shared" ref="C42:J42" si="0">C5/$J5</f>
        <v>1.0973936899862825E-2</v>
      </c>
      <c r="D42" s="111">
        <f t="shared" si="0"/>
        <v>0.26063100137174211</v>
      </c>
      <c r="E42" s="111">
        <f t="shared" si="0"/>
        <v>2.7434842249657062E-3</v>
      </c>
      <c r="F42" s="111">
        <f t="shared" si="0"/>
        <v>0</v>
      </c>
      <c r="G42" s="111">
        <f t="shared" si="0"/>
        <v>5.4869684499314125E-3</v>
      </c>
      <c r="H42" s="111">
        <f t="shared" si="0"/>
        <v>1.7832647462277092E-2</v>
      </c>
      <c r="I42" s="111">
        <f t="shared" si="0"/>
        <v>0.22770919067215364</v>
      </c>
      <c r="J42" s="68">
        <f t="shared" si="0"/>
        <v>1</v>
      </c>
    </row>
    <row r="43" spans="1:10" x14ac:dyDescent="0.2">
      <c r="A43" s="2" t="s">
        <v>1</v>
      </c>
      <c r="B43" s="103">
        <f t="shared" ref="B43:J58" si="1">B6/$J6</f>
        <v>1</v>
      </c>
      <c r="C43" s="103">
        <f t="shared" si="1"/>
        <v>0</v>
      </c>
      <c r="D43" s="103">
        <f t="shared" si="1"/>
        <v>0</v>
      </c>
      <c r="E43" s="103">
        <f t="shared" si="1"/>
        <v>0</v>
      </c>
      <c r="F43" s="103">
        <f t="shared" si="1"/>
        <v>0</v>
      </c>
      <c r="G43" s="103">
        <f t="shared" si="1"/>
        <v>0</v>
      </c>
      <c r="H43" s="103">
        <f t="shared" si="1"/>
        <v>0</v>
      </c>
      <c r="I43" s="103">
        <f t="shared" si="1"/>
        <v>0</v>
      </c>
      <c r="J43" s="70">
        <f t="shared" si="1"/>
        <v>1</v>
      </c>
    </row>
    <row r="44" spans="1:10" x14ac:dyDescent="0.2">
      <c r="A44" s="2" t="s">
        <v>2</v>
      </c>
      <c r="B44" s="103">
        <f t="shared" si="1"/>
        <v>0.5714285714285714</v>
      </c>
      <c r="C44" s="103">
        <f t="shared" si="1"/>
        <v>0.14285714285714285</v>
      </c>
      <c r="D44" s="103">
        <f t="shared" si="1"/>
        <v>0.2857142857142857</v>
      </c>
      <c r="E44" s="103">
        <f t="shared" si="1"/>
        <v>0</v>
      </c>
      <c r="F44" s="103">
        <f t="shared" si="1"/>
        <v>0</v>
      </c>
      <c r="G44" s="103">
        <f t="shared" si="1"/>
        <v>0</v>
      </c>
      <c r="H44" s="103">
        <f t="shared" si="1"/>
        <v>0</v>
      </c>
      <c r="I44" s="103">
        <f t="shared" si="1"/>
        <v>0</v>
      </c>
      <c r="J44" s="70">
        <f t="shared" si="1"/>
        <v>1</v>
      </c>
    </row>
    <row r="45" spans="1:10" x14ac:dyDescent="0.2">
      <c r="A45" s="2" t="s">
        <v>3</v>
      </c>
      <c r="B45" s="103">
        <f t="shared" si="1"/>
        <v>1</v>
      </c>
      <c r="C45" s="103">
        <f t="shared" si="1"/>
        <v>0</v>
      </c>
      <c r="D45" s="103">
        <f t="shared" si="1"/>
        <v>0</v>
      </c>
      <c r="E45" s="103">
        <f t="shared" si="1"/>
        <v>0</v>
      </c>
      <c r="F45" s="103">
        <f t="shared" si="1"/>
        <v>0</v>
      </c>
      <c r="G45" s="103">
        <f t="shared" si="1"/>
        <v>0</v>
      </c>
      <c r="H45" s="103">
        <f t="shared" si="1"/>
        <v>1</v>
      </c>
      <c r="I45" s="103">
        <f t="shared" si="1"/>
        <v>0</v>
      </c>
      <c r="J45" s="70">
        <f t="shared" si="1"/>
        <v>1</v>
      </c>
    </row>
    <row r="46" spans="1:10" x14ac:dyDescent="0.2">
      <c r="A46" s="2" t="s">
        <v>4</v>
      </c>
      <c r="B46" s="103">
        <f t="shared" si="1"/>
        <v>0</v>
      </c>
      <c r="C46" s="103">
        <f t="shared" si="1"/>
        <v>0</v>
      </c>
      <c r="D46" s="103">
        <f t="shared" si="1"/>
        <v>0.33333333333333331</v>
      </c>
      <c r="E46" s="103">
        <f t="shared" si="1"/>
        <v>0</v>
      </c>
      <c r="F46" s="103">
        <f t="shared" si="1"/>
        <v>0</v>
      </c>
      <c r="G46" s="103">
        <f t="shared" si="1"/>
        <v>0</v>
      </c>
      <c r="H46" s="103">
        <f t="shared" si="1"/>
        <v>0</v>
      </c>
      <c r="I46" s="103">
        <f t="shared" si="1"/>
        <v>0.66666666666666663</v>
      </c>
      <c r="J46" s="70">
        <f t="shared" si="1"/>
        <v>1</v>
      </c>
    </row>
    <row r="47" spans="1:10" x14ac:dyDescent="0.2">
      <c r="A47" s="2" t="s">
        <v>5</v>
      </c>
      <c r="B47" s="103">
        <f t="shared" si="1"/>
        <v>1</v>
      </c>
      <c r="C47" s="103">
        <f t="shared" si="1"/>
        <v>0</v>
      </c>
      <c r="D47" s="103">
        <f t="shared" si="1"/>
        <v>0</v>
      </c>
      <c r="E47" s="103">
        <f t="shared" si="1"/>
        <v>0</v>
      </c>
      <c r="F47" s="103">
        <f t="shared" si="1"/>
        <v>0</v>
      </c>
      <c r="G47" s="103">
        <f t="shared" si="1"/>
        <v>0</v>
      </c>
      <c r="H47" s="103">
        <f t="shared" si="1"/>
        <v>0</v>
      </c>
      <c r="I47" s="103">
        <f t="shared" si="1"/>
        <v>0</v>
      </c>
      <c r="J47" s="70">
        <f t="shared" si="1"/>
        <v>1</v>
      </c>
    </row>
    <row r="48" spans="1:10" x14ac:dyDescent="0.2">
      <c r="A48" s="2" t="s">
        <v>6</v>
      </c>
      <c r="B48" s="103">
        <f t="shared" si="1"/>
        <v>0</v>
      </c>
      <c r="C48" s="103">
        <f t="shared" si="1"/>
        <v>0</v>
      </c>
      <c r="D48" s="103">
        <f t="shared" si="1"/>
        <v>0.83333333333333337</v>
      </c>
      <c r="E48" s="103">
        <f t="shared" si="1"/>
        <v>0</v>
      </c>
      <c r="F48" s="103">
        <f t="shared" si="1"/>
        <v>0</v>
      </c>
      <c r="G48" s="103">
        <f t="shared" si="1"/>
        <v>0</v>
      </c>
      <c r="H48" s="103">
        <f t="shared" si="1"/>
        <v>0</v>
      </c>
      <c r="I48" s="103">
        <f t="shared" si="1"/>
        <v>0.33333333333333331</v>
      </c>
      <c r="J48" s="70">
        <f t="shared" si="1"/>
        <v>1</v>
      </c>
    </row>
    <row r="49" spans="1:10" x14ac:dyDescent="0.2">
      <c r="A49" s="2" t="s">
        <v>7</v>
      </c>
      <c r="B49" s="103">
        <f t="shared" si="1"/>
        <v>0.61904761904761907</v>
      </c>
      <c r="C49" s="103">
        <f t="shared" si="1"/>
        <v>0.14285714285714285</v>
      </c>
      <c r="D49" s="103">
        <f t="shared" si="1"/>
        <v>9.5238095238095233E-2</v>
      </c>
      <c r="E49" s="103">
        <f t="shared" si="1"/>
        <v>0</v>
      </c>
      <c r="F49" s="103">
        <f t="shared" si="1"/>
        <v>0</v>
      </c>
      <c r="G49" s="103">
        <f t="shared" si="1"/>
        <v>0</v>
      </c>
      <c r="H49" s="103">
        <f t="shared" si="1"/>
        <v>9.5238095238095233E-2</v>
      </c>
      <c r="I49" s="103">
        <f t="shared" si="1"/>
        <v>0</v>
      </c>
      <c r="J49" s="70">
        <f t="shared" si="1"/>
        <v>1</v>
      </c>
    </row>
    <row r="50" spans="1:10" x14ac:dyDescent="0.2">
      <c r="A50" s="2" t="s">
        <v>8</v>
      </c>
      <c r="B50" s="103">
        <f t="shared" si="1"/>
        <v>1</v>
      </c>
      <c r="C50" s="103">
        <f t="shared" si="1"/>
        <v>0</v>
      </c>
      <c r="D50" s="103">
        <f t="shared" si="1"/>
        <v>0</v>
      </c>
      <c r="E50" s="103">
        <f t="shared" si="1"/>
        <v>0</v>
      </c>
      <c r="F50" s="103">
        <f t="shared" si="1"/>
        <v>0</v>
      </c>
      <c r="G50" s="103">
        <f t="shared" si="1"/>
        <v>0</v>
      </c>
      <c r="H50" s="103">
        <f t="shared" si="1"/>
        <v>0</v>
      </c>
      <c r="I50" s="103">
        <f t="shared" si="1"/>
        <v>0</v>
      </c>
      <c r="J50" s="70">
        <f t="shared" si="1"/>
        <v>1</v>
      </c>
    </row>
    <row r="51" spans="1:10" x14ac:dyDescent="0.2">
      <c r="A51" s="2" t="s">
        <v>9</v>
      </c>
      <c r="B51" s="103">
        <f t="shared" si="1"/>
        <v>0.44444444444444442</v>
      </c>
      <c r="C51" s="103">
        <f t="shared" si="1"/>
        <v>0</v>
      </c>
      <c r="D51" s="103">
        <f t="shared" si="1"/>
        <v>0.1111111111111111</v>
      </c>
      <c r="E51" s="103">
        <f t="shared" si="1"/>
        <v>0</v>
      </c>
      <c r="F51" s="103">
        <f t="shared" si="1"/>
        <v>0</v>
      </c>
      <c r="G51" s="103">
        <f t="shared" si="1"/>
        <v>0</v>
      </c>
      <c r="H51" s="103">
        <f t="shared" si="1"/>
        <v>0</v>
      </c>
      <c r="I51" s="103">
        <f t="shared" si="1"/>
        <v>0.55555555555555558</v>
      </c>
      <c r="J51" s="70">
        <f t="shared" si="1"/>
        <v>1</v>
      </c>
    </row>
    <row r="52" spans="1:10" x14ac:dyDescent="0.2">
      <c r="A52" s="2" t="s">
        <v>10</v>
      </c>
      <c r="B52" s="103">
        <f t="shared" si="1"/>
        <v>0.94444444444444442</v>
      </c>
      <c r="C52" s="103">
        <f t="shared" si="1"/>
        <v>0</v>
      </c>
      <c r="D52" s="103">
        <f t="shared" si="1"/>
        <v>0</v>
      </c>
      <c r="E52" s="103">
        <f t="shared" si="1"/>
        <v>0</v>
      </c>
      <c r="F52" s="103">
        <f t="shared" si="1"/>
        <v>0</v>
      </c>
      <c r="G52" s="103">
        <f t="shared" si="1"/>
        <v>0</v>
      </c>
      <c r="H52" s="103">
        <f t="shared" si="1"/>
        <v>5.5555555555555552E-2</v>
      </c>
      <c r="I52" s="103">
        <f t="shared" si="1"/>
        <v>0</v>
      </c>
      <c r="J52" s="70">
        <f t="shared" si="1"/>
        <v>1</v>
      </c>
    </row>
    <row r="53" spans="1:10" x14ac:dyDescent="0.2">
      <c r="A53" s="2" t="s">
        <v>11</v>
      </c>
      <c r="B53" s="103">
        <f t="shared" si="1"/>
        <v>1</v>
      </c>
      <c r="C53" s="103">
        <f t="shared" si="1"/>
        <v>0</v>
      </c>
      <c r="D53" s="103">
        <f t="shared" si="1"/>
        <v>0</v>
      </c>
      <c r="E53" s="103">
        <f t="shared" si="1"/>
        <v>0</v>
      </c>
      <c r="F53" s="103">
        <f t="shared" si="1"/>
        <v>0</v>
      </c>
      <c r="G53" s="103">
        <f t="shared" si="1"/>
        <v>0</v>
      </c>
      <c r="H53" s="103">
        <f t="shared" si="1"/>
        <v>0</v>
      </c>
      <c r="I53" s="103">
        <f t="shared" si="1"/>
        <v>0</v>
      </c>
      <c r="J53" s="70">
        <f t="shared" si="1"/>
        <v>1</v>
      </c>
    </row>
    <row r="54" spans="1:10" x14ac:dyDescent="0.2">
      <c r="A54" s="2" t="s">
        <v>12</v>
      </c>
      <c r="B54" s="103">
        <f t="shared" si="1"/>
        <v>0.37058823529411766</v>
      </c>
      <c r="C54" s="103">
        <f t="shared" si="1"/>
        <v>0</v>
      </c>
      <c r="D54" s="103">
        <f t="shared" si="1"/>
        <v>4.1176470588235294E-2</v>
      </c>
      <c r="E54" s="103">
        <f t="shared" si="1"/>
        <v>0</v>
      </c>
      <c r="F54" s="103">
        <f t="shared" si="1"/>
        <v>0</v>
      </c>
      <c r="G54" s="103">
        <f t="shared" si="1"/>
        <v>5.8823529411764705E-3</v>
      </c>
      <c r="H54" s="103">
        <f t="shared" si="1"/>
        <v>0</v>
      </c>
      <c r="I54" s="103">
        <f t="shared" si="1"/>
        <v>0.58235294117647063</v>
      </c>
      <c r="J54" s="70">
        <f t="shared" si="1"/>
        <v>1</v>
      </c>
    </row>
    <row r="55" spans="1:10" x14ac:dyDescent="0.2">
      <c r="A55" s="2" t="s">
        <v>13</v>
      </c>
      <c r="B55" s="103">
        <f t="shared" si="1"/>
        <v>0.5</v>
      </c>
      <c r="C55" s="103">
        <f t="shared" si="1"/>
        <v>0</v>
      </c>
      <c r="D55" s="103">
        <f t="shared" si="1"/>
        <v>0.5</v>
      </c>
      <c r="E55" s="103">
        <f t="shared" si="1"/>
        <v>0</v>
      </c>
      <c r="F55" s="103">
        <f t="shared" si="1"/>
        <v>0</v>
      </c>
      <c r="G55" s="103">
        <f t="shared" si="1"/>
        <v>0</v>
      </c>
      <c r="H55" s="103">
        <f t="shared" si="1"/>
        <v>0</v>
      </c>
      <c r="I55" s="103">
        <f t="shared" si="1"/>
        <v>0</v>
      </c>
      <c r="J55" s="70">
        <f t="shared" si="1"/>
        <v>1</v>
      </c>
    </row>
    <row r="56" spans="1:10" x14ac:dyDescent="0.2">
      <c r="A56" s="2" t="s">
        <v>14</v>
      </c>
      <c r="B56" s="103">
        <f t="shared" si="1"/>
        <v>0.90476190476190477</v>
      </c>
      <c r="C56" s="103">
        <f t="shared" si="1"/>
        <v>0</v>
      </c>
      <c r="D56" s="103">
        <f t="shared" si="1"/>
        <v>0</v>
      </c>
      <c r="E56" s="103">
        <f t="shared" si="1"/>
        <v>0</v>
      </c>
      <c r="F56" s="103">
        <f t="shared" si="1"/>
        <v>0</v>
      </c>
      <c r="G56" s="103">
        <f t="shared" si="1"/>
        <v>0</v>
      </c>
      <c r="H56" s="103">
        <f t="shared" si="1"/>
        <v>0</v>
      </c>
      <c r="I56" s="103">
        <f t="shared" si="1"/>
        <v>0.14285714285714285</v>
      </c>
      <c r="J56" s="70">
        <f t="shared" si="1"/>
        <v>1</v>
      </c>
    </row>
    <row r="57" spans="1:10" x14ac:dyDescent="0.2">
      <c r="A57" s="2" t="s">
        <v>15</v>
      </c>
      <c r="B57" s="103">
        <f t="shared" si="1"/>
        <v>0.93939393939393945</v>
      </c>
      <c r="C57" s="103">
        <f t="shared" si="1"/>
        <v>0</v>
      </c>
      <c r="D57" s="103">
        <f t="shared" si="1"/>
        <v>0</v>
      </c>
      <c r="E57" s="103">
        <f t="shared" si="1"/>
        <v>3.0303030303030304E-2</v>
      </c>
      <c r="F57" s="103">
        <f t="shared" si="1"/>
        <v>0</v>
      </c>
      <c r="G57" s="103">
        <f t="shared" si="1"/>
        <v>0</v>
      </c>
      <c r="H57" s="103">
        <f t="shared" si="1"/>
        <v>0</v>
      </c>
      <c r="I57" s="103">
        <f t="shared" si="1"/>
        <v>0</v>
      </c>
      <c r="J57" s="70">
        <f t="shared" si="1"/>
        <v>1</v>
      </c>
    </row>
    <row r="58" spans="1:10" x14ac:dyDescent="0.2">
      <c r="A58" s="2" t="s">
        <v>16</v>
      </c>
      <c r="B58" s="103">
        <f t="shared" si="1"/>
        <v>0</v>
      </c>
      <c r="C58" s="103">
        <f t="shared" si="1"/>
        <v>0</v>
      </c>
      <c r="D58" s="103">
        <f t="shared" si="1"/>
        <v>0.83783783783783783</v>
      </c>
      <c r="E58" s="103">
        <f t="shared" si="1"/>
        <v>0</v>
      </c>
      <c r="F58" s="103">
        <f t="shared" si="1"/>
        <v>0</v>
      </c>
      <c r="G58" s="103">
        <f t="shared" si="1"/>
        <v>1.0810810810810811E-2</v>
      </c>
      <c r="H58" s="103">
        <f t="shared" si="1"/>
        <v>5.4054054054054057E-3</v>
      </c>
      <c r="I58" s="103">
        <f t="shared" si="1"/>
        <v>0.14054054054054055</v>
      </c>
      <c r="J58" s="70">
        <f t="shared" si="1"/>
        <v>1</v>
      </c>
    </row>
    <row r="59" spans="1:10" x14ac:dyDescent="0.2">
      <c r="A59" s="2" t="s">
        <v>17</v>
      </c>
      <c r="B59" s="103">
        <f t="shared" ref="B59:J74" si="2">B22/$J22</f>
        <v>0.65384615384615385</v>
      </c>
      <c r="C59" s="103">
        <f t="shared" si="2"/>
        <v>0</v>
      </c>
      <c r="D59" s="103">
        <f t="shared" si="2"/>
        <v>0</v>
      </c>
      <c r="E59" s="103">
        <f t="shared" si="2"/>
        <v>0</v>
      </c>
      <c r="F59" s="103">
        <f t="shared" si="2"/>
        <v>0</v>
      </c>
      <c r="G59" s="103">
        <f t="shared" si="2"/>
        <v>0</v>
      </c>
      <c r="H59" s="103">
        <f t="shared" si="2"/>
        <v>3.8461538461538464E-2</v>
      </c>
      <c r="I59" s="103">
        <f t="shared" si="2"/>
        <v>0.30769230769230771</v>
      </c>
      <c r="J59" s="70">
        <f t="shared" si="2"/>
        <v>1</v>
      </c>
    </row>
    <row r="60" spans="1:10" x14ac:dyDescent="0.2">
      <c r="A60" s="2" t="s">
        <v>18</v>
      </c>
      <c r="B60" s="103">
        <f t="shared" si="2"/>
        <v>0</v>
      </c>
      <c r="C60" s="103">
        <f t="shared" si="2"/>
        <v>0</v>
      </c>
      <c r="D60" s="103">
        <f t="shared" si="2"/>
        <v>1</v>
      </c>
      <c r="E60" s="103">
        <f t="shared" si="2"/>
        <v>0</v>
      </c>
      <c r="F60" s="103">
        <f t="shared" si="2"/>
        <v>0</v>
      </c>
      <c r="G60" s="103">
        <f t="shared" si="2"/>
        <v>0</v>
      </c>
      <c r="H60" s="103">
        <f t="shared" si="2"/>
        <v>0</v>
      </c>
      <c r="I60" s="103">
        <f t="shared" si="2"/>
        <v>0</v>
      </c>
      <c r="J60" s="70">
        <f t="shared" si="2"/>
        <v>1</v>
      </c>
    </row>
    <row r="61" spans="1:10" x14ac:dyDescent="0.2">
      <c r="A61" s="2" t="s">
        <v>19</v>
      </c>
      <c r="B61" s="103">
        <f t="shared" si="2"/>
        <v>0.71875</v>
      </c>
      <c r="C61" s="103">
        <f t="shared" si="2"/>
        <v>0</v>
      </c>
      <c r="D61" s="103">
        <f t="shared" si="2"/>
        <v>0.25</v>
      </c>
      <c r="E61" s="103">
        <f t="shared" si="2"/>
        <v>0</v>
      </c>
      <c r="F61" s="103">
        <f t="shared" si="2"/>
        <v>0</v>
      </c>
      <c r="G61" s="103">
        <f t="shared" si="2"/>
        <v>0</v>
      </c>
      <c r="H61" s="103">
        <f t="shared" si="2"/>
        <v>0</v>
      </c>
      <c r="I61" s="103">
        <f t="shared" si="2"/>
        <v>0</v>
      </c>
      <c r="J61" s="70">
        <f t="shared" si="2"/>
        <v>1</v>
      </c>
    </row>
    <row r="62" spans="1:10" x14ac:dyDescent="0.2">
      <c r="A62" s="2" t="s">
        <v>20</v>
      </c>
      <c r="B62" s="103">
        <f t="shared" si="2"/>
        <v>0.75</v>
      </c>
      <c r="C62" s="103">
        <f t="shared" si="2"/>
        <v>0</v>
      </c>
      <c r="D62" s="103">
        <f t="shared" si="2"/>
        <v>0.25</v>
      </c>
      <c r="E62" s="103">
        <f t="shared" si="2"/>
        <v>0</v>
      </c>
      <c r="F62" s="103">
        <f t="shared" si="2"/>
        <v>0</v>
      </c>
      <c r="G62" s="103">
        <f t="shared" si="2"/>
        <v>0</v>
      </c>
      <c r="H62" s="103">
        <f t="shared" si="2"/>
        <v>0</v>
      </c>
      <c r="I62" s="103">
        <f t="shared" si="2"/>
        <v>0</v>
      </c>
      <c r="J62" s="70">
        <f t="shared" si="2"/>
        <v>1</v>
      </c>
    </row>
    <row r="63" spans="1:10" x14ac:dyDescent="0.2">
      <c r="A63" s="2" t="s">
        <v>21</v>
      </c>
      <c r="B63" s="103">
        <f t="shared" si="2"/>
        <v>0.77777777777777779</v>
      </c>
      <c r="C63" s="103">
        <f t="shared" si="2"/>
        <v>0</v>
      </c>
      <c r="D63" s="103">
        <f t="shared" si="2"/>
        <v>0</v>
      </c>
      <c r="E63" s="103">
        <f t="shared" si="2"/>
        <v>0</v>
      </c>
      <c r="F63" s="103">
        <f t="shared" si="2"/>
        <v>0</v>
      </c>
      <c r="G63" s="103">
        <f t="shared" si="2"/>
        <v>0</v>
      </c>
      <c r="H63" s="103">
        <f t="shared" si="2"/>
        <v>0.22222222222222221</v>
      </c>
      <c r="I63" s="103">
        <f t="shared" si="2"/>
        <v>0</v>
      </c>
      <c r="J63" s="70">
        <f t="shared" si="2"/>
        <v>1</v>
      </c>
    </row>
    <row r="64" spans="1:10" x14ac:dyDescent="0.2">
      <c r="A64" s="2" t="s">
        <v>22</v>
      </c>
      <c r="B64" s="103">
        <f t="shared" si="2"/>
        <v>0.95652173913043481</v>
      </c>
      <c r="C64" s="103">
        <f t="shared" si="2"/>
        <v>0</v>
      </c>
      <c r="D64" s="103">
        <f t="shared" si="2"/>
        <v>4.3478260869565216E-2</v>
      </c>
      <c r="E64" s="103">
        <f t="shared" si="2"/>
        <v>0</v>
      </c>
      <c r="F64" s="103">
        <f t="shared" si="2"/>
        <v>0</v>
      </c>
      <c r="G64" s="103">
        <f t="shared" si="2"/>
        <v>0</v>
      </c>
      <c r="H64" s="103">
        <f t="shared" si="2"/>
        <v>0</v>
      </c>
      <c r="I64" s="103">
        <f t="shared" si="2"/>
        <v>0</v>
      </c>
      <c r="J64" s="70">
        <f t="shared" si="2"/>
        <v>1</v>
      </c>
    </row>
    <row r="65" spans="1:10" x14ac:dyDescent="0.2">
      <c r="A65" s="2" t="s">
        <v>23</v>
      </c>
      <c r="B65" s="103">
        <f t="shared" si="2"/>
        <v>0.5</v>
      </c>
      <c r="C65" s="103">
        <f t="shared" si="2"/>
        <v>0</v>
      </c>
      <c r="D65" s="103">
        <f t="shared" si="2"/>
        <v>0.5</v>
      </c>
      <c r="E65" s="103">
        <f t="shared" si="2"/>
        <v>0</v>
      </c>
      <c r="F65" s="103">
        <f t="shared" si="2"/>
        <v>0</v>
      </c>
      <c r="G65" s="103">
        <f t="shared" si="2"/>
        <v>0</v>
      </c>
      <c r="H65" s="103">
        <f t="shared" si="2"/>
        <v>0</v>
      </c>
      <c r="I65" s="103">
        <f t="shared" si="2"/>
        <v>0</v>
      </c>
      <c r="J65" s="70">
        <f t="shared" si="2"/>
        <v>1</v>
      </c>
    </row>
    <row r="66" spans="1:10" x14ac:dyDescent="0.2">
      <c r="A66" s="2" t="s">
        <v>24</v>
      </c>
      <c r="B66" s="103">
        <f t="shared" si="2"/>
        <v>1</v>
      </c>
      <c r="C66" s="103">
        <f t="shared" si="2"/>
        <v>0</v>
      </c>
      <c r="D66" s="103">
        <f t="shared" si="2"/>
        <v>0</v>
      </c>
      <c r="E66" s="103">
        <f t="shared" si="2"/>
        <v>0</v>
      </c>
      <c r="F66" s="103">
        <f t="shared" si="2"/>
        <v>0</v>
      </c>
      <c r="G66" s="103">
        <f t="shared" si="2"/>
        <v>0</v>
      </c>
      <c r="H66" s="103">
        <f t="shared" si="2"/>
        <v>0</v>
      </c>
      <c r="I66" s="103">
        <f t="shared" si="2"/>
        <v>0</v>
      </c>
      <c r="J66" s="70">
        <f t="shared" si="2"/>
        <v>1</v>
      </c>
    </row>
    <row r="67" spans="1:10" x14ac:dyDescent="0.2">
      <c r="A67" s="2" t="s">
        <v>25</v>
      </c>
      <c r="B67" s="103">
        <f t="shared" si="2"/>
        <v>1</v>
      </c>
      <c r="C67" s="103">
        <f t="shared" si="2"/>
        <v>0</v>
      </c>
      <c r="D67" s="103">
        <f t="shared" si="2"/>
        <v>0</v>
      </c>
      <c r="E67" s="103">
        <f t="shared" si="2"/>
        <v>0</v>
      </c>
      <c r="F67" s="103">
        <f t="shared" si="2"/>
        <v>0</v>
      </c>
      <c r="G67" s="103">
        <f t="shared" si="2"/>
        <v>0</v>
      </c>
      <c r="H67" s="103">
        <f t="shared" si="2"/>
        <v>0</v>
      </c>
      <c r="I67" s="103">
        <f t="shared" si="2"/>
        <v>0</v>
      </c>
      <c r="J67" s="70">
        <f t="shared" si="2"/>
        <v>1</v>
      </c>
    </row>
    <row r="68" spans="1:10" x14ac:dyDescent="0.2">
      <c r="A68" s="2" t="s">
        <v>26</v>
      </c>
      <c r="B68" s="103">
        <f t="shared" si="2"/>
        <v>0.4</v>
      </c>
      <c r="C68" s="103">
        <f t="shared" si="2"/>
        <v>0.6</v>
      </c>
      <c r="D68" s="103">
        <f t="shared" si="2"/>
        <v>0</v>
      </c>
      <c r="E68" s="103">
        <f t="shared" si="2"/>
        <v>0</v>
      </c>
      <c r="F68" s="103">
        <f t="shared" si="2"/>
        <v>0</v>
      </c>
      <c r="G68" s="103">
        <f t="shared" si="2"/>
        <v>0</v>
      </c>
      <c r="H68" s="103">
        <f t="shared" si="2"/>
        <v>0</v>
      </c>
      <c r="I68" s="103">
        <f t="shared" si="2"/>
        <v>0</v>
      </c>
      <c r="J68" s="70">
        <f t="shared" si="2"/>
        <v>1</v>
      </c>
    </row>
    <row r="69" spans="1:10" x14ac:dyDescent="0.2">
      <c r="A69" s="2" t="s">
        <v>27</v>
      </c>
      <c r="B69" s="103">
        <f t="shared" si="2"/>
        <v>0.66666666666666663</v>
      </c>
      <c r="C69" s="103">
        <f t="shared" si="2"/>
        <v>0</v>
      </c>
      <c r="D69" s="103">
        <f t="shared" si="2"/>
        <v>0</v>
      </c>
      <c r="E69" s="103">
        <f t="shared" si="2"/>
        <v>0</v>
      </c>
      <c r="F69" s="103">
        <f t="shared" si="2"/>
        <v>0</v>
      </c>
      <c r="G69" s="103">
        <f t="shared" si="2"/>
        <v>0</v>
      </c>
      <c r="H69" s="103">
        <f t="shared" si="2"/>
        <v>0</v>
      </c>
      <c r="I69" s="103">
        <f t="shared" si="2"/>
        <v>0</v>
      </c>
      <c r="J69" s="70">
        <f t="shared" si="2"/>
        <v>1</v>
      </c>
    </row>
    <row r="70" spans="1:10" x14ac:dyDescent="0.2">
      <c r="A70" s="2" t="s">
        <v>28</v>
      </c>
      <c r="B70" s="103">
        <f t="shared" si="2"/>
        <v>0.63636363636363635</v>
      </c>
      <c r="C70" s="103">
        <f t="shared" si="2"/>
        <v>0</v>
      </c>
      <c r="D70" s="103">
        <f t="shared" si="2"/>
        <v>0</v>
      </c>
      <c r="E70" s="103">
        <f t="shared" si="2"/>
        <v>0</v>
      </c>
      <c r="F70" s="103">
        <f t="shared" si="2"/>
        <v>0</v>
      </c>
      <c r="G70" s="103">
        <f t="shared" si="2"/>
        <v>0</v>
      </c>
      <c r="H70" s="103">
        <f t="shared" si="2"/>
        <v>0</v>
      </c>
      <c r="I70" s="103">
        <f t="shared" si="2"/>
        <v>0.36363636363636365</v>
      </c>
      <c r="J70" s="70">
        <f t="shared" si="2"/>
        <v>1</v>
      </c>
    </row>
    <row r="71" spans="1:10" x14ac:dyDescent="0.2">
      <c r="A71" s="2" t="s">
        <v>29</v>
      </c>
      <c r="B71" s="103">
        <f t="shared" si="2"/>
        <v>0.70454545454545459</v>
      </c>
      <c r="C71" s="103">
        <f t="shared" si="2"/>
        <v>0</v>
      </c>
      <c r="D71" s="103">
        <f t="shared" si="2"/>
        <v>4.5454545454545456E-2</v>
      </c>
      <c r="E71" s="103">
        <f t="shared" si="2"/>
        <v>0</v>
      </c>
      <c r="F71" s="103">
        <f t="shared" si="2"/>
        <v>0</v>
      </c>
      <c r="G71" s="103">
        <f t="shared" si="2"/>
        <v>0</v>
      </c>
      <c r="H71" s="103">
        <f t="shared" si="2"/>
        <v>6.8181818181818177E-2</v>
      </c>
      <c r="I71" s="103">
        <f t="shared" si="2"/>
        <v>0.18181818181818182</v>
      </c>
      <c r="J71" s="70">
        <f t="shared" si="2"/>
        <v>1</v>
      </c>
    </row>
    <row r="72" spans="1:10" x14ac:dyDescent="0.2">
      <c r="A72" s="2" t="s">
        <v>30</v>
      </c>
      <c r="B72" s="103">
        <f t="shared" si="2"/>
        <v>0.8</v>
      </c>
      <c r="C72" s="103">
        <f t="shared" si="2"/>
        <v>0</v>
      </c>
      <c r="D72" s="103">
        <f t="shared" si="2"/>
        <v>0</v>
      </c>
      <c r="E72" s="103">
        <f t="shared" si="2"/>
        <v>0</v>
      </c>
      <c r="F72" s="103">
        <f t="shared" si="2"/>
        <v>0</v>
      </c>
      <c r="G72" s="103">
        <f t="shared" si="2"/>
        <v>0</v>
      </c>
      <c r="H72" s="103">
        <f t="shared" si="2"/>
        <v>0.1</v>
      </c>
      <c r="I72" s="103">
        <f t="shared" si="2"/>
        <v>0.1</v>
      </c>
      <c r="J72" s="70">
        <f t="shared" si="2"/>
        <v>1</v>
      </c>
    </row>
    <row r="73" spans="1:10" x14ac:dyDescent="0.2">
      <c r="A73" s="2" t="s">
        <v>31</v>
      </c>
      <c r="B73" s="103">
        <f t="shared" si="2"/>
        <v>0.9</v>
      </c>
      <c r="C73" s="103">
        <f t="shared" si="2"/>
        <v>0</v>
      </c>
      <c r="D73" s="103">
        <f t="shared" si="2"/>
        <v>0.1</v>
      </c>
      <c r="E73" s="103">
        <f t="shared" si="2"/>
        <v>0</v>
      </c>
      <c r="F73" s="103">
        <f t="shared" si="2"/>
        <v>0</v>
      </c>
      <c r="G73" s="103">
        <f t="shared" si="2"/>
        <v>0</v>
      </c>
      <c r="H73" s="103">
        <f t="shared" si="2"/>
        <v>0</v>
      </c>
      <c r="I73" s="103">
        <f t="shared" si="2"/>
        <v>0</v>
      </c>
      <c r="J73" s="70">
        <f t="shared" si="2"/>
        <v>1</v>
      </c>
    </row>
    <row r="74" spans="1:10" x14ac:dyDescent="0.2">
      <c r="A74" s="3" t="s">
        <v>32</v>
      </c>
      <c r="B74" s="104">
        <f t="shared" si="2"/>
        <v>0.81818181818181823</v>
      </c>
      <c r="C74" s="104">
        <f t="shared" si="2"/>
        <v>0</v>
      </c>
      <c r="D74" s="104">
        <f t="shared" si="2"/>
        <v>3.0303030303030304E-2</v>
      </c>
      <c r="E74" s="104">
        <f t="shared" si="2"/>
        <v>0</v>
      </c>
      <c r="F74" s="104">
        <f t="shared" si="2"/>
        <v>0</v>
      </c>
      <c r="G74" s="104">
        <f t="shared" si="2"/>
        <v>0</v>
      </c>
      <c r="H74" s="104">
        <f t="shared" si="2"/>
        <v>0</v>
      </c>
      <c r="I74" s="104">
        <f t="shared" si="2"/>
        <v>0.15151515151515152</v>
      </c>
      <c r="J74" s="71">
        <f t="shared" si="2"/>
        <v>1</v>
      </c>
    </row>
    <row r="76" spans="1:10" x14ac:dyDescent="0.2">
      <c r="A76" s="219" t="s">
        <v>225</v>
      </c>
    </row>
    <row r="77" spans="1:10" x14ac:dyDescent="0.2">
      <c r="A77" s="276" t="s">
        <v>262</v>
      </c>
    </row>
  </sheetData>
  <hyperlinks>
    <hyperlink ref="A2" location="Contents!A1" display="Back to 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77"/>
  <sheetViews>
    <sheetView showGridLines="0" workbookViewId="0">
      <selection activeCell="A2" sqref="A2"/>
    </sheetView>
  </sheetViews>
  <sheetFormatPr defaultRowHeight="12.75" x14ac:dyDescent="0.2"/>
  <cols>
    <col min="1" max="1" width="20.28515625" style="6" bestFit="1" customWidth="1"/>
    <col min="2" max="10" width="16" style="6" customWidth="1"/>
    <col min="11" max="16384" width="9.140625" style="6"/>
  </cols>
  <sheetData>
    <row r="1" spans="1:10" x14ac:dyDescent="0.2">
      <c r="A1" s="8" t="s">
        <v>348</v>
      </c>
    </row>
    <row r="2" spans="1:10" ht="15" x14ac:dyDescent="0.25">
      <c r="A2" s="226" t="s">
        <v>241</v>
      </c>
    </row>
    <row r="3" spans="1:10" s="193" customFormat="1" x14ac:dyDescent="0.2"/>
    <row r="4" spans="1:10" s="54" customFormat="1" ht="43.5" customHeight="1" x14ac:dyDescent="0.2">
      <c r="B4" s="53" t="s">
        <v>280</v>
      </c>
      <c r="C4" s="53" t="s">
        <v>281</v>
      </c>
      <c r="D4" s="53" t="s">
        <v>282</v>
      </c>
      <c r="E4" s="53" t="s">
        <v>283</v>
      </c>
      <c r="F4" s="53" t="s">
        <v>284</v>
      </c>
      <c r="G4" s="53" t="s">
        <v>122</v>
      </c>
      <c r="H4" s="53" t="s">
        <v>123</v>
      </c>
      <c r="I4" s="53" t="s">
        <v>51</v>
      </c>
      <c r="J4" s="53" t="s">
        <v>114</v>
      </c>
    </row>
    <row r="5" spans="1:10" x14ac:dyDescent="0.2">
      <c r="A5" s="4" t="s">
        <v>0</v>
      </c>
      <c r="B5" s="117">
        <v>3075</v>
      </c>
      <c r="C5" s="117">
        <v>85</v>
      </c>
      <c r="D5" s="117">
        <v>2270</v>
      </c>
      <c r="E5" s="117">
        <v>15</v>
      </c>
      <c r="F5" s="117">
        <v>0</v>
      </c>
      <c r="G5" s="117">
        <v>30</v>
      </c>
      <c r="H5" s="117">
        <v>125</v>
      </c>
      <c r="I5" s="117">
        <v>1535</v>
      </c>
      <c r="J5" s="7">
        <v>7130</v>
      </c>
    </row>
    <row r="6" spans="1:10" x14ac:dyDescent="0.2">
      <c r="A6" s="2" t="s">
        <v>1</v>
      </c>
      <c r="B6" s="118">
        <v>85</v>
      </c>
      <c r="C6" s="118">
        <v>0</v>
      </c>
      <c r="D6" s="118">
        <v>0</v>
      </c>
      <c r="E6" s="118">
        <v>0</v>
      </c>
      <c r="F6" s="118">
        <v>0</v>
      </c>
      <c r="G6" s="118">
        <v>0</v>
      </c>
      <c r="H6" s="118">
        <v>0</v>
      </c>
      <c r="I6" s="118">
        <v>0</v>
      </c>
      <c r="J6" s="9">
        <v>85</v>
      </c>
    </row>
    <row r="7" spans="1:10" x14ac:dyDescent="0.2">
      <c r="A7" s="2" t="s">
        <v>2</v>
      </c>
      <c r="B7" s="118">
        <v>40</v>
      </c>
      <c r="C7" s="118">
        <v>10</v>
      </c>
      <c r="D7" s="118">
        <v>15</v>
      </c>
      <c r="E7" s="118">
        <v>0</v>
      </c>
      <c r="F7" s="118">
        <v>0</v>
      </c>
      <c r="G7" s="118">
        <v>0</v>
      </c>
      <c r="H7" s="118">
        <v>0</v>
      </c>
      <c r="I7" s="118">
        <v>0</v>
      </c>
      <c r="J7" s="9">
        <v>65</v>
      </c>
    </row>
    <row r="8" spans="1:10" x14ac:dyDescent="0.2">
      <c r="A8" s="2" t="s">
        <v>3</v>
      </c>
      <c r="B8" s="118">
        <v>10</v>
      </c>
      <c r="C8" s="118">
        <v>0</v>
      </c>
      <c r="D8" s="118">
        <v>5</v>
      </c>
      <c r="E8" s="118">
        <v>0</v>
      </c>
      <c r="F8" s="118">
        <v>0</v>
      </c>
      <c r="G8" s="118">
        <v>0</v>
      </c>
      <c r="H8" s="118">
        <v>5</v>
      </c>
      <c r="I8" s="118">
        <v>0</v>
      </c>
      <c r="J8" s="9">
        <v>20</v>
      </c>
    </row>
    <row r="9" spans="1:10" x14ac:dyDescent="0.2">
      <c r="A9" s="2" t="s">
        <v>4</v>
      </c>
      <c r="B9" s="118">
        <v>5</v>
      </c>
      <c r="C9" s="118">
        <v>0</v>
      </c>
      <c r="D9" s="118">
        <v>20</v>
      </c>
      <c r="E9" s="118">
        <v>0</v>
      </c>
      <c r="F9" s="118">
        <v>0</v>
      </c>
      <c r="G9" s="118">
        <v>0</v>
      </c>
      <c r="H9" s="118">
        <v>0</v>
      </c>
      <c r="I9" s="118">
        <v>35</v>
      </c>
      <c r="J9" s="9">
        <v>60</v>
      </c>
    </row>
    <row r="10" spans="1:10" x14ac:dyDescent="0.2">
      <c r="A10" s="2" t="s">
        <v>5</v>
      </c>
      <c r="B10" s="118">
        <v>30</v>
      </c>
      <c r="C10" s="118">
        <v>0</v>
      </c>
      <c r="D10" s="118">
        <v>0</v>
      </c>
      <c r="E10" s="118">
        <v>0</v>
      </c>
      <c r="F10" s="118">
        <v>0</v>
      </c>
      <c r="G10" s="118">
        <v>0</v>
      </c>
      <c r="H10" s="118">
        <v>0</v>
      </c>
      <c r="I10" s="118">
        <v>0</v>
      </c>
      <c r="J10" s="9">
        <v>30</v>
      </c>
    </row>
    <row r="11" spans="1:10" x14ac:dyDescent="0.2">
      <c r="A11" s="2" t="s">
        <v>6</v>
      </c>
      <c r="B11" s="118">
        <v>0</v>
      </c>
      <c r="C11" s="118">
        <v>0</v>
      </c>
      <c r="D11" s="118">
        <v>45</v>
      </c>
      <c r="E11" s="118">
        <v>0</v>
      </c>
      <c r="F11" s="118">
        <v>0</v>
      </c>
      <c r="G11" s="118">
        <v>0</v>
      </c>
      <c r="H11" s="118">
        <v>0</v>
      </c>
      <c r="I11" s="118">
        <v>20</v>
      </c>
      <c r="J11" s="9">
        <v>65</v>
      </c>
    </row>
    <row r="12" spans="1:10" x14ac:dyDescent="0.2">
      <c r="A12" s="2" t="s">
        <v>7</v>
      </c>
      <c r="B12" s="118">
        <v>125</v>
      </c>
      <c r="C12" s="118">
        <v>55</v>
      </c>
      <c r="D12" s="118">
        <v>35</v>
      </c>
      <c r="E12" s="118">
        <v>0</v>
      </c>
      <c r="F12" s="118">
        <v>0</v>
      </c>
      <c r="G12" s="118">
        <v>5</v>
      </c>
      <c r="H12" s="118">
        <v>20</v>
      </c>
      <c r="I12" s="118">
        <v>0</v>
      </c>
      <c r="J12" s="9">
        <v>235</v>
      </c>
    </row>
    <row r="13" spans="1:10" x14ac:dyDescent="0.2">
      <c r="A13" s="2" t="s">
        <v>8</v>
      </c>
      <c r="B13" s="118">
        <v>40</v>
      </c>
      <c r="C13" s="118">
        <v>0</v>
      </c>
      <c r="D13" s="118">
        <v>0</v>
      </c>
      <c r="E13" s="118">
        <v>0</v>
      </c>
      <c r="F13" s="118">
        <v>0</v>
      </c>
      <c r="G13" s="118">
        <v>0</v>
      </c>
      <c r="H13" s="118">
        <v>0</v>
      </c>
      <c r="I13" s="118">
        <v>0</v>
      </c>
      <c r="J13" s="9">
        <v>40</v>
      </c>
    </row>
    <row r="14" spans="1:10" x14ac:dyDescent="0.2">
      <c r="A14" s="2" t="s">
        <v>9</v>
      </c>
      <c r="B14" s="118">
        <v>35</v>
      </c>
      <c r="C14" s="118">
        <v>0</v>
      </c>
      <c r="D14" s="118">
        <v>5</v>
      </c>
      <c r="E14" s="118">
        <v>0</v>
      </c>
      <c r="F14" s="118">
        <v>0</v>
      </c>
      <c r="G14" s="118">
        <v>0</v>
      </c>
      <c r="H14" s="118">
        <v>0</v>
      </c>
      <c r="I14" s="118">
        <v>40</v>
      </c>
      <c r="J14" s="9">
        <v>85</v>
      </c>
    </row>
    <row r="15" spans="1:10" x14ac:dyDescent="0.2">
      <c r="A15" s="2" t="s">
        <v>10</v>
      </c>
      <c r="B15" s="118">
        <v>165</v>
      </c>
      <c r="C15" s="118">
        <v>0</v>
      </c>
      <c r="D15" s="118">
        <v>0</v>
      </c>
      <c r="E15" s="118">
        <v>0</v>
      </c>
      <c r="F15" s="118">
        <v>0</v>
      </c>
      <c r="G15" s="118">
        <v>0</v>
      </c>
      <c r="H15" s="118">
        <v>10</v>
      </c>
      <c r="I15" s="118">
        <v>0</v>
      </c>
      <c r="J15" s="9">
        <v>170</v>
      </c>
    </row>
    <row r="16" spans="1:10" x14ac:dyDescent="0.2">
      <c r="A16" s="2" t="s">
        <v>11</v>
      </c>
      <c r="B16" s="118">
        <v>15</v>
      </c>
      <c r="C16" s="118">
        <v>0</v>
      </c>
      <c r="D16" s="118">
        <v>0</v>
      </c>
      <c r="E16" s="118">
        <v>0</v>
      </c>
      <c r="F16" s="118">
        <v>0</v>
      </c>
      <c r="G16" s="118">
        <v>0</v>
      </c>
      <c r="H16" s="118">
        <v>0</v>
      </c>
      <c r="I16" s="118">
        <v>0</v>
      </c>
      <c r="J16" s="9">
        <v>20</v>
      </c>
    </row>
    <row r="17" spans="1:10" x14ac:dyDescent="0.2">
      <c r="A17" s="2" t="s">
        <v>12</v>
      </c>
      <c r="B17" s="118">
        <v>635</v>
      </c>
      <c r="C17" s="118">
        <v>0</v>
      </c>
      <c r="D17" s="118">
        <v>60</v>
      </c>
      <c r="E17" s="118">
        <v>0</v>
      </c>
      <c r="F17" s="118">
        <v>0</v>
      </c>
      <c r="G17" s="118">
        <v>5</v>
      </c>
      <c r="H17" s="118">
        <v>0</v>
      </c>
      <c r="I17" s="118">
        <v>920</v>
      </c>
      <c r="J17" s="9">
        <v>1625</v>
      </c>
    </row>
    <row r="18" spans="1:10" x14ac:dyDescent="0.2">
      <c r="A18" s="2" t="s">
        <v>13</v>
      </c>
      <c r="B18" s="118">
        <v>5</v>
      </c>
      <c r="C18" s="118">
        <v>0</v>
      </c>
      <c r="D18" s="118">
        <v>15</v>
      </c>
      <c r="E18" s="118">
        <v>0</v>
      </c>
      <c r="F18" s="118">
        <v>0</v>
      </c>
      <c r="G18" s="118">
        <v>0</v>
      </c>
      <c r="H18" s="118">
        <v>0</v>
      </c>
      <c r="I18" s="118">
        <v>0</v>
      </c>
      <c r="J18" s="9">
        <v>20</v>
      </c>
    </row>
    <row r="19" spans="1:10" x14ac:dyDescent="0.2">
      <c r="A19" s="2" t="s">
        <v>14</v>
      </c>
      <c r="B19" s="118">
        <v>140</v>
      </c>
      <c r="C19" s="118">
        <v>0</v>
      </c>
      <c r="D19" s="118">
        <v>0</v>
      </c>
      <c r="E19" s="118">
        <v>0</v>
      </c>
      <c r="F19" s="118">
        <v>0</v>
      </c>
      <c r="G19" s="118">
        <v>0</v>
      </c>
      <c r="H19" s="118">
        <v>0</v>
      </c>
      <c r="I19" s="118">
        <v>20</v>
      </c>
      <c r="J19" s="9">
        <v>160</v>
      </c>
    </row>
    <row r="20" spans="1:10" x14ac:dyDescent="0.2">
      <c r="A20" s="2" t="s">
        <v>15</v>
      </c>
      <c r="B20" s="118">
        <v>310</v>
      </c>
      <c r="C20" s="118">
        <v>0</v>
      </c>
      <c r="D20" s="118">
        <v>0</v>
      </c>
      <c r="E20" s="118">
        <v>10</v>
      </c>
      <c r="F20" s="118">
        <v>0</v>
      </c>
      <c r="G20" s="118">
        <v>0</v>
      </c>
      <c r="H20" s="118">
        <v>0</v>
      </c>
      <c r="I20" s="118">
        <v>0</v>
      </c>
      <c r="J20" s="9">
        <v>315</v>
      </c>
    </row>
    <row r="21" spans="1:10" x14ac:dyDescent="0.2">
      <c r="A21" s="2" t="s">
        <v>16</v>
      </c>
      <c r="B21" s="118">
        <v>0</v>
      </c>
      <c r="C21" s="118">
        <v>0</v>
      </c>
      <c r="D21" s="118">
        <v>1955</v>
      </c>
      <c r="E21" s="118">
        <v>0</v>
      </c>
      <c r="F21" s="118">
        <v>0</v>
      </c>
      <c r="G21" s="118">
        <v>15</v>
      </c>
      <c r="H21" s="118">
        <v>10</v>
      </c>
      <c r="I21" s="118">
        <v>270</v>
      </c>
      <c r="J21" s="9">
        <v>2255</v>
      </c>
    </row>
    <row r="22" spans="1:10" x14ac:dyDescent="0.2">
      <c r="A22" s="2" t="s">
        <v>17</v>
      </c>
      <c r="B22" s="118">
        <v>145</v>
      </c>
      <c r="C22" s="118">
        <v>0</v>
      </c>
      <c r="D22" s="118">
        <v>0</v>
      </c>
      <c r="E22" s="118">
        <v>0</v>
      </c>
      <c r="F22" s="118">
        <v>0</v>
      </c>
      <c r="G22" s="118">
        <v>0</v>
      </c>
      <c r="H22" s="118">
        <v>10</v>
      </c>
      <c r="I22" s="118">
        <v>55</v>
      </c>
      <c r="J22" s="9">
        <v>210</v>
      </c>
    </row>
    <row r="23" spans="1:10" x14ac:dyDescent="0.2">
      <c r="A23" s="2" t="s">
        <v>18</v>
      </c>
      <c r="B23" s="118">
        <v>0</v>
      </c>
      <c r="C23" s="118">
        <v>0</v>
      </c>
      <c r="D23" s="118">
        <v>5</v>
      </c>
      <c r="E23" s="118">
        <v>0</v>
      </c>
      <c r="F23" s="118">
        <v>0</v>
      </c>
      <c r="G23" s="118">
        <v>0</v>
      </c>
      <c r="H23" s="118">
        <v>0</v>
      </c>
      <c r="I23" s="118">
        <v>0</v>
      </c>
      <c r="J23" s="9">
        <v>5</v>
      </c>
    </row>
    <row r="24" spans="1:10" x14ac:dyDescent="0.2">
      <c r="A24" s="2" t="s">
        <v>19</v>
      </c>
      <c r="B24" s="118">
        <v>160</v>
      </c>
      <c r="C24" s="118">
        <v>0</v>
      </c>
      <c r="D24" s="118">
        <v>70</v>
      </c>
      <c r="E24" s="118">
        <v>0</v>
      </c>
      <c r="F24" s="118">
        <v>0</v>
      </c>
      <c r="G24" s="118">
        <v>0</v>
      </c>
      <c r="H24" s="118">
        <v>0</v>
      </c>
      <c r="I24" s="118">
        <v>0</v>
      </c>
      <c r="J24" s="9">
        <v>230</v>
      </c>
    </row>
    <row r="25" spans="1:10" x14ac:dyDescent="0.2">
      <c r="A25" s="2" t="s">
        <v>20</v>
      </c>
      <c r="B25" s="118">
        <v>30</v>
      </c>
      <c r="C25" s="118">
        <v>0</v>
      </c>
      <c r="D25" s="118">
        <v>5</v>
      </c>
      <c r="E25" s="118">
        <v>0</v>
      </c>
      <c r="F25" s="118">
        <v>0</v>
      </c>
      <c r="G25" s="118">
        <v>0</v>
      </c>
      <c r="H25" s="118">
        <v>0</v>
      </c>
      <c r="I25" s="118">
        <v>0</v>
      </c>
      <c r="J25" s="9">
        <v>35</v>
      </c>
    </row>
    <row r="26" spans="1:10" x14ac:dyDescent="0.2">
      <c r="A26" s="2" t="s">
        <v>21</v>
      </c>
      <c r="B26" s="118">
        <v>60</v>
      </c>
      <c r="C26" s="118">
        <v>0</v>
      </c>
      <c r="D26" s="118">
        <v>0</v>
      </c>
      <c r="E26" s="118">
        <v>0</v>
      </c>
      <c r="F26" s="118">
        <v>0</v>
      </c>
      <c r="G26" s="118">
        <v>0</v>
      </c>
      <c r="H26" s="118">
        <v>15</v>
      </c>
      <c r="I26" s="118">
        <v>0</v>
      </c>
      <c r="J26" s="9">
        <v>70</v>
      </c>
    </row>
    <row r="27" spans="1:10" x14ac:dyDescent="0.2">
      <c r="A27" s="2" t="s">
        <v>22</v>
      </c>
      <c r="B27" s="118">
        <v>225</v>
      </c>
      <c r="C27" s="118">
        <v>0</v>
      </c>
      <c r="D27" s="118">
        <v>5</v>
      </c>
      <c r="E27" s="118">
        <v>0</v>
      </c>
      <c r="F27" s="118">
        <v>0</v>
      </c>
      <c r="G27" s="118">
        <v>0</v>
      </c>
      <c r="H27" s="118">
        <v>0</v>
      </c>
      <c r="I27" s="118">
        <v>0</v>
      </c>
      <c r="J27" s="9">
        <v>235</v>
      </c>
    </row>
    <row r="28" spans="1:10" x14ac:dyDescent="0.2">
      <c r="A28" s="2" t="s">
        <v>23</v>
      </c>
      <c r="B28" s="118">
        <v>10</v>
      </c>
      <c r="C28" s="118">
        <v>0</v>
      </c>
      <c r="D28" s="118">
        <v>5</v>
      </c>
      <c r="E28" s="118">
        <v>0</v>
      </c>
      <c r="F28" s="118">
        <v>0</v>
      </c>
      <c r="G28" s="118">
        <v>0</v>
      </c>
      <c r="H28" s="118">
        <v>0</v>
      </c>
      <c r="I28" s="118">
        <v>0</v>
      </c>
      <c r="J28" s="9">
        <v>15</v>
      </c>
    </row>
    <row r="29" spans="1:10" x14ac:dyDescent="0.2">
      <c r="A29" s="2" t="s">
        <v>24</v>
      </c>
      <c r="B29" s="118">
        <v>5</v>
      </c>
      <c r="C29" s="118">
        <v>0</v>
      </c>
      <c r="D29" s="118">
        <v>0</v>
      </c>
      <c r="E29" s="118">
        <v>0</v>
      </c>
      <c r="F29" s="118">
        <v>0</v>
      </c>
      <c r="G29" s="118">
        <v>0</v>
      </c>
      <c r="H29" s="118">
        <v>0</v>
      </c>
      <c r="I29" s="118">
        <v>0</v>
      </c>
      <c r="J29" s="9">
        <v>5</v>
      </c>
    </row>
    <row r="30" spans="1:10" x14ac:dyDescent="0.2">
      <c r="A30" s="2" t="s">
        <v>25</v>
      </c>
      <c r="B30" s="118">
        <v>55</v>
      </c>
      <c r="C30" s="118">
        <v>0</v>
      </c>
      <c r="D30" s="118">
        <v>0</v>
      </c>
      <c r="E30" s="118">
        <v>0</v>
      </c>
      <c r="F30" s="118">
        <v>0</v>
      </c>
      <c r="G30" s="118">
        <v>0</v>
      </c>
      <c r="H30" s="118">
        <v>0</v>
      </c>
      <c r="I30" s="118">
        <v>0</v>
      </c>
      <c r="J30" s="9">
        <v>55</v>
      </c>
    </row>
    <row r="31" spans="1:10" x14ac:dyDescent="0.2">
      <c r="A31" s="2" t="s">
        <v>26</v>
      </c>
      <c r="B31" s="118">
        <v>20</v>
      </c>
      <c r="C31" s="118">
        <v>20</v>
      </c>
      <c r="D31" s="118">
        <v>0</v>
      </c>
      <c r="E31" s="118">
        <v>0</v>
      </c>
      <c r="F31" s="118">
        <v>0</v>
      </c>
      <c r="G31" s="118">
        <v>0</v>
      </c>
      <c r="H31" s="118">
        <v>0</v>
      </c>
      <c r="I31" s="118">
        <v>0</v>
      </c>
      <c r="J31" s="9">
        <v>40</v>
      </c>
    </row>
    <row r="32" spans="1:10" x14ac:dyDescent="0.2">
      <c r="A32" s="2" t="s">
        <v>27</v>
      </c>
      <c r="B32" s="118">
        <v>20</v>
      </c>
      <c r="C32" s="118">
        <v>0</v>
      </c>
      <c r="D32" s="118">
        <v>0</v>
      </c>
      <c r="E32" s="118">
        <v>0</v>
      </c>
      <c r="F32" s="118">
        <v>0</v>
      </c>
      <c r="G32" s="118">
        <v>0</v>
      </c>
      <c r="H32" s="118">
        <v>0</v>
      </c>
      <c r="I32" s="118">
        <v>0</v>
      </c>
      <c r="J32" s="9">
        <v>20</v>
      </c>
    </row>
    <row r="33" spans="1:10" x14ac:dyDescent="0.2">
      <c r="A33" s="2" t="s">
        <v>28</v>
      </c>
      <c r="B33" s="118">
        <v>60</v>
      </c>
      <c r="C33" s="118">
        <v>0</v>
      </c>
      <c r="D33" s="118">
        <v>0</v>
      </c>
      <c r="E33" s="118">
        <v>0</v>
      </c>
      <c r="F33" s="118">
        <v>0</v>
      </c>
      <c r="G33" s="118">
        <v>0</v>
      </c>
      <c r="H33" s="118">
        <v>0</v>
      </c>
      <c r="I33" s="118">
        <v>30</v>
      </c>
      <c r="J33" s="9">
        <v>90</v>
      </c>
    </row>
    <row r="34" spans="1:10" x14ac:dyDescent="0.2">
      <c r="A34" s="2" t="s">
        <v>29</v>
      </c>
      <c r="B34" s="118">
        <v>265</v>
      </c>
      <c r="C34" s="118">
        <v>0</v>
      </c>
      <c r="D34" s="118">
        <v>10</v>
      </c>
      <c r="E34" s="118">
        <v>0</v>
      </c>
      <c r="F34" s="118">
        <v>0</v>
      </c>
      <c r="G34" s="118">
        <v>0</v>
      </c>
      <c r="H34" s="118">
        <v>25</v>
      </c>
      <c r="I34" s="118">
        <v>70</v>
      </c>
      <c r="J34" s="9">
        <v>370</v>
      </c>
    </row>
    <row r="35" spans="1:10" x14ac:dyDescent="0.2">
      <c r="A35" s="2" t="s">
        <v>30</v>
      </c>
      <c r="B35" s="118">
        <v>130</v>
      </c>
      <c r="C35" s="118">
        <v>0</v>
      </c>
      <c r="D35" s="118">
        <v>0</v>
      </c>
      <c r="E35" s="118">
        <v>0</v>
      </c>
      <c r="F35" s="118">
        <v>0</v>
      </c>
      <c r="G35" s="118">
        <v>0</v>
      </c>
      <c r="H35" s="118">
        <v>20</v>
      </c>
      <c r="I35" s="118">
        <v>25</v>
      </c>
      <c r="J35" s="9">
        <v>180</v>
      </c>
    </row>
    <row r="36" spans="1:10" x14ac:dyDescent="0.2">
      <c r="A36" s="2" t="s">
        <v>31</v>
      </c>
      <c r="B36" s="118">
        <v>70</v>
      </c>
      <c r="C36" s="118">
        <v>0</v>
      </c>
      <c r="D36" s="118">
        <v>5</v>
      </c>
      <c r="E36" s="118">
        <v>0</v>
      </c>
      <c r="F36" s="118">
        <v>0</v>
      </c>
      <c r="G36" s="118">
        <v>0</v>
      </c>
      <c r="H36" s="118">
        <v>0</v>
      </c>
      <c r="I36" s="118">
        <v>0</v>
      </c>
      <c r="J36" s="9">
        <v>75</v>
      </c>
    </row>
    <row r="37" spans="1:10" x14ac:dyDescent="0.2">
      <c r="A37" s="3" t="s">
        <v>32</v>
      </c>
      <c r="B37" s="121">
        <v>195</v>
      </c>
      <c r="C37" s="121">
        <v>0</v>
      </c>
      <c r="D37" s="121">
        <v>5</v>
      </c>
      <c r="E37" s="121">
        <v>0</v>
      </c>
      <c r="F37" s="121">
        <v>0</v>
      </c>
      <c r="G37" s="121">
        <v>0</v>
      </c>
      <c r="H37" s="121">
        <v>0</v>
      </c>
      <c r="I37" s="121">
        <v>45</v>
      </c>
      <c r="J37" s="11">
        <v>250</v>
      </c>
    </row>
    <row r="38" spans="1:10" x14ac:dyDescent="0.2">
      <c r="A38" s="1"/>
      <c r="B38" s="119"/>
      <c r="C38" s="119"/>
      <c r="D38" s="119"/>
      <c r="E38" s="119"/>
      <c r="F38" s="119"/>
      <c r="G38" s="119"/>
      <c r="H38" s="119"/>
      <c r="I38" s="119"/>
      <c r="J38" s="119"/>
    </row>
    <row r="39" spans="1:10" s="131" customFormat="1" x14ac:dyDescent="0.2">
      <c r="A39" s="275" t="s">
        <v>349</v>
      </c>
    </row>
    <row r="40" spans="1:10" x14ac:dyDescent="0.2">
      <c r="A40" s="161"/>
    </row>
    <row r="41" spans="1:10" ht="25.5" x14ac:dyDescent="0.2">
      <c r="A41" s="54"/>
      <c r="B41" s="53" t="s">
        <v>280</v>
      </c>
      <c r="C41" s="53" t="s">
        <v>281</v>
      </c>
      <c r="D41" s="53" t="s">
        <v>282</v>
      </c>
      <c r="E41" s="53" t="s">
        <v>283</v>
      </c>
      <c r="F41" s="53" t="s">
        <v>284</v>
      </c>
      <c r="G41" s="53" t="s">
        <v>122</v>
      </c>
      <c r="H41" s="53" t="s">
        <v>123</v>
      </c>
      <c r="I41" s="53" t="s">
        <v>51</v>
      </c>
      <c r="J41" s="53" t="s">
        <v>114</v>
      </c>
    </row>
    <row r="42" spans="1:10" x14ac:dyDescent="0.2">
      <c r="A42" s="4" t="s">
        <v>0</v>
      </c>
      <c r="B42" s="111">
        <f>B5/$J5</f>
        <v>0.43127629733520334</v>
      </c>
      <c r="C42" s="111">
        <f t="shared" ref="C42:J42" si="0">C5/$J5</f>
        <v>1.1921458625525946E-2</v>
      </c>
      <c r="D42" s="111">
        <f t="shared" si="0"/>
        <v>0.31837307152875177</v>
      </c>
      <c r="E42" s="111">
        <f t="shared" si="0"/>
        <v>2.1037868162692847E-3</v>
      </c>
      <c r="F42" s="111">
        <f t="shared" si="0"/>
        <v>0</v>
      </c>
      <c r="G42" s="111">
        <f t="shared" si="0"/>
        <v>4.2075736325385693E-3</v>
      </c>
      <c r="H42" s="111">
        <f t="shared" si="0"/>
        <v>1.7531556802244039E-2</v>
      </c>
      <c r="I42" s="111">
        <f t="shared" si="0"/>
        <v>0.21528751753155681</v>
      </c>
      <c r="J42" s="68">
        <f t="shared" si="0"/>
        <v>1</v>
      </c>
    </row>
    <row r="43" spans="1:10" x14ac:dyDescent="0.2">
      <c r="A43" s="2" t="s">
        <v>1</v>
      </c>
      <c r="B43" s="103">
        <f t="shared" ref="B43:J58" si="1">B6/$J6</f>
        <v>1</v>
      </c>
      <c r="C43" s="103">
        <f t="shared" si="1"/>
        <v>0</v>
      </c>
      <c r="D43" s="103">
        <f t="shared" si="1"/>
        <v>0</v>
      </c>
      <c r="E43" s="103">
        <f t="shared" si="1"/>
        <v>0</v>
      </c>
      <c r="F43" s="103">
        <f t="shared" si="1"/>
        <v>0</v>
      </c>
      <c r="G43" s="103">
        <f t="shared" si="1"/>
        <v>0</v>
      </c>
      <c r="H43" s="103">
        <f t="shared" si="1"/>
        <v>0</v>
      </c>
      <c r="I43" s="103">
        <f t="shared" si="1"/>
        <v>0</v>
      </c>
      <c r="J43" s="70">
        <f t="shared" si="1"/>
        <v>1</v>
      </c>
    </row>
    <row r="44" spans="1:10" x14ac:dyDescent="0.2">
      <c r="A44" s="2" t="s">
        <v>2</v>
      </c>
      <c r="B44" s="103">
        <f t="shared" si="1"/>
        <v>0.61538461538461542</v>
      </c>
      <c r="C44" s="103">
        <f t="shared" si="1"/>
        <v>0.15384615384615385</v>
      </c>
      <c r="D44" s="103">
        <f t="shared" si="1"/>
        <v>0.23076923076923078</v>
      </c>
      <c r="E44" s="103">
        <f t="shared" si="1"/>
        <v>0</v>
      </c>
      <c r="F44" s="103">
        <f t="shared" si="1"/>
        <v>0</v>
      </c>
      <c r="G44" s="103">
        <f t="shared" si="1"/>
        <v>0</v>
      </c>
      <c r="H44" s="103">
        <f t="shared" si="1"/>
        <v>0</v>
      </c>
      <c r="I44" s="103">
        <f t="shared" si="1"/>
        <v>0</v>
      </c>
      <c r="J44" s="70">
        <f t="shared" si="1"/>
        <v>1</v>
      </c>
    </row>
    <row r="45" spans="1:10" x14ac:dyDescent="0.2">
      <c r="A45" s="2" t="s">
        <v>3</v>
      </c>
      <c r="B45" s="103">
        <f t="shared" si="1"/>
        <v>0.5</v>
      </c>
      <c r="C45" s="103">
        <f t="shared" si="1"/>
        <v>0</v>
      </c>
      <c r="D45" s="103">
        <f t="shared" si="1"/>
        <v>0.25</v>
      </c>
      <c r="E45" s="103">
        <f t="shared" si="1"/>
        <v>0</v>
      </c>
      <c r="F45" s="103">
        <f t="shared" si="1"/>
        <v>0</v>
      </c>
      <c r="G45" s="103">
        <f t="shared" si="1"/>
        <v>0</v>
      </c>
      <c r="H45" s="103">
        <f t="shared" si="1"/>
        <v>0.25</v>
      </c>
      <c r="I45" s="103">
        <f t="shared" si="1"/>
        <v>0</v>
      </c>
      <c r="J45" s="70">
        <f t="shared" si="1"/>
        <v>1</v>
      </c>
    </row>
    <row r="46" spans="1:10" x14ac:dyDescent="0.2">
      <c r="A46" s="2" t="s">
        <v>4</v>
      </c>
      <c r="B46" s="103">
        <f t="shared" si="1"/>
        <v>8.3333333333333329E-2</v>
      </c>
      <c r="C46" s="103">
        <f t="shared" si="1"/>
        <v>0</v>
      </c>
      <c r="D46" s="103">
        <f t="shared" si="1"/>
        <v>0.33333333333333331</v>
      </c>
      <c r="E46" s="103">
        <f t="shared" si="1"/>
        <v>0</v>
      </c>
      <c r="F46" s="103">
        <f t="shared" si="1"/>
        <v>0</v>
      </c>
      <c r="G46" s="103">
        <f t="shared" si="1"/>
        <v>0</v>
      </c>
      <c r="H46" s="103">
        <f t="shared" si="1"/>
        <v>0</v>
      </c>
      <c r="I46" s="103">
        <f t="shared" si="1"/>
        <v>0.58333333333333337</v>
      </c>
      <c r="J46" s="70">
        <f t="shared" si="1"/>
        <v>1</v>
      </c>
    </row>
    <row r="47" spans="1:10" x14ac:dyDescent="0.2">
      <c r="A47" s="2" t="s">
        <v>5</v>
      </c>
      <c r="B47" s="103">
        <f t="shared" si="1"/>
        <v>1</v>
      </c>
      <c r="C47" s="103">
        <f t="shared" si="1"/>
        <v>0</v>
      </c>
      <c r="D47" s="103">
        <f t="shared" si="1"/>
        <v>0</v>
      </c>
      <c r="E47" s="103">
        <f t="shared" si="1"/>
        <v>0</v>
      </c>
      <c r="F47" s="103">
        <f t="shared" si="1"/>
        <v>0</v>
      </c>
      <c r="G47" s="103">
        <f t="shared" si="1"/>
        <v>0</v>
      </c>
      <c r="H47" s="103">
        <f t="shared" si="1"/>
        <v>0</v>
      </c>
      <c r="I47" s="103">
        <f t="shared" si="1"/>
        <v>0</v>
      </c>
      <c r="J47" s="70">
        <f t="shared" si="1"/>
        <v>1</v>
      </c>
    </row>
    <row r="48" spans="1:10" x14ac:dyDescent="0.2">
      <c r="A48" s="2" t="s">
        <v>6</v>
      </c>
      <c r="B48" s="103">
        <f t="shared" si="1"/>
        <v>0</v>
      </c>
      <c r="C48" s="103">
        <f t="shared" si="1"/>
        <v>0</v>
      </c>
      <c r="D48" s="103">
        <f t="shared" si="1"/>
        <v>0.69230769230769229</v>
      </c>
      <c r="E48" s="103">
        <f t="shared" si="1"/>
        <v>0</v>
      </c>
      <c r="F48" s="103">
        <f t="shared" si="1"/>
        <v>0</v>
      </c>
      <c r="G48" s="103">
        <f t="shared" si="1"/>
        <v>0</v>
      </c>
      <c r="H48" s="103">
        <f t="shared" si="1"/>
        <v>0</v>
      </c>
      <c r="I48" s="103">
        <f t="shared" si="1"/>
        <v>0.30769230769230771</v>
      </c>
      <c r="J48" s="70">
        <f t="shared" si="1"/>
        <v>1</v>
      </c>
    </row>
    <row r="49" spans="1:10" x14ac:dyDescent="0.2">
      <c r="A49" s="2" t="s">
        <v>7</v>
      </c>
      <c r="B49" s="103">
        <f t="shared" si="1"/>
        <v>0.53191489361702127</v>
      </c>
      <c r="C49" s="103">
        <f t="shared" si="1"/>
        <v>0.23404255319148937</v>
      </c>
      <c r="D49" s="103">
        <f t="shared" si="1"/>
        <v>0.14893617021276595</v>
      </c>
      <c r="E49" s="103">
        <f t="shared" si="1"/>
        <v>0</v>
      </c>
      <c r="F49" s="103">
        <f t="shared" si="1"/>
        <v>0</v>
      </c>
      <c r="G49" s="103">
        <f t="shared" si="1"/>
        <v>2.1276595744680851E-2</v>
      </c>
      <c r="H49" s="103">
        <f t="shared" si="1"/>
        <v>8.5106382978723402E-2</v>
      </c>
      <c r="I49" s="103">
        <f t="shared" si="1"/>
        <v>0</v>
      </c>
      <c r="J49" s="70">
        <f t="shared" si="1"/>
        <v>1</v>
      </c>
    </row>
    <row r="50" spans="1:10" x14ac:dyDescent="0.2">
      <c r="A50" s="2" t="s">
        <v>8</v>
      </c>
      <c r="B50" s="103">
        <f t="shared" si="1"/>
        <v>1</v>
      </c>
      <c r="C50" s="103">
        <f t="shared" si="1"/>
        <v>0</v>
      </c>
      <c r="D50" s="103">
        <f t="shared" si="1"/>
        <v>0</v>
      </c>
      <c r="E50" s="103">
        <f t="shared" si="1"/>
        <v>0</v>
      </c>
      <c r="F50" s="103">
        <f t="shared" si="1"/>
        <v>0</v>
      </c>
      <c r="G50" s="103">
        <f t="shared" si="1"/>
        <v>0</v>
      </c>
      <c r="H50" s="103">
        <f t="shared" si="1"/>
        <v>0</v>
      </c>
      <c r="I50" s="103">
        <f t="shared" si="1"/>
        <v>0</v>
      </c>
      <c r="J50" s="70">
        <f t="shared" si="1"/>
        <v>1</v>
      </c>
    </row>
    <row r="51" spans="1:10" x14ac:dyDescent="0.2">
      <c r="A51" s="2" t="s">
        <v>9</v>
      </c>
      <c r="B51" s="103">
        <f t="shared" si="1"/>
        <v>0.41176470588235292</v>
      </c>
      <c r="C51" s="103">
        <f t="shared" si="1"/>
        <v>0</v>
      </c>
      <c r="D51" s="103">
        <f t="shared" si="1"/>
        <v>5.8823529411764705E-2</v>
      </c>
      <c r="E51" s="103">
        <f t="shared" si="1"/>
        <v>0</v>
      </c>
      <c r="F51" s="103">
        <f t="shared" si="1"/>
        <v>0</v>
      </c>
      <c r="G51" s="103">
        <f t="shared" si="1"/>
        <v>0</v>
      </c>
      <c r="H51" s="103">
        <f t="shared" si="1"/>
        <v>0</v>
      </c>
      <c r="I51" s="103">
        <f t="shared" si="1"/>
        <v>0.47058823529411764</v>
      </c>
      <c r="J51" s="70">
        <f t="shared" si="1"/>
        <v>1</v>
      </c>
    </row>
    <row r="52" spans="1:10" x14ac:dyDescent="0.2">
      <c r="A52" s="2" t="s">
        <v>10</v>
      </c>
      <c r="B52" s="103">
        <f t="shared" si="1"/>
        <v>0.97058823529411764</v>
      </c>
      <c r="C52" s="103">
        <f t="shared" si="1"/>
        <v>0</v>
      </c>
      <c r="D52" s="103">
        <f t="shared" si="1"/>
        <v>0</v>
      </c>
      <c r="E52" s="103">
        <f t="shared" si="1"/>
        <v>0</v>
      </c>
      <c r="F52" s="103">
        <f t="shared" si="1"/>
        <v>0</v>
      </c>
      <c r="G52" s="103">
        <f t="shared" si="1"/>
        <v>0</v>
      </c>
      <c r="H52" s="103">
        <f t="shared" si="1"/>
        <v>5.8823529411764705E-2</v>
      </c>
      <c r="I52" s="103">
        <f t="shared" si="1"/>
        <v>0</v>
      </c>
      <c r="J52" s="70">
        <f t="shared" si="1"/>
        <v>1</v>
      </c>
    </row>
    <row r="53" spans="1:10" x14ac:dyDescent="0.2">
      <c r="A53" s="2" t="s">
        <v>11</v>
      </c>
      <c r="B53" s="103">
        <f t="shared" si="1"/>
        <v>0.75</v>
      </c>
      <c r="C53" s="103">
        <f t="shared" si="1"/>
        <v>0</v>
      </c>
      <c r="D53" s="103">
        <f t="shared" si="1"/>
        <v>0</v>
      </c>
      <c r="E53" s="103">
        <f t="shared" si="1"/>
        <v>0</v>
      </c>
      <c r="F53" s="103">
        <f t="shared" si="1"/>
        <v>0</v>
      </c>
      <c r="G53" s="103">
        <f t="shared" si="1"/>
        <v>0</v>
      </c>
      <c r="H53" s="103">
        <f t="shared" si="1"/>
        <v>0</v>
      </c>
      <c r="I53" s="103">
        <f t="shared" si="1"/>
        <v>0</v>
      </c>
      <c r="J53" s="70">
        <f t="shared" si="1"/>
        <v>1</v>
      </c>
    </row>
    <row r="54" spans="1:10" x14ac:dyDescent="0.2">
      <c r="A54" s="2" t="s">
        <v>12</v>
      </c>
      <c r="B54" s="103">
        <f t="shared" si="1"/>
        <v>0.39076923076923076</v>
      </c>
      <c r="C54" s="103">
        <f t="shared" si="1"/>
        <v>0</v>
      </c>
      <c r="D54" s="103">
        <f t="shared" si="1"/>
        <v>3.6923076923076927E-2</v>
      </c>
      <c r="E54" s="103">
        <f t="shared" si="1"/>
        <v>0</v>
      </c>
      <c r="F54" s="103">
        <f t="shared" si="1"/>
        <v>0</v>
      </c>
      <c r="G54" s="103">
        <f t="shared" si="1"/>
        <v>3.0769230769230769E-3</v>
      </c>
      <c r="H54" s="103">
        <f t="shared" si="1"/>
        <v>0</v>
      </c>
      <c r="I54" s="103">
        <f t="shared" si="1"/>
        <v>0.56615384615384612</v>
      </c>
      <c r="J54" s="70">
        <f t="shared" si="1"/>
        <v>1</v>
      </c>
    </row>
    <row r="55" spans="1:10" x14ac:dyDescent="0.2">
      <c r="A55" s="2" t="s">
        <v>13</v>
      </c>
      <c r="B55" s="103">
        <f t="shared" si="1"/>
        <v>0.25</v>
      </c>
      <c r="C55" s="103">
        <f t="shared" si="1"/>
        <v>0</v>
      </c>
      <c r="D55" s="103">
        <f t="shared" si="1"/>
        <v>0.75</v>
      </c>
      <c r="E55" s="103">
        <f t="shared" si="1"/>
        <v>0</v>
      </c>
      <c r="F55" s="103">
        <f t="shared" si="1"/>
        <v>0</v>
      </c>
      <c r="G55" s="103">
        <f t="shared" si="1"/>
        <v>0</v>
      </c>
      <c r="H55" s="103">
        <f t="shared" si="1"/>
        <v>0</v>
      </c>
      <c r="I55" s="103">
        <f t="shared" si="1"/>
        <v>0</v>
      </c>
      <c r="J55" s="70">
        <f t="shared" si="1"/>
        <v>1</v>
      </c>
    </row>
    <row r="56" spans="1:10" x14ac:dyDescent="0.2">
      <c r="A56" s="2" t="s">
        <v>14</v>
      </c>
      <c r="B56" s="103">
        <f t="shared" si="1"/>
        <v>0.875</v>
      </c>
      <c r="C56" s="103">
        <f t="shared" si="1"/>
        <v>0</v>
      </c>
      <c r="D56" s="103">
        <f t="shared" si="1"/>
        <v>0</v>
      </c>
      <c r="E56" s="103">
        <f t="shared" si="1"/>
        <v>0</v>
      </c>
      <c r="F56" s="103">
        <f t="shared" si="1"/>
        <v>0</v>
      </c>
      <c r="G56" s="103">
        <f t="shared" si="1"/>
        <v>0</v>
      </c>
      <c r="H56" s="103">
        <f t="shared" si="1"/>
        <v>0</v>
      </c>
      <c r="I56" s="103">
        <f t="shared" si="1"/>
        <v>0.125</v>
      </c>
      <c r="J56" s="70">
        <f t="shared" si="1"/>
        <v>1</v>
      </c>
    </row>
    <row r="57" spans="1:10" x14ac:dyDescent="0.2">
      <c r="A57" s="2" t="s">
        <v>15</v>
      </c>
      <c r="B57" s="103">
        <f t="shared" si="1"/>
        <v>0.98412698412698407</v>
      </c>
      <c r="C57" s="103">
        <f t="shared" si="1"/>
        <v>0</v>
      </c>
      <c r="D57" s="103">
        <f t="shared" si="1"/>
        <v>0</v>
      </c>
      <c r="E57" s="103">
        <f t="shared" si="1"/>
        <v>3.1746031746031744E-2</v>
      </c>
      <c r="F57" s="103">
        <f t="shared" si="1"/>
        <v>0</v>
      </c>
      <c r="G57" s="103">
        <f t="shared" si="1"/>
        <v>0</v>
      </c>
      <c r="H57" s="103">
        <f t="shared" si="1"/>
        <v>0</v>
      </c>
      <c r="I57" s="103">
        <f t="shared" si="1"/>
        <v>0</v>
      </c>
      <c r="J57" s="70">
        <f t="shared" si="1"/>
        <v>1</v>
      </c>
    </row>
    <row r="58" spans="1:10" x14ac:dyDescent="0.2">
      <c r="A58" s="2" t="s">
        <v>16</v>
      </c>
      <c r="B58" s="103">
        <f t="shared" si="1"/>
        <v>0</v>
      </c>
      <c r="C58" s="103">
        <f t="shared" si="1"/>
        <v>0</v>
      </c>
      <c r="D58" s="103">
        <f t="shared" si="1"/>
        <v>0.86696230598669621</v>
      </c>
      <c r="E58" s="103">
        <f t="shared" si="1"/>
        <v>0</v>
      </c>
      <c r="F58" s="103">
        <f t="shared" si="1"/>
        <v>0</v>
      </c>
      <c r="G58" s="103">
        <f t="shared" si="1"/>
        <v>6.6518847006651885E-3</v>
      </c>
      <c r="H58" s="103">
        <f t="shared" si="1"/>
        <v>4.434589800443459E-3</v>
      </c>
      <c r="I58" s="103">
        <f t="shared" si="1"/>
        <v>0.11973392461197339</v>
      </c>
      <c r="J58" s="70">
        <f t="shared" si="1"/>
        <v>1</v>
      </c>
    </row>
    <row r="59" spans="1:10" x14ac:dyDescent="0.2">
      <c r="A59" s="2" t="s">
        <v>17</v>
      </c>
      <c r="B59" s="103">
        <f t="shared" ref="B59:J74" si="2">B22/$J22</f>
        <v>0.69047619047619047</v>
      </c>
      <c r="C59" s="103">
        <f t="shared" si="2"/>
        <v>0</v>
      </c>
      <c r="D59" s="103">
        <f t="shared" si="2"/>
        <v>0</v>
      </c>
      <c r="E59" s="103">
        <f t="shared" si="2"/>
        <v>0</v>
      </c>
      <c r="F59" s="103">
        <f t="shared" si="2"/>
        <v>0</v>
      </c>
      <c r="G59" s="103">
        <f t="shared" si="2"/>
        <v>0</v>
      </c>
      <c r="H59" s="103">
        <f t="shared" si="2"/>
        <v>4.7619047619047616E-2</v>
      </c>
      <c r="I59" s="103">
        <f t="shared" si="2"/>
        <v>0.26190476190476192</v>
      </c>
      <c r="J59" s="70">
        <f t="shared" si="2"/>
        <v>1</v>
      </c>
    </row>
    <row r="60" spans="1:10" x14ac:dyDescent="0.2">
      <c r="A60" s="2" t="s">
        <v>18</v>
      </c>
      <c r="B60" s="103">
        <f t="shared" si="2"/>
        <v>0</v>
      </c>
      <c r="C60" s="103">
        <f t="shared" si="2"/>
        <v>0</v>
      </c>
      <c r="D60" s="103">
        <f t="shared" si="2"/>
        <v>1</v>
      </c>
      <c r="E60" s="103">
        <f t="shared" si="2"/>
        <v>0</v>
      </c>
      <c r="F60" s="103">
        <f t="shared" si="2"/>
        <v>0</v>
      </c>
      <c r="G60" s="103">
        <f t="shared" si="2"/>
        <v>0</v>
      </c>
      <c r="H60" s="103">
        <f t="shared" si="2"/>
        <v>0</v>
      </c>
      <c r="I60" s="103">
        <f t="shared" si="2"/>
        <v>0</v>
      </c>
      <c r="J60" s="70">
        <f t="shared" si="2"/>
        <v>1</v>
      </c>
    </row>
    <row r="61" spans="1:10" x14ac:dyDescent="0.2">
      <c r="A61" s="2" t="s">
        <v>19</v>
      </c>
      <c r="B61" s="103">
        <f t="shared" si="2"/>
        <v>0.69565217391304346</v>
      </c>
      <c r="C61" s="103">
        <f t="shared" si="2"/>
        <v>0</v>
      </c>
      <c r="D61" s="103">
        <f t="shared" si="2"/>
        <v>0.30434782608695654</v>
      </c>
      <c r="E61" s="103">
        <f t="shared" si="2"/>
        <v>0</v>
      </c>
      <c r="F61" s="103">
        <f t="shared" si="2"/>
        <v>0</v>
      </c>
      <c r="G61" s="103">
        <f t="shared" si="2"/>
        <v>0</v>
      </c>
      <c r="H61" s="103">
        <f t="shared" si="2"/>
        <v>0</v>
      </c>
      <c r="I61" s="103">
        <f t="shared" si="2"/>
        <v>0</v>
      </c>
      <c r="J61" s="70">
        <f t="shared" si="2"/>
        <v>1</v>
      </c>
    </row>
    <row r="62" spans="1:10" x14ac:dyDescent="0.2">
      <c r="A62" s="2" t="s">
        <v>20</v>
      </c>
      <c r="B62" s="103">
        <f t="shared" si="2"/>
        <v>0.8571428571428571</v>
      </c>
      <c r="C62" s="103">
        <f t="shared" si="2"/>
        <v>0</v>
      </c>
      <c r="D62" s="103">
        <f t="shared" si="2"/>
        <v>0.14285714285714285</v>
      </c>
      <c r="E62" s="103">
        <f t="shared" si="2"/>
        <v>0</v>
      </c>
      <c r="F62" s="103">
        <f t="shared" si="2"/>
        <v>0</v>
      </c>
      <c r="G62" s="103">
        <f t="shared" si="2"/>
        <v>0</v>
      </c>
      <c r="H62" s="103">
        <f t="shared" si="2"/>
        <v>0</v>
      </c>
      <c r="I62" s="103">
        <f t="shared" si="2"/>
        <v>0</v>
      </c>
      <c r="J62" s="70">
        <f t="shared" si="2"/>
        <v>1</v>
      </c>
    </row>
    <row r="63" spans="1:10" x14ac:dyDescent="0.2">
      <c r="A63" s="2" t="s">
        <v>21</v>
      </c>
      <c r="B63" s="103">
        <f t="shared" si="2"/>
        <v>0.8571428571428571</v>
      </c>
      <c r="C63" s="103">
        <f t="shared" si="2"/>
        <v>0</v>
      </c>
      <c r="D63" s="103">
        <f t="shared" si="2"/>
        <v>0</v>
      </c>
      <c r="E63" s="103">
        <f t="shared" si="2"/>
        <v>0</v>
      </c>
      <c r="F63" s="103">
        <f t="shared" si="2"/>
        <v>0</v>
      </c>
      <c r="G63" s="103">
        <f t="shared" si="2"/>
        <v>0</v>
      </c>
      <c r="H63" s="103">
        <f t="shared" si="2"/>
        <v>0.21428571428571427</v>
      </c>
      <c r="I63" s="103">
        <f t="shared" si="2"/>
        <v>0</v>
      </c>
      <c r="J63" s="70">
        <f t="shared" si="2"/>
        <v>1</v>
      </c>
    </row>
    <row r="64" spans="1:10" x14ac:dyDescent="0.2">
      <c r="A64" s="2" t="s">
        <v>22</v>
      </c>
      <c r="B64" s="103">
        <f t="shared" si="2"/>
        <v>0.95744680851063835</v>
      </c>
      <c r="C64" s="103">
        <f t="shared" si="2"/>
        <v>0</v>
      </c>
      <c r="D64" s="103">
        <f t="shared" si="2"/>
        <v>2.1276595744680851E-2</v>
      </c>
      <c r="E64" s="103">
        <f t="shared" si="2"/>
        <v>0</v>
      </c>
      <c r="F64" s="103">
        <f t="shared" si="2"/>
        <v>0</v>
      </c>
      <c r="G64" s="103">
        <f t="shared" si="2"/>
        <v>0</v>
      </c>
      <c r="H64" s="103">
        <f t="shared" si="2"/>
        <v>0</v>
      </c>
      <c r="I64" s="103">
        <f t="shared" si="2"/>
        <v>0</v>
      </c>
      <c r="J64" s="70">
        <f t="shared" si="2"/>
        <v>1</v>
      </c>
    </row>
    <row r="65" spans="1:10" x14ac:dyDescent="0.2">
      <c r="A65" s="2" t="s">
        <v>23</v>
      </c>
      <c r="B65" s="103">
        <f t="shared" si="2"/>
        <v>0.66666666666666663</v>
      </c>
      <c r="C65" s="103">
        <f t="shared" si="2"/>
        <v>0</v>
      </c>
      <c r="D65" s="103">
        <f t="shared" si="2"/>
        <v>0.33333333333333331</v>
      </c>
      <c r="E65" s="103">
        <f t="shared" si="2"/>
        <v>0</v>
      </c>
      <c r="F65" s="103">
        <f t="shared" si="2"/>
        <v>0</v>
      </c>
      <c r="G65" s="103">
        <f t="shared" si="2"/>
        <v>0</v>
      </c>
      <c r="H65" s="103">
        <f t="shared" si="2"/>
        <v>0</v>
      </c>
      <c r="I65" s="103">
        <f t="shared" si="2"/>
        <v>0</v>
      </c>
      <c r="J65" s="70">
        <f t="shared" si="2"/>
        <v>1</v>
      </c>
    </row>
    <row r="66" spans="1:10" x14ac:dyDescent="0.2">
      <c r="A66" s="2" t="s">
        <v>24</v>
      </c>
      <c r="B66" s="103">
        <f t="shared" si="2"/>
        <v>1</v>
      </c>
      <c r="C66" s="103">
        <f t="shared" si="2"/>
        <v>0</v>
      </c>
      <c r="D66" s="103">
        <f t="shared" si="2"/>
        <v>0</v>
      </c>
      <c r="E66" s="103">
        <f t="shared" si="2"/>
        <v>0</v>
      </c>
      <c r="F66" s="103">
        <f t="shared" si="2"/>
        <v>0</v>
      </c>
      <c r="G66" s="103">
        <f t="shared" si="2"/>
        <v>0</v>
      </c>
      <c r="H66" s="103">
        <f t="shared" si="2"/>
        <v>0</v>
      </c>
      <c r="I66" s="103">
        <f t="shared" si="2"/>
        <v>0</v>
      </c>
      <c r="J66" s="70">
        <f t="shared" si="2"/>
        <v>1</v>
      </c>
    </row>
    <row r="67" spans="1:10" x14ac:dyDescent="0.2">
      <c r="A67" s="2" t="s">
        <v>25</v>
      </c>
      <c r="B67" s="103">
        <f t="shared" si="2"/>
        <v>1</v>
      </c>
      <c r="C67" s="103">
        <f t="shared" si="2"/>
        <v>0</v>
      </c>
      <c r="D67" s="103">
        <f t="shared" si="2"/>
        <v>0</v>
      </c>
      <c r="E67" s="103">
        <f t="shared" si="2"/>
        <v>0</v>
      </c>
      <c r="F67" s="103">
        <f t="shared" si="2"/>
        <v>0</v>
      </c>
      <c r="G67" s="103">
        <f t="shared" si="2"/>
        <v>0</v>
      </c>
      <c r="H67" s="103">
        <f t="shared" si="2"/>
        <v>0</v>
      </c>
      <c r="I67" s="103">
        <f t="shared" si="2"/>
        <v>0</v>
      </c>
      <c r="J67" s="70">
        <f t="shared" si="2"/>
        <v>1</v>
      </c>
    </row>
    <row r="68" spans="1:10" x14ac:dyDescent="0.2">
      <c r="A68" s="2" t="s">
        <v>26</v>
      </c>
      <c r="B68" s="103">
        <f t="shared" si="2"/>
        <v>0.5</v>
      </c>
      <c r="C68" s="103">
        <f t="shared" si="2"/>
        <v>0.5</v>
      </c>
      <c r="D68" s="103">
        <f t="shared" si="2"/>
        <v>0</v>
      </c>
      <c r="E68" s="103">
        <f t="shared" si="2"/>
        <v>0</v>
      </c>
      <c r="F68" s="103">
        <f t="shared" si="2"/>
        <v>0</v>
      </c>
      <c r="G68" s="103">
        <f t="shared" si="2"/>
        <v>0</v>
      </c>
      <c r="H68" s="103">
        <f t="shared" si="2"/>
        <v>0</v>
      </c>
      <c r="I68" s="103">
        <f t="shared" si="2"/>
        <v>0</v>
      </c>
      <c r="J68" s="70">
        <f t="shared" si="2"/>
        <v>1</v>
      </c>
    </row>
    <row r="69" spans="1:10" x14ac:dyDescent="0.2">
      <c r="A69" s="2" t="s">
        <v>27</v>
      </c>
      <c r="B69" s="103">
        <f t="shared" si="2"/>
        <v>1</v>
      </c>
      <c r="C69" s="103">
        <f t="shared" si="2"/>
        <v>0</v>
      </c>
      <c r="D69" s="103">
        <f t="shared" si="2"/>
        <v>0</v>
      </c>
      <c r="E69" s="103">
        <f t="shared" si="2"/>
        <v>0</v>
      </c>
      <c r="F69" s="103">
        <f t="shared" si="2"/>
        <v>0</v>
      </c>
      <c r="G69" s="103">
        <f t="shared" si="2"/>
        <v>0</v>
      </c>
      <c r="H69" s="103">
        <f t="shared" si="2"/>
        <v>0</v>
      </c>
      <c r="I69" s="103">
        <f t="shared" si="2"/>
        <v>0</v>
      </c>
      <c r="J69" s="70">
        <f t="shared" si="2"/>
        <v>1</v>
      </c>
    </row>
    <row r="70" spans="1:10" x14ac:dyDescent="0.2">
      <c r="A70" s="2" t="s">
        <v>28</v>
      </c>
      <c r="B70" s="103">
        <f t="shared" si="2"/>
        <v>0.66666666666666663</v>
      </c>
      <c r="C70" s="103">
        <f t="shared" si="2"/>
        <v>0</v>
      </c>
      <c r="D70" s="103">
        <f t="shared" si="2"/>
        <v>0</v>
      </c>
      <c r="E70" s="103">
        <f t="shared" si="2"/>
        <v>0</v>
      </c>
      <c r="F70" s="103">
        <f t="shared" si="2"/>
        <v>0</v>
      </c>
      <c r="G70" s="103">
        <f t="shared" si="2"/>
        <v>0</v>
      </c>
      <c r="H70" s="103">
        <f t="shared" si="2"/>
        <v>0</v>
      </c>
      <c r="I70" s="103">
        <f t="shared" si="2"/>
        <v>0.33333333333333331</v>
      </c>
      <c r="J70" s="70">
        <f t="shared" si="2"/>
        <v>1</v>
      </c>
    </row>
    <row r="71" spans="1:10" x14ac:dyDescent="0.2">
      <c r="A71" s="2" t="s">
        <v>29</v>
      </c>
      <c r="B71" s="103">
        <f t="shared" si="2"/>
        <v>0.71621621621621623</v>
      </c>
      <c r="C71" s="103">
        <f t="shared" si="2"/>
        <v>0</v>
      </c>
      <c r="D71" s="103">
        <f t="shared" si="2"/>
        <v>2.7027027027027029E-2</v>
      </c>
      <c r="E71" s="103">
        <f t="shared" si="2"/>
        <v>0</v>
      </c>
      <c r="F71" s="103">
        <f t="shared" si="2"/>
        <v>0</v>
      </c>
      <c r="G71" s="103">
        <f t="shared" si="2"/>
        <v>0</v>
      </c>
      <c r="H71" s="103">
        <f t="shared" si="2"/>
        <v>6.7567567567567571E-2</v>
      </c>
      <c r="I71" s="103">
        <f t="shared" si="2"/>
        <v>0.1891891891891892</v>
      </c>
      <c r="J71" s="70">
        <f t="shared" si="2"/>
        <v>1</v>
      </c>
    </row>
    <row r="72" spans="1:10" x14ac:dyDescent="0.2">
      <c r="A72" s="2" t="s">
        <v>30</v>
      </c>
      <c r="B72" s="103">
        <f t="shared" si="2"/>
        <v>0.72222222222222221</v>
      </c>
      <c r="C72" s="103">
        <f t="shared" si="2"/>
        <v>0</v>
      </c>
      <c r="D72" s="103">
        <f t="shared" si="2"/>
        <v>0</v>
      </c>
      <c r="E72" s="103">
        <f t="shared" si="2"/>
        <v>0</v>
      </c>
      <c r="F72" s="103">
        <f t="shared" si="2"/>
        <v>0</v>
      </c>
      <c r="G72" s="103">
        <f t="shared" si="2"/>
        <v>0</v>
      </c>
      <c r="H72" s="103">
        <f t="shared" si="2"/>
        <v>0.1111111111111111</v>
      </c>
      <c r="I72" s="103">
        <f t="shared" si="2"/>
        <v>0.1388888888888889</v>
      </c>
      <c r="J72" s="70">
        <f t="shared" si="2"/>
        <v>1</v>
      </c>
    </row>
    <row r="73" spans="1:10" x14ac:dyDescent="0.2">
      <c r="A73" s="2" t="s">
        <v>31</v>
      </c>
      <c r="B73" s="103">
        <f t="shared" si="2"/>
        <v>0.93333333333333335</v>
      </c>
      <c r="C73" s="103">
        <f t="shared" si="2"/>
        <v>0</v>
      </c>
      <c r="D73" s="103">
        <f t="shared" si="2"/>
        <v>6.6666666666666666E-2</v>
      </c>
      <c r="E73" s="103">
        <f t="shared" si="2"/>
        <v>0</v>
      </c>
      <c r="F73" s="103">
        <f t="shared" si="2"/>
        <v>0</v>
      </c>
      <c r="G73" s="103">
        <f t="shared" si="2"/>
        <v>0</v>
      </c>
      <c r="H73" s="103">
        <f t="shared" si="2"/>
        <v>0</v>
      </c>
      <c r="I73" s="103">
        <f t="shared" si="2"/>
        <v>0</v>
      </c>
      <c r="J73" s="70">
        <f t="shared" si="2"/>
        <v>1</v>
      </c>
    </row>
    <row r="74" spans="1:10" x14ac:dyDescent="0.2">
      <c r="A74" s="3" t="s">
        <v>32</v>
      </c>
      <c r="B74" s="104">
        <f t="shared" si="2"/>
        <v>0.78</v>
      </c>
      <c r="C74" s="104">
        <f t="shared" si="2"/>
        <v>0</v>
      </c>
      <c r="D74" s="104">
        <f t="shared" si="2"/>
        <v>0.02</v>
      </c>
      <c r="E74" s="104">
        <f t="shared" si="2"/>
        <v>0</v>
      </c>
      <c r="F74" s="104">
        <f t="shared" si="2"/>
        <v>0</v>
      </c>
      <c r="G74" s="104">
        <f t="shared" si="2"/>
        <v>0</v>
      </c>
      <c r="H74" s="104">
        <f t="shared" si="2"/>
        <v>0</v>
      </c>
      <c r="I74" s="104">
        <f t="shared" si="2"/>
        <v>0.18</v>
      </c>
      <c r="J74" s="71">
        <f t="shared" si="2"/>
        <v>1</v>
      </c>
    </row>
    <row r="76" spans="1:10" x14ac:dyDescent="0.2">
      <c r="A76" s="219" t="s">
        <v>225</v>
      </c>
    </row>
    <row r="77" spans="1:10" x14ac:dyDescent="0.2">
      <c r="A77" s="276" t="s">
        <v>262</v>
      </c>
    </row>
  </sheetData>
  <hyperlinks>
    <hyperlink ref="A2" location="Contents!A1" display="Back to contents"/>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40"/>
  <sheetViews>
    <sheetView showGridLines="0" workbookViewId="0">
      <selection activeCell="A2" sqref="A2"/>
    </sheetView>
  </sheetViews>
  <sheetFormatPr defaultRowHeight="12.75" x14ac:dyDescent="0.2"/>
  <cols>
    <col min="1" max="1" width="18.85546875" style="6" customWidth="1"/>
    <col min="2" max="2" width="12.5703125" style="6" customWidth="1"/>
    <col min="3" max="3" width="13" style="207" customWidth="1"/>
    <col min="4" max="4" width="11.85546875" style="6" customWidth="1"/>
    <col min="5" max="5" width="14.5703125" style="208" customWidth="1"/>
    <col min="6" max="6" width="13.7109375" style="6" customWidth="1"/>
    <col min="7" max="16384" width="9.140625" style="6"/>
  </cols>
  <sheetData>
    <row r="1" spans="1:6" x14ac:dyDescent="0.2">
      <c r="A1" s="8" t="s">
        <v>350</v>
      </c>
    </row>
    <row r="2" spans="1:6" ht="15" x14ac:dyDescent="0.25">
      <c r="A2" s="226" t="s">
        <v>241</v>
      </c>
    </row>
    <row r="4" spans="1:6" ht="25.5" customHeight="1" x14ac:dyDescent="0.2">
      <c r="B4" s="350" t="s">
        <v>252</v>
      </c>
      <c r="C4" s="351"/>
      <c r="D4" s="350" t="s">
        <v>218</v>
      </c>
      <c r="E4" s="352"/>
      <c r="F4" s="351"/>
    </row>
    <row r="5" spans="1:6" ht="38.25" x14ac:dyDescent="0.2">
      <c r="B5" s="209" t="s">
        <v>154</v>
      </c>
      <c r="C5" s="53" t="s">
        <v>253</v>
      </c>
      <c r="D5" s="209" t="s">
        <v>154</v>
      </c>
      <c r="E5" s="53" t="s">
        <v>253</v>
      </c>
      <c r="F5" s="53" t="s">
        <v>219</v>
      </c>
    </row>
    <row r="6" spans="1:6" x14ac:dyDescent="0.2">
      <c r="A6" s="4" t="s">
        <v>0</v>
      </c>
      <c r="B6" s="213">
        <v>4541903</v>
      </c>
      <c r="C6" s="269">
        <f>B6/$B$6</f>
        <v>1</v>
      </c>
      <c r="D6" s="210">
        <v>13097</v>
      </c>
      <c r="E6" s="84">
        <f>D6/$D$6</f>
        <v>1</v>
      </c>
      <c r="F6" s="266">
        <f t="shared" ref="F6:F38" si="0">(D6/B6)*1000</f>
        <v>2.8835930666066623</v>
      </c>
    </row>
    <row r="7" spans="1:6" x14ac:dyDescent="0.2">
      <c r="A7" s="2" t="s">
        <v>1</v>
      </c>
      <c r="B7" s="215">
        <v>193247</v>
      </c>
      <c r="C7" s="216">
        <f>B7/$B$6</f>
        <v>4.2547584129383656E-2</v>
      </c>
      <c r="D7" s="211">
        <v>283</v>
      </c>
      <c r="E7" s="49">
        <f>D7/$D$6</f>
        <v>2.1608001832480721E-2</v>
      </c>
      <c r="F7" s="267">
        <f t="shared" si="0"/>
        <v>1.464447054805508</v>
      </c>
    </row>
    <row r="8" spans="1:6" x14ac:dyDescent="0.2">
      <c r="A8" s="2" t="s">
        <v>2</v>
      </c>
      <c r="B8" s="215">
        <v>212194</v>
      </c>
      <c r="C8" s="216">
        <f t="shared" ref="C8:C38" si="1">B8/$B$6</f>
        <v>4.6719183566888152E-2</v>
      </c>
      <c r="D8" s="211">
        <v>184</v>
      </c>
      <c r="E8" s="49">
        <f t="shared" ref="E8:E38" si="2">D8/$D$6</f>
        <v>1.4049018859280751E-2</v>
      </c>
      <c r="F8" s="267">
        <f t="shared" si="0"/>
        <v>0.86713102161229816</v>
      </c>
    </row>
    <row r="9" spans="1:6" x14ac:dyDescent="0.2">
      <c r="A9" s="2" t="s">
        <v>3</v>
      </c>
      <c r="B9" s="215">
        <v>97055</v>
      </c>
      <c r="C9" s="216">
        <f t="shared" si="1"/>
        <v>2.1368796295297369E-2</v>
      </c>
      <c r="D9" s="211">
        <v>103</v>
      </c>
      <c r="E9" s="49">
        <f t="shared" si="2"/>
        <v>7.8643964266625951E-3</v>
      </c>
      <c r="F9" s="267">
        <f t="shared" si="0"/>
        <v>1.0612539281850497</v>
      </c>
    </row>
    <row r="10" spans="1:6" x14ac:dyDescent="0.2">
      <c r="A10" s="2" t="s">
        <v>4</v>
      </c>
      <c r="B10" s="215">
        <v>72964</v>
      </c>
      <c r="C10" s="216">
        <f t="shared" si="1"/>
        <v>1.6064631939519625E-2</v>
      </c>
      <c r="D10" s="211">
        <v>108</v>
      </c>
      <c r="E10" s="49">
        <f t="shared" si="2"/>
        <v>8.2461632434908758E-3</v>
      </c>
      <c r="F10" s="267">
        <f t="shared" si="0"/>
        <v>1.4801820075653749</v>
      </c>
    </row>
    <row r="11" spans="1:6" x14ac:dyDescent="0.2">
      <c r="A11" s="2" t="s">
        <v>5</v>
      </c>
      <c r="B11" s="215">
        <v>42594</v>
      </c>
      <c r="C11" s="216">
        <f t="shared" si="1"/>
        <v>9.3780074123115363E-3</v>
      </c>
      <c r="D11" s="211">
        <v>100</v>
      </c>
      <c r="E11" s="49">
        <f t="shared" si="2"/>
        <v>7.6353363365656256E-3</v>
      </c>
      <c r="F11" s="267">
        <f t="shared" si="0"/>
        <v>2.3477485091796968</v>
      </c>
    </row>
    <row r="12" spans="1:6" x14ac:dyDescent="0.2">
      <c r="A12" s="2" t="s">
        <v>6</v>
      </c>
      <c r="B12" s="215">
        <v>125617</v>
      </c>
      <c r="C12" s="216">
        <f t="shared" si="1"/>
        <v>2.7657349793687801E-2</v>
      </c>
      <c r="D12" s="211">
        <v>181</v>
      </c>
      <c r="E12" s="49">
        <f t="shared" si="2"/>
        <v>1.3819958769183783E-2</v>
      </c>
      <c r="F12" s="267">
        <f t="shared" si="0"/>
        <v>1.4408877779281466</v>
      </c>
    </row>
    <row r="13" spans="1:6" ht="12.75" customHeight="1" x14ac:dyDescent="0.2">
      <c r="A13" s="2" t="s">
        <v>7</v>
      </c>
      <c r="B13" s="215">
        <v>125276</v>
      </c>
      <c r="C13" s="216">
        <f t="shared" si="1"/>
        <v>2.7582271131726063E-2</v>
      </c>
      <c r="D13" s="211">
        <v>457</v>
      </c>
      <c r="E13" s="49">
        <f t="shared" si="2"/>
        <v>3.4893487058104911E-2</v>
      </c>
      <c r="F13" s="267">
        <f t="shared" si="0"/>
        <v>3.6479453366965737</v>
      </c>
    </row>
    <row r="14" spans="1:6" x14ac:dyDescent="0.2">
      <c r="A14" s="2" t="s">
        <v>8</v>
      </c>
      <c r="B14" s="215">
        <v>100957</v>
      </c>
      <c r="C14" s="216">
        <f t="shared" si="1"/>
        <v>2.2227907553287685E-2</v>
      </c>
      <c r="D14" s="211">
        <v>130</v>
      </c>
      <c r="E14" s="49">
        <f t="shared" si="2"/>
        <v>9.9259372375353136E-3</v>
      </c>
      <c r="F14" s="267">
        <f t="shared" si="0"/>
        <v>1.2876769317630279</v>
      </c>
    </row>
    <row r="15" spans="1:6" x14ac:dyDescent="0.2">
      <c r="A15" s="2" t="s">
        <v>9</v>
      </c>
      <c r="B15" s="215">
        <v>89242</v>
      </c>
      <c r="C15" s="216">
        <f t="shared" si="1"/>
        <v>1.9648592231053811E-2</v>
      </c>
      <c r="D15" s="211">
        <v>164</v>
      </c>
      <c r="E15" s="49">
        <f t="shared" si="2"/>
        <v>1.2521951591967626E-2</v>
      </c>
      <c r="F15" s="267">
        <f t="shared" si="0"/>
        <v>1.8376997377916229</v>
      </c>
    </row>
    <row r="16" spans="1:6" x14ac:dyDescent="0.2">
      <c r="A16" s="2" t="s">
        <v>10</v>
      </c>
      <c r="B16" s="215">
        <v>87390</v>
      </c>
      <c r="C16" s="216">
        <f t="shared" si="1"/>
        <v>1.9240833632950771E-2</v>
      </c>
      <c r="D16" s="211">
        <v>419</v>
      </c>
      <c r="E16" s="49">
        <f t="shared" si="2"/>
        <v>3.1992059250209974E-2</v>
      </c>
      <c r="F16" s="267">
        <f t="shared" si="0"/>
        <v>4.794598924362055</v>
      </c>
    </row>
    <row r="17" spans="1:6" x14ac:dyDescent="0.2">
      <c r="A17" s="2" t="s">
        <v>11</v>
      </c>
      <c r="B17" s="215">
        <v>76005</v>
      </c>
      <c r="C17" s="216">
        <f t="shared" si="1"/>
        <v>1.6734175080357287E-2</v>
      </c>
      <c r="D17" s="211">
        <v>68</v>
      </c>
      <c r="E17" s="49">
        <f t="shared" si="2"/>
        <v>5.1920287088646254E-3</v>
      </c>
      <c r="F17" s="267">
        <f t="shared" si="0"/>
        <v>0.89467798171172941</v>
      </c>
    </row>
    <row r="18" spans="1:6" x14ac:dyDescent="0.2">
      <c r="A18" s="2" t="s">
        <v>12</v>
      </c>
      <c r="B18" s="215">
        <v>445863</v>
      </c>
      <c r="C18" s="216">
        <f t="shared" si="1"/>
        <v>9.8166561461132035E-2</v>
      </c>
      <c r="D18" s="211">
        <v>2168</v>
      </c>
      <c r="E18" s="49">
        <f t="shared" si="2"/>
        <v>0.16553409177674278</v>
      </c>
      <c r="F18" s="267">
        <f t="shared" si="0"/>
        <v>4.8624801788890313</v>
      </c>
    </row>
    <row r="19" spans="1:6" x14ac:dyDescent="0.2">
      <c r="A19" s="2" t="s">
        <v>13</v>
      </c>
      <c r="B19" s="215">
        <v>22466</v>
      </c>
      <c r="C19" s="216">
        <f t="shared" si="1"/>
        <v>4.9463848083061215E-3</v>
      </c>
      <c r="D19" s="211">
        <v>60</v>
      </c>
      <c r="E19" s="49">
        <f t="shared" si="2"/>
        <v>4.5812018019393752E-3</v>
      </c>
      <c r="F19" s="267">
        <f t="shared" si="0"/>
        <v>2.6707023947298141</v>
      </c>
    </row>
    <row r="20" spans="1:6" x14ac:dyDescent="0.2">
      <c r="A20" s="2" t="s">
        <v>14</v>
      </c>
      <c r="B20" s="215">
        <v>132778</v>
      </c>
      <c r="C20" s="216">
        <f t="shared" si="1"/>
        <v>2.9234001694884281E-2</v>
      </c>
      <c r="D20" s="211">
        <v>378</v>
      </c>
      <c r="E20" s="49">
        <f t="shared" si="2"/>
        <v>2.8861571352218066E-2</v>
      </c>
      <c r="F20" s="267">
        <f t="shared" si="0"/>
        <v>2.8468571600716985</v>
      </c>
    </row>
    <row r="21" spans="1:6" x14ac:dyDescent="0.2">
      <c r="A21" s="2" t="s">
        <v>15</v>
      </c>
      <c r="B21" s="215">
        <v>308998</v>
      </c>
      <c r="C21" s="216">
        <f t="shared" si="1"/>
        <v>6.8032716682852976E-2</v>
      </c>
      <c r="D21" s="211">
        <v>708</v>
      </c>
      <c r="E21" s="49">
        <f t="shared" si="2"/>
        <v>5.4058181262884628E-2</v>
      </c>
      <c r="F21" s="267">
        <f t="shared" si="0"/>
        <v>2.2912769661939563</v>
      </c>
    </row>
    <row r="22" spans="1:6" x14ac:dyDescent="0.2">
      <c r="A22" s="2" t="s">
        <v>16</v>
      </c>
      <c r="B22" s="215">
        <v>532454</v>
      </c>
      <c r="C22" s="216">
        <f t="shared" si="1"/>
        <v>0.11723147764274137</v>
      </c>
      <c r="D22" s="211">
        <v>2668</v>
      </c>
      <c r="E22" s="49">
        <f t="shared" si="2"/>
        <v>0.20371077345957089</v>
      </c>
      <c r="F22" s="267">
        <f t="shared" si="0"/>
        <v>5.0107614930116027</v>
      </c>
    </row>
    <row r="23" spans="1:6" x14ac:dyDescent="0.2">
      <c r="A23" s="2" t="s">
        <v>17</v>
      </c>
      <c r="B23" s="215">
        <v>196794</v>
      </c>
      <c r="C23" s="216">
        <f t="shared" si="1"/>
        <v>4.3328534317003245E-2</v>
      </c>
      <c r="D23" s="211">
        <v>727</v>
      </c>
      <c r="E23" s="49">
        <f t="shared" si="2"/>
        <v>5.5508895166832099E-2</v>
      </c>
      <c r="F23" s="267">
        <f t="shared" si="0"/>
        <v>3.6942183196642175</v>
      </c>
    </row>
    <row r="24" spans="1:6" x14ac:dyDescent="0.2">
      <c r="A24" s="2" t="s">
        <v>18</v>
      </c>
      <c r="B24" s="215">
        <v>65197</v>
      </c>
      <c r="C24" s="216">
        <f t="shared" si="1"/>
        <v>1.4354555788619881E-2</v>
      </c>
      <c r="D24" s="211">
        <v>73</v>
      </c>
      <c r="E24" s="49">
        <f t="shared" si="2"/>
        <v>5.5737955256929071E-3</v>
      </c>
      <c r="F24" s="267">
        <f t="shared" si="0"/>
        <v>1.1196834210163045</v>
      </c>
    </row>
    <row r="25" spans="1:6" x14ac:dyDescent="0.2">
      <c r="A25" s="2" t="s">
        <v>19</v>
      </c>
      <c r="B25" s="215">
        <v>74507</v>
      </c>
      <c r="C25" s="216">
        <f t="shared" si="1"/>
        <v>1.6404357380595754E-2</v>
      </c>
      <c r="D25" s="211">
        <v>416</v>
      </c>
      <c r="E25" s="49">
        <f t="shared" si="2"/>
        <v>3.1762999160113006E-2</v>
      </c>
      <c r="F25" s="267">
        <f t="shared" si="0"/>
        <v>5.5833680056907404</v>
      </c>
    </row>
    <row r="26" spans="1:6" x14ac:dyDescent="0.2">
      <c r="A26" s="2" t="s">
        <v>20</v>
      </c>
      <c r="B26" s="215">
        <v>79675</v>
      </c>
      <c r="C26" s="216">
        <f t="shared" si="1"/>
        <v>1.7542206427570119E-2</v>
      </c>
      <c r="D26" s="211">
        <v>125</v>
      </c>
      <c r="E26" s="49">
        <f t="shared" si="2"/>
        <v>9.5441704207070328E-3</v>
      </c>
      <c r="F26" s="267">
        <f t="shared" si="0"/>
        <v>1.5688735487919674</v>
      </c>
    </row>
    <row r="27" spans="1:6" x14ac:dyDescent="0.2">
      <c r="A27" s="2" t="s">
        <v>21</v>
      </c>
      <c r="B27" s="215">
        <v>112272</v>
      </c>
      <c r="C27" s="216">
        <f t="shared" si="1"/>
        <v>2.4719154063836239E-2</v>
      </c>
      <c r="D27" s="211">
        <v>270</v>
      </c>
      <c r="E27" s="49">
        <f t="shared" si="2"/>
        <v>2.0615408108727189E-2</v>
      </c>
      <c r="F27" s="267">
        <f t="shared" si="0"/>
        <v>2.4048738777255236</v>
      </c>
    </row>
    <row r="28" spans="1:6" x14ac:dyDescent="0.2">
      <c r="A28" s="2" t="s">
        <v>22</v>
      </c>
      <c r="B28" s="215">
        <v>278534</v>
      </c>
      <c r="C28" s="216">
        <f t="shared" si="1"/>
        <v>6.1325395984898841E-2</v>
      </c>
      <c r="D28" s="211">
        <v>570</v>
      </c>
      <c r="E28" s="49">
        <f t="shared" si="2"/>
        <v>4.3521417118424069E-2</v>
      </c>
      <c r="F28" s="267">
        <f t="shared" si="0"/>
        <v>2.0464288022288124</v>
      </c>
    </row>
    <row r="29" spans="1:6" x14ac:dyDescent="0.2">
      <c r="A29" s="2" t="s">
        <v>23</v>
      </c>
      <c r="B29" s="215">
        <v>18688</v>
      </c>
      <c r="C29" s="216">
        <f t="shared" si="1"/>
        <v>4.1145748819382535E-3</v>
      </c>
      <c r="D29" s="211">
        <v>69</v>
      </c>
      <c r="E29" s="49">
        <f t="shared" si="2"/>
        <v>5.2683820722302819E-3</v>
      </c>
      <c r="F29" s="267">
        <f t="shared" si="0"/>
        <v>3.6922089041095889</v>
      </c>
    </row>
    <row r="30" spans="1:6" x14ac:dyDescent="0.2">
      <c r="A30" s="2" t="s">
        <v>24</v>
      </c>
      <c r="B30" s="215">
        <v>127529</v>
      </c>
      <c r="C30" s="216">
        <f t="shared" si="1"/>
        <v>2.8078318713543639E-2</v>
      </c>
      <c r="D30" s="211">
        <v>38</v>
      </c>
      <c r="E30" s="49">
        <f t="shared" si="2"/>
        <v>2.9014278078949378E-3</v>
      </c>
      <c r="F30" s="267">
        <f t="shared" si="0"/>
        <v>0.29797144178971058</v>
      </c>
    </row>
    <row r="31" spans="1:6" x14ac:dyDescent="0.2">
      <c r="A31" s="2" t="s">
        <v>25</v>
      </c>
      <c r="B31" s="215">
        <v>148833</v>
      </c>
      <c r="C31" s="216">
        <f t="shared" si="1"/>
        <v>3.2768863623903903E-2</v>
      </c>
      <c r="D31" s="211">
        <v>180</v>
      </c>
      <c r="E31" s="49">
        <f t="shared" si="2"/>
        <v>1.3743605405818126E-2</v>
      </c>
      <c r="F31" s="267">
        <f t="shared" si="0"/>
        <v>1.2094092036040396</v>
      </c>
    </row>
    <row r="32" spans="1:6" x14ac:dyDescent="0.2">
      <c r="A32" s="2" t="s">
        <v>26</v>
      </c>
      <c r="B32" s="215">
        <v>96487</v>
      </c>
      <c r="C32" s="216">
        <f t="shared" si="1"/>
        <v>2.1243738582704209E-2</v>
      </c>
      <c r="D32" s="211">
        <v>97</v>
      </c>
      <c r="E32" s="49">
        <f t="shared" si="2"/>
        <v>7.4062762464686569E-3</v>
      </c>
      <c r="F32" s="267">
        <f t="shared" si="0"/>
        <v>1.0053167784261092</v>
      </c>
    </row>
    <row r="33" spans="1:6" x14ac:dyDescent="0.2">
      <c r="A33" s="2" t="s">
        <v>27</v>
      </c>
      <c r="B33" s="215">
        <v>18722</v>
      </c>
      <c r="C33" s="216">
        <f t="shared" si="1"/>
        <v>4.1220607309315057E-3</v>
      </c>
      <c r="D33" s="211">
        <v>77</v>
      </c>
      <c r="E33" s="49">
        <f t="shared" si="2"/>
        <v>5.8792089791555322E-3</v>
      </c>
      <c r="F33" s="267">
        <f t="shared" si="0"/>
        <v>4.1128084606345476</v>
      </c>
    </row>
    <row r="34" spans="1:6" x14ac:dyDescent="0.2">
      <c r="A34" s="2" t="s">
        <v>28</v>
      </c>
      <c r="B34" s="215">
        <v>95002</v>
      </c>
      <c r="C34" s="216">
        <f t="shared" si="1"/>
        <v>2.0916783119322453E-2</v>
      </c>
      <c r="D34" s="211">
        <v>265</v>
      </c>
      <c r="E34" s="49">
        <f t="shared" si="2"/>
        <v>2.0233641291898908E-2</v>
      </c>
      <c r="F34" s="267">
        <f t="shared" si="0"/>
        <v>2.7894149596850593</v>
      </c>
    </row>
    <row r="35" spans="1:6" x14ac:dyDescent="0.2">
      <c r="A35" s="2" t="s">
        <v>29</v>
      </c>
      <c r="B35" s="215">
        <v>264881</v>
      </c>
      <c r="C35" s="216">
        <f t="shared" si="1"/>
        <v>5.831938727004958E-2</v>
      </c>
      <c r="D35" s="211">
        <v>699</v>
      </c>
      <c r="E35" s="49">
        <f t="shared" si="2"/>
        <v>5.3371000992593724E-2</v>
      </c>
      <c r="F35" s="267">
        <f t="shared" si="0"/>
        <v>2.6389208739018652</v>
      </c>
    </row>
    <row r="36" spans="1:6" x14ac:dyDescent="0.2">
      <c r="A36" s="2" t="s">
        <v>30</v>
      </c>
      <c r="B36" s="215">
        <v>78793</v>
      </c>
      <c r="C36" s="216">
        <f t="shared" si="1"/>
        <v>1.7348014697803983E-2</v>
      </c>
      <c r="D36" s="211">
        <v>349</v>
      </c>
      <c r="E36" s="49">
        <f t="shared" si="2"/>
        <v>2.6647323814614033E-2</v>
      </c>
      <c r="F36" s="267">
        <f t="shared" si="0"/>
        <v>4.4293274783292933</v>
      </c>
    </row>
    <row r="37" spans="1:6" x14ac:dyDescent="0.2">
      <c r="A37" s="2" t="s">
        <v>31</v>
      </c>
      <c r="B37" s="215">
        <v>73283</v>
      </c>
      <c r="C37" s="216">
        <f t="shared" si="1"/>
        <v>1.6134866816838667E-2</v>
      </c>
      <c r="D37" s="211">
        <v>298</v>
      </c>
      <c r="E37" s="49">
        <f t="shared" si="2"/>
        <v>2.2753302282965564E-2</v>
      </c>
      <c r="F37" s="267">
        <f t="shared" si="0"/>
        <v>4.0664274115415582</v>
      </c>
    </row>
    <row r="38" spans="1:6" x14ac:dyDescent="0.2">
      <c r="A38" s="3" t="s">
        <v>32</v>
      </c>
      <c r="B38" s="217">
        <v>147606</v>
      </c>
      <c r="C38" s="218">
        <f t="shared" si="1"/>
        <v>3.2498712544059172E-2</v>
      </c>
      <c r="D38" s="212">
        <v>665</v>
      </c>
      <c r="E38" s="50">
        <f t="shared" si="2"/>
        <v>5.0774986638161414E-2</v>
      </c>
      <c r="F38" s="268">
        <f t="shared" si="0"/>
        <v>4.5052369144885711</v>
      </c>
    </row>
    <row r="40" spans="1:6" ht="47.25" customHeight="1" x14ac:dyDescent="0.2">
      <c r="A40" s="353" t="s">
        <v>266</v>
      </c>
      <c r="B40" s="353"/>
      <c r="C40" s="353"/>
      <c r="D40" s="353"/>
      <c r="E40" s="353"/>
      <c r="F40" s="353"/>
    </row>
  </sheetData>
  <mergeCells count="3">
    <mergeCell ref="B4:C4"/>
    <mergeCell ref="D4:F4"/>
    <mergeCell ref="A40:F40"/>
  </mergeCells>
  <hyperlinks>
    <hyperlink ref="A2" location="Contents!A1" display="Back to content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7"/>
  <sheetViews>
    <sheetView showGridLines="0" workbookViewId="0">
      <selection activeCell="A2" sqref="A2"/>
    </sheetView>
  </sheetViews>
  <sheetFormatPr defaultRowHeight="12.75" x14ac:dyDescent="0.2"/>
  <cols>
    <col min="1" max="1" width="20.28515625" style="21" bestFit="1" customWidth="1"/>
    <col min="2" max="3" width="11.28515625" style="56" bestFit="1" customWidth="1"/>
    <col min="4" max="4" width="14.42578125" style="56" bestFit="1" customWidth="1"/>
    <col min="5" max="16384" width="9.140625" style="21"/>
  </cols>
  <sheetData>
    <row r="1" spans="1:9" x14ac:dyDescent="0.2">
      <c r="A1" s="30" t="s">
        <v>351</v>
      </c>
    </row>
    <row r="2" spans="1:9" ht="15" x14ac:dyDescent="0.25">
      <c r="A2" s="226" t="s">
        <v>241</v>
      </c>
    </row>
    <row r="4" spans="1:9" ht="15.75" customHeight="1" x14ac:dyDescent="0.2">
      <c r="B4" s="57" t="s">
        <v>115</v>
      </c>
      <c r="C4" s="57" t="s">
        <v>116</v>
      </c>
      <c r="D4" s="57" t="s">
        <v>212</v>
      </c>
    </row>
    <row r="5" spans="1:9" x14ac:dyDescent="0.2">
      <c r="A5" s="4" t="s">
        <v>0</v>
      </c>
      <c r="B5" s="25">
        <v>21020</v>
      </c>
      <c r="C5" s="25">
        <v>17665</v>
      </c>
      <c r="D5" s="25">
        <f>B5-C5</f>
        <v>3355</v>
      </c>
    </row>
    <row r="6" spans="1:9" x14ac:dyDescent="0.2">
      <c r="A6" s="2" t="s">
        <v>1</v>
      </c>
      <c r="B6" s="26">
        <v>827</v>
      </c>
      <c r="C6" s="26">
        <v>798</v>
      </c>
      <c r="D6" s="320">
        <f t="shared" ref="D6:D37" si="0">B6-C6</f>
        <v>29</v>
      </c>
    </row>
    <row r="7" spans="1:9" x14ac:dyDescent="0.2">
      <c r="A7" s="2" t="s">
        <v>2</v>
      </c>
      <c r="B7" s="26">
        <v>654</v>
      </c>
      <c r="C7" s="26">
        <v>729</v>
      </c>
      <c r="D7" s="320">
        <f t="shared" si="0"/>
        <v>-75</v>
      </c>
    </row>
    <row r="8" spans="1:9" x14ac:dyDescent="0.2">
      <c r="A8" s="2" t="s">
        <v>3</v>
      </c>
      <c r="B8" s="26">
        <v>142</v>
      </c>
      <c r="C8" s="26">
        <v>122</v>
      </c>
      <c r="D8" s="320">
        <f t="shared" si="0"/>
        <v>20</v>
      </c>
    </row>
    <row r="9" spans="1:9" x14ac:dyDescent="0.2">
      <c r="A9" s="2" t="s">
        <v>4</v>
      </c>
      <c r="B9" s="26">
        <v>188</v>
      </c>
      <c r="C9" s="26">
        <v>191</v>
      </c>
      <c r="D9" s="320">
        <f t="shared" si="0"/>
        <v>-3</v>
      </c>
      <c r="I9" s="55"/>
    </row>
    <row r="10" spans="1:9" x14ac:dyDescent="0.2">
      <c r="A10" s="2" t="s">
        <v>5</v>
      </c>
      <c r="B10" s="26">
        <v>272</v>
      </c>
      <c r="C10" s="26">
        <v>278</v>
      </c>
      <c r="D10" s="320">
        <f t="shared" si="0"/>
        <v>-6</v>
      </c>
    </row>
    <row r="11" spans="1:9" x14ac:dyDescent="0.2">
      <c r="A11" s="2" t="s">
        <v>6</v>
      </c>
      <c r="B11" s="26">
        <v>552</v>
      </c>
      <c r="C11" s="26">
        <v>542</v>
      </c>
      <c r="D11" s="320">
        <f t="shared" si="0"/>
        <v>10</v>
      </c>
    </row>
    <row r="12" spans="1:9" x14ac:dyDescent="0.2">
      <c r="A12" s="2" t="s">
        <v>7</v>
      </c>
      <c r="B12" s="26">
        <v>863</v>
      </c>
      <c r="C12" s="26">
        <v>584</v>
      </c>
      <c r="D12" s="320">
        <f t="shared" si="0"/>
        <v>279</v>
      </c>
    </row>
    <row r="13" spans="1:9" x14ac:dyDescent="0.2">
      <c r="A13" s="2" t="s">
        <v>8</v>
      </c>
      <c r="B13" s="26">
        <v>363</v>
      </c>
      <c r="C13" s="26">
        <v>332</v>
      </c>
      <c r="D13" s="320">
        <f t="shared" si="0"/>
        <v>31</v>
      </c>
    </row>
    <row r="14" spans="1:9" x14ac:dyDescent="0.2">
      <c r="A14" s="2" t="s">
        <v>9</v>
      </c>
      <c r="B14" s="26">
        <v>135</v>
      </c>
      <c r="C14" s="26">
        <v>114</v>
      </c>
      <c r="D14" s="320">
        <f t="shared" si="0"/>
        <v>21</v>
      </c>
    </row>
    <row r="15" spans="1:9" x14ac:dyDescent="0.2">
      <c r="A15" s="2" t="s">
        <v>10</v>
      </c>
      <c r="B15" s="26">
        <v>362</v>
      </c>
      <c r="C15" s="26">
        <v>335</v>
      </c>
      <c r="D15" s="320">
        <f>B15-C15</f>
        <v>27</v>
      </c>
    </row>
    <row r="16" spans="1:9" x14ac:dyDescent="0.2">
      <c r="A16" s="2" t="s">
        <v>11</v>
      </c>
      <c r="B16" s="26">
        <v>163</v>
      </c>
      <c r="C16" s="26">
        <v>107</v>
      </c>
      <c r="D16" s="320">
        <f t="shared" si="0"/>
        <v>56</v>
      </c>
    </row>
    <row r="17" spans="1:4" x14ac:dyDescent="0.2">
      <c r="A17" s="2" t="s">
        <v>12</v>
      </c>
      <c r="B17" s="26">
        <v>1563</v>
      </c>
      <c r="C17" s="26">
        <v>507</v>
      </c>
      <c r="D17" s="320">
        <f t="shared" si="0"/>
        <v>1056</v>
      </c>
    </row>
    <row r="18" spans="1:4" x14ac:dyDescent="0.2">
      <c r="A18" s="2" t="s">
        <v>13</v>
      </c>
      <c r="B18" s="26">
        <v>75</v>
      </c>
      <c r="C18" s="26">
        <v>67</v>
      </c>
      <c r="D18" s="320">
        <f t="shared" si="0"/>
        <v>8</v>
      </c>
    </row>
    <row r="19" spans="1:4" x14ac:dyDescent="0.2">
      <c r="A19" s="2" t="s">
        <v>14</v>
      </c>
      <c r="B19" s="26">
        <v>582</v>
      </c>
      <c r="C19" s="26">
        <v>410</v>
      </c>
      <c r="D19" s="320">
        <f t="shared" si="0"/>
        <v>172</v>
      </c>
    </row>
    <row r="20" spans="1:4" x14ac:dyDescent="0.2">
      <c r="A20" s="2" t="s">
        <v>15</v>
      </c>
      <c r="B20" s="26">
        <v>1181</v>
      </c>
      <c r="C20" s="26">
        <v>1113</v>
      </c>
      <c r="D20" s="320">
        <f t="shared" si="0"/>
        <v>68</v>
      </c>
    </row>
    <row r="21" spans="1:4" x14ac:dyDescent="0.2">
      <c r="A21" s="2" t="s">
        <v>16</v>
      </c>
      <c r="B21" s="26">
        <v>4373</v>
      </c>
      <c r="C21" s="26">
        <v>3989</v>
      </c>
      <c r="D21" s="320">
        <f t="shared" si="0"/>
        <v>384</v>
      </c>
    </row>
    <row r="22" spans="1:4" x14ac:dyDescent="0.2">
      <c r="A22" s="2" t="s">
        <v>17</v>
      </c>
      <c r="B22" s="26">
        <v>663</v>
      </c>
      <c r="C22" s="26">
        <v>626</v>
      </c>
      <c r="D22" s="320">
        <f t="shared" si="0"/>
        <v>37</v>
      </c>
    </row>
    <row r="23" spans="1:4" x14ac:dyDescent="0.2">
      <c r="A23" s="2" t="s">
        <v>18</v>
      </c>
      <c r="B23" s="26">
        <v>215</v>
      </c>
      <c r="C23" s="26">
        <v>164</v>
      </c>
      <c r="D23" s="320">
        <f t="shared" si="0"/>
        <v>51</v>
      </c>
    </row>
    <row r="24" spans="1:4" x14ac:dyDescent="0.2">
      <c r="A24" s="2" t="s">
        <v>19</v>
      </c>
      <c r="B24" s="26">
        <v>250</v>
      </c>
      <c r="C24" s="26">
        <v>199</v>
      </c>
      <c r="D24" s="320">
        <f t="shared" si="0"/>
        <v>51</v>
      </c>
    </row>
    <row r="25" spans="1:4" x14ac:dyDescent="0.2">
      <c r="A25" s="2" t="s">
        <v>20</v>
      </c>
      <c r="B25" s="26">
        <v>319</v>
      </c>
      <c r="C25" s="26">
        <v>312</v>
      </c>
      <c r="D25" s="320">
        <f t="shared" si="0"/>
        <v>7</v>
      </c>
    </row>
    <row r="26" spans="1:4" x14ac:dyDescent="0.2">
      <c r="A26" s="2" t="s">
        <v>21</v>
      </c>
      <c r="B26" s="26">
        <v>672</v>
      </c>
      <c r="C26" s="26">
        <v>632</v>
      </c>
      <c r="D26" s="320">
        <f t="shared" si="0"/>
        <v>40</v>
      </c>
    </row>
    <row r="27" spans="1:4" x14ac:dyDescent="0.2">
      <c r="A27" s="2" t="s">
        <v>22</v>
      </c>
      <c r="B27" s="26">
        <v>1420</v>
      </c>
      <c r="C27" s="26">
        <v>1363</v>
      </c>
      <c r="D27" s="320">
        <f t="shared" si="0"/>
        <v>57</v>
      </c>
    </row>
    <row r="28" spans="1:4" x14ac:dyDescent="0.2">
      <c r="A28" s="2" t="s">
        <v>23</v>
      </c>
      <c r="B28" s="26">
        <v>104</v>
      </c>
      <c r="C28" s="26">
        <v>82</v>
      </c>
      <c r="D28" s="320">
        <f t="shared" si="0"/>
        <v>22</v>
      </c>
    </row>
    <row r="29" spans="1:4" x14ac:dyDescent="0.2">
      <c r="A29" s="2" t="s">
        <v>24</v>
      </c>
      <c r="B29" s="26">
        <v>263</v>
      </c>
      <c r="C29" s="26">
        <v>271</v>
      </c>
      <c r="D29" s="320">
        <f t="shared" si="0"/>
        <v>-8</v>
      </c>
    </row>
    <row r="30" spans="1:4" x14ac:dyDescent="0.2">
      <c r="A30" s="2" t="s">
        <v>25</v>
      </c>
      <c r="B30" s="26">
        <v>635</v>
      </c>
      <c r="C30" s="26">
        <v>621</v>
      </c>
      <c r="D30" s="320">
        <f t="shared" si="0"/>
        <v>14</v>
      </c>
    </row>
    <row r="31" spans="1:4" x14ac:dyDescent="0.2">
      <c r="A31" s="2" t="s">
        <v>26</v>
      </c>
      <c r="B31" s="26">
        <v>221</v>
      </c>
      <c r="C31" s="26">
        <v>194</v>
      </c>
      <c r="D31" s="320">
        <f t="shared" si="0"/>
        <v>27</v>
      </c>
    </row>
    <row r="32" spans="1:4" x14ac:dyDescent="0.2">
      <c r="A32" s="2" t="s">
        <v>27</v>
      </c>
      <c r="B32" s="26">
        <v>80</v>
      </c>
      <c r="C32" s="26">
        <v>76</v>
      </c>
      <c r="D32" s="320">
        <f t="shared" si="0"/>
        <v>4</v>
      </c>
    </row>
    <row r="33" spans="1:4" x14ac:dyDescent="0.2">
      <c r="A33" s="2" t="s">
        <v>28</v>
      </c>
      <c r="B33" s="26">
        <v>577</v>
      </c>
      <c r="C33" s="26">
        <v>526</v>
      </c>
      <c r="D33" s="320">
        <f t="shared" si="0"/>
        <v>51</v>
      </c>
    </row>
    <row r="34" spans="1:4" x14ac:dyDescent="0.2">
      <c r="A34" s="2" t="s">
        <v>29</v>
      </c>
      <c r="B34" s="26">
        <v>1360</v>
      </c>
      <c r="C34" s="26">
        <v>1144</v>
      </c>
      <c r="D34" s="320">
        <f t="shared" si="0"/>
        <v>216</v>
      </c>
    </row>
    <row r="35" spans="1:4" x14ac:dyDescent="0.2">
      <c r="A35" s="2" t="s">
        <v>30</v>
      </c>
      <c r="B35" s="26">
        <v>361</v>
      </c>
      <c r="C35" s="26">
        <v>182</v>
      </c>
      <c r="D35" s="320">
        <f t="shared" si="0"/>
        <v>179</v>
      </c>
    </row>
    <row r="36" spans="1:4" x14ac:dyDescent="0.2">
      <c r="A36" s="2" t="s">
        <v>31</v>
      </c>
      <c r="B36" s="26">
        <v>578</v>
      </c>
      <c r="C36" s="26">
        <v>528</v>
      </c>
      <c r="D36" s="320">
        <f t="shared" si="0"/>
        <v>50</v>
      </c>
    </row>
    <row r="37" spans="1:4" x14ac:dyDescent="0.2">
      <c r="A37" s="3" t="s">
        <v>32</v>
      </c>
      <c r="B37" s="27">
        <v>1007</v>
      </c>
      <c r="C37" s="27">
        <v>527</v>
      </c>
      <c r="D37" s="321">
        <f t="shared" si="0"/>
        <v>480</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80"/>
  <sheetViews>
    <sheetView showGridLines="0" zoomScaleNormal="100" workbookViewId="0">
      <selection activeCell="A2" sqref="A2"/>
    </sheetView>
  </sheetViews>
  <sheetFormatPr defaultRowHeight="12.75" x14ac:dyDescent="0.2"/>
  <cols>
    <col min="1" max="1" width="22.7109375" style="56" customWidth="1"/>
    <col min="2" max="8" width="8.85546875" style="56" customWidth="1"/>
    <col min="9" max="9" width="5.28515625" style="56" customWidth="1"/>
    <col min="10" max="16384" width="9.140625" style="56"/>
  </cols>
  <sheetData>
    <row r="1" spans="1:18" s="205" customFormat="1" x14ac:dyDescent="0.2">
      <c r="A1" s="130" t="s">
        <v>352</v>
      </c>
    </row>
    <row r="2" spans="1:18" ht="15" x14ac:dyDescent="0.25">
      <c r="A2" s="226" t="s">
        <v>241</v>
      </c>
    </row>
    <row r="4" spans="1:18" s="63" customFormat="1" x14ac:dyDescent="0.2">
      <c r="B4" s="58">
        <v>0</v>
      </c>
      <c r="C4" s="58">
        <v>1</v>
      </c>
      <c r="D4" s="58">
        <v>2</v>
      </c>
      <c r="E4" s="58">
        <v>3</v>
      </c>
      <c r="F4" s="58">
        <v>4</v>
      </c>
      <c r="G4" s="58" t="s">
        <v>191</v>
      </c>
      <c r="H4" s="58" t="s">
        <v>98</v>
      </c>
      <c r="J4" s="58">
        <v>0</v>
      </c>
      <c r="K4" s="58">
        <v>1</v>
      </c>
      <c r="L4" s="58">
        <v>2</v>
      </c>
      <c r="M4" s="58">
        <v>3</v>
      </c>
      <c r="N4" s="58">
        <v>4</v>
      </c>
      <c r="O4" s="58" t="s">
        <v>191</v>
      </c>
      <c r="P4" s="58" t="s">
        <v>98</v>
      </c>
    </row>
    <row r="5" spans="1:18" x14ac:dyDescent="0.2">
      <c r="A5" s="59" t="s">
        <v>0</v>
      </c>
      <c r="B5" s="122">
        <v>8720</v>
      </c>
      <c r="C5" s="122">
        <v>9470</v>
      </c>
      <c r="D5" s="122">
        <v>4595</v>
      </c>
      <c r="E5" s="122">
        <v>1520</v>
      </c>
      <c r="F5" s="122">
        <v>645</v>
      </c>
      <c r="G5" s="122">
        <v>955</v>
      </c>
      <c r="H5" s="122">
        <v>25905</v>
      </c>
      <c r="J5" s="75">
        <f>B5/$H5</f>
        <v>0.33661455317506273</v>
      </c>
      <c r="K5" s="75">
        <f t="shared" ref="K5:K37" si="0">C5/$H5</f>
        <v>0.36556649295502797</v>
      </c>
      <c r="L5" s="75">
        <f t="shared" ref="L5:L37" si="1">D5/$H5</f>
        <v>0.17737888438525382</v>
      </c>
      <c r="M5" s="75">
        <f t="shared" ref="M5:M37" si="2">E5/$H5</f>
        <v>5.8675931287396253E-2</v>
      </c>
      <c r="N5" s="75">
        <f t="shared" ref="N5:N37" si="3">F5/$H5</f>
        <v>2.4898668210770122E-2</v>
      </c>
      <c r="O5" s="75">
        <f t="shared" ref="O5:O37" si="4">G5/$H5</f>
        <v>3.6865469986489097E-2</v>
      </c>
      <c r="P5" s="75">
        <f t="shared" ref="P5:P37" si="5">H5/$H5</f>
        <v>1</v>
      </c>
      <c r="R5" s="55"/>
    </row>
    <row r="6" spans="1:18" x14ac:dyDescent="0.2">
      <c r="A6" s="61" t="s">
        <v>1</v>
      </c>
      <c r="B6" s="123">
        <v>455</v>
      </c>
      <c r="C6" s="123">
        <v>640</v>
      </c>
      <c r="D6" s="123">
        <v>130</v>
      </c>
      <c r="E6" s="123">
        <v>20</v>
      </c>
      <c r="F6" s="123">
        <v>10</v>
      </c>
      <c r="G6" s="123">
        <v>5</v>
      </c>
      <c r="H6" s="123">
        <v>1260</v>
      </c>
      <c r="J6" s="70">
        <f t="shared" ref="J6:J37" si="6">B6/$H6</f>
        <v>0.3611111111111111</v>
      </c>
      <c r="K6" s="70">
        <f t="shared" si="0"/>
        <v>0.50793650793650791</v>
      </c>
      <c r="L6" s="70">
        <f t="shared" si="1"/>
        <v>0.10317460317460317</v>
      </c>
      <c r="M6" s="70">
        <f t="shared" si="2"/>
        <v>1.5873015873015872E-2</v>
      </c>
      <c r="N6" s="70">
        <f t="shared" si="3"/>
        <v>7.9365079365079361E-3</v>
      </c>
      <c r="O6" s="70">
        <f t="shared" si="4"/>
        <v>3.968253968253968E-3</v>
      </c>
      <c r="P6" s="70">
        <f t="shared" si="5"/>
        <v>1</v>
      </c>
    </row>
    <row r="7" spans="1:18" x14ac:dyDescent="0.2">
      <c r="A7" s="61" t="s">
        <v>2</v>
      </c>
      <c r="B7" s="123">
        <v>205</v>
      </c>
      <c r="C7" s="123">
        <v>440</v>
      </c>
      <c r="D7" s="123">
        <v>220</v>
      </c>
      <c r="E7" s="123">
        <v>30</v>
      </c>
      <c r="F7" s="123">
        <v>5</v>
      </c>
      <c r="G7" s="123">
        <v>0</v>
      </c>
      <c r="H7" s="123">
        <v>905</v>
      </c>
      <c r="J7" s="70">
        <f t="shared" si="6"/>
        <v>0.22651933701657459</v>
      </c>
      <c r="K7" s="70">
        <f t="shared" si="0"/>
        <v>0.48618784530386738</v>
      </c>
      <c r="L7" s="70">
        <f t="shared" si="1"/>
        <v>0.24309392265193369</v>
      </c>
      <c r="M7" s="70">
        <f t="shared" si="2"/>
        <v>3.3149171270718231E-2</v>
      </c>
      <c r="N7" s="70">
        <f t="shared" si="3"/>
        <v>5.5248618784530384E-3</v>
      </c>
      <c r="O7" s="70">
        <f t="shared" si="4"/>
        <v>0</v>
      </c>
      <c r="P7" s="70">
        <f t="shared" si="5"/>
        <v>1</v>
      </c>
    </row>
    <row r="8" spans="1:18" x14ac:dyDescent="0.2">
      <c r="A8" s="61" t="s">
        <v>3</v>
      </c>
      <c r="B8" s="123">
        <v>230</v>
      </c>
      <c r="C8" s="123">
        <v>120</v>
      </c>
      <c r="D8" s="123">
        <v>15</v>
      </c>
      <c r="E8" s="123">
        <v>0</v>
      </c>
      <c r="F8" s="123">
        <v>0</v>
      </c>
      <c r="G8" s="123">
        <v>0</v>
      </c>
      <c r="H8" s="123">
        <v>365</v>
      </c>
      <c r="J8" s="70">
        <f t="shared" si="6"/>
        <v>0.63013698630136983</v>
      </c>
      <c r="K8" s="70">
        <f t="shared" si="0"/>
        <v>0.32876712328767121</v>
      </c>
      <c r="L8" s="70">
        <f t="shared" si="1"/>
        <v>4.1095890410958902E-2</v>
      </c>
      <c r="M8" s="70">
        <f t="shared" si="2"/>
        <v>0</v>
      </c>
      <c r="N8" s="70">
        <f t="shared" si="3"/>
        <v>0</v>
      </c>
      <c r="O8" s="70">
        <f t="shared" si="4"/>
        <v>0</v>
      </c>
      <c r="P8" s="70">
        <f t="shared" si="5"/>
        <v>1</v>
      </c>
    </row>
    <row r="9" spans="1:18" x14ac:dyDescent="0.2">
      <c r="A9" s="61" t="s">
        <v>4</v>
      </c>
      <c r="B9" s="123">
        <v>195</v>
      </c>
      <c r="C9" s="123">
        <v>140</v>
      </c>
      <c r="D9" s="123">
        <v>35</v>
      </c>
      <c r="E9" s="123">
        <v>15</v>
      </c>
      <c r="F9" s="123">
        <v>5</v>
      </c>
      <c r="G9" s="123">
        <v>0</v>
      </c>
      <c r="H9" s="123">
        <v>390</v>
      </c>
      <c r="J9" s="70">
        <f t="shared" si="6"/>
        <v>0.5</v>
      </c>
      <c r="K9" s="70">
        <f t="shared" si="0"/>
        <v>0.35897435897435898</v>
      </c>
      <c r="L9" s="70">
        <f t="shared" si="1"/>
        <v>8.9743589743589744E-2</v>
      </c>
      <c r="M9" s="70">
        <f t="shared" si="2"/>
        <v>3.8461538461538464E-2</v>
      </c>
      <c r="N9" s="70">
        <f t="shared" si="3"/>
        <v>1.282051282051282E-2</v>
      </c>
      <c r="O9" s="70">
        <f t="shared" si="4"/>
        <v>0</v>
      </c>
      <c r="P9" s="70">
        <f t="shared" si="5"/>
        <v>1</v>
      </c>
    </row>
    <row r="10" spans="1:18" x14ac:dyDescent="0.2">
      <c r="A10" s="61" t="s">
        <v>5</v>
      </c>
      <c r="B10" s="123">
        <v>150</v>
      </c>
      <c r="C10" s="123">
        <v>145</v>
      </c>
      <c r="D10" s="123">
        <v>75</v>
      </c>
      <c r="E10" s="123">
        <v>15</v>
      </c>
      <c r="F10" s="123">
        <v>5</v>
      </c>
      <c r="G10" s="123">
        <v>5</v>
      </c>
      <c r="H10" s="123">
        <v>400</v>
      </c>
      <c r="J10" s="70">
        <f t="shared" si="6"/>
        <v>0.375</v>
      </c>
      <c r="K10" s="70">
        <f t="shared" si="0"/>
        <v>0.36249999999999999</v>
      </c>
      <c r="L10" s="70">
        <f t="shared" si="1"/>
        <v>0.1875</v>
      </c>
      <c r="M10" s="70">
        <f t="shared" si="2"/>
        <v>3.7499999999999999E-2</v>
      </c>
      <c r="N10" s="70">
        <f t="shared" si="3"/>
        <v>1.2500000000000001E-2</v>
      </c>
      <c r="O10" s="70">
        <f t="shared" si="4"/>
        <v>1.2500000000000001E-2</v>
      </c>
      <c r="P10" s="70">
        <f t="shared" si="5"/>
        <v>1</v>
      </c>
    </row>
    <row r="11" spans="1:18" x14ac:dyDescent="0.2">
      <c r="A11" s="61" t="s">
        <v>6</v>
      </c>
      <c r="B11" s="123">
        <v>215</v>
      </c>
      <c r="C11" s="123">
        <v>425</v>
      </c>
      <c r="D11" s="123">
        <v>85</v>
      </c>
      <c r="E11" s="123">
        <v>15</v>
      </c>
      <c r="F11" s="123">
        <v>5</v>
      </c>
      <c r="G11" s="123">
        <v>0</v>
      </c>
      <c r="H11" s="123">
        <v>740</v>
      </c>
      <c r="J11" s="70">
        <f>B11/$H11</f>
        <v>0.29054054054054052</v>
      </c>
      <c r="K11" s="70">
        <f t="shared" si="0"/>
        <v>0.57432432432432434</v>
      </c>
      <c r="L11" s="70">
        <f t="shared" si="1"/>
        <v>0.11486486486486487</v>
      </c>
      <c r="M11" s="70">
        <f t="shared" si="2"/>
        <v>2.0270270270270271E-2</v>
      </c>
      <c r="N11" s="70">
        <f t="shared" si="3"/>
        <v>6.7567567567567571E-3</v>
      </c>
      <c r="O11" s="70">
        <f t="shared" si="4"/>
        <v>0</v>
      </c>
      <c r="P11" s="70">
        <f t="shared" si="5"/>
        <v>1</v>
      </c>
    </row>
    <row r="12" spans="1:18" x14ac:dyDescent="0.2">
      <c r="A12" s="61" t="s">
        <v>7</v>
      </c>
      <c r="B12" s="123">
        <v>305</v>
      </c>
      <c r="C12" s="123">
        <v>265</v>
      </c>
      <c r="D12" s="123">
        <v>145</v>
      </c>
      <c r="E12" s="123">
        <v>35</v>
      </c>
      <c r="F12" s="123">
        <v>25</v>
      </c>
      <c r="G12" s="123">
        <v>15</v>
      </c>
      <c r="H12" s="123">
        <v>790</v>
      </c>
      <c r="J12" s="70">
        <f t="shared" si="6"/>
        <v>0.38607594936708861</v>
      </c>
      <c r="K12" s="70">
        <f t="shared" si="0"/>
        <v>0.33544303797468356</v>
      </c>
      <c r="L12" s="70">
        <f t="shared" si="1"/>
        <v>0.18354430379746836</v>
      </c>
      <c r="M12" s="70">
        <f t="shared" si="2"/>
        <v>4.4303797468354431E-2</v>
      </c>
      <c r="N12" s="70">
        <f t="shared" si="3"/>
        <v>3.1645569620253167E-2</v>
      </c>
      <c r="O12" s="70">
        <f t="shared" si="4"/>
        <v>1.8987341772151899E-2</v>
      </c>
      <c r="P12" s="70">
        <f t="shared" si="5"/>
        <v>1</v>
      </c>
    </row>
    <row r="13" spans="1:18" x14ac:dyDescent="0.2">
      <c r="A13" s="61" t="s">
        <v>8</v>
      </c>
      <c r="B13" s="123">
        <v>325</v>
      </c>
      <c r="C13" s="123">
        <v>260</v>
      </c>
      <c r="D13" s="123">
        <v>65</v>
      </c>
      <c r="E13" s="123">
        <v>15</v>
      </c>
      <c r="F13" s="123">
        <v>5</v>
      </c>
      <c r="G13" s="123">
        <v>0</v>
      </c>
      <c r="H13" s="123">
        <v>665</v>
      </c>
      <c r="J13" s="70">
        <f t="shared" si="6"/>
        <v>0.48872180451127817</v>
      </c>
      <c r="K13" s="70">
        <f t="shared" si="0"/>
        <v>0.39097744360902253</v>
      </c>
      <c r="L13" s="70">
        <f t="shared" si="1"/>
        <v>9.7744360902255634E-2</v>
      </c>
      <c r="M13" s="70">
        <f t="shared" si="2"/>
        <v>2.2556390977443608E-2</v>
      </c>
      <c r="N13" s="70">
        <f t="shared" si="3"/>
        <v>7.5187969924812026E-3</v>
      </c>
      <c r="O13" s="70">
        <f t="shared" si="4"/>
        <v>0</v>
      </c>
      <c r="P13" s="70">
        <f t="shared" si="5"/>
        <v>1</v>
      </c>
    </row>
    <row r="14" spans="1:18" x14ac:dyDescent="0.2">
      <c r="A14" s="61" t="s">
        <v>9</v>
      </c>
      <c r="B14" s="123">
        <v>120</v>
      </c>
      <c r="C14" s="123">
        <v>75</v>
      </c>
      <c r="D14" s="123">
        <v>40</v>
      </c>
      <c r="E14" s="123">
        <v>20</v>
      </c>
      <c r="F14" s="123">
        <v>5</v>
      </c>
      <c r="G14" s="123">
        <v>5</v>
      </c>
      <c r="H14" s="123">
        <v>265</v>
      </c>
      <c r="J14" s="70">
        <f t="shared" si="6"/>
        <v>0.45283018867924529</v>
      </c>
      <c r="K14" s="70">
        <f t="shared" si="0"/>
        <v>0.28301886792452829</v>
      </c>
      <c r="L14" s="70">
        <f t="shared" si="1"/>
        <v>0.15094339622641509</v>
      </c>
      <c r="M14" s="70">
        <f t="shared" si="2"/>
        <v>7.5471698113207544E-2</v>
      </c>
      <c r="N14" s="70">
        <f t="shared" si="3"/>
        <v>1.8867924528301886E-2</v>
      </c>
      <c r="O14" s="70">
        <f t="shared" si="4"/>
        <v>1.8867924528301886E-2</v>
      </c>
      <c r="P14" s="70">
        <f t="shared" si="5"/>
        <v>1</v>
      </c>
    </row>
    <row r="15" spans="1:18" x14ac:dyDescent="0.2">
      <c r="A15" s="61" t="s">
        <v>10</v>
      </c>
      <c r="B15" s="123">
        <v>145</v>
      </c>
      <c r="C15" s="123">
        <v>175</v>
      </c>
      <c r="D15" s="123">
        <v>95</v>
      </c>
      <c r="E15" s="123">
        <v>35</v>
      </c>
      <c r="F15" s="123">
        <v>15</v>
      </c>
      <c r="G15" s="123">
        <v>10</v>
      </c>
      <c r="H15" s="123">
        <v>475</v>
      </c>
      <c r="J15" s="70">
        <f t="shared" si="6"/>
        <v>0.30526315789473685</v>
      </c>
      <c r="K15" s="70">
        <f t="shared" si="0"/>
        <v>0.36842105263157893</v>
      </c>
      <c r="L15" s="70">
        <f t="shared" si="1"/>
        <v>0.2</v>
      </c>
      <c r="M15" s="70">
        <f t="shared" si="2"/>
        <v>7.3684210526315783E-2</v>
      </c>
      <c r="N15" s="70">
        <f t="shared" si="3"/>
        <v>3.1578947368421054E-2</v>
      </c>
      <c r="O15" s="70">
        <f t="shared" si="4"/>
        <v>2.1052631578947368E-2</v>
      </c>
      <c r="P15" s="70">
        <f t="shared" si="5"/>
        <v>1</v>
      </c>
    </row>
    <row r="16" spans="1:18" x14ac:dyDescent="0.2">
      <c r="A16" s="61" t="s">
        <v>11</v>
      </c>
      <c r="B16" s="123">
        <v>120</v>
      </c>
      <c r="C16" s="123">
        <v>60</v>
      </c>
      <c r="D16" s="123">
        <v>45</v>
      </c>
      <c r="E16" s="123">
        <v>10</v>
      </c>
      <c r="F16" s="123">
        <v>5</v>
      </c>
      <c r="G16" s="123">
        <v>0</v>
      </c>
      <c r="H16" s="123">
        <v>240</v>
      </c>
      <c r="J16" s="70">
        <f t="shared" si="6"/>
        <v>0.5</v>
      </c>
      <c r="K16" s="70">
        <f t="shared" si="0"/>
        <v>0.25</v>
      </c>
      <c r="L16" s="70">
        <f t="shared" si="1"/>
        <v>0.1875</v>
      </c>
      <c r="M16" s="70">
        <f t="shared" si="2"/>
        <v>4.1666666666666664E-2</v>
      </c>
      <c r="N16" s="70">
        <f t="shared" si="3"/>
        <v>2.0833333333333332E-2</v>
      </c>
      <c r="O16" s="70">
        <f t="shared" si="4"/>
        <v>0</v>
      </c>
      <c r="P16" s="70">
        <f t="shared" si="5"/>
        <v>1</v>
      </c>
    </row>
    <row r="17" spans="1:16" x14ac:dyDescent="0.2">
      <c r="A17" s="61" t="s">
        <v>12</v>
      </c>
      <c r="B17" s="123">
        <v>260</v>
      </c>
      <c r="C17" s="123">
        <v>80</v>
      </c>
      <c r="D17" s="123">
        <v>85</v>
      </c>
      <c r="E17" s="123">
        <v>100</v>
      </c>
      <c r="F17" s="123">
        <v>90</v>
      </c>
      <c r="G17" s="123">
        <v>200</v>
      </c>
      <c r="H17" s="123">
        <v>815</v>
      </c>
      <c r="J17" s="70">
        <f t="shared" si="6"/>
        <v>0.31901840490797545</v>
      </c>
      <c r="K17" s="70">
        <f t="shared" si="0"/>
        <v>9.815950920245399E-2</v>
      </c>
      <c r="L17" s="70">
        <f t="shared" si="1"/>
        <v>0.10429447852760736</v>
      </c>
      <c r="M17" s="70">
        <f t="shared" si="2"/>
        <v>0.12269938650306748</v>
      </c>
      <c r="N17" s="70">
        <f t="shared" si="3"/>
        <v>0.11042944785276074</v>
      </c>
      <c r="O17" s="70">
        <f t="shared" si="4"/>
        <v>0.24539877300613497</v>
      </c>
      <c r="P17" s="70">
        <f t="shared" si="5"/>
        <v>1</v>
      </c>
    </row>
    <row r="18" spans="1:16" x14ac:dyDescent="0.2">
      <c r="A18" s="61" t="s">
        <v>13</v>
      </c>
      <c r="B18" s="123">
        <v>45</v>
      </c>
      <c r="C18" s="123">
        <v>45</v>
      </c>
      <c r="D18" s="123">
        <v>20</v>
      </c>
      <c r="E18" s="123">
        <v>5</v>
      </c>
      <c r="F18" s="123">
        <v>0</v>
      </c>
      <c r="G18" s="123">
        <v>0</v>
      </c>
      <c r="H18" s="123">
        <v>115</v>
      </c>
      <c r="J18" s="70">
        <f t="shared" si="6"/>
        <v>0.39130434782608697</v>
      </c>
      <c r="K18" s="70">
        <f t="shared" si="0"/>
        <v>0.39130434782608697</v>
      </c>
      <c r="L18" s="70">
        <f t="shared" si="1"/>
        <v>0.17391304347826086</v>
      </c>
      <c r="M18" s="70">
        <f t="shared" si="2"/>
        <v>4.3478260869565216E-2</v>
      </c>
      <c r="N18" s="70">
        <f t="shared" si="3"/>
        <v>0</v>
      </c>
      <c r="O18" s="70">
        <f t="shared" si="4"/>
        <v>0</v>
      </c>
      <c r="P18" s="70">
        <f t="shared" si="5"/>
        <v>1</v>
      </c>
    </row>
    <row r="19" spans="1:16" x14ac:dyDescent="0.2">
      <c r="A19" s="61" t="s">
        <v>14</v>
      </c>
      <c r="B19" s="123">
        <v>215</v>
      </c>
      <c r="C19" s="123">
        <v>270</v>
      </c>
      <c r="D19" s="123">
        <v>115</v>
      </c>
      <c r="E19" s="123">
        <v>30</v>
      </c>
      <c r="F19" s="123">
        <v>10</v>
      </c>
      <c r="G19" s="123">
        <v>5</v>
      </c>
      <c r="H19" s="123">
        <v>650</v>
      </c>
      <c r="J19" s="70">
        <f t="shared" si="6"/>
        <v>0.33076923076923076</v>
      </c>
      <c r="K19" s="70">
        <f t="shared" si="0"/>
        <v>0.41538461538461541</v>
      </c>
      <c r="L19" s="70">
        <f t="shared" si="1"/>
        <v>0.17692307692307693</v>
      </c>
      <c r="M19" s="70">
        <f t="shared" si="2"/>
        <v>4.6153846153846156E-2</v>
      </c>
      <c r="N19" s="70">
        <f t="shared" si="3"/>
        <v>1.5384615384615385E-2</v>
      </c>
      <c r="O19" s="70">
        <f t="shared" si="4"/>
        <v>7.6923076923076927E-3</v>
      </c>
      <c r="P19" s="70">
        <f t="shared" si="5"/>
        <v>1</v>
      </c>
    </row>
    <row r="20" spans="1:16" x14ac:dyDescent="0.2">
      <c r="A20" s="61" t="s">
        <v>15</v>
      </c>
      <c r="B20" s="123">
        <v>735</v>
      </c>
      <c r="C20" s="123">
        <v>395</v>
      </c>
      <c r="D20" s="123">
        <v>370</v>
      </c>
      <c r="E20" s="123">
        <v>160</v>
      </c>
      <c r="F20" s="123">
        <v>65</v>
      </c>
      <c r="G20" s="123">
        <v>55</v>
      </c>
      <c r="H20" s="123">
        <v>1780</v>
      </c>
      <c r="J20" s="70">
        <f t="shared" si="6"/>
        <v>0.41292134831460675</v>
      </c>
      <c r="K20" s="70">
        <f t="shared" si="0"/>
        <v>0.22191011235955055</v>
      </c>
      <c r="L20" s="70">
        <f t="shared" si="1"/>
        <v>0.20786516853932585</v>
      </c>
      <c r="M20" s="70">
        <f t="shared" si="2"/>
        <v>8.98876404494382E-2</v>
      </c>
      <c r="N20" s="70">
        <f t="shared" si="3"/>
        <v>3.6516853932584269E-2</v>
      </c>
      <c r="O20" s="70">
        <f t="shared" si="4"/>
        <v>3.0898876404494381E-2</v>
      </c>
      <c r="P20" s="70">
        <f t="shared" si="5"/>
        <v>1</v>
      </c>
    </row>
    <row r="21" spans="1:16" x14ac:dyDescent="0.2">
      <c r="A21" s="61" t="s">
        <v>16</v>
      </c>
      <c r="B21" s="123">
        <v>1645</v>
      </c>
      <c r="C21" s="123">
        <v>1700</v>
      </c>
      <c r="D21" s="123">
        <v>1230</v>
      </c>
      <c r="E21" s="123">
        <v>420</v>
      </c>
      <c r="F21" s="123">
        <v>185</v>
      </c>
      <c r="G21" s="123">
        <v>305</v>
      </c>
      <c r="H21" s="123">
        <v>5480</v>
      </c>
      <c r="J21" s="70">
        <f t="shared" si="6"/>
        <v>0.30018248175182483</v>
      </c>
      <c r="K21" s="70">
        <f t="shared" si="0"/>
        <v>0.31021897810218979</v>
      </c>
      <c r="L21" s="70">
        <f t="shared" si="1"/>
        <v>0.22445255474452555</v>
      </c>
      <c r="M21" s="70">
        <f t="shared" si="2"/>
        <v>7.6642335766423361E-2</v>
      </c>
      <c r="N21" s="70">
        <f t="shared" si="3"/>
        <v>3.3759124087591241E-2</v>
      </c>
      <c r="O21" s="70">
        <f t="shared" si="4"/>
        <v>5.5656934306569344E-2</v>
      </c>
      <c r="P21" s="70">
        <f t="shared" si="5"/>
        <v>1</v>
      </c>
    </row>
    <row r="22" spans="1:16" x14ac:dyDescent="0.2">
      <c r="A22" s="61" t="s">
        <v>17</v>
      </c>
      <c r="B22" s="123">
        <v>225</v>
      </c>
      <c r="C22" s="123">
        <v>590</v>
      </c>
      <c r="D22" s="123">
        <v>55</v>
      </c>
      <c r="E22" s="123">
        <v>5</v>
      </c>
      <c r="F22" s="123">
        <v>0</v>
      </c>
      <c r="G22" s="123">
        <v>0</v>
      </c>
      <c r="H22" s="123">
        <v>870</v>
      </c>
      <c r="J22" s="70">
        <f t="shared" si="6"/>
        <v>0.25862068965517243</v>
      </c>
      <c r="K22" s="70">
        <f t="shared" si="0"/>
        <v>0.67816091954022983</v>
      </c>
      <c r="L22" s="70">
        <f t="shared" si="1"/>
        <v>6.3218390804597707E-2</v>
      </c>
      <c r="M22" s="70">
        <f t="shared" si="2"/>
        <v>5.7471264367816091E-3</v>
      </c>
      <c r="N22" s="70">
        <f t="shared" si="3"/>
        <v>0</v>
      </c>
      <c r="O22" s="70">
        <f t="shared" si="4"/>
        <v>0</v>
      </c>
      <c r="P22" s="70">
        <f t="shared" si="5"/>
        <v>1</v>
      </c>
    </row>
    <row r="23" spans="1:16" x14ac:dyDescent="0.2">
      <c r="A23" s="61" t="s">
        <v>18</v>
      </c>
      <c r="B23" s="123">
        <v>55</v>
      </c>
      <c r="C23" s="123">
        <v>75</v>
      </c>
      <c r="D23" s="123">
        <v>45</v>
      </c>
      <c r="E23" s="123">
        <v>25</v>
      </c>
      <c r="F23" s="123">
        <v>5</v>
      </c>
      <c r="G23" s="123">
        <v>5</v>
      </c>
      <c r="H23" s="123">
        <v>205</v>
      </c>
      <c r="J23" s="70">
        <f t="shared" si="6"/>
        <v>0.26829268292682928</v>
      </c>
      <c r="K23" s="70">
        <f t="shared" si="0"/>
        <v>0.36585365853658536</v>
      </c>
      <c r="L23" s="70">
        <f t="shared" si="1"/>
        <v>0.21951219512195122</v>
      </c>
      <c r="M23" s="70">
        <f t="shared" si="2"/>
        <v>0.12195121951219512</v>
      </c>
      <c r="N23" s="70">
        <f t="shared" si="3"/>
        <v>2.4390243902439025E-2</v>
      </c>
      <c r="O23" s="70">
        <f t="shared" si="4"/>
        <v>2.4390243902439025E-2</v>
      </c>
      <c r="P23" s="70">
        <f t="shared" si="5"/>
        <v>1</v>
      </c>
    </row>
    <row r="24" spans="1:16" x14ac:dyDescent="0.2">
      <c r="A24" s="61" t="s">
        <v>19</v>
      </c>
      <c r="B24" s="123">
        <v>245</v>
      </c>
      <c r="C24" s="123">
        <v>90</v>
      </c>
      <c r="D24" s="123">
        <v>90</v>
      </c>
      <c r="E24" s="123">
        <v>30</v>
      </c>
      <c r="F24" s="123">
        <v>15</v>
      </c>
      <c r="G24" s="123">
        <v>20</v>
      </c>
      <c r="H24" s="123">
        <v>490</v>
      </c>
      <c r="J24" s="70">
        <f t="shared" si="6"/>
        <v>0.5</v>
      </c>
      <c r="K24" s="70">
        <f t="shared" si="0"/>
        <v>0.18367346938775511</v>
      </c>
      <c r="L24" s="70">
        <f t="shared" si="1"/>
        <v>0.18367346938775511</v>
      </c>
      <c r="M24" s="70">
        <f t="shared" si="2"/>
        <v>6.1224489795918366E-2</v>
      </c>
      <c r="N24" s="70">
        <f t="shared" si="3"/>
        <v>3.0612244897959183E-2</v>
      </c>
      <c r="O24" s="70">
        <f t="shared" si="4"/>
        <v>4.0816326530612242E-2</v>
      </c>
      <c r="P24" s="70">
        <f t="shared" si="5"/>
        <v>1</v>
      </c>
    </row>
    <row r="25" spans="1:16" x14ac:dyDescent="0.2">
      <c r="A25" s="61" t="s">
        <v>20</v>
      </c>
      <c r="B25" s="123">
        <v>55</v>
      </c>
      <c r="C25" s="123">
        <v>205</v>
      </c>
      <c r="D25" s="123">
        <v>65</v>
      </c>
      <c r="E25" s="123">
        <v>25</v>
      </c>
      <c r="F25" s="123">
        <v>0</v>
      </c>
      <c r="G25" s="123">
        <v>5</v>
      </c>
      <c r="H25" s="123">
        <v>355</v>
      </c>
      <c r="J25" s="70">
        <f t="shared" si="6"/>
        <v>0.15492957746478872</v>
      </c>
      <c r="K25" s="70">
        <f t="shared" si="0"/>
        <v>0.57746478873239437</v>
      </c>
      <c r="L25" s="70">
        <f t="shared" si="1"/>
        <v>0.18309859154929578</v>
      </c>
      <c r="M25" s="70">
        <f t="shared" si="2"/>
        <v>7.0422535211267609E-2</v>
      </c>
      <c r="N25" s="70">
        <f t="shared" si="3"/>
        <v>0</v>
      </c>
      <c r="O25" s="70">
        <f t="shared" si="4"/>
        <v>1.4084507042253521E-2</v>
      </c>
      <c r="P25" s="70">
        <f t="shared" si="5"/>
        <v>1</v>
      </c>
    </row>
    <row r="26" spans="1:16" x14ac:dyDescent="0.2">
      <c r="A26" s="61" t="s">
        <v>21</v>
      </c>
      <c r="B26" s="123">
        <v>235</v>
      </c>
      <c r="C26" s="123">
        <v>175</v>
      </c>
      <c r="D26" s="123">
        <v>260</v>
      </c>
      <c r="E26" s="123">
        <v>90</v>
      </c>
      <c r="F26" s="123">
        <v>45</v>
      </c>
      <c r="G26" s="123">
        <v>85</v>
      </c>
      <c r="H26" s="123">
        <v>890</v>
      </c>
      <c r="J26" s="70">
        <f t="shared" si="6"/>
        <v>0.2640449438202247</v>
      </c>
      <c r="K26" s="70">
        <f t="shared" si="0"/>
        <v>0.19662921348314608</v>
      </c>
      <c r="L26" s="70">
        <f t="shared" si="1"/>
        <v>0.29213483146067415</v>
      </c>
      <c r="M26" s="70">
        <f t="shared" si="2"/>
        <v>0.10112359550561797</v>
      </c>
      <c r="N26" s="70">
        <f t="shared" si="3"/>
        <v>5.0561797752808987E-2</v>
      </c>
      <c r="O26" s="70">
        <f t="shared" si="4"/>
        <v>9.5505617977528087E-2</v>
      </c>
      <c r="P26" s="70">
        <f t="shared" si="5"/>
        <v>1</v>
      </c>
    </row>
    <row r="27" spans="1:16" x14ac:dyDescent="0.2">
      <c r="A27" s="61" t="s">
        <v>22</v>
      </c>
      <c r="B27" s="123">
        <v>225</v>
      </c>
      <c r="C27" s="123">
        <v>785</v>
      </c>
      <c r="D27" s="123">
        <v>290</v>
      </c>
      <c r="E27" s="123">
        <v>90</v>
      </c>
      <c r="F27" s="123">
        <v>35</v>
      </c>
      <c r="G27" s="123">
        <v>60</v>
      </c>
      <c r="H27" s="123">
        <v>1485</v>
      </c>
      <c r="J27" s="70">
        <f t="shared" si="6"/>
        <v>0.15151515151515152</v>
      </c>
      <c r="K27" s="70">
        <f t="shared" si="0"/>
        <v>0.52861952861952866</v>
      </c>
      <c r="L27" s="70">
        <f t="shared" si="1"/>
        <v>0.19528619528619529</v>
      </c>
      <c r="M27" s="70">
        <f t="shared" si="2"/>
        <v>6.0606060606060608E-2</v>
      </c>
      <c r="N27" s="70">
        <f t="shared" si="3"/>
        <v>2.3569023569023569E-2</v>
      </c>
      <c r="O27" s="70">
        <f t="shared" si="4"/>
        <v>4.0404040404040407E-2</v>
      </c>
      <c r="P27" s="70">
        <f t="shared" si="5"/>
        <v>1</v>
      </c>
    </row>
    <row r="28" spans="1:16" x14ac:dyDescent="0.2">
      <c r="A28" s="61" t="s">
        <v>23</v>
      </c>
      <c r="B28" s="123">
        <v>15</v>
      </c>
      <c r="C28" s="123">
        <v>50</v>
      </c>
      <c r="D28" s="123">
        <v>20</v>
      </c>
      <c r="E28" s="123">
        <v>0</v>
      </c>
      <c r="F28" s="123">
        <v>0</v>
      </c>
      <c r="G28" s="123">
        <v>0</v>
      </c>
      <c r="H28" s="123">
        <v>90</v>
      </c>
      <c r="J28" s="70">
        <f t="shared" si="6"/>
        <v>0.16666666666666666</v>
      </c>
      <c r="K28" s="70">
        <f t="shared" si="0"/>
        <v>0.55555555555555558</v>
      </c>
      <c r="L28" s="70">
        <f t="shared" si="1"/>
        <v>0.22222222222222221</v>
      </c>
      <c r="M28" s="70">
        <f t="shared" si="2"/>
        <v>0</v>
      </c>
      <c r="N28" s="70">
        <f t="shared" si="3"/>
        <v>0</v>
      </c>
      <c r="O28" s="70">
        <f t="shared" si="4"/>
        <v>0</v>
      </c>
      <c r="P28" s="70">
        <f t="shared" si="5"/>
        <v>1</v>
      </c>
    </row>
    <row r="29" spans="1:16" x14ac:dyDescent="0.2">
      <c r="A29" s="61" t="s">
        <v>24</v>
      </c>
      <c r="B29" s="123">
        <v>355</v>
      </c>
      <c r="C29" s="123">
        <v>220</v>
      </c>
      <c r="D29" s="123">
        <v>25</v>
      </c>
      <c r="E29" s="123">
        <v>5</v>
      </c>
      <c r="F29" s="123">
        <v>0</v>
      </c>
      <c r="G29" s="123">
        <v>0</v>
      </c>
      <c r="H29" s="123">
        <v>610</v>
      </c>
      <c r="J29" s="70">
        <f t="shared" si="6"/>
        <v>0.58196721311475408</v>
      </c>
      <c r="K29" s="70">
        <f t="shared" si="0"/>
        <v>0.36065573770491804</v>
      </c>
      <c r="L29" s="70">
        <f t="shared" si="1"/>
        <v>4.0983606557377046E-2</v>
      </c>
      <c r="M29" s="70">
        <f t="shared" si="2"/>
        <v>8.1967213114754103E-3</v>
      </c>
      <c r="N29" s="70">
        <f t="shared" si="3"/>
        <v>0</v>
      </c>
      <c r="O29" s="70">
        <f t="shared" si="4"/>
        <v>0</v>
      </c>
      <c r="P29" s="70">
        <f t="shared" si="5"/>
        <v>1</v>
      </c>
    </row>
    <row r="30" spans="1:16" x14ac:dyDescent="0.2">
      <c r="A30" s="61" t="s">
        <v>25</v>
      </c>
      <c r="B30" s="123">
        <v>115</v>
      </c>
      <c r="C30" s="123">
        <v>280</v>
      </c>
      <c r="D30" s="123">
        <v>165</v>
      </c>
      <c r="E30" s="123">
        <v>40</v>
      </c>
      <c r="F30" s="123">
        <v>15</v>
      </c>
      <c r="G30" s="123">
        <v>10</v>
      </c>
      <c r="H30" s="123">
        <v>620</v>
      </c>
      <c r="J30" s="70">
        <f t="shared" si="6"/>
        <v>0.18548387096774194</v>
      </c>
      <c r="K30" s="70">
        <f t="shared" si="0"/>
        <v>0.45161290322580644</v>
      </c>
      <c r="L30" s="70">
        <f t="shared" si="1"/>
        <v>0.2661290322580645</v>
      </c>
      <c r="M30" s="70">
        <f t="shared" si="2"/>
        <v>6.4516129032258063E-2</v>
      </c>
      <c r="N30" s="70">
        <f t="shared" si="3"/>
        <v>2.4193548387096774E-2</v>
      </c>
      <c r="O30" s="70">
        <f t="shared" si="4"/>
        <v>1.6129032258064516E-2</v>
      </c>
      <c r="P30" s="70">
        <f t="shared" si="5"/>
        <v>1</v>
      </c>
    </row>
    <row r="31" spans="1:16" x14ac:dyDescent="0.2">
      <c r="A31" s="61" t="s">
        <v>26</v>
      </c>
      <c r="B31" s="123">
        <v>365</v>
      </c>
      <c r="C31" s="123">
        <v>140</v>
      </c>
      <c r="D31" s="123">
        <v>10</v>
      </c>
      <c r="E31" s="123">
        <v>0</v>
      </c>
      <c r="F31" s="123">
        <v>0</v>
      </c>
      <c r="G31" s="123">
        <v>0</v>
      </c>
      <c r="H31" s="123">
        <v>520</v>
      </c>
      <c r="J31" s="70">
        <f t="shared" si="6"/>
        <v>0.70192307692307687</v>
      </c>
      <c r="K31" s="70">
        <f t="shared" si="0"/>
        <v>0.26923076923076922</v>
      </c>
      <c r="L31" s="70">
        <f t="shared" si="1"/>
        <v>1.9230769230769232E-2</v>
      </c>
      <c r="M31" s="70">
        <f t="shared" si="2"/>
        <v>0</v>
      </c>
      <c r="N31" s="70">
        <f t="shared" si="3"/>
        <v>0</v>
      </c>
      <c r="O31" s="70">
        <f t="shared" si="4"/>
        <v>0</v>
      </c>
      <c r="P31" s="70">
        <f t="shared" si="5"/>
        <v>1</v>
      </c>
    </row>
    <row r="32" spans="1:16" x14ac:dyDescent="0.2">
      <c r="A32" s="61" t="s">
        <v>27</v>
      </c>
      <c r="B32" s="123">
        <v>5</v>
      </c>
      <c r="C32" s="123">
        <v>60</v>
      </c>
      <c r="D32" s="123">
        <v>10</v>
      </c>
      <c r="E32" s="123">
        <v>0</v>
      </c>
      <c r="F32" s="123">
        <v>0</v>
      </c>
      <c r="G32" s="123">
        <v>0</v>
      </c>
      <c r="H32" s="123">
        <v>80</v>
      </c>
      <c r="J32" s="70">
        <f t="shared" si="6"/>
        <v>6.25E-2</v>
      </c>
      <c r="K32" s="70">
        <f t="shared" si="0"/>
        <v>0.75</v>
      </c>
      <c r="L32" s="70">
        <f t="shared" si="1"/>
        <v>0.125</v>
      </c>
      <c r="M32" s="70">
        <f t="shared" si="2"/>
        <v>0</v>
      </c>
      <c r="N32" s="70">
        <f t="shared" si="3"/>
        <v>0</v>
      </c>
      <c r="O32" s="70">
        <f t="shared" si="4"/>
        <v>0</v>
      </c>
      <c r="P32" s="70">
        <f t="shared" si="5"/>
        <v>1</v>
      </c>
    </row>
    <row r="33" spans="1:16" x14ac:dyDescent="0.2">
      <c r="A33" s="61" t="s">
        <v>28</v>
      </c>
      <c r="B33" s="123">
        <v>130</v>
      </c>
      <c r="C33" s="123">
        <v>320</v>
      </c>
      <c r="D33" s="123">
        <v>90</v>
      </c>
      <c r="E33" s="123">
        <v>40</v>
      </c>
      <c r="F33" s="123">
        <v>10</v>
      </c>
      <c r="G33" s="123">
        <v>25</v>
      </c>
      <c r="H33" s="123">
        <v>615</v>
      </c>
      <c r="J33" s="70">
        <f t="shared" si="6"/>
        <v>0.21138211382113822</v>
      </c>
      <c r="K33" s="70">
        <f t="shared" si="0"/>
        <v>0.52032520325203258</v>
      </c>
      <c r="L33" s="70">
        <f t="shared" si="1"/>
        <v>0.14634146341463414</v>
      </c>
      <c r="M33" s="70">
        <f t="shared" si="2"/>
        <v>6.5040650406504072E-2</v>
      </c>
      <c r="N33" s="70">
        <f t="shared" si="3"/>
        <v>1.6260162601626018E-2</v>
      </c>
      <c r="O33" s="70">
        <f t="shared" si="4"/>
        <v>4.065040650406504E-2</v>
      </c>
      <c r="P33" s="70">
        <f t="shared" si="5"/>
        <v>1</v>
      </c>
    </row>
    <row r="34" spans="1:16" x14ac:dyDescent="0.2">
      <c r="A34" s="61" t="s">
        <v>29</v>
      </c>
      <c r="B34" s="123">
        <v>580</v>
      </c>
      <c r="C34" s="123">
        <v>545</v>
      </c>
      <c r="D34" s="123">
        <v>295</v>
      </c>
      <c r="E34" s="123">
        <v>120</v>
      </c>
      <c r="F34" s="123">
        <v>45</v>
      </c>
      <c r="G34" s="123">
        <v>75</v>
      </c>
      <c r="H34" s="123">
        <v>1655</v>
      </c>
      <c r="J34" s="70">
        <f t="shared" si="6"/>
        <v>0.35045317220543809</v>
      </c>
      <c r="K34" s="70">
        <f t="shared" si="0"/>
        <v>0.32930513595166161</v>
      </c>
      <c r="L34" s="70">
        <f t="shared" si="1"/>
        <v>0.1782477341389728</v>
      </c>
      <c r="M34" s="70">
        <f t="shared" si="2"/>
        <v>7.2507552870090641E-2</v>
      </c>
      <c r="N34" s="70">
        <f t="shared" si="3"/>
        <v>2.7190332326283987E-2</v>
      </c>
      <c r="O34" s="70">
        <f t="shared" si="4"/>
        <v>4.5317220543806644E-2</v>
      </c>
      <c r="P34" s="70">
        <f t="shared" si="5"/>
        <v>1</v>
      </c>
    </row>
    <row r="35" spans="1:16" x14ac:dyDescent="0.2">
      <c r="A35" s="61" t="s">
        <v>30</v>
      </c>
      <c r="B35" s="123">
        <v>115</v>
      </c>
      <c r="C35" s="123">
        <v>75</v>
      </c>
      <c r="D35" s="123">
        <v>75</v>
      </c>
      <c r="E35" s="123">
        <v>35</v>
      </c>
      <c r="F35" s="123">
        <v>15</v>
      </c>
      <c r="G35" s="123">
        <v>25</v>
      </c>
      <c r="H35" s="123">
        <v>340</v>
      </c>
      <c r="J35" s="70">
        <f t="shared" si="6"/>
        <v>0.33823529411764708</v>
      </c>
      <c r="K35" s="70">
        <f t="shared" si="0"/>
        <v>0.22058823529411764</v>
      </c>
      <c r="L35" s="70">
        <f t="shared" si="1"/>
        <v>0.22058823529411764</v>
      </c>
      <c r="M35" s="70">
        <f t="shared" si="2"/>
        <v>0.10294117647058823</v>
      </c>
      <c r="N35" s="70">
        <f t="shared" si="3"/>
        <v>4.4117647058823532E-2</v>
      </c>
      <c r="O35" s="70">
        <f t="shared" si="4"/>
        <v>7.3529411764705885E-2</v>
      </c>
      <c r="P35" s="70">
        <f t="shared" si="5"/>
        <v>1</v>
      </c>
    </row>
    <row r="36" spans="1:16" x14ac:dyDescent="0.2">
      <c r="A36" s="61" t="s">
        <v>31</v>
      </c>
      <c r="B36" s="123">
        <v>385</v>
      </c>
      <c r="C36" s="123">
        <v>365</v>
      </c>
      <c r="D36" s="123">
        <v>85</v>
      </c>
      <c r="E36" s="123">
        <v>20</v>
      </c>
      <c r="F36" s="123">
        <v>10</v>
      </c>
      <c r="G36" s="123">
        <v>35</v>
      </c>
      <c r="H36" s="123">
        <v>900</v>
      </c>
      <c r="J36" s="70">
        <f t="shared" si="6"/>
        <v>0.42777777777777776</v>
      </c>
      <c r="K36" s="70">
        <f t="shared" si="0"/>
        <v>0.40555555555555556</v>
      </c>
      <c r="L36" s="70">
        <f t="shared" si="1"/>
        <v>9.4444444444444442E-2</v>
      </c>
      <c r="M36" s="70">
        <f t="shared" si="2"/>
        <v>2.2222222222222223E-2</v>
      </c>
      <c r="N36" s="70">
        <f t="shared" si="3"/>
        <v>1.1111111111111112E-2</v>
      </c>
      <c r="O36" s="70">
        <f t="shared" si="4"/>
        <v>3.888888888888889E-2</v>
      </c>
      <c r="P36" s="70">
        <f t="shared" si="5"/>
        <v>1</v>
      </c>
    </row>
    <row r="37" spans="1:16" x14ac:dyDescent="0.2">
      <c r="A37" s="62" t="s">
        <v>32</v>
      </c>
      <c r="B37" s="124">
        <v>250</v>
      </c>
      <c r="C37" s="124">
        <v>250</v>
      </c>
      <c r="D37" s="124">
        <v>255</v>
      </c>
      <c r="E37" s="124">
        <v>70</v>
      </c>
      <c r="F37" s="124">
        <v>15</v>
      </c>
      <c r="G37" s="124">
        <v>5</v>
      </c>
      <c r="H37" s="124">
        <v>845</v>
      </c>
      <c r="J37" s="71">
        <f t="shared" si="6"/>
        <v>0.29585798816568049</v>
      </c>
      <c r="K37" s="71">
        <f t="shared" si="0"/>
        <v>0.29585798816568049</v>
      </c>
      <c r="L37" s="71">
        <f t="shared" si="1"/>
        <v>0.30177514792899407</v>
      </c>
      <c r="M37" s="71">
        <f t="shared" si="2"/>
        <v>8.2840236686390539E-2</v>
      </c>
      <c r="N37" s="71">
        <f t="shared" si="3"/>
        <v>1.7751479289940829E-2</v>
      </c>
      <c r="O37" s="71">
        <f t="shared" si="4"/>
        <v>5.9171597633136093E-3</v>
      </c>
      <c r="P37" s="71">
        <f t="shared" si="5"/>
        <v>1</v>
      </c>
    </row>
    <row r="38" spans="1:16" x14ac:dyDescent="0.2">
      <c r="A38" s="220"/>
      <c r="B38" s="221"/>
      <c r="C38" s="221"/>
      <c r="D38" s="221"/>
      <c r="E38" s="221"/>
      <c r="F38" s="221"/>
      <c r="G38" s="221"/>
      <c r="H38" s="221"/>
      <c r="J38" s="102"/>
      <c r="K38" s="102"/>
      <c r="L38" s="102"/>
      <c r="M38" s="102"/>
      <c r="N38" s="102"/>
      <c r="O38" s="102"/>
      <c r="P38" s="102"/>
    </row>
    <row r="39" spans="1:16" x14ac:dyDescent="0.2">
      <c r="A39" s="130" t="s">
        <v>353</v>
      </c>
    </row>
    <row r="40" spans="1:16" x14ac:dyDescent="0.2">
      <c r="J40" s="205"/>
    </row>
    <row r="41" spans="1:16" s="63" customFormat="1" x14ac:dyDescent="0.2">
      <c r="A41" s="56"/>
      <c r="B41" s="58">
        <v>0</v>
      </c>
      <c r="C41" s="58">
        <v>1</v>
      </c>
      <c r="D41" s="58">
        <v>2</v>
      </c>
      <c r="E41" s="58">
        <v>3</v>
      </c>
      <c r="F41" s="58">
        <v>4</v>
      </c>
      <c r="G41" s="58" t="s">
        <v>191</v>
      </c>
      <c r="H41" s="58" t="s">
        <v>98</v>
      </c>
      <c r="J41" s="58">
        <v>0</v>
      </c>
      <c r="K41" s="58">
        <v>1</v>
      </c>
      <c r="L41" s="58">
        <v>2</v>
      </c>
      <c r="M41" s="58">
        <v>3</v>
      </c>
      <c r="N41" s="58">
        <v>4</v>
      </c>
      <c r="O41" s="58" t="s">
        <v>191</v>
      </c>
      <c r="P41" s="58" t="s">
        <v>98</v>
      </c>
    </row>
    <row r="42" spans="1:16" x14ac:dyDescent="0.2">
      <c r="A42" s="59" t="s">
        <v>0</v>
      </c>
      <c r="B42" s="25">
        <v>3715</v>
      </c>
      <c r="C42" s="25">
        <v>1765</v>
      </c>
      <c r="D42" s="25">
        <v>335</v>
      </c>
      <c r="E42" s="25">
        <v>65</v>
      </c>
      <c r="F42" s="25">
        <v>25</v>
      </c>
      <c r="G42" s="25">
        <v>20</v>
      </c>
      <c r="H42" s="25">
        <v>5920</v>
      </c>
      <c r="J42" s="75">
        <f t="shared" ref="J42:J74" si="7">B42/$H42</f>
        <v>0.62753378378378377</v>
      </c>
      <c r="K42" s="75">
        <f t="shared" ref="K42:K74" si="8">C42/$H42</f>
        <v>0.29814189189189189</v>
      </c>
      <c r="L42" s="75">
        <f t="shared" ref="L42:L74" si="9">D42/$H42</f>
        <v>5.6587837837837836E-2</v>
      </c>
      <c r="M42" s="75">
        <f t="shared" ref="M42:M74" si="10">E42/$H42</f>
        <v>1.097972972972973E-2</v>
      </c>
      <c r="N42" s="75">
        <f t="shared" ref="N42:N74" si="11">F42/$H42</f>
        <v>4.2229729729729732E-3</v>
      </c>
      <c r="O42" s="75">
        <f t="shared" ref="O42:O74" si="12">G42/$H42</f>
        <v>3.3783783783783786E-3</v>
      </c>
      <c r="P42" s="75">
        <f t="shared" ref="P42:P74" si="13">H42/$H42</f>
        <v>1</v>
      </c>
    </row>
    <row r="43" spans="1:16" x14ac:dyDescent="0.2">
      <c r="A43" s="61" t="s">
        <v>1</v>
      </c>
      <c r="B43" s="26">
        <v>230</v>
      </c>
      <c r="C43" s="26">
        <v>65</v>
      </c>
      <c r="D43" s="26">
        <v>5</v>
      </c>
      <c r="E43" s="26">
        <v>0</v>
      </c>
      <c r="F43" s="26">
        <v>0</v>
      </c>
      <c r="G43" s="26">
        <v>0</v>
      </c>
      <c r="H43" s="26">
        <v>305</v>
      </c>
      <c r="J43" s="70">
        <f t="shared" si="7"/>
        <v>0.75409836065573765</v>
      </c>
      <c r="K43" s="70">
        <f t="shared" si="8"/>
        <v>0.21311475409836064</v>
      </c>
      <c r="L43" s="70">
        <f t="shared" si="9"/>
        <v>1.6393442622950821E-2</v>
      </c>
      <c r="M43" s="70">
        <f t="shared" si="10"/>
        <v>0</v>
      </c>
      <c r="N43" s="70">
        <f t="shared" si="11"/>
        <v>0</v>
      </c>
      <c r="O43" s="70">
        <f t="shared" si="12"/>
        <v>0</v>
      </c>
      <c r="P43" s="70">
        <f t="shared" si="13"/>
        <v>1</v>
      </c>
    </row>
    <row r="44" spans="1:16" x14ac:dyDescent="0.2">
      <c r="A44" s="61" t="s">
        <v>2</v>
      </c>
      <c r="B44" s="26">
        <v>115</v>
      </c>
      <c r="C44" s="26">
        <v>40</v>
      </c>
      <c r="D44" s="26">
        <v>10</v>
      </c>
      <c r="E44" s="26">
        <v>0</v>
      </c>
      <c r="F44" s="26">
        <v>0</v>
      </c>
      <c r="G44" s="26">
        <v>0</v>
      </c>
      <c r="H44" s="26">
        <v>165</v>
      </c>
      <c r="J44" s="70">
        <f t="shared" si="7"/>
        <v>0.69696969696969702</v>
      </c>
      <c r="K44" s="70">
        <f t="shared" si="8"/>
        <v>0.24242424242424243</v>
      </c>
      <c r="L44" s="70">
        <f t="shared" si="9"/>
        <v>6.0606060606060608E-2</v>
      </c>
      <c r="M44" s="70">
        <f t="shared" si="10"/>
        <v>0</v>
      </c>
      <c r="N44" s="70">
        <f t="shared" si="11"/>
        <v>0</v>
      </c>
      <c r="O44" s="70">
        <f t="shared" si="12"/>
        <v>0</v>
      </c>
      <c r="P44" s="70">
        <f t="shared" si="13"/>
        <v>1</v>
      </c>
    </row>
    <row r="45" spans="1:16" x14ac:dyDescent="0.2">
      <c r="A45" s="61" t="s">
        <v>3</v>
      </c>
      <c r="B45" s="26">
        <v>100</v>
      </c>
      <c r="C45" s="26">
        <v>20</v>
      </c>
      <c r="D45" s="26">
        <v>0</v>
      </c>
      <c r="E45" s="26">
        <v>0</v>
      </c>
      <c r="F45" s="26">
        <v>0</v>
      </c>
      <c r="G45" s="26">
        <v>0</v>
      </c>
      <c r="H45" s="26">
        <v>120</v>
      </c>
      <c r="J45" s="70">
        <f>B45/$H45</f>
        <v>0.83333333333333337</v>
      </c>
      <c r="K45" s="70">
        <f t="shared" si="8"/>
        <v>0.16666666666666666</v>
      </c>
      <c r="L45" s="70">
        <f t="shared" si="9"/>
        <v>0</v>
      </c>
      <c r="M45" s="70">
        <f t="shared" si="10"/>
        <v>0</v>
      </c>
      <c r="N45" s="70">
        <f t="shared" si="11"/>
        <v>0</v>
      </c>
      <c r="O45" s="70">
        <f t="shared" si="12"/>
        <v>0</v>
      </c>
      <c r="P45" s="70">
        <f t="shared" si="13"/>
        <v>1</v>
      </c>
    </row>
    <row r="46" spans="1:16" x14ac:dyDescent="0.2">
      <c r="A46" s="61" t="s">
        <v>4</v>
      </c>
      <c r="B46" s="26">
        <v>85</v>
      </c>
      <c r="C46" s="26">
        <v>15</v>
      </c>
      <c r="D46" s="26">
        <v>5</v>
      </c>
      <c r="E46" s="26">
        <v>0</v>
      </c>
      <c r="F46" s="26">
        <v>0</v>
      </c>
      <c r="G46" s="26">
        <v>0</v>
      </c>
      <c r="H46" s="26">
        <v>105</v>
      </c>
      <c r="J46" s="70">
        <f t="shared" si="7"/>
        <v>0.80952380952380953</v>
      </c>
      <c r="K46" s="70">
        <f t="shared" si="8"/>
        <v>0.14285714285714285</v>
      </c>
      <c r="L46" s="70">
        <f t="shared" si="9"/>
        <v>4.7619047619047616E-2</v>
      </c>
      <c r="M46" s="70">
        <f t="shared" si="10"/>
        <v>0</v>
      </c>
      <c r="N46" s="70">
        <f t="shared" si="11"/>
        <v>0</v>
      </c>
      <c r="O46" s="70">
        <f t="shared" si="12"/>
        <v>0</v>
      </c>
      <c r="P46" s="70">
        <f t="shared" si="13"/>
        <v>1</v>
      </c>
    </row>
    <row r="47" spans="1:16" x14ac:dyDescent="0.2">
      <c r="A47" s="61" t="s">
        <v>5</v>
      </c>
      <c r="B47" s="26">
        <v>70</v>
      </c>
      <c r="C47" s="26">
        <v>35</v>
      </c>
      <c r="D47" s="26">
        <v>5</v>
      </c>
      <c r="E47" s="26">
        <v>0</v>
      </c>
      <c r="F47" s="26">
        <v>0</v>
      </c>
      <c r="G47" s="26">
        <v>0</v>
      </c>
      <c r="H47" s="26">
        <v>110</v>
      </c>
      <c r="J47" s="70">
        <f t="shared" si="7"/>
        <v>0.63636363636363635</v>
      </c>
      <c r="K47" s="70">
        <f t="shared" si="8"/>
        <v>0.31818181818181818</v>
      </c>
      <c r="L47" s="70">
        <f t="shared" si="9"/>
        <v>4.5454545454545456E-2</v>
      </c>
      <c r="M47" s="70">
        <f t="shared" si="10"/>
        <v>0</v>
      </c>
      <c r="N47" s="70">
        <f t="shared" si="11"/>
        <v>0</v>
      </c>
      <c r="O47" s="70">
        <f t="shared" si="12"/>
        <v>0</v>
      </c>
      <c r="P47" s="70">
        <f t="shared" si="13"/>
        <v>1</v>
      </c>
    </row>
    <row r="48" spans="1:16" x14ac:dyDescent="0.2">
      <c r="A48" s="61" t="s">
        <v>6</v>
      </c>
      <c r="B48" s="26">
        <v>100</v>
      </c>
      <c r="C48" s="26">
        <v>55</v>
      </c>
      <c r="D48" s="26">
        <v>0</v>
      </c>
      <c r="E48" s="26">
        <v>0</v>
      </c>
      <c r="F48" s="26">
        <v>0</v>
      </c>
      <c r="G48" s="26">
        <v>0</v>
      </c>
      <c r="H48" s="26">
        <v>155</v>
      </c>
      <c r="J48" s="70">
        <f t="shared" si="7"/>
        <v>0.64516129032258063</v>
      </c>
      <c r="K48" s="70">
        <f t="shared" si="8"/>
        <v>0.35483870967741937</v>
      </c>
      <c r="L48" s="70">
        <f t="shared" si="9"/>
        <v>0</v>
      </c>
      <c r="M48" s="70">
        <f t="shared" si="10"/>
        <v>0</v>
      </c>
      <c r="N48" s="70">
        <f t="shared" si="11"/>
        <v>0</v>
      </c>
      <c r="O48" s="70">
        <f t="shared" si="12"/>
        <v>0</v>
      </c>
      <c r="P48" s="70">
        <f t="shared" si="13"/>
        <v>1</v>
      </c>
    </row>
    <row r="49" spans="1:16" x14ac:dyDescent="0.2">
      <c r="A49" s="61" t="s">
        <v>7</v>
      </c>
      <c r="B49" s="26">
        <v>265</v>
      </c>
      <c r="C49" s="26">
        <v>130</v>
      </c>
      <c r="D49" s="26">
        <v>15</v>
      </c>
      <c r="E49" s="26">
        <v>0</v>
      </c>
      <c r="F49" s="26">
        <v>0</v>
      </c>
      <c r="G49" s="26">
        <v>0</v>
      </c>
      <c r="H49" s="26">
        <v>415</v>
      </c>
      <c r="J49" s="70">
        <f t="shared" si="7"/>
        <v>0.63855421686746983</v>
      </c>
      <c r="K49" s="70">
        <f t="shared" si="8"/>
        <v>0.31325301204819278</v>
      </c>
      <c r="L49" s="70">
        <f t="shared" si="9"/>
        <v>3.614457831325301E-2</v>
      </c>
      <c r="M49" s="70">
        <f t="shared" si="10"/>
        <v>0</v>
      </c>
      <c r="N49" s="70">
        <f t="shared" si="11"/>
        <v>0</v>
      </c>
      <c r="O49" s="70">
        <f t="shared" si="12"/>
        <v>0</v>
      </c>
      <c r="P49" s="70">
        <f t="shared" si="13"/>
        <v>1</v>
      </c>
    </row>
    <row r="50" spans="1:16" x14ac:dyDescent="0.2">
      <c r="A50" s="61" t="s">
        <v>8</v>
      </c>
      <c r="B50" s="26">
        <v>95</v>
      </c>
      <c r="C50" s="26">
        <v>55</v>
      </c>
      <c r="D50" s="26">
        <v>0</v>
      </c>
      <c r="E50" s="26">
        <v>0</v>
      </c>
      <c r="F50" s="26">
        <v>0</v>
      </c>
      <c r="G50" s="26">
        <v>0</v>
      </c>
      <c r="H50" s="26">
        <v>145</v>
      </c>
      <c r="J50" s="70">
        <f t="shared" si="7"/>
        <v>0.65517241379310343</v>
      </c>
      <c r="K50" s="70">
        <f t="shared" si="8"/>
        <v>0.37931034482758619</v>
      </c>
      <c r="L50" s="70">
        <f t="shared" si="9"/>
        <v>0</v>
      </c>
      <c r="M50" s="70">
        <f t="shared" si="10"/>
        <v>0</v>
      </c>
      <c r="N50" s="70">
        <f t="shared" si="11"/>
        <v>0</v>
      </c>
      <c r="O50" s="70">
        <f t="shared" si="12"/>
        <v>0</v>
      </c>
      <c r="P50" s="70">
        <f t="shared" si="13"/>
        <v>1</v>
      </c>
    </row>
    <row r="51" spans="1:16" x14ac:dyDescent="0.2">
      <c r="A51" s="61" t="s">
        <v>9</v>
      </c>
      <c r="B51" s="26">
        <v>55</v>
      </c>
      <c r="C51" s="26">
        <v>10</v>
      </c>
      <c r="D51" s="26">
        <v>0</v>
      </c>
      <c r="E51" s="26">
        <v>0</v>
      </c>
      <c r="F51" s="26">
        <v>0</v>
      </c>
      <c r="G51" s="26">
        <v>0</v>
      </c>
      <c r="H51" s="26">
        <v>65</v>
      </c>
      <c r="J51" s="70">
        <f t="shared" si="7"/>
        <v>0.84615384615384615</v>
      </c>
      <c r="K51" s="70">
        <f t="shared" si="8"/>
        <v>0.15384615384615385</v>
      </c>
      <c r="L51" s="70">
        <f t="shared" si="9"/>
        <v>0</v>
      </c>
      <c r="M51" s="70">
        <f t="shared" si="10"/>
        <v>0</v>
      </c>
      <c r="N51" s="70">
        <f t="shared" si="11"/>
        <v>0</v>
      </c>
      <c r="O51" s="70">
        <f t="shared" si="12"/>
        <v>0</v>
      </c>
      <c r="P51" s="70">
        <f t="shared" si="13"/>
        <v>1</v>
      </c>
    </row>
    <row r="52" spans="1:16" x14ac:dyDescent="0.2">
      <c r="A52" s="61" t="s">
        <v>10</v>
      </c>
      <c r="B52" s="26">
        <v>90</v>
      </c>
      <c r="C52" s="26">
        <v>20</v>
      </c>
      <c r="D52" s="26">
        <v>5</v>
      </c>
      <c r="E52" s="26">
        <v>0</v>
      </c>
      <c r="F52" s="26">
        <v>0</v>
      </c>
      <c r="G52" s="26">
        <v>0</v>
      </c>
      <c r="H52" s="26">
        <v>115</v>
      </c>
      <c r="J52" s="70">
        <f t="shared" si="7"/>
        <v>0.78260869565217395</v>
      </c>
      <c r="K52" s="70">
        <f t="shared" si="8"/>
        <v>0.17391304347826086</v>
      </c>
      <c r="L52" s="70">
        <f t="shared" si="9"/>
        <v>4.3478260869565216E-2</v>
      </c>
      <c r="M52" s="70">
        <f t="shared" si="10"/>
        <v>0</v>
      </c>
      <c r="N52" s="70">
        <f t="shared" si="11"/>
        <v>0</v>
      </c>
      <c r="O52" s="70">
        <f t="shared" si="12"/>
        <v>0</v>
      </c>
      <c r="P52" s="70">
        <f t="shared" si="13"/>
        <v>1</v>
      </c>
    </row>
    <row r="53" spans="1:16" x14ac:dyDescent="0.2">
      <c r="A53" s="61" t="s">
        <v>11</v>
      </c>
      <c r="B53" s="26">
        <v>40</v>
      </c>
      <c r="C53" s="26">
        <v>10</v>
      </c>
      <c r="D53" s="26">
        <v>5</v>
      </c>
      <c r="E53" s="26">
        <v>0</v>
      </c>
      <c r="F53" s="26">
        <v>0</v>
      </c>
      <c r="G53" s="26">
        <v>0</v>
      </c>
      <c r="H53" s="26">
        <v>55</v>
      </c>
      <c r="J53" s="70">
        <f t="shared" si="7"/>
        <v>0.72727272727272729</v>
      </c>
      <c r="K53" s="70">
        <f t="shared" si="8"/>
        <v>0.18181818181818182</v>
      </c>
      <c r="L53" s="70">
        <f t="shared" si="9"/>
        <v>9.0909090909090912E-2</v>
      </c>
      <c r="M53" s="70">
        <f t="shared" si="10"/>
        <v>0</v>
      </c>
      <c r="N53" s="70">
        <f t="shared" si="11"/>
        <v>0</v>
      </c>
      <c r="O53" s="70">
        <f t="shared" si="12"/>
        <v>0</v>
      </c>
      <c r="P53" s="70">
        <f t="shared" si="13"/>
        <v>1</v>
      </c>
    </row>
    <row r="54" spans="1:16" x14ac:dyDescent="0.2">
      <c r="A54" s="61" t="s">
        <v>12</v>
      </c>
      <c r="B54" s="26">
        <v>85</v>
      </c>
      <c r="C54" s="26">
        <v>25</v>
      </c>
      <c r="D54" s="26">
        <v>15</v>
      </c>
      <c r="E54" s="26">
        <v>10</v>
      </c>
      <c r="F54" s="26">
        <v>10</v>
      </c>
      <c r="G54" s="26">
        <v>10</v>
      </c>
      <c r="H54" s="26">
        <v>160</v>
      </c>
      <c r="J54" s="70">
        <f t="shared" si="7"/>
        <v>0.53125</v>
      </c>
      <c r="K54" s="70">
        <f t="shared" si="8"/>
        <v>0.15625</v>
      </c>
      <c r="L54" s="70">
        <f t="shared" si="9"/>
        <v>9.375E-2</v>
      </c>
      <c r="M54" s="70">
        <f t="shared" si="10"/>
        <v>6.25E-2</v>
      </c>
      <c r="N54" s="70">
        <f t="shared" si="11"/>
        <v>6.25E-2</v>
      </c>
      <c r="O54" s="70">
        <f t="shared" si="12"/>
        <v>6.25E-2</v>
      </c>
      <c r="P54" s="70">
        <f t="shared" si="13"/>
        <v>1</v>
      </c>
    </row>
    <row r="55" spans="1:16" x14ac:dyDescent="0.2">
      <c r="A55" s="61" t="s">
        <v>13</v>
      </c>
      <c r="B55" s="26">
        <v>25</v>
      </c>
      <c r="C55" s="26">
        <v>5</v>
      </c>
      <c r="D55" s="26">
        <v>0</v>
      </c>
      <c r="E55" s="26">
        <v>0</v>
      </c>
      <c r="F55" s="26">
        <v>0</v>
      </c>
      <c r="G55" s="26">
        <v>0</v>
      </c>
      <c r="H55" s="26">
        <v>30</v>
      </c>
      <c r="J55" s="70">
        <f t="shared" si="7"/>
        <v>0.83333333333333337</v>
      </c>
      <c r="K55" s="70">
        <f t="shared" si="8"/>
        <v>0.16666666666666666</v>
      </c>
      <c r="L55" s="70">
        <f t="shared" si="9"/>
        <v>0</v>
      </c>
      <c r="M55" s="70">
        <f t="shared" si="10"/>
        <v>0</v>
      </c>
      <c r="N55" s="70">
        <f t="shared" si="11"/>
        <v>0</v>
      </c>
      <c r="O55" s="70">
        <f t="shared" si="12"/>
        <v>0</v>
      </c>
      <c r="P55" s="70">
        <f t="shared" si="13"/>
        <v>1</v>
      </c>
    </row>
    <row r="56" spans="1:16" x14ac:dyDescent="0.2">
      <c r="A56" s="61" t="s">
        <v>14</v>
      </c>
      <c r="B56" s="26">
        <v>130</v>
      </c>
      <c r="C56" s="26">
        <v>65</v>
      </c>
      <c r="D56" s="26">
        <v>5</v>
      </c>
      <c r="E56" s="26">
        <v>0</v>
      </c>
      <c r="F56" s="26">
        <v>0</v>
      </c>
      <c r="G56" s="26">
        <v>0</v>
      </c>
      <c r="H56" s="26">
        <v>195</v>
      </c>
      <c r="J56" s="70">
        <f t="shared" si="7"/>
        <v>0.66666666666666663</v>
      </c>
      <c r="K56" s="70">
        <f t="shared" si="8"/>
        <v>0.33333333333333331</v>
      </c>
      <c r="L56" s="70">
        <f t="shared" si="9"/>
        <v>2.564102564102564E-2</v>
      </c>
      <c r="M56" s="70">
        <f t="shared" si="10"/>
        <v>0</v>
      </c>
      <c r="N56" s="70">
        <f t="shared" si="11"/>
        <v>0</v>
      </c>
      <c r="O56" s="70">
        <f t="shared" si="12"/>
        <v>0</v>
      </c>
      <c r="P56" s="70">
        <f t="shared" si="13"/>
        <v>1</v>
      </c>
    </row>
    <row r="57" spans="1:16" x14ac:dyDescent="0.2">
      <c r="A57" s="61" t="s">
        <v>15</v>
      </c>
      <c r="B57" s="26">
        <v>275</v>
      </c>
      <c r="C57" s="26">
        <v>185</v>
      </c>
      <c r="D57" s="26">
        <v>45</v>
      </c>
      <c r="E57" s="26">
        <v>15</v>
      </c>
      <c r="F57" s="26">
        <v>5</v>
      </c>
      <c r="G57" s="26">
        <v>0</v>
      </c>
      <c r="H57" s="26">
        <v>525</v>
      </c>
      <c r="J57" s="70">
        <f t="shared" si="7"/>
        <v>0.52380952380952384</v>
      </c>
      <c r="K57" s="70">
        <f t="shared" si="8"/>
        <v>0.35238095238095241</v>
      </c>
      <c r="L57" s="70">
        <f t="shared" si="9"/>
        <v>8.5714285714285715E-2</v>
      </c>
      <c r="M57" s="70">
        <f t="shared" si="10"/>
        <v>2.8571428571428571E-2</v>
      </c>
      <c r="N57" s="70">
        <f t="shared" si="11"/>
        <v>9.5238095238095247E-3</v>
      </c>
      <c r="O57" s="70">
        <f t="shared" si="12"/>
        <v>0</v>
      </c>
      <c r="P57" s="70">
        <f t="shared" si="13"/>
        <v>1</v>
      </c>
    </row>
    <row r="58" spans="1:16" x14ac:dyDescent="0.2">
      <c r="A58" s="61" t="s">
        <v>16</v>
      </c>
      <c r="B58" s="26">
        <v>595</v>
      </c>
      <c r="C58" s="26">
        <v>250</v>
      </c>
      <c r="D58" s="26">
        <v>80</v>
      </c>
      <c r="E58" s="26">
        <v>10</v>
      </c>
      <c r="F58" s="26">
        <v>5</v>
      </c>
      <c r="G58" s="26">
        <v>5</v>
      </c>
      <c r="H58" s="26">
        <v>945</v>
      </c>
      <c r="J58" s="70">
        <f t="shared" si="7"/>
        <v>0.62962962962962965</v>
      </c>
      <c r="K58" s="70">
        <f t="shared" si="8"/>
        <v>0.26455026455026454</v>
      </c>
      <c r="L58" s="70">
        <f t="shared" si="9"/>
        <v>8.4656084656084651E-2</v>
      </c>
      <c r="M58" s="70">
        <f t="shared" si="10"/>
        <v>1.0582010582010581E-2</v>
      </c>
      <c r="N58" s="70">
        <f t="shared" si="11"/>
        <v>5.2910052910052907E-3</v>
      </c>
      <c r="O58" s="70">
        <f t="shared" si="12"/>
        <v>5.2910052910052907E-3</v>
      </c>
      <c r="P58" s="70">
        <f t="shared" si="13"/>
        <v>1</v>
      </c>
    </row>
    <row r="59" spans="1:16" x14ac:dyDescent="0.2">
      <c r="A59" s="61" t="s">
        <v>17</v>
      </c>
      <c r="B59" s="26">
        <v>60</v>
      </c>
      <c r="C59" s="26">
        <v>35</v>
      </c>
      <c r="D59" s="26">
        <v>0</v>
      </c>
      <c r="E59" s="26">
        <v>0</v>
      </c>
      <c r="F59" s="26">
        <v>0</v>
      </c>
      <c r="G59" s="26">
        <v>0</v>
      </c>
      <c r="H59" s="26">
        <v>95</v>
      </c>
      <c r="J59" s="70">
        <f t="shared" si="7"/>
        <v>0.63157894736842102</v>
      </c>
      <c r="K59" s="70">
        <f t="shared" si="8"/>
        <v>0.36842105263157893</v>
      </c>
      <c r="L59" s="70">
        <f t="shared" si="9"/>
        <v>0</v>
      </c>
      <c r="M59" s="70">
        <f t="shared" si="10"/>
        <v>0</v>
      </c>
      <c r="N59" s="70">
        <f t="shared" si="11"/>
        <v>0</v>
      </c>
      <c r="O59" s="70">
        <f t="shared" si="12"/>
        <v>0</v>
      </c>
      <c r="P59" s="70">
        <f t="shared" si="13"/>
        <v>1</v>
      </c>
    </row>
    <row r="60" spans="1:16" x14ac:dyDescent="0.2">
      <c r="A60" s="61" t="s">
        <v>18</v>
      </c>
      <c r="B60" s="26">
        <v>25</v>
      </c>
      <c r="C60" s="26">
        <v>25</v>
      </c>
      <c r="D60" s="26">
        <v>5</v>
      </c>
      <c r="E60" s="26">
        <v>5</v>
      </c>
      <c r="F60" s="26">
        <v>0</v>
      </c>
      <c r="G60" s="26">
        <v>0</v>
      </c>
      <c r="H60" s="26">
        <v>55</v>
      </c>
      <c r="J60" s="70">
        <f t="shared" si="7"/>
        <v>0.45454545454545453</v>
      </c>
      <c r="K60" s="70">
        <f t="shared" si="8"/>
        <v>0.45454545454545453</v>
      </c>
      <c r="L60" s="70">
        <f t="shared" si="9"/>
        <v>9.0909090909090912E-2</v>
      </c>
      <c r="M60" s="70">
        <f t="shared" si="10"/>
        <v>9.0909090909090912E-2</v>
      </c>
      <c r="N60" s="70">
        <f t="shared" si="11"/>
        <v>0</v>
      </c>
      <c r="O60" s="70">
        <f t="shared" si="12"/>
        <v>0</v>
      </c>
      <c r="P60" s="70">
        <f t="shared" si="13"/>
        <v>1</v>
      </c>
    </row>
    <row r="61" spans="1:16" x14ac:dyDescent="0.2">
      <c r="A61" s="61" t="s">
        <v>19</v>
      </c>
      <c r="B61" s="26">
        <v>25</v>
      </c>
      <c r="C61" s="26">
        <v>0</v>
      </c>
      <c r="D61" s="26">
        <v>0</v>
      </c>
      <c r="E61" s="26">
        <v>0</v>
      </c>
      <c r="F61" s="26">
        <v>0</v>
      </c>
      <c r="G61" s="26">
        <v>0</v>
      </c>
      <c r="H61" s="26">
        <v>25</v>
      </c>
      <c r="J61" s="70">
        <f t="shared" si="7"/>
        <v>1</v>
      </c>
      <c r="K61" s="70">
        <f t="shared" si="8"/>
        <v>0</v>
      </c>
      <c r="L61" s="70">
        <f t="shared" si="9"/>
        <v>0</v>
      </c>
      <c r="M61" s="70">
        <f t="shared" si="10"/>
        <v>0</v>
      </c>
      <c r="N61" s="70">
        <f t="shared" si="11"/>
        <v>0</v>
      </c>
      <c r="O61" s="70">
        <f t="shared" si="12"/>
        <v>0</v>
      </c>
      <c r="P61" s="70">
        <f t="shared" si="13"/>
        <v>1</v>
      </c>
    </row>
    <row r="62" spans="1:16" x14ac:dyDescent="0.2">
      <c r="A62" s="61" t="s">
        <v>20</v>
      </c>
      <c r="B62" s="26">
        <v>80</v>
      </c>
      <c r="C62" s="26">
        <v>55</v>
      </c>
      <c r="D62" s="26">
        <v>10</v>
      </c>
      <c r="E62" s="26">
        <v>0</v>
      </c>
      <c r="F62" s="26">
        <v>0</v>
      </c>
      <c r="G62" s="26">
        <v>0</v>
      </c>
      <c r="H62" s="26">
        <v>145</v>
      </c>
      <c r="J62" s="70">
        <f t="shared" si="7"/>
        <v>0.55172413793103448</v>
      </c>
      <c r="K62" s="70">
        <f t="shared" si="8"/>
        <v>0.37931034482758619</v>
      </c>
      <c r="L62" s="70">
        <f t="shared" si="9"/>
        <v>6.8965517241379309E-2</v>
      </c>
      <c r="M62" s="70">
        <f t="shared" si="10"/>
        <v>0</v>
      </c>
      <c r="N62" s="70">
        <f t="shared" si="11"/>
        <v>0</v>
      </c>
      <c r="O62" s="70">
        <f t="shared" si="12"/>
        <v>0</v>
      </c>
      <c r="P62" s="70">
        <f t="shared" si="13"/>
        <v>1</v>
      </c>
    </row>
    <row r="63" spans="1:16" x14ac:dyDescent="0.2">
      <c r="A63" s="61" t="s">
        <v>21</v>
      </c>
      <c r="B63" s="26">
        <v>150</v>
      </c>
      <c r="C63" s="26">
        <v>30</v>
      </c>
      <c r="D63" s="26">
        <v>15</v>
      </c>
      <c r="E63" s="26">
        <v>5</v>
      </c>
      <c r="F63" s="26">
        <v>0</v>
      </c>
      <c r="G63" s="26">
        <v>0</v>
      </c>
      <c r="H63" s="26">
        <v>195</v>
      </c>
      <c r="J63" s="70">
        <f t="shared" si="7"/>
        <v>0.76923076923076927</v>
      </c>
      <c r="K63" s="70">
        <f t="shared" si="8"/>
        <v>0.15384615384615385</v>
      </c>
      <c r="L63" s="70">
        <f t="shared" si="9"/>
        <v>7.6923076923076927E-2</v>
      </c>
      <c r="M63" s="70">
        <f t="shared" si="10"/>
        <v>2.564102564102564E-2</v>
      </c>
      <c r="N63" s="70">
        <f t="shared" si="11"/>
        <v>0</v>
      </c>
      <c r="O63" s="70">
        <f t="shared" si="12"/>
        <v>0</v>
      </c>
      <c r="P63" s="70">
        <f t="shared" si="13"/>
        <v>1</v>
      </c>
    </row>
    <row r="64" spans="1:16" x14ac:dyDescent="0.2">
      <c r="A64" s="61" t="s">
        <v>22</v>
      </c>
      <c r="B64" s="26">
        <v>200</v>
      </c>
      <c r="C64" s="26">
        <v>140</v>
      </c>
      <c r="D64" s="26">
        <v>30</v>
      </c>
      <c r="E64" s="26">
        <v>5</v>
      </c>
      <c r="F64" s="26">
        <v>0</v>
      </c>
      <c r="G64" s="26">
        <v>0</v>
      </c>
      <c r="H64" s="26">
        <v>375</v>
      </c>
      <c r="J64" s="70">
        <f t="shared" si="7"/>
        <v>0.53333333333333333</v>
      </c>
      <c r="K64" s="70">
        <f t="shared" si="8"/>
        <v>0.37333333333333335</v>
      </c>
      <c r="L64" s="70">
        <f t="shared" si="9"/>
        <v>0.08</v>
      </c>
      <c r="M64" s="70">
        <f t="shared" si="10"/>
        <v>1.3333333333333334E-2</v>
      </c>
      <c r="N64" s="70">
        <f t="shared" si="11"/>
        <v>0</v>
      </c>
      <c r="O64" s="70">
        <f t="shared" si="12"/>
        <v>0</v>
      </c>
      <c r="P64" s="70">
        <f t="shared" si="13"/>
        <v>1</v>
      </c>
    </row>
    <row r="65" spans="1:16" x14ac:dyDescent="0.2">
      <c r="A65" s="61" t="s">
        <v>23</v>
      </c>
      <c r="B65" s="26">
        <v>10</v>
      </c>
      <c r="C65" s="26">
        <v>5</v>
      </c>
      <c r="D65" s="26">
        <v>5</v>
      </c>
      <c r="E65" s="26">
        <v>0</v>
      </c>
      <c r="F65" s="26">
        <v>0</v>
      </c>
      <c r="G65" s="26">
        <v>0</v>
      </c>
      <c r="H65" s="26">
        <v>20</v>
      </c>
      <c r="J65" s="70">
        <f t="shared" si="7"/>
        <v>0.5</v>
      </c>
      <c r="K65" s="70">
        <f t="shared" si="8"/>
        <v>0.25</v>
      </c>
      <c r="L65" s="70">
        <f t="shared" si="9"/>
        <v>0.25</v>
      </c>
      <c r="M65" s="70">
        <f t="shared" si="10"/>
        <v>0</v>
      </c>
      <c r="N65" s="70">
        <f t="shared" si="11"/>
        <v>0</v>
      </c>
      <c r="O65" s="70">
        <f t="shared" si="12"/>
        <v>0</v>
      </c>
      <c r="P65" s="70">
        <f t="shared" si="13"/>
        <v>1</v>
      </c>
    </row>
    <row r="66" spans="1:16" x14ac:dyDescent="0.2">
      <c r="A66" s="61" t="s">
        <v>24</v>
      </c>
      <c r="B66" s="26">
        <v>80</v>
      </c>
      <c r="C66" s="26">
        <v>40</v>
      </c>
      <c r="D66" s="26">
        <v>0</v>
      </c>
      <c r="E66" s="26">
        <v>0</v>
      </c>
      <c r="F66" s="26">
        <v>0</v>
      </c>
      <c r="G66" s="26">
        <v>0</v>
      </c>
      <c r="H66" s="26">
        <v>120</v>
      </c>
      <c r="J66" s="70">
        <f t="shared" si="7"/>
        <v>0.66666666666666663</v>
      </c>
      <c r="K66" s="70">
        <f t="shared" si="8"/>
        <v>0.33333333333333331</v>
      </c>
      <c r="L66" s="70">
        <f t="shared" si="9"/>
        <v>0</v>
      </c>
      <c r="M66" s="70">
        <f t="shared" si="10"/>
        <v>0</v>
      </c>
      <c r="N66" s="70">
        <f t="shared" si="11"/>
        <v>0</v>
      </c>
      <c r="O66" s="70">
        <f t="shared" si="12"/>
        <v>0</v>
      </c>
      <c r="P66" s="70">
        <f t="shared" si="13"/>
        <v>1</v>
      </c>
    </row>
    <row r="67" spans="1:16" x14ac:dyDescent="0.2">
      <c r="A67" s="61" t="s">
        <v>25</v>
      </c>
      <c r="B67" s="26">
        <v>60</v>
      </c>
      <c r="C67" s="26">
        <v>80</v>
      </c>
      <c r="D67" s="26">
        <v>5</v>
      </c>
      <c r="E67" s="26">
        <v>0</v>
      </c>
      <c r="F67" s="26">
        <v>0</v>
      </c>
      <c r="G67" s="26">
        <v>0</v>
      </c>
      <c r="H67" s="26">
        <v>150</v>
      </c>
      <c r="J67" s="70">
        <f t="shared" si="7"/>
        <v>0.4</v>
      </c>
      <c r="K67" s="70">
        <f t="shared" si="8"/>
        <v>0.53333333333333333</v>
      </c>
      <c r="L67" s="70">
        <f t="shared" si="9"/>
        <v>3.3333333333333333E-2</v>
      </c>
      <c r="M67" s="70">
        <f t="shared" si="10"/>
        <v>0</v>
      </c>
      <c r="N67" s="70">
        <f t="shared" si="11"/>
        <v>0</v>
      </c>
      <c r="O67" s="70">
        <f t="shared" si="12"/>
        <v>0</v>
      </c>
      <c r="P67" s="70">
        <f t="shared" si="13"/>
        <v>1</v>
      </c>
    </row>
    <row r="68" spans="1:16" x14ac:dyDescent="0.2">
      <c r="A68" s="61" t="s">
        <v>26</v>
      </c>
      <c r="B68" s="26">
        <v>105</v>
      </c>
      <c r="C68" s="26">
        <v>35</v>
      </c>
      <c r="D68" s="26">
        <v>5</v>
      </c>
      <c r="E68" s="26">
        <v>0</v>
      </c>
      <c r="F68" s="26">
        <v>0</v>
      </c>
      <c r="G68" s="26">
        <v>0</v>
      </c>
      <c r="H68" s="26">
        <v>140</v>
      </c>
      <c r="J68" s="70">
        <f t="shared" si="7"/>
        <v>0.75</v>
      </c>
      <c r="K68" s="70">
        <f t="shared" si="8"/>
        <v>0.25</v>
      </c>
      <c r="L68" s="70">
        <f t="shared" si="9"/>
        <v>3.5714285714285712E-2</v>
      </c>
      <c r="M68" s="70">
        <f t="shared" si="10"/>
        <v>0</v>
      </c>
      <c r="N68" s="70">
        <f t="shared" si="11"/>
        <v>0</v>
      </c>
      <c r="O68" s="70">
        <f t="shared" si="12"/>
        <v>0</v>
      </c>
      <c r="P68" s="70">
        <f t="shared" si="13"/>
        <v>1</v>
      </c>
    </row>
    <row r="69" spans="1:16" x14ac:dyDescent="0.2">
      <c r="A69" s="61" t="s">
        <v>27</v>
      </c>
      <c r="B69" s="26">
        <v>5</v>
      </c>
      <c r="C69" s="26">
        <v>5</v>
      </c>
      <c r="D69" s="26">
        <v>0</v>
      </c>
      <c r="E69" s="26">
        <v>0</v>
      </c>
      <c r="F69" s="26">
        <v>0</v>
      </c>
      <c r="G69" s="26">
        <v>0</v>
      </c>
      <c r="H69" s="26">
        <v>15</v>
      </c>
      <c r="J69" s="70">
        <f t="shared" si="7"/>
        <v>0.33333333333333331</v>
      </c>
      <c r="K69" s="70">
        <f t="shared" si="8"/>
        <v>0.33333333333333331</v>
      </c>
      <c r="L69" s="70">
        <f t="shared" si="9"/>
        <v>0</v>
      </c>
      <c r="M69" s="70">
        <f t="shared" si="10"/>
        <v>0</v>
      </c>
      <c r="N69" s="70">
        <f t="shared" si="11"/>
        <v>0</v>
      </c>
      <c r="O69" s="70">
        <f t="shared" si="12"/>
        <v>0</v>
      </c>
      <c r="P69" s="70">
        <f t="shared" si="13"/>
        <v>1</v>
      </c>
    </row>
    <row r="70" spans="1:16" x14ac:dyDescent="0.2">
      <c r="A70" s="61" t="s">
        <v>28</v>
      </c>
      <c r="B70" s="26">
        <v>60</v>
      </c>
      <c r="C70" s="26">
        <v>75</v>
      </c>
      <c r="D70" s="26">
        <v>15</v>
      </c>
      <c r="E70" s="26">
        <v>0</v>
      </c>
      <c r="F70" s="26">
        <v>0</v>
      </c>
      <c r="G70" s="26">
        <v>0</v>
      </c>
      <c r="H70" s="26">
        <v>150</v>
      </c>
      <c r="J70" s="70">
        <f t="shared" si="7"/>
        <v>0.4</v>
      </c>
      <c r="K70" s="70">
        <f t="shared" si="8"/>
        <v>0.5</v>
      </c>
      <c r="L70" s="70">
        <f t="shared" si="9"/>
        <v>0.1</v>
      </c>
      <c r="M70" s="70">
        <f t="shared" si="10"/>
        <v>0</v>
      </c>
      <c r="N70" s="70">
        <f t="shared" si="11"/>
        <v>0</v>
      </c>
      <c r="O70" s="70">
        <f t="shared" si="12"/>
        <v>0</v>
      </c>
      <c r="P70" s="70">
        <f t="shared" si="13"/>
        <v>1</v>
      </c>
    </row>
    <row r="71" spans="1:16" x14ac:dyDescent="0.2">
      <c r="A71" s="61" t="s">
        <v>29</v>
      </c>
      <c r="B71" s="26">
        <v>195</v>
      </c>
      <c r="C71" s="26">
        <v>100</v>
      </c>
      <c r="D71" s="26">
        <v>20</v>
      </c>
      <c r="E71" s="26">
        <v>5</v>
      </c>
      <c r="F71" s="26">
        <v>0</v>
      </c>
      <c r="G71" s="26">
        <v>0</v>
      </c>
      <c r="H71" s="26">
        <v>320</v>
      </c>
      <c r="J71" s="70">
        <f t="shared" si="7"/>
        <v>0.609375</v>
      </c>
      <c r="K71" s="70">
        <f t="shared" si="8"/>
        <v>0.3125</v>
      </c>
      <c r="L71" s="70">
        <f t="shared" si="9"/>
        <v>6.25E-2</v>
      </c>
      <c r="M71" s="70">
        <f t="shared" si="10"/>
        <v>1.5625E-2</v>
      </c>
      <c r="N71" s="70">
        <f t="shared" si="11"/>
        <v>0</v>
      </c>
      <c r="O71" s="70">
        <f t="shared" si="12"/>
        <v>0</v>
      </c>
      <c r="P71" s="70">
        <f t="shared" si="13"/>
        <v>1</v>
      </c>
    </row>
    <row r="72" spans="1:16" x14ac:dyDescent="0.2">
      <c r="A72" s="61" t="s">
        <v>30</v>
      </c>
      <c r="B72" s="26">
        <v>85</v>
      </c>
      <c r="C72" s="26">
        <v>20</v>
      </c>
      <c r="D72" s="26">
        <v>5</v>
      </c>
      <c r="E72" s="26">
        <v>0</v>
      </c>
      <c r="F72" s="26">
        <v>0</v>
      </c>
      <c r="G72" s="26">
        <v>0</v>
      </c>
      <c r="H72" s="26">
        <v>115</v>
      </c>
      <c r="J72" s="70">
        <f t="shared" si="7"/>
        <v>0.73913043478260865</v>
      </c>
      <c r="K72" s="70">
        <f t="shared" si="8"/>
        <v>0.17391304347826086</v>
      </c>
      <c r="L72" s="70">
        <f t="shared" si="9"/>
        <v>4.3478260869565216E-2</v>
      </c>
      <c r="M72" s="70">
        <f t="shared" si="10"/>
        <v>0</v>
      </c>
      <c r="N72" s="70">
        <f t="shared" si="11"/>
        <v>0</v>
      </c>
      <c r="O72" s="70">
        <f t="shared" si="12"/>
        <v>0</v>
      </c>
      <c r="P72" s="70">
        <f t="shared" si="13"/>
        <v>1</v>
      </c>
    </row>
    <row r="73" spans="1:16" x14ac:dyDescent="0.2">
      <c r="A73" s="61" t="s">
        <v>31</v>
      </c>
      <c r="B73" s="26">
        <v>85</v>
      </c>
      <c r="C73" s="26">
        <v>40</v>
      </c>
      <c r="D73" s="26">
        <v>5</v>
      </c>
      <c r="E73" s="26">
        <v>0</v>
      </c>
      <c r="F73" s="26">
        <v>0</v>
      </c>
      <c r="G73" s="26">
        <v>0</v>
      </c>
      <c r="H73" s="26">
        <v>130</v>
      </c>
      <c r="J73" s="70">
        <f t="shared" si="7"/>
        <v>0.65384615384615385</v>
      </c>
      <c r="K73" s="70">
        <f t="shared" si="8"/>
        <v>0.30769230769230771</v>
      </c>
      <c r="L73" s="70">
        <f t="shared" si="9"/>
        <v>3.8461538461538464E-2</v>
      </c>
      <c r="M73" s="70">
        <f t="shared" si="10"/>
        <v>0</v>
      </c>
      <c r="N73" s="70">
        <f t="shared" si="11"/>
        <v>0</v>
      </c>
      <c r="O73" s="70">
        <f t="shared" si="12"/>
        <v>0</v>
      </c>
      <c r="P73" s="70">
        <f t="shared" si="13"/>
        <v>1</v>
      </c>
    </row>
    <row r="74" spans="1:16" x14ac:dyDescent="0.2">
      <c r="A74" s="62" t="s">
        <v>32</v>
      </c>
      <c r="B74" s="27">
        <v>145</v>
      </c>
      <c r="C74" s="27">
        <v>80</v>
      </c>
      <c r="D74" s="27">
        <v>25</v>
      </c>
      <c r="E74" s="27">
        <v>5</v>
      </c>
      <c r="F74" s="27">
        <v>0</v>
      </c>
      <c r="G74" s="27">
        <v>0</v>
      </c>
      <c r="H74" s="27">
        <v>255</v>
      </c>
      <c r="J74" s="71">
        <f t="shared" si="7"/>
        <v>0.56862745098039214</v>
      </c>
      <c r="K74" s="71">
        <f t="shared" si="8"/>
        <v>0.31372549019607843</v>
      </c>
      <c r="L74" s="71">
        <f t="shared" si="9"/>
        <v>9.8039215686274508E-2</v>
      </c>
      <c r="M74" s="71">
        <f t="shared" si="10"/>
        <v>1.9607843137254902E-2</v>
      </c>
      <c r="N74" s="71">
        <f t="shared" si="11"/>
        <v>0</v>
      </c>
      <c r="O74" s="71">
        <f t="shared" si="12"/>
        <v>0</v>
      </c>
      <c r="P74" s="71">
        <f t="shared" si="13"/>
        <v>1</v>
      </c>
    </row>
    <row r="76" spans="1:16" x14ac:dyDescent="0.2">
      <c r="A76" s="219" t="s">
        <v>225</v>
      </c>
    </row>
    <row r="77" spans="1:16" x14ac:dyDescent="0.2">
      <c r="A77" s="276" t="s">
        <v>262</v>
      </c>
    </row>
    <row r="78" spans="1:16" x14ac:dyDescent="0.2">
      <c r="A78" s="161" t="s">
        <v>316</v>
      </c>
    </row>
    <row r="80" spans="1:16" x14ac:dyDescent="0.2">
      <c r="A80" s="161"/>
    </row>
  </sheetData>
  <hyperlinks>
    <hyperlink ref="A2" location="Contents!A1" display="Back to content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FD28"/>
  <sheetViews>
    <sheetView showGridLines="0" workbookViewId="0">
      <selection activeCell="A2" sqref="A2"/>
    </sheetView>
  </sheetViews>
  <sheetFormatPr defaultRowHeight="12.75" x14ac:dyDescent="0.2"/>
  <cols>
    <col min="1" max="1" width="25.85546875" style="6" customWidth="1"/>
    <col min="2" max="8" width="9.140625" style="6" customWidth="1"/>
    <col min="9" max="9" width="4.140625" style="6" customWidth="1"/>
    <col min="10" max="16384" width="9.140625" style="6"/>
  </cols>
  <sheetData>
    <row r="1" spans="1:16" x14ac:dyDescent="0.2">
      <c r="A1" s="130" t="s">
        <v>354</v>
      </c>
      <c r="K1" s="161"/>
      <c r="L1" s="161"/>
      <c r="M1" s="161"/>
      <c r="N1" s="161"/>
    </row>
    <row r="2" spans="1:16" ht="15" x14ac:dyDescent="0.25">
      <c r="A2" s="226" t="s">
        <v>241</v>
      </c>
    </row>
    <row r="3" spans="1:16" x14ac:dyDescent="0.2">
      <c r="A3" s="56"/>
    </row>
    <row r="4" spans="1:16" s="64" customFormat="1" x14ac:dyDescent="0.2">
      <c r="B4" s="58">
        <v>0</v>
      </c>
      <c r="C4" s="58">
        <v>1</v>
      </c>
      <c r="D4" s="58">
        <v>2</v>
      </c>
      <c r="E4" s="58">
        <v>3</v>
      </c>
      <c r="F4" s="58">
        <v>4</v>
      </c>
      <c r="G4" s="58" t="s">
        <v>191</v>
      </c>
      <c r="H4" s="58" t="s">
        <v>98</v>
      </c>
      <c r="J4" s="58">
        <v>0</v>
      </c>
      <c r="K4" s="58">
        <v>1</v>
      </c>
      <c r="L4" s="58">
        <v>2</v>
      </c>
      <c r="M4" s="58">
        <v>3</v>
      </c>
      <c r="N4" s="58">
        <v>4</v>
      </c>
      <c r="O4" s="58" t="s">
        <v>191</v>
      </c>
      <c r="P4" s="58" t="s">
        <v>98</v>
      </c>
    </row>
    <row r="5" spans="1:16" x14ac:dyDescent="0.2">
      <c r="A5" s="59" t="s">
        <v>98</v>
      </c>
      <c r="B5" s="125">
        <v>8720</v>
      </c>
      <c r="C5" s="125">
        <v>9470</v>
      </c>
      <c r="D5" s="125">
        <v>4595</v>
      </c>
      <c r="E5" s="125">
        <v>1520</v>
      </c>
      <c r="F5" s="125">
        <v>645</v>
      </c>
      <c r="G5" s="125">
        <v>955</v>
      </c>
      <c r="H5" s="125">
        <v>25905</v>
      </c>
      <c r="J5" s="68">
        <f t="shared" ref="J5:P5" si="0">B5/$H5</f>
        <v>0.33661455317506273</v>
      </c>
      <c r="K5" s="68">
        <f t="shared" si="0"/>
        <v>0.36556649295502797</v>
      </c>
      <c r="L5" s="68">
        <f t="shared" si="0"/>
        <v>0.17737888438525382</v>
      </c>
      <c r="M5" s="68">
        <f t="shared" si="0"/>
        <v>5.8675931287396253E-2</v>
      </c>
      <c r="N5" s="68">
        <f t="shared" si="0"/>
        <v>2.4898668210770122E-2</v>
      </c>
      <c r="O5" s="68">
        <f t="shared" si="0"/>
        <v>3.6865469986489097E-2</v>
      </c>
      <c r="P5" s="68">
        <f t="shared" si="0"/>
        <v>1</v>
      </c>
    </row>
    <row r="6" spans="1:16" x14ac:dyDescent="0.2">
      <c r="A6" s="61" t="s">
        <v>108</v>
      </c>
      <c r="B6" s="123">
        <v>5520</v>
      </c>
      <c r="C6" s="123">
        <v>6345</v>
      </c>
      <c r="D6" s="123">
        <v>3380</v>
      </c>
      <c r="E6" s="123">
        <v>1215</v>
      </c>
      <c r="F6" s="123">
        <v>535</v>
      </c>
      <c r="G6" s="123">
        <v>830</v>
      </c>
      <c r="H6" s="123">
        <v>17830</v>
      </c>
      <c r="J6" s="70">
        <f t="shared" ref="J6:O11" si="1">B6/$H6</f>
        <v>0.30959057767807069</v>
      </c>
      <c r="K6" s="70">
        <f t="shared" si="1"/>
        <v>0.35586090858104319</v>
      </c>
      <c r="L6" s="70">
        <f t="shared" si="1"/>
        <v>0.18956814357823892</v>
      </c>
      <c r="M6" s="70">
        <f t="shared" si="1"/>
        <v>6.8143578238923169E-2</v>
      </c>
      <c r="N6" s="70">
        <f t="shared" si="1"/>
        <v>3.0005608524957934E-2</v>
      </c>
      <c r="O6" s="70">
        <f t="shared" si="1"/>
        <v>4.6550757150869322E-2</v>
      </c>
      <c r="P6" s="70">
        <f t="shared" ref="P6:P11" si="2">H6/$H6</f>
        <v>1</v>
      </c>
    </row>
    <row r="7" spans="1:16" x14ac:dyDescent="0.2">
      <c r="A7" s="61" t="s">
        <v>109</v>
      </c>
      <c r="B7" s="123">
        <v>2205</v>
      </c>
      <c r="C7" s="123">
        <v>2185</v>
      </c>
      <c r="D7" s="123">
        <v>800</v>
      </c>
      <c r="E7" s="123">
        <v>180</v>
      </c>
      <c r="F7" s="123">
        <v>60</v>
      </c>
      <c r="G7" s="123">
        <v>60</v>
      </c>
      <c r="H7" s="123">
        <v>5485</v>
      </c>
      <c r="J7" s="70">
        <f t="shared" si="1"/>
        <v>0.40200546946216953</v>
      </c>
      <c r="K7" s="70">
        <f t="shared" si="1"/>
        <v>0.39835916134913402</v>
      </c>
      <c r="L7" s="70">
        <f t="shared" si="1"/>
        <v>0.14585232452142205</v>
      </c>
      <c r="M7" s="70">
        <f t="shared" si="1"/>
        <v>3.2816773017319965E-2</v>
      </c>
      <c r="N7" s="70">
        <f t="shared" si="1"/>
        <v>1.0938924339106655E-2</v>
      </c>
      <c r="O7" s="70">
        <f t="shared" si="1"/>
        <v>1.0938924339106655E-2</v>
      </c>
      <c r="P7" s="70">
        <f t="shared" si="2"/>
        <v>1</v>
      </c>
    </row>
    <row r="8" spans="1:16" x14ac:dyDescent="0.2">
      <c r="A8" s="61" t="s">
        <v>110</v>
      </c>
      <c r="B8" s="123">
        <v>300</v>
      </c>
      <c r="C8" s="123">
        <v>265</v>
      </c>
      <c r="D8" s="123">
        <v>130</v>
      </c>
      <c r="E8" s="123">
        <v>50</v>
      </c>
      <c r="F8" s="123">
        <v>15</v>
      </c>
      <c r="G8" s="123">
        <v>35</v>
      </c>
      <c r="H8" s="123">
        <v>795</v>
      </c>
      <c r="J8" s="70">
        <f>B8/$H8</f>
        <v>0.37735849056603776</v>
      </c>
      <c r="K8" s="70">
        <f t="shared" si="1"/>
        <v>0.33333333333333331</v>
      </c>
      <c r="L8" s="70">
        <f t="shared" si="1"/>
        <v>0.16352201257861634</v>
      </c>
      <c r="M8" s="70">
        <f t="shared" si="1"/>
        <v>6.2893081761006289E-2</v>
      </c>
      <c r="N8" s="70">
        <f t="shared" si="1"/>
        <v>1.8867924528301886E-2</v>
      </c>
      <c r="O8" s="70">
        <f t="shared" si="1"/>
        <v>4.40251572327044E-2</v>
      </c>
      <c r="P8" s="70">
        <f t="shared" si="2"/>
        <v>1</v>
      </c>
    </row>
    <row r="9" spans="1:16" x14ac:dyDescent="0.2">
      <c r="A9" s="61" t="s">
        <v>111</v>
      </c>
      <c r="B9" s="123">
        <v>290</v>
      </c>
      <c r="C9" s="123">
        <v>320</v>
      </c>
      <c r="D9" s="123">
        <v>160</v>
      </c>
      <c r="E9" s="123">
        <v>40</v>
      </c>
      <c r="F9" s="123">
        <v>20</v>
      </c>
      <c r="G9" s="123">
        <v>20</v>
      </c>
      <c r="H9" s="123">
        <v>855</v>
      </c>
      <c r="J9" s="70">
        <f t="shared" si="1"/>
        <v>0.33918128654970758</v>
      </c>
      <c r="K9" s="70">
        <f t="shared" si="1"/>
        <v>0.3742690058479532</v>
      </c>
      <c r="L9" s="70">
        <f t="shared" si="1"/>
        <v>0.1871345029239766</v>
      </c>
      <c r="M9" s="70">
        <f t="shared" si="1"/>
        <v>4.6783625730994149E-2</v>
      </c>
      <c r="N9" s="70">
        <f t="shared" si="1"/>
        <v>2.3391812865497075E-2</v>
      </c>
      <c r="O9" s="70">
        <f t="shared" si="1"/>
        <v>2.3391812865497075E-2</v>
      </c>
      <c r="P9" s="70">
        <f t="shared" si="2"/>
        <v>1</v>
      </c>
    </row>
    <row r="10" spans="1:16" x14ac:dyDescent="0.2">
      <c r="A10" s="61" t="s">
        <v>51</v>
      </c>
      <c r="B10" s="123">
        <v>220</v>
      </c>
      <c r="C10" s="123">
        <v>170</v>
      </c>
      <c r="D10" s="123">
        <v>65</v>
      </c>
      <c r="E10" s="123">
        <v>20</v>
      </c>
      <c r="F10" s="123">
        <v>10</v>
      </c>
      <c r="G10" s="123">
        <v>5</v>
      </c>
      <c r="H10" s="123">
        <v>485</v>
      </c>
      <c r="J10" s="70">
        <f t="shared" si="1"/>
        <v>0.45360824742268041</v>
      </c>
      <c r="K10" s="70">
        <f t="shared" si="1"/>
        <v>0.35051546391752575</v>
      </c>
      <c r="L10" s="70">
        <f t="shared" si="1"/>
        <v>0.13402061855670103</v>
      </c>
      <c r="M10" s="70">
        <f t="shared" si="1"/>
        <v>4.1237113402061855E-2</v>
      </c>
      <c r="N10" s="70">
        <f t="shared" si="1"/>
        <v>2.0618556701030927E-2</v>
      </c>
      <c r="O10" s="70">
        <f t="shared" si="1"/>
        <v>1.0309278350515464E-2</v>
      </c>
      <c r="P10" s="70">
        <f t="shared" si="2"/>
        <v>1</v>
      </c>
    </row>
    <row r="11" spans="1:16" x14ac:dyDescent="0.2">
      <c r="A11" s="62" t="s">
        <v>112</v>
      </c>
      <c r="B11" s="124">
        <v>185</v>
      </c>
      <c r="C11" s="124">
        <v>185</v>
      </c>
      <c r="D11" s="124">
        <v>55</v>
      </c>
      <c r="E11" s="124">
        <v>15</v>
      </c>
      <c r="F11" s="124">
        <v>5</v>
      </c>
      <c r="G11" s="124">
        <v>5</v>
      </c>
      <c r="H11" s="124">
        <v>455</v>
      </c>
      <c r="J11" s="71">
        <f t="shared" si="1"/>
        <v>0.40659340659340659</v>
      </c>
      <c r="K11" s="71">
        <f t="shared" si="1"/>
        <v>0.40659340659340659</v>
      </c>
      <c r="L11" s="71">
        <f t="shared" si="1"/>
        <v>0.12087912087912088</v>
      </c>
      <c r="M11" s="71">
        <f t="shared" si="1"/>
        <v>3.2967032967032968E-2</v>
      </c>
      <c r="N11" s="71">
        <f t="shared" si="1"/>
        <v>1.098901098901099E-2</v>
      </c>
      <c r="O11" s="71">
        <f t="shared" si="1"/>
        <v>1.098901098901099E-2</v>
      </c>
      <c r="P11" s="71">
        <f t="shared" si="2"/>
        <v>1</v>
      </c>
    </row>
    <row r="12" spans="1:16" x14ac:dyDescent="0.2">
      <c r="A12" s="220"/>
      <c r="B12" s="221"/>
      <c r="C12" s="221"/>
      <c r="D12" s="221"/>
      <c r="E12" s="221"/>
      <c r="F12" s="221"/>
      <c r="G12" s="221"/>
      <c r="H12" s="221"/>
      <c r="J12" s="102"/>
      <c r="K12" s="102"/>
      <c r="L12" s="102"/>
      <c r="M12" s="102"/>
      <c r="N12" s="102"/>
      <c r="O12" s="102"/>
      <c r="P12" s="102"/>
    </row>
    <row r="13" spans="1:16" x14ac:dyDescent="0.2">
      <c r="A13" s="130" t="s">
        <v>355</v>
      </c>
    </row>
    <row r="15" spans="1:16" s="64" customFormat="1" x14ac:dyDescent="0.2">
      <c r="B15" s="58">
        <v>0</v>
      </c>
      <c r="C15" s="58">
        <v>1</v>
      </c>
      <c r="D15" s="58">
        <v>2</v>
      </c>
      <c r="E15" s="58">
        <v>3</v>
      </c>
      <c r="F15" s="58">
        <v>4</v>
      </c>
      <c r="G15" s="58" t="s">
        <v>191</v>
      </c>
      <c r="H15" s="58" t="s">
        <v>98</v>
      </c>
      <c r="J15" s="58">
        <v>0</v>
      </c>
      <c r="K15" s="58">
        <v>1</v>
      </c>
      <c r="L15" s="58">
        <v>2</v>
      </c>
      <c r="M15" s="58">
        <v>3</v>
      </c>
      <c r="N15" s="58">
        <v>4</v>
      </c>
      <c r="O15" s="58" t="s">
        <v>191</v>
      </c>
      <c r="P15" s="58" t="s">
        <v>98</v>
      </c>
    </row>
    <row r="16" spans="1:16" x14ac:dyDescent="0.2">
      <c r="A16" s="59" t="s">
        <v>98</v>
      </c>
      <c r="B16" s="125">
        <v>3330</v>
      </c>
      <c r="C16" s="125">
        <v>1890</v>
      </c>
      <c r="D16" s="125">
        <v>270</v>
      </c>
      <c r="E16" s="125">
        <v>55</v>
      </c>
      <c r="F16" s="125">
        <v>25</v>
      </c>
      <c r="G16" s="125">
        <v>25</v>
      </c>
      <c r="H16" s="125">
        <v>5595</v>
      </c>
      <c r="J16" s="68">
        <f t="shared" ref="J16:O22" si="3">B16/$H16</f>
        <v>0.5951742627345844</v>
      </c>
      <c r="K16" s="68">
        <f t="shared" si="3"/>
        <v>0.33780160857908847</v>
      </c>
      <c r="L16" s="68">
        <f t="shared" si="3"/>
        <v>4.8257372654155493E-2</v>
      </c>
      <c r="M16" s="68">
        <f t="shared" si="3"/>
        <v>9.8302055406613055E-3</v>
      </c>
      <c r="N16" s="68">
        <f t="shared" si="3"/>
        <v>4.4682752457551383E-3</v>
      </c>
      <c r="O16" s="68">
        <f t="shared" si="3"/>
        <v>4.4682752457551383E-3</v>
      </c>
      <c r="P16" s="68">
        <f t="shared" ref="P16:P22" si="4">H16/$H16</f>
        <v>1</v>
      </c>
    </row>
    <row r="17" spans="1:16384" x14ac:dyDescent="0.2">
      <c r="A17" s="61" t="s">
        <v>108</v>
      </c>
      <c r="B17" s="123">
        <v>2465</v>
      </c>
      <c r="C17" s="123">
        <v>1575</v>
      </c>
      <c r="D17" s="123">
        <v>220</v>
      </c>
      <c r="E17" s="123">
        <v>45</v>
      </c>
      <c r="F17" s="123">
        <v>20</v>
      </c>
      <c r="G17" s="123">
        <v>20</v>
      </c>
      <c r="H17" s="123">
        <v>4345</v>
      </c>
      <c r="J17" s="70">
        <f t="shared" si="3"/>
        <v>0.56731875719217495</v>
      </c>
      <c r="K17" s="70">
        <f t="shared" si="3"/>
        <v>0.36248561565017262</v>
      </c>
      <c r="L17" s="70">
        <f t="shared" si="3"/>
        <v>5.0632911392405063E-2</v>
      </c>
      <c r="M17" s="70">
        <f t="shared" si="3"/>
        <v>1.0356731875719217E-2</v>
      </c>
      <c r="N17" s="70">
        <f t="shared" si="3"/>
        <v>4.6029919447640967E-3</v>
      </c>
      <c r="O17" s="70">
        <f t="shared" si="3"/>
        <v>4.6029919447640967E-3</v>
      </c>
      <c r="P17" s="70">
        <f t="shared" si="4"/>
        <v>1</v>
      </c>
    </row>
    <row r="18" spans="1:16384" x14ac:dyDescent="0.2">
      <c r="A18" s="61" t="s">
        <v>109</v>
      </c>
      <c r="B18" s="123">
        <v>550</v>
      </c>
      <c r="C18" s="123">
        <v>205</v>
      </c>
      <c r="D18" s="123">
        <v>25</v>
      </c>
      <c r="E18" s="123">
        <v>0</v>
      </c>
      <c r="F18" s="123">
        <v>0</v>
      </c>
      <c r="G18" s="123">
        <v>0</v>
      </c>
      <c r="H18" s="123">
        <v>785</v>
      </c>
      <c r="J18" s="70">
        <f>B18/$H18</f>
        <v>0.70063694267515919</v>
      </c>
      <c r="K18" s="70">
        <f t="shared" si="3"/>
        <v>0.26114649681528662</v>
      </c>
      <c r="L18" s="70">
        <f t="shared" si="3"/>
        <v>3.1847133757961783E-2</v>
      </c>
      <c r="M18" s="70">
        <f t="shared" si="3"/>
        <v>0</v>
      </c>
      <c r="N18" s="70">
        <f t="shared" si="3"/>
        <v>0</v>
      </c>
      <c r="O18" s="70">
        <f t="shared" si="3"/>
        <v>0</v>
      </c>
      <c r="P18" s="70">
        <f t="shared" si="4"/>
        <v>1</v>
      </c>
    </row>
    <row r="19" spans="1:16384" x14ac:dyDescent="0.2">
      <c r="A19" s="61" t="s">
        <v>110</v>
      </c>
      <c r="B19" s="123">
        <v>105</v>
      </c>
      <c r="C19" s="123">
        <v>45</v>
      </c>
      <c r="D19" s="123">
        <v>15</v>
      </c>
      <c r="E19" s="123">
        <v>5</v>
      </c>
      <c r="F19" s="123">
        <v>0</v>
      </c>
      <c r="G19" s="123">
        <v>0</v>
      </c>
      <c r="H19" s="123">
        <v>175</v>
      </c>
      <c r="J19" s="70">
        <f t="shared" si="3"/>
        <v>0.6</v>
      </c>
      <c r="K19" s="70">
        <f t="shared" si="3"/>
        <v>0.25714285714285712</v>
      </c>
      <c r="L19" s="70">
        <f t="shared" si="3"/>
        <v>8.5714285714285715E-2</v>
      </c>
      <c r="M19" s="70">
        <f t="shared" si="3"/>
        <v>2.8571428571428571E-2</v>
      </c>
      <c r="N19" s="70">
        <f t="shared" si="3"/>
        <v>0</v>
      </c>
      <c r="O19" s="70">
        <f t="shared" si="3"/>
        <v>0</v>
      </c>
      <c r="P19" s="70">
        <f t="shared" si="4"/>
        <v>1</v>
      </c>
    </row>
    <row r="20" spans="1:16384" x14ac:dyDescent="0.2">
      <c r="A20" s="61" t="s">
        <v>111</v>
      </c>
      <c r="B20" s="123">
        <v>95</v>
      </c>
      <c r="C20" s="123">
        <v>25</v>
      </c>
      <c r="D20" s="123">
        <v>5</v>
      </c>
      <c r="E20" s="123">
        <v>0</v>
      </c>
      <c r="F20" s="123">
        <v>0</v>
      </c>
      <c r="G20" s="123">
        <v>0</v>
      </c>
      <c r="H20" s="123">
        <v>125</v>
      </c>
      <c r="J20" s="70">
        <f t="shared" si="3"/>
        <v>0.76</v>
      </c>
      <c r="K20" s="70">
        <f t="shared" si="3"/>
        <v>0.2</v>
      </c>
      <c r="L20" s="70">
        <f t="shared" si="3"/>
        <v>0.04</v>
      </c>
      <c r="M20" s="70">
        <f t="shared" si="3"/>
        <v>0</v>
      </c>
      <c r="N20" s="70">
        <f t="shared" si="3"/>
        <v>0</v>
      </c>
      <c r="O20" s="70">
        <f t="shared" si="3"/>
        <v>0</v>
      </c>
      <c r="P20" s="70">
        <f t="shared" si="4"/>
        <v>1</v>
      </c>
    </row>
    <row r="21" spans="1:16384" x14ac:dyDescent="0.2">
      <c r="A21" s="61" t="s">
        <v>51</v>
      </c>
      <c r="B21" s="123">
        <v>60</v>
      </c>
      <c r="C21" s="123">
        <v>30</v>
      </c>
      <c r="D21" s="123">
        <v>5</v>
      </c>
      <c r="E21" s="123">
        <v>0</v>
      </c>
      <c r="F21" s="123">
        <v>0</v>
      </c>
      <c r="G21" s="123">
        <v>0</v>
      </c>
      <c r="H21" s="123">
        <v>100</v>
      </c>
      <c r="J21" s="70">
        <f t="shared" si="3"/>
        <v>0.6</v>
      </c>
      <c r="K21" s="70">
        <f t="shared" si="3"/>
        <v>0.3</v>
      </c>
      <c r="L21" s="70">
        <f t="shared" si="3"/>
        <v>0.05</v>
      </c>
      <c r="M21" s="70">
        <f t="shared" si="3"/>
        <v>0</v>
      </c>
      <c r="N21" s="70">
        <f t="shared" si="3"/>
        <v>0</v>
      </c>
      <c r="O21" s="70">
        <f t="shared" si="3"/>
        <v>0</v>
      </c>
      <c r="P21" s="70">
        <f t="shared" si="4"/>
        <v>1</v>
      </c>
    </row>
    <row r="22" spans="1:16384" x14ac:dyDescent="0.2">
      <c r="A22" s="62" t="s">
        <v>112</v>
      </c>
      <c r="B22" s="124">
        <v>55</v>
      </c>
      <c r="C22" s="124">
        <v>10</v>
      </c>
      <c r="D22" s="124">
        <v>0</v>
      </c>
      <c r="E22" s="124">
        <v>0</v>
      </c>
      <c r="F22" s="124">
        <v>0</v>
      </c>
      <c r="G22" s="124">
        <v>0</v>
      </c>
      <c r="H22" s="124">
        <v>70</v>
      </c>
      <c r="J22" s="71">
        <f t="shared" si="3"/>
        <v>0.7857142857142857</v>
      </c>
      <c r="K22" s="71">
        <f t="shared" si="3"/>
        <v>0.14285714285714285</v>
      </c>
      <c r="L22" s="71">
        <f t="shared" si="3"/>
        <v>0</v>
      </c>
      <c r="M22" s="71">
        <f t="shared" si="3"/>
        <v>0</v>
      </c>
      <c r="N22" s="71">
        <f>F22/$H22</f>
        <v>0</v>
      </c>
      <c r="O22" s="71">
        <f t="shared" si="3"/>
        <v>0</v>
      </c>
      <c r="P22" s="71">
        <f t="shared" si="4"/>
        <v>1</v>
      </c>
    </row>
    <row r="24" spans="1:16384" x14ac:dyDescent="0.2">
      <c r="A24" s="219" t="s">
        <v>225</v>
      </c>
    </row>
    <row r="25" spans="1:16384" x14ac:dyDescent="0.2">
      <c r="A25" s="276" t="s">
        <v>262</v>
      </c>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c r="BZ25" s="276"/>
      <c r="CA25" s="276"/>
      <c r="CB25" s="276"/>
      <c r="CC25" s="276"/>
      <c r="CD25" s="276"/>
      <c r="CE25" s="276"/>
      <c r="CF25" s="276"/>
      <c r="CG25" s="276"/>
      <c r="CH25" s="276"/>
      <c r="CI25" s="276"/>
      <c r="CJ25" s="276"/>
      <c r="CK25" s="276"/>
      <c r="CL25" s="276"/>
      <c r="CM25" s="276"/>
      <c r="CN25" s="276"/>
      <c r="CO25" s="276"/>
      <c r="CP25" s="276"/>
      <c r="CQ25" s="276"/>
      <c r="CR25" s="276"/>
      <c r="CS25" s="276"/>
      <c r="CT25" s="276"/>
      <c r="CU25" s="276"/>
      <c r="CV25" s="276"/>
      <c r="CW25" s="276"/>
      <c r="CX25" s="276"/>
      <c r="CY25" s="276"/>
      <c r="CZ25" s="276"/>
      <c r="DA25" s="276"/>
      <c r="DB25" s="276"/>
      <c r="DC25" s="276"/>
      <c r="DD25" s="276"/>
      <c r="DE25" s="276"/>
      <c r="DF25" s="276"/>
      <c r="DG25" s="276"/>
      <c r="DH25" s="276"/>
      <c r="DI25" s="276"/>
      <c r="DJ25" s="276"/>
      <c r="DK25" s="276"/>
      <c r="DL25" s="276"/>
      <c r="DM25" s="276"/>
      <c r="DN25" s="276"/>
      <c r="DO25" s="276"/>
      <c r="DP25" s="276"/>
      <c r="DQ25" s="276"/>
      <c r="DR25" s="276"/>
      <c r="DS25" s="276"/>
      <c r="DT25" s="276"/>
      <c r="DU25" s="276"/>
      <c r="DV25" s="276"/>
      <c r="DW25" s="276"/>
      <c r="DX25" s="276"/>
      <c r="DY25" s="276"/>
      <c r="DZ25" s="276"/>
      <c r="EA25" s="276"/>
      <c r="EB25" s="276"/>
      <c r="EC25" s="276"/>
      <c r="ED25" s="276"/>
      <c r="EE25" s="276"/>
      <c r="EF25" s="276"/>
      <c r="EG25" s="276"/>
      <c r="EH25" s="276"/>
      <c r="EI25" s="276"/>
      <c r="EJ25" s="276"/>
      <c r="EK25" s="276"/>
      <c r="EL25" s="276"/>
      <c r="EM25" s="276"/>
      <c r="EN25" s="276"/>
      <c r="EO25" s="276"/>
      <c r="EP25" s="276"/>
      <c r="EQ25" s="276"/>
      <c r="ER25" s="276"/>
      <c r="ES25" s="276"/>
      <c r="ET25" s="276"/>
      <c r="EU25" s="276"/>
      <c r="EV25" s="276"/>
      <c r="EW25" s="276"/>
      <c r="EX25" s="276"/>
      <c r="EY25" s="276"/>
      <c r="EZ25" s="276"/>
      <c r="FA25" s="276"/>
      <c r="FB25" s="276"/>
      <c r="FC25" s="276"/>
      <c r="FD25" s="276"/>
      <c r="FE25" s="276"/>
      <c r="FF25" s="276"/>
      <c r="FG25" s="276"/>
      <c r="FH25" s="276"/>
      <c r="FI25" s="276"/>
      <c r="FJ25" s="276"/>
      <c r="FK25" s="276"/>
      <c r="FL25" s="276"/>
      <c r="FM25" s="276"/>
      <c r="FN25" s="276"/>
      <c r="FO25" s="276"/>
      <c r="FP25" s="276"/>
      <c r="FQ25" s="276"/>
      <c r="FR25" s="276"/>
      <c r="FS25" s="276"/>
      <c r="FT25" s="276"/>
      <c r="FU25" s="276"/>
      <c r="FV25" s="276"/>
      <c r="FW25" s="276"/>
      <c r="FX25" s="276"/>
      <c r="FY25" s="276"/>
      <c r="FZ25" s="276"/>
      <c r="GA25" s="276"/>
      <c r="GB25" s="276"/>
      <c r="GC25" s="276"/>
      <c r="GD25" s="276"/>
      <c r="GE25" s="276"/>
      <c r="GF25" s="276"/>
      <c r="GG25" s="276"/>
      <c r="GH25" s="276"/>
      <c r="GI25" s="276"/>
      <c r="GJ25" s="276"/>
      <c r="GK25" s="276"/>
      <c r="GL25" s="276"/>
      <c r="GM25" s="276"/>
      <c r="GN25" s="276"/>
      <c r="GO25" s="276"/>
      <c r="GP25" s="276"/>
      <c r="GQ25" s="276"/>
      <c r="GR25" s="276"/>
      <c r="GS25" s="276"/>
      <c r="GT25" s="276"/>
      <c r="GU25" s="276"/>
      <c r="GV25" s="276"/>
      <c r="GW25" s="276"/>
      <c r="GX25" s="276"/>
      <c r="GY25" s="276"/>
      <c r="GZ25" s="276"/>
      <c r="HA25" s="276"/>
      <c r="HB25" s="276"/>
      <c r="HC25" s="276"/>
      <c r="HD25" s="276"/>
      <c r="HE25" s="276"/>
      <c r="HF25" s="276"/>
      <c r="HG25" s="276"/>
      <c r="HH25" s="276"/>
      <c r="HI25" s="276"/>
      <c r="HJ25" s="276"/>
      <c r="HK25" s="276"/>
      <c r="HL25" s="276"/>
      <c r="HM25" s="276"/>
      <c r="HN25" s="276"/>
      <c r="HO25" s="276"/>
      <c r="HP25" s="276"/>
      <c r="HQ25" s="276"/>
      <c r="HR25" s="276"/>
      <c r="HS25" s="276"/>
      <c r="HT25" s="276"/>
      <c r="HU25" s="276"/>
      <c r="HV25" s="276"/>
      <c r="HW25" s="276"/>
      <c r="HX25" s="276"/>
      <c r="HY25" s="276"/>
      <c r="HZ25" s="276"/>
      <c r="IA25" s="276"/>
      <c r="IB25" s="276"/>
      <c r="IC25" s="276"/>
      <c r="ID25" s="276"/>
      <c r="IE25" s="276"/>
      <c r="IF25" s="276"/>
      <c r="IG25" s="276"/>
      <c r="IH25" s="276"/>
      <c r="II25" s="276"/>
      <c r="IJ25" s="276"/>
      <c r="IK25" s="276"/>
      <c r="IL25" s="276"/>
      <c r="IM25" s="276"/>
      <c r="IN25" s="276"/>
      <c r="IO25" s="276"/>
      <c r="IP25" s="276"/>
      <c r="IQ25" s="276"/>
      <c r="IR25" s="276"/>
      <c r="IS25" s="276"/>
      <c r="IT25" s="276"/>
      <c r="IU25" s="276"/>
      <c r="IV25" s="276"/>
      <c r="IW25" s="276"/>
      <c r="IX25" s="276"/>
      <c r="IY25" s="276"/>
      <c r="IZ25" s="276"/>
      <c r="JA25" s="276"/>
      <c r="JB25" s="276"/>
      <c r="JC25" s="276"/>
      <c r="JD25" s="276"/>
      <c r="JE25" s="276"/>
      <c r="JF25" s="276"/>
      <c r="JG25" s="276"/>
      <c r="JH25" s="276"/>
      <c r="JI25" s="276"/>
      <c r="JJ25" s="276"/>
      <c r="JK25" s="276"/>
      <c r="JL25" s="276"/>
      <c r="JM25" s="276"/>
      <c r="JN25" s="276"/>
      <c r="JO25" s="276"/>
      <c r="JP25" s="276"/>
      <c r="JQ25" s="276"/>
      <c r="JR25" s="276"/>
      <c r="JS25" s="276"/>
      <c r="JT25" s="276"/>
      <c r="JU25" s="276"/>
      <c r="JV25" s="276"/>
      <c r="JW25" s="276"/>
      <c r="JX25" s="276"/>
      <c r="JY25" s="276"/>
      <c r="JZ25" s="276"/>
      <c r="KA25" s="276"/>
      <c r="KB25" s="276"/>
      <c r="KC25" s="276"/>
      <c r="KD25" s="276"/>
      <c r="KE25" s="276"/>
      <c r="KF25" s="276"/>
      <c r="KG25" s="276"/>
      <c r="KH25" s="276"/>
      <c r="KI25" s="276"/>
      <c r="KJ25" s="276"/>
      <c r="KK25" s="276"/>
      <c r="KL25" s="276"/>
      <c r="KM25" s="276"/>
      <c r="KN25" s="276"/>
      <c r="KO25" s="276"/>
      <c r="KP25" s="276"/>
      <c r="KQ25" s="276"/>
      <c r="KR25" s="276"/>
      <c r="KS25" s="276"/>
      <c r="KT25" s="276"/>
      <c r="KU25" s="276"/>
      <c r="KV25" s="276"/>
      <c r="KW25" s="276"/>
      <c r="KX25" s="276"/>
      <c r="KY25" s="276"/>
      <c r="KZ25" s="276"/>
      <c r="LA25" s="276"/>
      <c r="LB25" s="276"/>
      <c r="LC25" s="276"/>
      <c r="LD25" s="276"/>
      <c r="LE25" s="276"/>
      <c r="LF25" s="276"/>
      <c r="LG25" s="276"/>
      <c r="LH25" s="276"/>
      <c r="LI25" s="276"/>
      <c r="LJ25" s="276"/>
      <c r="LK25" s="276"/>
      <c r="LL25" s="276"/>
      <c r="LM25" s="276"/>
      <c r="LN25" s="276"/>
      <c r="LO25" s="276"/>
      <c r="LP25" s="276"/>
      <c r="LQ25" s="276"/>
      <c r="LR25" s="276"/>
      <c r="LS25" s="276"/>
      <c r="LT25" s="276"/>
      <c r="LU25" s="276"/>
      <c r="LV25" s="276"/>
      <c r="LW25" s="276"/>
      <c r="LX25" s="276"/>
      <c r="LY25" s="276"/>
      <c r="LZ25" s="276"/>
      <c r="MA25" s="276"/>
      <c r="MB25" s="276"/>
      <c r="MC25" s="276"/>
      <c r="MD25" s="276"/>
      <c r="ME25" s="276"/>
      <c r="MF25" s="276"/>
      <c r="MG25" s="276"/>
      <c r="MH25" s="276"/>
      <c r="MI25" s="276"/>
      <c r="MJ25" s="276"/>
      <c r="MK25" s="276"/>
      <c r="ML25" s="276"/>
      <c r="MM25" s="276"/>
      <c r="MN25" s="276"/>
      <c r="MO25" s="276"/>
      <c r="MP25" s="276"/>
      <c r="MQ25" s="276"/>
      <c r="MR25" s="276"/>
      <c r="MS25" s="276"/>
      <c r="MT25" s="276"/>
      <c r="MU25" s="276"/>
      <c r="MV25" s="276"/>
      <c r="MW25" s="276"/>
      <c r="MX25" s="276"/>
      <c r="MY25" s="276"/>
      <c r="MZ25" s="276"/>
      <c r="NA25" s="276"/>
      <c r="NB25" s="276"/>
      <c r="NC25" s="276"/>
      <c r="ND25" s="276"/>
      <c r="NE25" s="276"/>
      <c r="NF25" s="276"/>
      <c r="NG25" s="276"/>
      <c r="NH25" s="276"/>
      <c r="NI25" s="276"/>
      <c r="NJ25" s="276"/>
      <c r="NK25" s="276"/>
      <c r="NL25" s="276"/>
      <c r="NM25" s="276"/>
      <c r="NN25" s="276"/>
      <c r="NO25" s="276"/>
      <c r="NP25" s="276"/>
      <c r="NQ25" s="276"/>
      <c r="NR25" s="276"/>
      <c r="NS25" s="276"/>
      <c r="NT25" s="276"/>
      <c r="NU25" s="276"/>
      <c r="NV25" s="276"/>
      <c r="NW25" s="276"/>
      <c r="NX25" s="276"/>
      <c r="NY25" s="276"/>
      <c r="NZ25" s="276"/>
      <c r="OA25" s="276"/>
      <c r="OB25" s="276"/>
      <c r="OC25" s="276"/>
      <c r="OD25" s="276"/>
      <c r="OE25" s="276"/>
      <c r="OF25" s="276"/>
      <c r="OG25" s="276"/>
      <c r="OH25" s="276"/>
      <c r="OI25" s="276"/>
      <c r="OJ25" s="276"/>
      <c r="OK25" s="276"/>
      <c r="OL25" s="276"/>
      <c r="OM25" s="276"/>
      <c r="ON25" s="276"/>
      <c r="OO25" s="276"/>
      <c r="OP25" s="276"/>
      <c r="OQ25" s="276"/>
      <c r="OR25" s="276"/>
      <c r="OS25" s="276"/>
      <c r="OT25" s="276"/>
      <c r="OU25" s="276"/>
      <c r="OV25" s="276"/>
      <c r="OW25" s="276"/>
      <c r="OX25" s="276"/>
      <c r="OY25" s="276"/>
      <c r="OZ25" s="276"/>
      <c r="PA25" s="276"/>
      <c r="PB25" s="276"/>
      <c r="PC25" s="276"/>
      <c r="PD25" s="276"/>
      <c r="PE25" s="276"/>
      <c r="PF25" s="276"/>
      <c r="PG25" s="276"/>
      <c r="PH25" s="276"/>
      <c r="PI25" s="276"/>
      <c r="PJ25" s="276"/>
      <c r="PK25" s="276"/>
      <c r="PL25" s="276"/>
      <c r="PM25" s="276"/>
      <c r="PN25" s="276"/>
      <c r="PO25" s="276"/>
      <c r="PP25" s="276"/>
      <c r="PQ25" s="276"/>
      <c r="PR25" s="276"/>
      <c r="PS25" s="276"/>
      <c r="PT25" s="276"/>
      <c r="PU25" s="276"/>
      <c r="PV25" s="276"/>
      <c r="PW25" s="276"/>
      <c r="PX25" s="276"/>
      <c r="PY25" s="276"/>
      <c r="PZ25" s="276"/>
      <c r="QA25" s="276"/>
      <c r="QB25" s="276"/>
      <c r="QC25" s="276"/>
      <c r="QD25" s="276"/>
      <c r="QE25" s="276"/>
      <c r="QF25" s="276"/>
      <c r="QG25" s="276"/>
      <c r="QH25" s="276"/>
      <c r="QI25" s="276"/>
      <c r="QJ25" s="276"/>
      <c r="QK25" s="276"/>
      <c r="QL25" s="276"/>
      <c r="QM25" s="276"/>
      <c r="QN25" s="276"/>
      <c r="QO25" s="276"/>
      <c r="QP25" s="276"/>
      <c r="QQ25" s="276"/>
      <c r="QR25" s="276"/>
      <c r="QS25" s="276"/>
      <c r="QT25" s="276"/>
      <c r="QU25" s="276"/>
      <c r="QV25" s="276"/>
      <c r="QW25" s="276"/>
      <c r="QX25" s="276"/>
      <c r="QY25" s="276"/>
      <c r="QZ25" s="276"/>
      <c r="RA25" s="276"/>
      <c r="RB25" s="276"/>
      <c r="RC25" s="276"/>
      <c r="RD25" s="276"/>
      <c r="RE25" s="276"/>
      <c r="RF25" s="276"/>
      <c r="RG25" s="276"/>
      <c r="RH25" s="276"/>
      <c r="RI25" s="276"/>
      <c r="RJ25" s="276"/>
      <c r="RK25" s="276"/>
      <c r="RL25" s="276"/>
      <c r="RM25" s="276"/>
      <c r="RN25" s="276"/>
      <c r="RO25" s="276"/>
      <c r="RP25" s="276"/>
      <c r="RQ25" s="276"/>
      <c r="RR25" s="276"/>
      <c r="RS25" s="276"/>
      <c r="RT25" s="276"/>
      <c r="RU25" s="276"/>
      <c r="RV25" s="276"/>
      <c r="RW25" s="276"/>
      <c r="RX25" s="276"/>
      <c r="RY25" s="276"/>
      <c r="RZ25" s="276"/>
      <c r="SA25" s="276"/>
      <c r="SB25" s="276"/>
      <c r="SC25" s="276"/>
      <c r="SD25" s="276"/>
      <c r="SE25" s="276"/>
      <c r="SF25" s="276"/>
      <c r="SG25" s="276"/>
      <c r="SH25" s="276"/>
      <c r="SI25" s="276"/>
      <c r="SJ25" s="276"/>
      <c r="SK25" s="276"/>
      <c r="SL25" s="276"/>
      <c r="SM25" s="276"/>
      <c r="SN25" s="276"/>
      <c r="SO25" s="276"/>
      <c r="SP25" s="276"/>
      <c r="SQ25" s="276"/>
      <c r="SR25" s="276"/>
      <c r="SS25" s="276"/>
      <c r="ST25" s="276"/>
      <c r="SU25" s="276"/>
      <c r="SV25" s="276"/>
      <c r="SW25" s="276"/>
      <c r="SX25" s="276"/>
      <c r="SY25" s="276"/>
      <c r="SZ25" s="276"/>
      <c r="TA25" s="276"/>
      <c r="TB25" s="276"/>
      <c r="TC25" s="276"/>
      <c r="TD25" s="276"/>
      <c r="TE25" s="276"/>
      <c r="TF25" s="276"/>
      <c r="TG25" s="276"/>
      <c r="TH25" s="276"/>
      <c r="TI25" s="276"/>
      <c r="TJ25" s="276"/>
      <c r="TK25" s="276"/>
      <c r="TL25" s="276"/>
      <c r="TM25" s="276"/>
      <c r="TN25" s="276"/>
      <c r="TO25" s="276"/>
      <c r="TP25" s="276"/>
      <c r="TQ25" s="276"/>
      <c r="TR25" s="276"/>
      <c r="TS25" s="276"/>
      <c r="TT25" s="276"/>
      <c r="TU25" s="276"/>
      <c r="TV25" s="276"/>
      <c r="TW25" s="276"/>
      <c r="TX25" s="276"/>
      <c r="TY25" s="276"/>
      <c r="TZ25" s="276"/>
      <c r="UA25" s="276"/>
      <c r="UB25" s="276"/>
      <c r="UC25" s="276"/>
      <c r="UD25" s="276"/>
      <c r="UE25" s="276"/>
      <c r="UF25" s="276"/>
      <c r="UG25" s="276"/>
      <c r="UH25" s="276"/>
      <c r="UI25" s="276"/>
      <c r="UJ25" s="276"/>
      <c r="UK25" s="276"/>
      <c r="UL25" s="276"/>
      <c r="UM25" s="276"/>
      <c r="UN25" s="276"/>
      <c r="UO25" s="276"/>
      <c r="UP25" s="276"/>
      <c r="UQ25" s="276"/>
      <c r="UR25" s="276"/>
      <c r="US25" s="276"/>
      <c r="UT25" s="276"/>
      <c r="UU25" s="276"/>
      <c r="UV25" s="276"/>
      <c r="UW25" s="276"/>
      <c r="UX25" s="276"/>
      <c r="UY25" s="276"/>
      <c r="UZ25" s="276"/>
      <c r="VA25" s="276"/>
      <c r="VB25" s="276"/>
      <c r="VC25" s="276"/>
      <c r="VD25" s="276"/>
      <c r="VE25" s="276"/>
      <c r="VF25" s="276"/>
      <c r="VG25" s="276"/>
      <c r="VH25" s="276"/>
      <c r="VI25" s="276"/>
      <c r="VJ25" s="276"/>
      <c r="VK25" s="276"/>
      <c r="VL25" s="276"/>
      <c r="VM25" s="276"/>
      <c r="VN25" s="276"/>
      <c r="VO25" s="276"/>
      <c r="VP25" s="276"/>
      <c r="VQ25" s="276"/>
      <c r="VR25" s="276"/>
      <c r="VS25" s="276"/>
      <c r="VT25" s="276"/>
      <c r="VU25" s="276"/>
      <c r="VV25" s="276"/>
      <c r="VW25" s="276"/>
      <c r="VX25" s="276"/>
      <c r="VY25" s="276"/>
      <c r="VZ25" s="276"/>
      <c r="WA25" s="276"/>
      <c r="WB25" s="276"/>
      <c r="WC25" s="276"/>
      <c r="WD25" s="276"/>
      <c r="WE25" s="276"/>
      <c r="WF25" s="276"/>
      <c r="WG25" s="276"/>
      <c r="WH25" s="276"/>
      <c r="WI25" s="276"/>
      <c r="WJ25" s="276"/>
      <c r="WK25" s="276"/>
      <c r="WL25" s="276"/>
      <c r="WM25" s="276"/>
      <c r="WN25" s="276"/>
      <c r="WO25" s="276"/>
      <c r="WP25" s="276"/>
      <c r="WQ25" s="276"/>
      <c r="WR25" s="276"/>
      <c r="WS25" s="276"/>
      <c r="WT25" s="276"/>
      <c r="WU25" s="276"/>
      <c r="WV25" s="276"/>
      <c r="WW25" s="276"/>
      <c r="WX25" s="276"/>
      <c r="WY25" s="276"/>
      <c r="WZ25" s="276"/>
      <c r="XA25" s="276"/>
      <c r="XB25" s="276"/>
      <c r="XC25" s="276"/>
      <c r="XD25" s="276"/>
      <c r="XE25" s="276"/>
      <c r="XF25" s="276"/>
      <c r="XG25" s="276"/>
      <c r="XH25" s="276"/>
      <c r="XI25" s="276"/>
      <c r="XJ25" s="276"/>
      <c r="XK25" s="276"/>
      <c r="XL25" s="276"/>
      <c r="XM25" s="276"/>
      <c r="XN25" s="276"/>
      <c r="XO25" s="276"/>
      <c r="XP25" s="276"/>
      <c r="XQ25" s="276"/>
      <c r="XR25" s="276"/>
      <c r="XS25" s="276"/>
      <c r="XT25" s="276"/>
      <c r="XU25" s="276"/>
      <c r="XV25" s="276"/>
      <c r="XW25" s="276"/>
      <c r="XX25" s="276"/>
      <c r="XY25" s="276"/>
      <c r="XZ25" s="276"/>
      <c r="YA25" s="276"/>
      <c r="YB25" s="276"/>
      <c r="YC25" s="276"/>
      <c r="YD25" s="276"/>
      <c r="YE25" s="276"/>
      <c r="YF25" s="276"/>
      <c r="YG25" s="276"/>
      <c r="YH25" s="276"/>
      <c r="YI25" s="276"/>
      <c r="YJ25" s="276"/>
      <c r="YK25" s="276"/>
      <c r="YL25" s="276"/>
      <c r="YM25" s="276"/>
      <c r="YN25" s="276"/>
      <c r="YO25" s="276"/>
      <c r="YP25" s="276"/>
      <c r="YQ25" s="276"/>
      <c r="YR25" s="276"/>
      <c r="YS25" s="276"/>
      <c r="YT25" s="276"/>
      <c r="YU25" s="276"/>
      <c r="YV25" s="276"/>
      <c r="YW25" s="276"/>
      <c r="YX25" s="276"/>
      <c r="YY25" s="276"/>
      <c r="YZ25" s="276"/>
      <c r="ZA25" s="276"/>
      <c r="ZB25" s="276"/>
      <c r="ZC25" s="276"/>
      <c r="ZD25" s="276"/>
      <c r="ZE25" s="276"/>
      <c r="ZF25" s="276"/>
      <c r="ZG25" s="276"/>
      <c r="ZH25" s="276"/>
      <c r="ZI25" s="276"/>
      <c r="ZJ25" s="276"/>
      <c r="ZK25" s="276"/>
      <c r="ZL25" s="276"/>
      <c r="ZM25" s="276"/>
      <c r="ZN25" s="276"/>
      <c r="ZO25" s="276"/>
      <c r="ZP25" s="276"/>
      <c r="ZQ25" s="276"/>
      <c r="ZR25" s="276"/>
      <c r="ZS25" s="276"/>
      <c r="ZT25" s="276"/>
      <c r="ZU25" s="276"/>
      <c r="ZV25" s="276"/>
      <c r="ZW25" s="276"/>
      <c r="ZX25" s="276"/>
      <c r="ZY25" s="276"/>
      <c r="ZZ25" s="276"/>
      <c r="AAA25" s="276"/>
      <c r="AAB25" s="276"/>
      <c r="AAC25" s="276"/>
      <c r="AAD25" s="276"/>
      <c r="AAE25" s="276"/>
      <c r="AAF25" s="276"/>
      <c r="AAG25" s="276"/>
      <c r="AAH25" s="276"/>
      <c r="AAI25" s="276"/>
      <c r="AAJ25" s="276"/>
      <c r="AAK25" s="276"/>
      <c r="AAL25" s="276"/>
      <c r="AAM25" s="276"/>
      <c r="AAN25" s="276"/>
      <c r="AAO25" s="276"/>
      <c r="AAP25" s="276"/>
      <c r="AAQ25" s="276"/>
      <c r="AAR25" s="276"/>
      <c r="AAS25" s="276"/>
      <c r="AAT25" s="276"/>
      <c r="AAU25" s="276"/>
      <c r="AAV25" s="276"/>
      <c r="AAW25" s="276"/>
      <c r="AAX25" s="276"/>
      <c r="AAY25" s="276"/>
      <c r="AAZ25" s="276"/>
      <c r="ABA25" s="276"/>
      <c r="ABB25" s="276"/>
      <c r="ABC25" s="276"/>
      <c r="ABD25" s="276"/>
      <c r="ABE25" s="276"/>
      <c r="ABF25" s="276"/>
      <c r="ABG25" s="276"/>
      <c r="ABH25" s="276"/>
      <c r="ABI25" s="276"/>
      <c r="ABJ25" s="276"/>
      <c r="ABK25" s="276"/>
      <c r="ABL25" s="276"/>
      <c r="ABM25" s="276"/>
      <c r="ABN25" s="276"/>
      <c r="ABO25" s="276"/>
      <c r="ABP25" s="276"/>
      <c r="ABQ25" s="276"/>
      <c r="ABR25" s="276"/>
      <c r="ABS25" s="276"/>
      <c r="ABT25" s="276"/>
      <c r="ABU25" s="276"/>
      <c r="ABV25" s="276"/>
      <c r="ABW25" s="276"/>
      <c r="ABX25" s="276"/>
      <c r="ABY25" s="276"/>
      <c r="ABZ25" s="276"/>
      <c r="ACA25" s="276"/>
      <c r="ACB25" s="276"/>
      <c r="ACC25" s="276"/>
      <c r="ACD25" s="276"/>
      <c r="ACE25" s="276"/>
      <c r="ACF25" s="276"/>
      <c r="ACG25" s="276"/>
      <c r="ACH25" s="276"/>
      <c r="ACI25" s="276"/>
      <c r="ACJ25" s="276"/>
      <c r="ACK25" s="276"/>
      <c r="ACL25" s="276"/>
      <c r="ACM25" s="276"/>
      <c r="ACN25" s="276"/>
      <c r="ACO25" s="276"/>
      <c r="ACP25" s="276"/>
      <c r="ACQ25" s="276"/>
      <c r="ACR25" s="276"/>
      <c r="ACS25" s="276"/>
      <c r="ACT25" s="276"/>
      <c r="ACU25" s="276"/>
      <c r="ACV25" s="276"/>
      <c r="ACW25" s="276"/>
      <c r="ACX25" s="276"/>
      <c r="ACY25" s="276"/>
      <c r="ACZ25" s="276"/>
      <c r="ADA25" s="276"/>
      <c r="ADB25" s="276"/>
      <c r="ADC25" s="276"/>
      <c r="ADD25" s="276"/>
      <c r="ADE25" s="276"/>
      <c r="ADF25" s="276"/>
      <c r="ADG25" s="276"/>
      <c r="ADH25" s="276"/>
      <c r="ADI25" s="276"/>
      <c r="ADJ25" s="276"/>
      <c r="ADK25" s="276"/>
      <c r="ADL25" s="276"/>
      <c r="ADM25" s="276"/>
      <c r="ADN25" s="276"/>
      <c r="ADO25" s="276"/>
      <c r="ADP25" s="276"/>
      <c r="ADQ25" s="276"/>
      <c r="ADR25" s="276"/>
      <c r="ADS25" s="276"/>
      <c r="ADT25" s="276"/>
      <c r="ADU25" s="276"/>
      <c r="ADV25" s="276"/>
      <c r="ADW25" s="276"/>
      <c r="ADX25" s="276"/>
      <c r="ADY25" s="276"/>
      <c r="ADZ25" s="276"/>
      <c r="AEA25" s="276"/>
      <c r="AEB25" s="276"/>
      <c r="AEC25" s="276"/>
      <c r="AED25" s="276"/>
      <c r="AEE25" s="276"/>
      <c r="AEF25" s="276"/>
      <c r="AEG25" s="276"/>
      <c r="AEH25" s="276"/>
      <c r="AEI25" s="276"/>
      <c r="AEJ25" s="276"/>
      <c r="AEK25" s="276"/>
      <c r="AEL25" s="276"/>
      <c r="AEM25" s="276"/>
      <c r="AEN25" s="276"/>
      <c r="AEO25" s="276"/>
      <c r="AEP25" s="276"/>
      <c r="AEQ25" s="276"/>
      <c r="AER25" s="276"/>
      <c r="AES25" s="276"/>
      <c r="AET25" s="276"/>
      <c r="AEU25" s="276"/>
      <c r="AEV25" s="276"/>
      <c r="AEW25" s="276"/>
      <c r="AEX25" s="276"/>
      <c r="AEY25" s="276"/>
      <c r="AEZ25" s="276"/>
      <c r="AFA25" s="276"/>
      <c r="AFB25" s="276"/>
      <c r="AFC25" s="276"/>
      <c r="AFD25" s="276"/>
      <c r="AFE25" s="276"/>
      <c r="AFF25" s="276"/>
      <c r="AFG25" s="276"/>
      <c r="AFH25" s="276"/>
      <c r="AFI25" s="276"/>
      <c r="AFJ25" s="276"/>
      <c r="AFK25" s="276"/>
      <c r="AFL25" s="276"/>
      <c r="AFM25" s="276"/>
      <c r="AFN25" s="276"/>
      <c r="AFO25" s="276"/>
      <c r="AFP25" s="276"/>
      <c r="AFQ25" s="276"/>
      <c r="AFR25" s="276"/>
      <c r="AFS25" s="276"/>
      <c r="AFT25" s="276"/>
      <c r="AFU25" s="276"/>
      <c r="AFV25" s="276"/>
      <c r="AFW25" s="276"/>
      <c r="AFX25" s="276"/>
      <c r="AFY25" s="276"/>
      <c r="AFZ25" s="276"/>
      <c r="AGA25" s="276"/>
      <c r="AGB25" s="276"/>
      <c r="AGC25" s="276"/>
      <c r="AGD25" s="276"/>
      <c r="AGE25" s="276"/>
      <c r="AGF25" s="276"/>
      <c r="AGG25" s="276"/>
      <c r="AGH25" s="276"/>
      <c r="AGI25" s="276"/>
      <c r="AGJ25" s="276"/>
      <c r="AGK25" s="276"/>
      <c r="AGL25" s="276"/>
      <c r="AGM25" s="276"/>
      <c r="AGN25" s="276"/>
      <c r="AGO25" s="276"/>
      <c r="AGP25" s="276"/>
      <c r="AGQ25" s="276"/>
      <c r="AGR25" s="276"/>
      <c r="AGS25" s="276"/>
      <c r="AGT25" s="276"/>
      <c r="AGU25" s="276"/>
      <c r="AGV25" s="276"/>
      <c r="AGW25" s="276"/>
      <c r="AGX25" s="276"/>
      <c r="AGY25" s="276"/>
      <c r="AGZ25" s="276"/>
      <c r="AHA25" s="276"/>
      <c r="AHB25" s="276"/>
      <c r="AHC25" s="276"/>
      <c r="AHD25" s="276"/>
      <c r="AHE25" s="276"/>
      <c r="AHF25" s="276"/>
      <c r="AHG25" s="276"/>
      <c r="AHH25" s="276"/>
      <c r="AHI25" s="276"/>
      <c r="AHJ25" s="276"/>
      <c r="AHK25" s="276"/>
      <c r="AHL25" s="276"/>
      <c r="AHM25" s="276"/>
      <c r="AHN25" s="276"/>
      <c r="AHO25" s="276"/>
      <c r="AHP25" s="276"/>
      <c r="AHQ25" s="276"/>
      <c r="AHR25" s="276"/>
      <c r="AHS25" s="276"/>
      <c r="AHT25" s="276"/>
      <c r="AHU25" s="276"/>
      <c r="AHV25" s="276"/>
      <c r="AHW25" s="276"/>
      <c r="AHX25" s="276"/>
      <c r="AHY25" s="276"/>
      <c r="AHZ25" s="276"/>
      <c r="AIA25" s="276"/>
      <c r="AIB25" s="276"/>
      <c r="AIC25" s="276"/>
      <c r="AID25" s="276"/>
      <c r="AIE25" s="276"/>
      <c r="AIF25" s="276"/>
      <c r="AIG25" s="276"/>
      <c r="AIH25" s="276"/>
      <c r="AII25" s="276"/>
      <c r="AIJ25" s="276"/>
      <c r="AIK25" s="276"/>
      <c r="AIL25" s="276"/>
      <c r="AIM25" s="276"/>
      <c r="AIN25" s="276"/>
      <c r="AIO25" s="276"/>
      <c r="AIP25" s="276"/>
      <c r="AIQ25" s="276"/>
      <c r="AIR25" s="276"/>
      <c r="AIS25" s="276"/>
      <c r="AIT25" s="276"/>
      <c r="AIU25" s="276"/>
      <c r="AIV25" s="276"/>
      <c r="AIW25" s="276"/>
      <c r="AIX25" s="276"/>
      <c r="AIY25" s="276"/>
      <c r="AIZ25" s="276"/>
      <c r="AJA25" s="276"/>
      <c r="AJB25" s="276"/>
      <c r="AJC25" s="276"/>
      <c r="AJD25" s="276"/>
      <c r="AJE25" s="276"/>
      <c r="AJF25" s="276"/>
      <c r="AJG25" s="276"/>
      <c r="AJH25" s="276"/>
      <c r="AJI25" s="276"/>
      <c r="AJJ25" s="276"/>
      <c r="AJK25" s="276"/>
      <c r="AJL25" s="276"/>
      <c r="AJM25" s="276"/>
      <c r="AJN25" s="276"/>
      <c r="AJO25" s="276"/>
      <c r="AJP25" s="276"/>
      <c r="AJQ25" s="276"/>
      <c r="AJR25" s="276"/>
      <c r="AJS25" s="276"/>
      <c r="AJT25" s="276"/>
      <c r="AJU25" s="276"/>
      <c r="AJV25" s="276"/>
      <c r="AJW25" s="276"/>
      <c r="AJX25" s="276"/>
      <c r="AJY25" s="276"/>
      <c r="AJZ25" s="276"/>
      <c r="AKA25" s="276"/>
      <c r="AKB25" s="276"/>
      <c r="AKC25" s="276"/>
      <c r="AKD25" s="276"/>
      <c r="AKE25" s="276"/>
      <c r="AKF25" s="276"/>
      <c r="AKG25" s="276"/>
      <c r="AKH25" s="276"/>
      <c r="AKI25" s="276"/>
      <c r="AKJ25" s="276"/>
      <c r="AKK25" s="276"/>
      <c r="AKL25" s="276"/>
      <c r="AKM25" s="276"/>
      <c r="AKN25" s="276"/>
      <c r="AKO25" s="276"/>
      <c r="AKP25" s="276"/>
      <c r="AKQ25" s="276"/>
      <c r="AKR25" s="276"/>
      <c r="AKS25" s="276"/>
      <c r="AKT25" s="276"/>
      <c r="AKU25" s="276"/>
      <c r="AKV25" s="276"/>
      <c r="AKW25" s="276"/>
      <c r="AKX25" s="276"/>
      <c r="AKY25" s="276"/>
      <c r="AKZ25" s="276"/>
      <c r="ALA25" s="276"/>
      <c r="ALB25" s="276"/>
      <c r="ALC25" s="276"/>
      <c r="ALD25" s="276"/>
      <c r="ALE25" s="276"/>
      <c r="ALF25" s="276"/>
      <c r="ALG25" s="276"/>
      <c r="ALH25" s="276"/>
      <c r="ALI25" s="276"/>
      <c r="ALJ25" s="276"/>
      <c r="ALK25" s="276"/>
      <c r="ALL25" s="276"/>
      <c r="ALM25" s="276"/>
      <c r="ALN25" s="276"/>
      <c r="ALO25" s="276"/>
      <c r="ALP25" s="276"/>
      <c r="ALQ25" s="276"/>
      <c r="ALR25" s="276"/>
      <c r="ALS25" s="276"/>
      <c r="ALT25" s="276"/>
      <c r="ALU25" s="276"/>
      <c r="ALV25" s="276"/>
      <c r="ALW25" s="276"/>
      <c r="ALX25" s="276"/>
      <c r="ALY25" s="276"/>
      <c r="ALZ25" s="276"/>
      <c r="AMA25" s="276"/>
      <c r="AMB25" s="276"/>
      <c r="AMC25" s="276"/>
      <c r="AMD25" s="276"/>
      <c r="AME25" s="276"/>
      <c r="AMF25" s="276"/>
      <c r="AMG25" s="276"/>
      <c r="AMH25" s="276"/>
      <c r="AMI25" s="276"/>
      <c r="AMJ25" s="276"/>
      <c r="AMK25" s="276"/>
      <c r="AML25" s="276"/>
      <c r="AMM25" s="276"/>
      <c r="AMN25" s="276"/>
      <c r="AMO25" s="276"/>
      <c r="AMP25" s="276"/>
      <c r="AMQ25" s="276"/>
      <c r="AMR25" s="276"/>
      <c r="AMS25" s="276"/>
      <c r="AMT25" s="276"/>
      <c r="AMU25" s="276"/>
      <c r="AMV25" s="276"/>
      <c r="AMW25" s="276"/>
      <c r="AMX25" s="276"/>
      <c r="AMY25" s="276"/>
      <c r="AMZ25" s="276"/>
      <c r="ANA25" s="276"/>
      <c r="ANB25" s="276"/>
      <c r="ANC25" s="276"/>
      <c r="AND25" s="276"/>
      <c r="ANE25" s="276"/>
      <c r="ANF25" s="276"/>
      <c r="ANG25" s="276"/>
      <c r="ANH25" s="276"/>
      <c r="ANI25" s="276"/>
      <c r="ANJ25" s="276"/>
      <c r="ANK25" s="276"/>
      <c r="ANL25" s="276"/>
      <c r="ANM25" s="276"/>
      <c r="ANN25" s="276"/>
      <c r="ANO25" s="276"/>
      <c r="ANP25" s="276"/>
      <c r="ANQ25" s="276"/>
      <c r="ANR25" s="276"/>
      <c r="ANS25" s="276"/>
      <c r="ANT25" s="276"/>
      <c r="ANU25" s="276"/>
      <c r="ANV25" s="276"/>
      <c r="ANW25" s="276"/>
      <c r="ANX25" s="276"/>
      <c r="ANY25" s="276"/>
      <c r="ANZ25" s="276"/>
      <c r="AOA25" s="276"/>
      <c r="AOB25" s="276"/>
      <c r="AOC25" s="276"/>
      <c r="AOD25" s="276"/>
      <c r="AOE25" s="276"/>
      <c r="AOF25" s="276"/>
      <c r="AOG25" s="276"/>
      <c r="AOH25" s="276"/>
      <c r="AOI25" s="276"/>
      <c r="AOJ25" s="276"/>
      <c r="AOK25" s="276"/>
      <c r="AOL25" s="276"/>
      <c r="AOM25" s="276"/>
      <c r="AON25" s="276"/>
      <c r="AOO25" s="276"/>
      <c r="AOP25" s="276"/>
      <c r="AOQ25" s="276"/>
      <c r="AOR25" s="276"/>
      <c r="AOS25" s="276"/>
      <c r="AOT25" s="276"/>
      <c r="AOU25" s="276"/>
      <c r="AOV25" s="276"/>
      <c r="AOW25" s="276"/>
      <c r="AOX25" s="276"/>
      <c r="AOY25" s="276"/>
      <c r="AOZ25" s="276"/>
      <c r="APA25" s="276"/>
      <c r="APB25" s="276"/>
      <c r="APC25" s="276"/>
      <c r="APD25" s="276"/>
      <c r="APE25" s="276"/>
      <c r="APF25" s="276"/>
      <c r="APG25" s="276"/>
      <c r="APH25" s="276"/>
      <c r="API25" s="276"/>
      <c r="APJ25" s="276"/>
      <c r="APK25" s="276"/>
      <c r="APL25" s="276"/>
      <c r="APM25" s="276"/>
      <c r="APN25" s="276"/>
      <c r="APO25" s="276"/>
      <c r="APP25" s="276"/>
      <c r="APQ25" s="276"/>
      <c r="APR25" s="276"/>
      <c r="APS25" s="276"/>
      <c r="APT25" s="276"/>
      <c r="APU25" s="276"/>
      <c r="APV25" s="276"/>
      <c r="APW25" s="276"/>
      <c r="APX25" s="276"/>
      <c r="APY25" s="276"/>
      <c r="APZ25" s="276"/>
      <c r="AQA25" s="276"/>
      <c r="AQB25" s="276"/>
      <c r="AQC25" s="276"/>
      <c r="AQD25" s="276"/>
      <c r="AQE25" s="276"/>
      <c r="AQF25" s="276"/>
      <c r="AQG25" s="276"/>
      <c r="AQH25" s="276"/>
      <c r="AQI25" s="276"/>
      <c r="AQJ25" s="276"/>
      <c r="AQK25" s="276"/>
      <c r="AQL25" s="276"/>
      <c r="AQM25" s="276"/>
      <c r="AQN25" s="276"/>
      <c r="AQO25" s="276"/>
      <c r="AQP25" s="276"/>
      <c r="AQQ25" s="276"/>
      <c r="AQR25" s="276"/>
      <c r="AQS25" s="276"/>
      <c r="AQT25" s="276"/>
      <c r="AQU25" s="276"/>
      <c r="AQV25" s="276"/>
      <c r="AQW25" s="276"/>
      <c r="AQX25" s="276"/>
      <c r="AQY25" s="276"/>
      <c r="AQZ25" s="276"/>
      <c r="ARA25" s="276"/>
      <c r="ARB25" s="276"/>
      <c r="ARC25" s="276"/>
      <c r="ARD25" s="276"/>
      <c r="ARE25" s="276"/>
      <c r="ARF25" s="276"/>
      <c r="ARG25" s="276"/>
      <c r="ARH25" s="276"/>
      <c r="ARI25" s="276"/>
      <c r="ARJ25" s="276"/>
      <c r="ARK25" s="276"/>
      <c r="ARL25" s="276"/>
      <c r="ARM25" s="276"/>
      <c r="ARN25" s="276"/>
      <c r="ARO25" s="276"/>
      <c r="ARP25" s="276"/>
      <c r="ARQ25" s="276"/>
      <c r="ARR25" s="276"/>
      <c r="ARS25" s="276"/>
      <c r="ART25" s="276"/>
      <c r="ARU25" s="276"/>
      <c r="ARV25" s="276"/>
      <c r="ARW25" s="276"/>
      <c r="ARX25" s="276"/>
      <c r="ARY25" s="276"/>
      <c r="ARZ25" s="276"/>
      <c r="ASA25" s="276"/>
      <c r="ASB25" s="276"/>
      <c r="ASC25" s="276"/>
      <c r="ASD25" s="276"/>
      <c r="ASE25" s="276"/>
      <c r="ASF25" s="276"/>
      <c r="ASG25" s="276"/>
      <c r="ASH25" s="276"/>
      <c r="ASI25" s="276"/>
      <c r="ASJ25" s="276"/>
      <c r="ASK25" s="276"/>
      <c r="ASL25" s="276"/>
      <c r="ASM25" s="276"/>
      <c r="ASN25" s="276"/>
      <c r="ASO25" s="276"/>
      <c r="ASP25" s="276"/>
      <c r="ASQ25" s="276"/>
      <c r="ASR25" s="276"/>
      <c r="ASS25" s="276"/>
      <c r="AST25" s="276"/>
      <c r="ASU25" s="276"/>
      <c r="ASV25" s="276"/>
      <c r="ASW25" s="276"/>
      <c r="ASX25" s="276"/>
      <c r="ASY25" s="276"/>
      <c r="ASZ25" s="276"/>
      <c r="ATA25" s="276"/>
      <c r="ATB25" s="276"/>
      <c r="ATC25" s="276"/>
      <c r="ATD25" s="276"/>
      <c r="ATE25" s="276"/>
      <c r="ATF25" s="276"/>
      <c r="ATG25" s="276"/>
      <c r="ATH25" s="276"/>
      <c r="ATI25" s="276"/>
      <c r="ATJ25" s="276"/>
      <c r="ATK25" s="276"/>
      <c r="ATL25" s="276"/>
      <c r="ATM25" s="276"/>
      <c r="ATN25" s="276"/>
      <c r="ATO25" s="276"/>
      <c r="ATP25" s="276"/>
      <c r="ATQ25" s="276"/>
      <c r="ATR25" s="276"/>
      <c r="ATS25" s="276"/>
      <c r="ATT25" s="276"/>
      <c r="ATU25" s="276"/>
      <c r="ATV25" s="276"/>
      <c r="ATW25" s="276"/>
      <c r="ATX25" s="276"/>
      <c r="ATY25" s="276"/>
      <c r="ATZ25" s="276"/>
      <c r="AUA25" s="276"/>
      <c r="AUB25" s="276"/>
      <c r="AUC25" s="276"/>
      <c r="AUD25" s="276"/>
      <c r="AUE25" s="276"/>
      <c r="AUF25" s="276"/>
      <c r="AUG25" s="276"/>
      <c r="AUH25" s="276"/>
      <c r="AUI25" s="276"/>
      <c r="AUJ25" s="276"/>
      <c r="AUK25" s="276"/>
      <c r="AUL25" s="276"/>
      <c r="AUM25" s="276"/>
      <c r="AUN25" s="276"/>
      <c r="AUO25" s="276"/>
      <c r="AUP25" s="276"/>
      <c r="AUQ25" s="276"/>
      <c r="AUR25" s="276"/>
      <c r="AUS25" s="276"/>
      <c r="AUT25" s="276"/>
      <c r="AUU25" s="276"/>
      <c r="AUV25" s="276"/>
      <c r="AUW25" s="276"/>
      <c r="AUX25" s="276"/>
      <c r="AUY25" s="276"/>
      <c r="AUZ25" s="276"/>
      <c r="AVA25" s="276"/>
      <c r="AVB25" s="276"/>
      <c r="AVC25" s="276"/>
      <c r="AVD25" s="276"/>
      <c r="AVE25" s="276"/>
      <c r="AVF25" s="276"/>
      <c r="AVG25" s="276"/>
      <c r="AVH25" s="276"/>
      <c r="AVI25" s="276"/>
      <c r="AVJ25" s="276"/>
      <c r="AVK25" s="276"/>
      <c r="AVL25" s="276"/>
      <c r="AVM25" s="276"/>
      <c r="AVN25" s="276"/>
      <c r="AVO25" s="276"/>
      <c r="AVP25" s="276"/>
      <c r="AVQ25" s="276"/>
      <c r="AVR25" s="276"/>
      <c r="AVS25" s="276"/>
      <c r="AVT25" s="276"/>
      <c r="AVU25" s="276"/>
      <c r="AVV25" s="276"/>
      <c r="AVW25" s="276"/>
      <c r="AVX25" s="276"/>
      <c r="AVY25" s="276"/>
      <c r="AVZ25" s="276"/>
      <c r="AWA25" s="276"/>
      <c r="AWB25" s="276"/>
      <c r="AWC25" s="276"/>
      <c r="AWD25" s="276"/>
      <c r="AWE25" s="276"/>
      <c r="AWF25" s="276"/>
      <c r="AWG25" s="276"/>
      <c r="AWH25" s="276"/>
      <c r="AWI25" s="276"/>
      <c r="AWJ25" s="276"/>
      <c r="AWK25" s="276"/>
      <c r="AWL25" s="276"/>
      <c r="AWM25" s="276"/>
      <c r="AWN25" s="276"/>
      <c r="AWO25" s="276"/>
      <c r="AWP25" s="276"/>
      <c r="AWQ25" s="276"/>
      <c r="AWR25" s="276"/>
      <c r="AWS25" s="276"/>
      <c r="AWT25" s="276"/>
      <c r="AWU25" s="276"/>
      <c r="AWV25" s="276"/>
      <c r="AWW25" s="276"/>
      <c r="AWX25" s="276"/>
      <c r="AWY25" s="276"/>
      <c r="AWZ25" s="276"/>
      <c r="AXA25" s="276"/>
      <c r="AXB25" s="276"/>
      <c r="AXC25" s="276"/>
      <c r="AXD25" s="276"/>
      <c r="AXE25" s="276"/>
      <c r="AXF25" s="276"/>
      <c r="AXG25" s="276"/>
      <c r="AXH25" s="276"/>
      <c r="AXI25" s="276"/>
      <c r="AXJ25" s="276"/>
      <c r="AXK25" s="276"/>
      <c r="AXL25" s="276"/>
      <c r="AXM25" s="276"/>
      <c r="AXN25" s="276"/>
      <c r="AXO25" s="276"/>
      <c r="AXP25" s="276"/>
      <c r="AXQ25" s="276"/>
      <c r="AXR25" s="276"/>
      <c r="AXS25" s="276"/>
      <c r="AXT25" s="276"/>
      <c r="AXU25" s="276"/>
      <c r="AXV25" s="276"/>
      <c r="AXW25" s="276"/>
      <c r="AXX25" s="276"/>
      <c r="AXY25" s="276"/>
      <c r="AXZ25" s="276"/>
      <c r="AYA25" s="276"/>
      <c r="AYB25" s="276"/>
      <c r="AYC25" s="276"/>
      <c r="AYD25" s="276"/>
      <c r="AYE25" s="276"/>
      <c r="AYF25" s="276"/>
      <c r="AYG25" s="276"/>
      <c r="AYH25" s="276"/>
      <c r="AYI25" s="276"/>
      <c r="AYJ25" s="276"/>
      <c r="AYK25" s="276"/>
      <c r="AYL25" s="276"/>
      <c r="AYM25" s="276"/>
      <c r="AYN25" s="276"/>
      <c r="AYO25" s="276"/>
      <c r="AYP25" s="276"/>
      <c r="AYQ25" s="276"/>
      <c r="AYR25" s="276"/>
      <c r="AYS25" s="276"/>
      <c r="AYT25" s="276"/>
      <c r="AYU25" s="276"/>
      <c r="AYV25" s="276"/>
      <c r="AYW25" s="276"/>
      <c r="AYX25" s="276"/>
      <c r="AYY25" s="276"/>
      <c r="AYZ25" s="276"/>
      <c r="AZA25" s="276"/>
      <c r="AZB25" s="276"/>
      <c r="AZC25" s="276"/>
      <c r="AZD25" s="276"/>
      <c r="AZE25" s="276"/>
      <c r="AZF25" s="276"/>
      <c r="AZG25" s="276"/>
      <c r="AZH25" s="276"/>
      <c r="AZI25" s="276"/>
      <c r="AZJ25" s="276"/>
      <c r="AZK25" s="276"/>
      <c r="AZL25" s="276"/>
      <c r="AZM25" s="276"/>
      <c r="AZN25" s="276"/>
      <c r="AZO25" s="276"/>
      <c r="AZP25" s="276"/>
      <c r="AZQ25" s="276"/>
      <c r="AZR25" s="276"/>
      <c r="AZS25" s="276"/>
      <c r="AZT25" s="276"/>
      <c r="AZU25" s="276"/>
      <c r="AZV25" s="276"/>
      <c r="AZW25" s="276"/>
      <c r="AZX25" s="276"/>
      <c r="AZY25" s="276"/>
      <c r="AZZ25" s="276"/>
      <c r="BAA25" s="276"/>
      <c r="BAB25" s="276"/>
      <c r="BAC25" s="276"/>
      <c r="BAD25" s="276"/>
      <c r="BAE25" s="276"/>
      <c r="BAF25" s="276"/>
      <c r="BAG25" s="276"/>
      <c r="BAH25" s="276"/>
      <c r="BAI25" s="276"/>
      <c r="BAJ25" s="276"/>
      <c r="BAK25" s="276"/>
      <c r="BAL25" s="276"/>
      <c r="BAM25" s="276"/>
      <c r="BAN25" s="276"/>
      <c r="BAO25" s="276"/>
      <c r="BAP25" s="276"/>
      <c r="BAQ25" s="276"/>
      <c r="BAR25" s="276"/>
      <c r="BAS25" s="276"/>
      <c r="BAT25" s="276"/>
      <c r="BAU25" s="276"/>
      <c r="BAV25" s="276"/>
      <c r="BAW25" s="276"/>
      <c r="BAX25" s="276"/>
      <c r="BAY25" s="276"/>
      <c r="BAZ25" s="276"/>
      <c r="BBA25" s="276"/>
      <c r="BBB25" s="276"/>
      <c r="BBC25" s="276"/>
      <c r="BBD25" s="276"/>
      <c r="BBE25" s="276"/>
      <c r="BBF25" s="276"/>
      <c r="BBG25" s="276"/>
      <c r="BBH25" s="276"/>
      <c r="BBI25" s="276"/>
      <c r="BBJ25" s="276"/>
      <c r="BBK25" s="276"/>
      <c r="BBL25" s="276"/>
      <c r="BBM25" s="276"/>
      <c r="BBN25" s="276"/>
      <c r="BBO25" s="276"/>
      <c r="BBP25" s="276"/>
      <c r="BBQ25" s="276"/>
      <c r="BBR25" s="276"/>
      <c r="BBS25" s="276"/>
      <c r="BBT25" s="276"/>
      <c r="BBU25" s="276"/>
      <c r="BBV25" s="276"/>
      <c r="BBW25" s="276"/>
      <c r="BBX25" s="276"/>
      <c r="BBY25" s="276"/>
      <c r="BBZ25" s="276"/>
      <c r="BCA25" s="276"/>
      <c r="BCB25" s="276"/>
      <c r="BCC25" s="276"/>
      <c r="BCD25" s="276"/>
      <c r="BCE25" s="276"/>
      <c r="BCF25" s="276"/>
      <c r="BCG25" s="276"/>
      <c r="BCH25" s="276"/>
      <c r="BCI25" s="276"/>
      <c r="BCJ25" s="276"/>
      <c r="BCK25" s="276"/>
      <c r="BCL25" s="276"/>
      <c r="BCM25" s="276"/>
      <c r="BCN25" s="276"/>
      <c r="BCO25" s="276"/>
      <c r="BCP25" s="276"/>
      <c r="BCQ25" s="276"/>
      <c r="BCR25" s="276"/>
      <c r="BCS25" s="276"/>
      <c r="BCT25" s="276"/>
      <c r="BCU25" s="276"/>
      <c r="BCV25" s="276"/>
      <c r="BCW25" s="276"/>
      <c r="BCX25" s="276"/>
      <c r="BCY25" s="276"/>
      <c r="BCZ25" s="276"/>
      <c r="BDA25" s="276"/>
      <c r="BDB25" s="276"/>
      <c r="BDC25" s="276"/>
      <c r="BDD25" s="276"/>
      <c r="BDE25" s="276"/>
      <c r="BDF25" s="276"/>
      <c r="BDG25" s="276"/>
      <c r="BDH25" s="276"/>
      <c r="BDI25" s="276"/>
      <c r="BDJ25" s="276"/>
      <c r="BDK25" s="276"/>
      <c r="BDL25" s="276"/>
      <c r="BDM25" s="276"/>
      <c r="BDN25" s="276"/>
      <c r="BDO25" s="276"/>
      <c r="BDP25" s="276"/>
      <c r="BDQ25" s="276"/>
      <c r="BDR25" s="276"/>
      <c r="BDS25" s="276"/>
      <c r="BDT25" s="276"/>
      <c r="BDU25" s="276"/>
      <c r="BDV25" s="276"/>
      <c r="BDW25" s="276"/>
      <c r="BDX25" s="276"/>
      <c r="BDY25" s="276"/>
      <c r="BDZ25" s="276"/>
      <c r="BEA25" s="276"/>
      <c r="BEB25" s="276"/>
      <c r="BEC25" s="276"/>
      <c r="BED25" s="276"/>
      <c r="BEE25" s="276"/>
      <c r="BEF25" s="276"/>
      <c r="BEG25" s="276"/>
      <c r="BEH25" s="276"/>
      <c r="BEI25" s="276"/>
      <c r="BEJ25" s="276"/>
      <c r="BEK25" s="276"/>
      <c r="BEL25" s="276"/>
      <c r="BEM25" s="276"/>
      <c r="BEN25" s="276"/>
      <c r="BEO25" s="276"/>
      <c r="BEP25" s="276"/>
      <c r="BEQ25" s="276"/>
      <c r="BER25" s="276"/>
      <c r="BES25" s="276"/>
      <c r="BET25" s="276"/>
      <c r="BEU25" s="276"/>
      <c r="BEV25" s="276"/>
      <c r="BEW25" s="276"/>
      <c r="BEX25" s="276"/>
      <c r="BEY25" s="276"/>
      <c r="BEZ25" s="276"/>
      <c r="BFA25" s="276"/>
      <c r="BFB25" s="276"/>
      <c r="BFC25" s="276"/>
      <c r="BFD25" s="276"/>
      <c r="BFE25" s="276"/>
      <c r="BFF25" s="276"/>
      <c r="BFG25" s="276"/>
      <c r="BFH25" s="276"/>
      <c r="BFI25" s="276"/>
      <c r="BFJ25" s="276"/>
      <c r="BFK25" s="276"/>
      <c r="BFL25" s="276"/>
      <c r="BFM25" s="276"/>
      <c r="BFN25" s="276"/>
      <c r="BFO25" s="276"/>
      <c r="BFP25" s="276"/>
      <c r="BFQ25" s="276"/>
      <c r="BFR25" s="276"/>
      <c r="BFS25" s="276"/>
      <c r="BFT25" s="276"/>
      <c r="BFU25" s="276"/>
      <c r="BFV25" s="276"/>
      <c r="BFW25" s="276"/>
      <c r="BFX25" s="276"/>
      <c r="BFY25" s="276"/>
      <c r="BFZ25" s="276"/>
      <c r="BGA25" s="276"/>
      <c r="BGB25" s="276"/>
      <c r="BGC25" s="276"/>
      <c r="BGD25" s="276"/>
      <c r="BGE25" s="276"/>
      <c r="BGF25" s="276"/>
      <c r="BGG25" s="276"/>
      <c r="BGH25" s="276"/>
      <c r="BGI25" s="276"/>
      <c r="BGJ25" s="276"/>
      <c r="BGK25" s="276"/>
      <c r="BGL25" s="276"/>
      <c r="BGM25" s="276"/>
      <c r="BGN25" s="276"/>
      <c r="BGO25" s="276"/>
      <c r="BGP25" s="276"/>
      <c r="BGQ25" s="276"/>
      <c r="BGR25" s="276"/>
      <c r="BGS25" s="276"/>
      <c r="BGT25" s="276"/>
      <c r="BGU25" s="276"/>
      <c r="BGV25" s="276"/>
      <c r="BGW25" s="276"/>
      <c r="BGX25" s="276"/>
      <c r="BGY25" s="276"/>
      <c r="BGZ25" s="276"/>
      <c r="BHA25" s="276"/>
      <c r="BHB25" s="276"/>
      <c r="BHC25" s="276"/>
      <c r="BHD25" s="276"/>
      <c r="BHE25" s="276"/>
      <c r="BHF25" s="276"/>
      <c r="BHG25" s="276"/>
      <c r="BHH25" s="276"/>
      <c r="BHI25" s="276"/>
      <c r="BHJ25" s="276"/>
      <c r="BHK25" s="276"/>
      <c r="BHL25" s="276"/>
      <c r="BHM25" s="276"/>
      <c r="BHN25" s="276"/>
      <c r="BHO25" s="276"/>
      <c r="BHP25" s="276"/>
      <c r="BHQ25" s="276"/>
      <c r="BHR25" s="276"/>
      <c r="BHS25" s="276"/>
      <c r="BHT25" s="276"/>
      <c r="BHU25" s="276"/>
      <c r="BHV25" s="276"/>
      <c r="BHW25" s="276"/>
      <c r="BHX25" s="276"/>
      <c r="BHY25" s="276"/>
      <c r="BHZ25" s="276"/>
      <c r="BIA25" s="276"/>
      <c r="BIB25" s="276"/>
      <c r="BIC25" s="276"/>
      <c r="BID25" s="276"/>
      <c r="BIE25" s="276"/>
      <c r="BIF25" s="276"/>
      <c r="BIG25" s="276"/>
      <c r="BIH25" s="276"/>
      <c r="BII25" s="276"/>
      <c r="BIJ25" s="276"/>
      <c r="BIK25" s="276"/>
      <c r="BIL25" s="276"/>
      <c r="BIM25" s="276"/>
      <c r="BIN25" s="276"/>
      <c r="BIO25" s="276"/>
      <c r="BIP25" s="276"/>
      <c r="BIQ25" s="276"/>
      <c r="BIR25" s="276"/>
      <c r="BIS25" s="276"/>
      <c r="BIT25" s="276"/>
      <c r="BIU25" s="276"/>
      <c r="BIV25" s="276"/>
      <c r="BIW25" s="276"/>
      <c r="BIX25" s="276"/>
      <c r="BIY25" s="276"/>
      <c r="BIZ25" s="276"/>
      <c r="BJA25" s="276"/>
      <c r="BJB25" s="276"/>
      <c r="BJC25" s="276"/>
      <c r="BJD25" s="276"/>
      <c r="BJE25" s="276"/>
      <c r="BJF25" s="276"/>
      <c r="BJG25" s="276"/>
      <c r="BJH25" s="276"/>
      <c r="BJI25" s="276"/>
      <c r="BJJ25" s="276"/>
      <c r="BJK25" s="276"/>
      <c r="BJL25" s="276"/>
      <c r="BJM25" s="276"/>
      <c r="BJN25" s="276"/>
      <c r="BJO25" s="276"/>
      <c r="BJP25" s="276"/>
      <c r="BJQ25" s="276"/>
      <c r="BJR25" s="276"/>
      <c r="BJS25" s="276"/>
      <c r="BJT25" s="276"/>
      <c r="BJU25" s="276"/>
      <c r="BJV25" s="276"/>
      <c r="BJW25" s="276"/>
      <c r="BJX25" s="276"/>
      <c r="BJY25" s="276"/>
      <c r="BJZ25" s="276"/>
      <c r="BKA25" s="276"/>
      <c r="BKB25" s="276"/>
      <c r="BKC25" s="276"/>
      <c r="BKD25" s="276"/>
      <c r="BKE25" s="276"/>
      <c r="BKF25" s="276"/>
      <c r="BKG25" s="276"/>
      <c r="BKH25" s="276"/>
      <c r="BKI25" s="276"/>
      <c r="BKJ25" s="276"/>
      <c r="BKK25" s="276"/>
      <c r="BKL25" s="276"/>
      <c r="BKM25" s="276"/>
      <c r="BKN25" s="276"/>
      <c r="BKO25" s="276"/>
      <c r="BKP25" s="276"/>
      <c r="BKQ25" s="276"/>
      <c r="BKR25" s="276"/>
      <c r="BKS25" s="276"/>
      <c r="BKT25" s="276"/>
      <c r="BKU25" s="276"/>
      <c r="BKV25" s="276"/>
      <c r="BKW25" s="276"/>
      <c r="BKX25" s="276"/>
      <c r="BKY25" s="276"/>
      <c r="BKZ25" s="276"/>
      <c r="BLA25" s="276"/>
      <c r="BLB25" s="276"/>
      <c r="BLC25" s="276"/>
      <c r="BLD25" s="276"/>
      <c r="BLE25" s="276"/>
      <c r="BLF25" s="276"/>
      <c r="BLG25" s="276"/>
      <c r="BLH25" s="276"/>
      <c r="BLI25" s="276"/>
      <c r="BLJ25" s="276"/>
      <c r="BLK25" s="276"/>
      <c r="BLL25" s="276"/>
      <c r="BLM25" s="276"/>
      <c r="BLN25" s="276"/>
      <c r="BLO25" s="276"/>
      <c r="BLP25" s="276"/>
      <c r="BLQ25" s="276"/>
      <c r="BLR25" s="276"/>
      <c r="BLS25" s="276"/>
      <c r="BLT25" s="276"/>
      <c r="BLU25" s="276"/>
      <c r="BLV25" s="276"/>
      <c r="BLW25" s="276"/>
      <c r="BLX25" s="276"/>
      <c r="BLY25" s="276"/>
      <c r="BLZ25" s="276"/>
      <c r="BMA25" s="276"/>
      <c r="BMB25" s="276"/>
      <c r="BMC25" s="276"/>
      <c r="BMD25" s="276"/>
      <c r="BME25" s="276"/>
      <c r="BMF25" s="276"/>
      <c r="BMG25" s="276"/>
      <c r="BMH25" s="276"/>
      <c r="BMI25" s="276"/>
      <c r="BMJ25" s="276"/>
      <c r="BMK25" s="276"/>
      <c r="BML25" s="276"/>
      <c r="BMM25" s="276"/>
      <c r="BMN25" s="276"/>
      <c r="BMO25" s="276"/>
      <c r="BMP25" s="276"/>
      <c r="BMQ25" s="276"/>
      <c r="BMR25" s="276"/>
      <c r="BMS25" s="276"/>
      <c r="BMT25" s="276"/>
      <c r="BMU25" s="276"/>
      <c r="BMV25" s="276"/>
      <c r="BMW25" s="276"/>
      <c r="BMX25" s="276"/>
      <c r="BMY25" s="276"/>
      <c r="BMZ25" s="276"/>
      <c r="BNA25" s="276"/>
      <c r="BNB25" s="276"/>
      <c r="BNC25" s="276"/>
      <c r="BND25" s="276"/>
      <c r="BNE25" s="276"/>
      <c r="BNF25" s="276"/>
      <c r="BNG25" s="276"/>
      <c r="BNH25" s="276"/>
      <c r="BNI25" s="276"/>
      <c r="BNJ25" s="276"/>
      <c r="BNK25" s="276"/>
      <c r="BNL25" s="276"/>
      <c r="BNM25" s="276"/>
      <c r="BNN25" s="276"/>
      <c r="BNO25" s="276"/>
      <c r="BNP25" s="276"/>
      <c r="BNQ25" s="276"/>
      <c r="BNR25" s="276"/>
      <c r="BNS25" s="276"/>
      <c r="BNT25" s="276"/>
      <c r="BNU25" s="276"/>
      <c r="BNV25" s="276"/>
      <c r="BNW25" s="276"/>
      <c r="BNX25" s="276"/>
      <c r="BNY25" s="276"/>
      <c r="BNZ25" s="276"/>
      <c r="BOA25" s="276"/>
      <c r="BOB25" s="276"/>
      <c r="BOC25" s="276"/>
      <c r="BOD25" s="276"/>
      <c r="BOE25" s="276"/>
      <c r="BOF25" s="276"/>
      <c r="BOG25" s="276"/>
      <c r="BOH25" s="276"/>
      <c r="BOI25" s="276"/>
      <c r="BOJ25" s="276"/>
      <c r="BOK25" s="276"/>
      <c r="BOL25" s="276"/>
      <c r="BOM25" s="276"/>
      <c r="BON25" s="276"/>
      <c r="BOO25" s="276"/>
      <c r="BOP25" s="276"/>
      <c r="BOQ25" s="276"/>
      <c r="BOR25" s="276"/>
      <c r="BOS25" s="276"/>
      <c r="BOT25" s="276"/>
      <c r="BOU25" s="276"/>
      <c r="BOV25" s="276"/>
      <c r="BOW25" s="276"/>
      <c r="BOX25" s="276"/>
      <c r="BOY25" s="276"/>
      <c r="BOZ25" s="276"/>
      <c r="BPA25" s="276"/>
      <c r="BPB25" s="276"/>
      <c r="BPC25" s="276"/>
      <c r="BPD25" s="276"/>
      <c r="BPE25" s="276"/>
      <c r="BPF25" s="276"/>
      <c r="BPG25" s="276"/>
      <c r="BPH25" s="276"/>
      <c r="BPI25" s="276"/>
      <c r="BPJ25" s="276"/>
      <c r="BPK25" s="276"/>
      <c r="BPL25" s="276"/>
      <c r="BPM25" s="276"/>
      <c r="BPN25" s="276"/>
      <c r="BPO25" s="276"/>
      <c r="BPP25" s="276"/>
      <c r="BPQ25" s="276"/>
      <c r="BPR25" s="276"/>
      <c r="BPS25" s="276"/>
      <c r="BPT25" s="276"/>
      <c r="BPU25" s="276"/>
      <c r="BPV25" s="276"/>
      <c r="BPW25" s="276"/>
      <c r="BPX25" s="276"/>
      <c r="BPY25" s="276"/>
      <c r="BPZ25" s="276"/>
      <c r="BQA25" s="276"/>
      <c r="BQB25" s="276"/>
      <c r="BQC25" s="276"/>
      <c r="BQD25" s="276"/>
      <c r="BQE25" s="276"/>
      <c r="BQF25" s="276"/>
      <c r="BQG25" s="276"/>
      <c r="BQH25" s="276"/>
      <c r="BQI25" s="276"/>
      <c r="BQJ25" s="276"/>
      <c r="BQK25" s="276"/>
      <c r="BQL25" s="276"/>
      <c r="BQM25" s="276"/>
      <c r="BQN25" s="276"/>
      <c r="BQO25" s="276"/>
      <c r="BQP25" s="276"/>
      <c r="BQQ25" s="276"/>
      <c r="BQR25" s="276"/>
      <c r="BQS25" s="276"/>
      <c r="BQT25" s="276"/>
      <c r="BQU25" s="276"/>
      <c r="BQV25" s="276"/>
      <c r="BQW25" s="276"/>
      <c r="BQX25" s="276"/>
      <c r="BQY25" s="276"/>
      <c r="BQZ25" s="276"/>
      <c r="BRA25" s="276"/>
      <c r="BRB25" s="276"/>
      <c r="BRC25" s="276"/>
      <c r="BRD25" s="276"/>
      <c r="BRE25" s="276"/>
      <c r="BRF25" s="276"/>
      <c r="BRG25" s="276"/>
      <c r="BRH25" s="276"/>
      <c r="BRI25" s="276"/>
      <c r="BRJ25" s="276"/>
      <c r="BRK25" s="276"/>
      <c r="BRL25" s="276"/>
      <c r="BRM25" s="276"/>
      <c r="BRN25" s="276"/>
      <c r="BRO25" s="276"/>
      <c r="BRP25" s="276"/>
      <c r="BRQ25" s="276"/>
      <c r="BRR25" s="276"/>
      <c r="BRS25" s="276"/>
      <c r="BRT25" s="276"/>
      <c r="BRU25" s="276"/>
      <c r="BRV25" s="276"/>
      <c r="BRW25" s="276"/>
      <c r="BRX25" s="276"/>
      <c r="BRY25" s="276"/>
      <c r="BRZ25" s="276"/>
      <c r="BSA25" s="276"/>
      <c r="BSB25" s="276"/>
      <c r="BSC25" s="276"/>
      <c r="BSD25" s="276"/>
      <c r="BSE25" s="276"/>
      <c r="BSF25" s="276"/>
      <c r="BSG25" s="276"/>
      <c r="BSH25" s="276"/>
      <c r="BSI25" s="276"/>
      <c r="BSJ25" s="276"/>
      <c r="BSK25" s="276"/>
      <c r="BSL25" s="276"/>
      <c r="BSM25" s="276"/>
      <c r="BSN25" s="276"/>
      <c r="BSO25" s="276"/>
      <c r="BSP25" s="276"/>
      <c r="BSQ25" s="276"/>
      <c r="BSR25" s="276"/>
      <c r="BSS25" s="276"/>
      <c r="BST25" s="276"/>
      <c r="BSU25" s="276"/>
      <c r="BSV25" s="276"/>
      <c r="BSW25" s="276"/>
      <c r="BSX25" s="276"/>
      <c r="BSY25" s="276"/>
      <c r="BSZ25" s="276"/>
      <c r="BTA25" s="276"/>
      <c r="BTB25" s="276"/>
      <c r="BTC25" s="276"/>
      <c r="BTD25" s="276"/>
      <c r="BTE25" s="276"/>
      <c r="BTF25" s="276"/>
      <c r="BTG25" s="276"/>
      <c r="BTH25" s="276"/>
      <c r="BTI25" s="276"/>
      <c r="BTJ25" s="276"/>
      <c r="BTK25" s="276"/>
      <c r="BTL25" s="276"/>
      <c r="BTM25" s="276"/>
      <c r="BTN25" s="276"/>
      <c r="BTO25" s="276"/>
      <c r="BTP25" s="276"/>
      <c r="BTQ25" s="276"/>
      <c r="BTR25" s="276"/>
      <c r="BTS25" s="276"/>
      <c r="BTT25" s="276"/>
      <c r="BTU25" s="276"/>
      <c r="BTV25" s="276"/>
      <c r="BTW25" s="276"/>
      <c r="BTX25" s="276"/>
      <c r="BTY25" s="276"/>
      <c r="BTZ25" s="276"/>
      <c r="BUA25" s="276"/>
      <c r="BUB25" s="276"/>
      <c r="BUC25" s="276"/>
      <c r="BUD25" s="276"/>
      <c r="BUE25" s="276"/>
      <c r="BUF25" s="276"/>
      <c r="BUG25" s="276"/>
      <c r="BUH25" s="276"/>
      <c r="BUI25" s="276"/>
      <c r="BUJ25" s="276"/>
      <c r="BUK25" s="276"/>
      <c r="BUL25" s="276"/>
      <c r="BUM25" s="276"/>
      <c r="BUN25" s="276"/>
      <c r="BUO25" s="276"/>
      <c r="BUP25" s="276"/>
      <c r="BUQ25" s="276"/>
      <c r="BUR25" s="276"/>
      <c r="BUS25" s="276"/>
      <c r="BUT25" s="276"/>
      <c r="BUU25" s="276"/>
      <c r="BUV25" s="276"/>
      <c r="BUW25" s="276"/>
      <c r="BUX25" s="276"/>
      <c r="BUY25" s="276"/>
      <c r="BUZ25" s="276"/>
      <c r="BVA25" s="276"/>
      <c r="BVB25" s="276"/>
      <c r="BVC25" s="276"/>
      <c r="BVD25" s="276"/>
      <c r="BVE25" s="276"/>
      <c r="BVF25" s="276"/>
      <c r="BVG25" s="276"/>
      <c r="BVH25" s="276"/>
      <c r="BVI25" s="276"/>
      <c r="BVJ25" s="276"/>
      <c r="BVK25" s="276"/>
      <c r="BVL25" s="276"/>
      <c r="BVM25" s="276"/>
      <c r="BVN25" s="276"/>
      <c r="BVO25" s="276"/>
      <c r="BVP25" s="276"/>
      <c r="BVQ25" s="276"/>
      <c r="BVR25" s="276"/>
      <c r="BVS25" s="276"/>
      <c r="BVT25" s="276"/>
      <c r="BVU25" s="276"/>
      <c r="BVV25" s="276"/>
      <c r="BVW25" s="276"/>
      <c r="BVX25" s="276"/>
      <c r="BVY25" s="276"/>
      <c r="BVZ25" s="276"/>
      <c r="BWA25" s="276"/>
      <c r="BWB25" s="276"/>
      <c r="BWC25" s="276"/>
      <c r="BWD25" s="276"/>
      <c r="BWE25" s="276"/>
      <c r="BWF25" s="276"/>
      <c r="BWG25" s="276"/>
      <c r="BWH25" s="276"/>
      <c r="BWI25" s="276"/>
      <c r="BWJ25" s="276"/>
      <c r="BWK25" s="276"/>
      <c r="BWL25" s="276"/>
      <c r="BWM25" s="276"/>
      <c r="BWN25" s="276"/>
      <c r="BWO25" s="276"/>
      <c r="BWP25" s="276"/>
      <c r="BWQ25" s="276"/>
      <c r="BWR25" s="276"/>
      <c r="BWS25" s="276"/>
      <c r="BWT25" s="276"/>
      <c r="BWU25" s="276"/>
      <c r="BWV25" s="276"/>
      <c r="BWW25" s="276"/>
      <c r="BWX25" s="276"/>
      <c r="BWY25" s="276"/>
      <c r="BWZ25" s="276"/>
      <c r="BXA25" s="276"/>
      <c r="BXB25" s="276"/>
      <c r="BXC25" s="276"/>
      <c r="BXD25" s="276"/>
      <c r="BXE25" s="276"/>
      <c r="BXF25" s="276"/>
      <c r="BXG25" s="276"/>
      <c r="BXH25" s="276"/>
      <c r="BXI25" s="276"/>
      <c r="BXJ25" s="276"/>
      <c r="BXK25" s="276"/>
      <c r="BXL25" s="276"/>
      <c r="BXM25" s="276"/>
      <c r="BXN25" s="276"/>
      <c r="BXO25" s="276"/>
      <c r="BXP25" s="276"/>
      <c r="BXQ25" s="276"/>
      <c r="BXR25" s="276"/>
      <c r="BXS25" s="276"/>
      <c r="BXT25" s="276"/>
      <c r="BXU25" s="276"/>
      <c r="BXV25" s="276"/>
      <c r="BXW25" s="276"/>
      <c r="BXX25" s="276"/>
      <c r="BXY25" s="276"/>
      <c r="BXZ25" s="276"/>
      <c r="BYA25" s="276"/>
      <c r="BYB25" s="276"/>
      <c r="BYC25" s="276"/>
      <c r="BYD25" s="276"/>
      <c r="BYE25" s="276"/>
      <c r="BYF25" s="276"/>
      <c r="BYG25" s="276"/>
      <c r="BYH25" s="276"/>
      <c r="BYI25" s="276"/>
      <c r="BYJ25" s="276"/>
      <c r="BYK25" s="276"/>
      <c r="BYL25" s="276"/>
      <c r="BYM25" s="276"/>
      <c r="BYN25" s="276"/>
      <c r="BYO25" s="276"/>
      <c r="BYP25" s="276"/>
      <c r="BYQ25" s="276"/>
      <c r="BYR25" s="276"/>
      <c r="BYS25" s="276"/>
      <c r="BYT25" s="276"/>
      <c r="BYU25" s="276"/>
      <c r="BYV25" s="276"/>
      <c r="BYW25" s="276"/>
      <c r="BYX25" s="276"/>
      <c r="BYY25" s="276"/>
      <c r="BYZ25" s="276"/>
      <c r="BZA25" s="276"/>
      <c r="BZB25" s="276"/>
      <c r="BZC25" s="276"/>
      <c r="BZD25" s="276"/>
      <c r="BZE25" s="276"/>
      <c r="BZF25" s="276"/>
      <c r="BZG25" s="276"/>
      <c r="BZH25" s="276"/>
      <c r="BZI25" s="276"/>
      <c r="BZJ25" s="276"/>
      <c r="BZK25" s="276"/>
      <c r="BZL25" s="276"/>
      <c r="BZM25" s="276"/>
      <c r="BZN25" s="276"/>
      <c r="BZO25" s="276"/>
      <c r="BZP25" s="276"/>
      <c r="BZQ25" s="276"/>
      <c r="BZR25" s="276"/>
      <c r="BZS25" s="276"/>
      <c r="BZT25" s="276"/>
      <c r="BZU25" s="276"/>
      <c r="BZV25" s="276"/>
      <c r="BZW25" s="276"/>
      <c r="BZX25" s="276"/>
      <c r="BZY25" s="276"/>
      <c r="BZZ25" s="276"/>
      <c r="CAA25" s="276"/>
      <c r="CAB25" s="276"/>
      <c r="CAC25" s="276"/>
      <c r="CAD25" s="276"/>
      <c r="CAE25" s="276"/>
      <c r="CAF25" s="276"/>
      <c r="CAG25" s="276"/>
      <c r="CAH25" s="276"/>
      <c r="CAI25" s="276"/>
      <c r="CAJ25" s="276"/>
      <c r="CAK25" s="276"/>
      <c r="CAL25" s="276"/>
      <c r="CAM25" s="276"/>
      <c r="CAN25" s="276"/>
      <c r="CAO25" s="276"/>
      <c r="CAP25" s="276"/>
      <c r="CAQ25" s="276"/>
      <c r="CAR25" s="276"/>
      <c r="CAS25" s="276"/>
      <c r="CAT25" s="276"/>
      <c r="CAU25" s="276"/>
      <c r="CAV25" s="276"/>
      <c r="CAW25" s="276"/>
      <c r="CAX25" s="276"/>
      <c r="CAY25" s="276"/>
      <c r="CAZ25" s="276"/>
      <c r="CBA25" s="276"/>
      <c r="CBB25" s="276"/>
      <c r="CBC25" s="276"/>
      <c r="CBD25" s="276"/>
      <c r="CBE25" s="276"/>
      <c r="CBF25" s="276"/>
      <c r="CBG25" s="276"/>
      <c r="CBH25" s="276"/>
      <c r="CBI25" s="276"/>
      <c r="CBJ25" s="276"/>
      <c r="CBK25" s="276"/>
      <c r="CBL25" s="276"/>
      <c r="CBM25" s="276"/>
      <c r="CBN25" s="276"/>
      <c r="CBO25" s="276"/>
      <c r="CBP25" s="276"/>
      <c r="CBQ25" s="276"/>
      <c r="CBR25" s="276"/>
      <c r="CBS25" s="276"/>
      <c r="CBT25" s="276"/>
      <c r="CBU25" s="276"/>
      <c r="CBV25" s="276"/>
      <c r="CBW25" s="276"/>
      <c r="CBX25" s="276"/>
      <c r="CBY25" s="276"/>
      <c r="CBZ25" s="276"/>
      <c r="CCA25" s="276"/>
      <c r="CCB25" s="276"/>
      <c r="CCC25" s="276"/>
      <c r="CCD25" s="276"/>
      <c r="CCE25" s="276"/>
      <c r="CCF25" s="276"/>
      <c r="CCG25" s="276"/>
      <c r="CCH25" s="276"/>
      <c r="CCI25" s="276"/>
      <c r="CCJ25" s="276"/>
      <c r="CCK25" s="276"/>
      <c r="CCL25" s="276"/>
      <c r="CCM25" s="276"/>
      <c r="CCN25" s="276"/>
      <c r="CCO25" s="276"/>
      <c r="CCP25" s="276"/>
      <c r="CCQ25" s="276"/>
      <c r="CCR25" s="276"/>
      <c r="CCS25" s="276"/>
      <c r="CCT25" s="276"/>
      <c r="CCU25" s="276"/>
      <c r="CCV25" s="276"/>
      <c r="CCW25" s="276"/>
      <c r="CCX25" s="276"/>
      <c r="CCY25" s="276"/>
      <c r="CCZ25" s="276"/>
      <c r="CDA25" s="276"/>
      <c r="CDB25" s="276"/>
      <c r="CDC25" s="276"/>
      <c r="CDD25" s="276"/>
      <c r="CDE25" s="276"/>
      <c r="CDF25" s="276"/>
      <c r="CDG25" s="276"/>
      <c r="CDH25" s="276"/>
      <c r="CDI25" s="276"/>
      <c r="CDJ25" s="276"/>
      <c r="CDK25" s="276"/>
      <c r="CDL25" s="276"/>
      <c r="CDM25" s="276"/>
      <c r="CDN25" s="276"/>
      <c r="CDO25" s="276"/>
      <c r="CDP25" s="276"/>
      <c r="CDQ25" s="276"/>
      <c r="CDR25" s="276"/>
      <c r="CDS25" s="276"/>
      <c r="CDT25" s="276"/>
      <c r="CDU25" s="276"/>
      <c r="CDV25" s="276"/>
      <c r="CDW25" s="276"/>
      <c r="CDX25" s="276"/>
      <c r="CDY25" s="276"/>
      <c r="CDZ25" s="276"/>
      <c r="CEA25" s="276"/>
      <c r="CEB25" s="276"/>
      <c r="CEC25" s="276"/>
      <c r="CED25" s="276"/>
      <c r="CEE25" s="276"/>
      <c r="CEF25" s="276"/>
      <c r="CEG25" s="276"/>
      <c r="CEH25" s="276"/>
      <c r="CEI25" s="276"/>
      <c r="CEJ25" s="276"/>
      <c r="CEK25" s="276"/>
      <c r="CEL25" s="276"/>
      <c r="CEM25" s="276"/>
      <c r="CEN25" s="276"/>
      <c r="CEO25" s="276"/>
      <c r="CEP25" s="276"/>
      <c r="CEQ25" s="276"/>
      <c r="CER25" s="276"/>
      <c r="CES25" s="276"/>
      <c r="CET25" s="276"/>
      <c r="CEU25" s="276"/>
      <c r="CEV25" s="276"/>
      <c r="CEW25" s="276"/>
      <c r="CEX25" s="276"/>
      <c r="CEY25" s="276"/>
      <c r="CEZ25" s="276"/>
      <c r="CFA25" s="276"/>
      <c r="CFB25" s="276"/>
      <c r="CFC25" s="276"/>
      <c r="CFD25" s="276"/>
      <c r="CFE25" s="276"/>
      <c r="CFF25" s="276"/>
      <c r="CFG25" s="276"/>
      <c r="CFH25" s="276"/>
      <c r="CFI25" s="276"/>
      <c r="CFJ25" s="276"/>
      <c r="CFK25" s="276"/>
      <c r="CFL25" s="276"/>
      <c r="CFM25" s="276"/>
      <c r="CFN25" s="276"/>
      <c r="CFO25" s="276"/>
      <c r="CFP25" s="276"/>
      <c r="CFQ25" s="276"/>
      <c r="CFR25" s="276"/>
      <c r="CFS25" s="276"/>
      <c r="CFT25" s="276"/>
      <c r="CFU25" s="276"/>
      <c r="CFV25" s="276"/>
      <c r="CFW25" s="276"/>
      <c r="CFX25" s="276"/>
      <c r="CFY25" s="276"/>
      <c r="CFZ25" s="276"/>
      <c r="CGA25" s="276"/>
      <c r="CGB25" s="276"/>
      <c r="CGC25" s="276"/>
      <c r="CGD25" s="276"/>
      <c r="CGE25" s="276"/>
      <c r="CGF25" s="276"/>
      <c r="CGG25" s="276"/>
      <c r="CGH25" s="276"/>
      <c r="CGI25" s="276"/>
      <c r="CGJ25" s="276"/>
      <c r="CGK25" s="276"/>
      <c r="CGL25" s="276"/>
      <c r="CGM25" s="276"/>
      <c r="CGN25" s="276"/>
      <c r="CGO25" s="276"/>
      <c r="CGP25" s="276"/>
      <c r="CGQ25" s="276"/>
      <c r="CGR25" s="276"/>
      <c r="CGS25" s="276"/>
      <c r="CGT25" s="276"/>
      <c r="CGU25" s="276"/>
      <c r="CGV25" s="276"/>
      <c r="CGW25" s="276"/>
      <c r="CGX25" s="276"/>
      <c r="CGY25" s="276"/>
      <c r="CGZ25" s="276"/>
      <c r="CHA25" s="276"/>
      <c r="CHB25" s="276"/>
      <c r="CHC25" s="276"/>
      <c r="CHD25" s="276"/>
      <c r="CHE25" s="276"/>
      <c r="CHF25" s="276"/>
      <c r="CHG25" s="276"/>
      <c r="CHH25" s="276"/>
      <c r="CHI25" s="276"/>
      <c r="CHJ25" s="276"/>
      <c r="CHK25" s="276"/>
      <c r="CHL25" s="276"/>
      <c r="CHM25" s="276"/>
      <c r="CHN25" s="276"/>
      <c r="CHO25" s="276"/>
      <c r="CHP25" s="276"/>
      <c r="CHQ25" s="276"/>
      <c r="CHR25" s="276"/>
      <c r="CHS25" s="276"/>
      <c r="CHT25" s="276"/>
      <c r="CHU25" s="276"/>
      <c r="CHV25" s="276"/>
      <c r="CHW25" s="276"/>
      <c r="CHX25" s="276"/>
      <c r="CHY25" s="276"/>
      <c r="CHZ25" s="276"/>
      <c r="CIA25" s="276"/>
      <c r="CIB25" s="276"/>
      <c r="CIC25" s="276"/>
      <c r="CID25" s="276"/>
      <c r="CIE25" s="276"/>
      <c r="CIF25" s="276"/>
      <c r="CIG25" s="276"/>
      <c r="CIH25" s="276"/>
      <c r="CII25" s="276"/>
      <c r="CIJ25" s="276"/>
      <c r="CIK25" s="276"/>
      <c r="CIL25" s="276"/>
      <c r="CIM25" s="276"/>
      <c r="CIN25" s="276"/>
      <c r="CIO25" s="276"/>
      <c r="CIP25" s="276"/>
      <c r="CIQ25" s="276"/>
      <c r="CIR25" s="276"/>
      <c r="CIS25" s="276"/>
      <c r="CIT25" s="276"/>
      <c r="CIU25" s="276"/>
      <c r="CIV25" s="276"/>
      <c r="CIW25" s="276"/>
      <c r="CIX25" s="276"/>
      <c r="CIY25" s="276"/>
      <c r="CIZ25" s="276"/>
      <c r="CJA25" s="276"/>
      <c r="CJB25" s="276"/>
      <c r="CJC25" s="276"/>
      <c r="CJD25" s="276"/>
      <c r="CJE25" s="276"/>
      <c r="CJF25" s="276"/>
      <c r="CJG25" s="276"/>
      <c r="CJH25" s="276"/>
      <c r="CJI25" s="276"/>
      <c r="CJJ25" s="276"/>
      <c r="CJK25" s="276"/>
      <c r="CJL25" s="276"/>
      <c r="CJM25" s="276"/>
      <c r="CJN25" s="276"/>
      <c r="CJO25" s="276"/>
      <c r="CJP25" s="276"/>
      <c r="CJQ25" s="276"/>
      <c r="CJR25" s="276"/>
      <c r="CJS25" s="276"/>
      <c r="CJT25" s="276"/>
      <c r="CJU25" s="276"/>
      <c r="CJV25" s="276"/>
      <c r="CJW25" s="276"/>
      <c r="CJX25" s="276"/>
      <c r="CJY25" s="276"/>
      <c r="CJZ25" s="276"/>
      <c r="CKA25" s="276"/>
      <c r="CKB25" s="276"/>
      <c r="CKC25" s="276"/>
      <c r="CKD25" s="276"/>
      <c r="CKE25" s="276"/>
      <c r="CKF25" s="276"/>
      <c r="CKG25" s="276"/>
      <c r="CKH25" s="276"/>
      <c r="CKI25" s="276"/>
      <c r="CKJ25" s="276"/>
      <c r="CKK25" s="276"/>
      <c r="CKL25" s="276"/>
      <c r="CKM25" s="276"/>
      <c r="CKN25" s="276"/>
      <c r="CKO25" s="276"/>
      <c r="CKP25" s="276"/>
      <c r="CKQ25" s="276"/>
      <c r="CKR25" s="276"/>
      <c r="CKS25" s="276"/>
      <c r="CKT25" s="276"/>
      <c r="CKU25" s="276"/>
      <c r="CKV25" s="276"/>
      <c r="CKW25" s="276"/>
      <c r="CKX25" s="276"/>
      <c r="CKY25" s="276"/>
      <c r="CKZ25" s="276"/>
      <c r="CLA25" s="276"/>
      <c r="CLB25" s="276"/>
      <c r="CLC25" s="276"/>
      <c r="CLD25" s="276"/>
      <c r="CLE25" s="276"/>
      <c r="CLF25" s="276"/>
      <c r="CLG25" s="276"/>
      <c r="CLH25" s="276"/>
      <c r="CLI25" s="276"/>
      <c r="CLJ25" s="276"/>
      <c r="CLK25" s="276"/>
      <c r="CLL25" s="276"/>
      <c r="CLM25" s="276"/>
      <c r="CLN25" s="276"/>
      <c r="CLO25" s="276"/>
      <c r="CLP25" s="276"/>
      <c r="CLQ25" s="276"/>
      <c r="CLR25" s="276"/>
      <c r="CLS25" s="276"/>
      <c r="CLT25" s="276"/>
      <c r="CLU25" s="276"/>
      <c r="CLV25" s="276"/>
      <c r="CLW25" s="276"/>
      <c r="CLX25" s="276"/>
      <c r="CLY25" s="276"/>
      <c r="CLZ25" s="276"/>
      <c r="CMA25" s="276"/>
      <c r="CMB25" s="276"/>
      <c r="CMC25" s="276"/>
      <c r="CMD25" s="276"/>
      <c r="CME25" s="276"/>
      <c r="CMF25" s="276"/>
      <c r="CMG25" s="276"/>
      <c r="CMH25" s="276"/>
      <c r="CMI25" s="276"/>
      <c r="CMJ25" s="276"/>
      <c r="CMK25" s="276"/>
      <c r="CML25" s="276"/>
      <c r="CMM25" s="276"/>
      <c r="CMN25" s="276"/>
      <c r="CMO25" s="276"/>
      <c r="CMP25" s="276"/>
      <c r="CMQ25" s="276"/>
      <c r="CMR25" s="276"/>
      <c r="CMS25" s="276"/>
      <c r="CMT25" s="276"/>
      <c r="CMU25" s="276"/>
      <c r="CMV25" s="276"/>
      <c r="CMW25" s="276"/>
      <c r="CMX25" s="276"/>
      <c r="CMY25" s="276"/>
      <c r="CMZ25" s="276"/>
      <c r="CNA25" s="276"/>
      <c r="CNB25" s="276"/>
      <c r="CNC25" s="276"/>
      <c r="CND25" s="276"/>
      <c r="CNE25" s="276"/>
      <c r="CNF25" s="276"/>
      <c r="CNG25" s="276"/>
      <c r="CNH25" s="276"/>
      <c r="CNI25" s="276"/>
      <c r="CNJ25" s="276"/>
      <c r="CNK25" s="276"/>
      <c r="CNL25" s="276"/>
      <c r="CNM25" s="276"/>
      <c r="CNN25" s="276"/>
      <c r="CNO25" s="276"/>
      <c r="CNP25" s="276"/>
      <c r="CNQ25" s="276"/>
      <c r="CNR25" s="276"/>
      <c r="CNS25" s="276"/>
      <c r="CNT25" s="276"/>
      <c r="CNU25" s="276"/>
      <c r="CNV25" s="276"/>
      <c r="CNW25" s="276"/>
      <c r="CNX25" s="276"/>
      <c r="CNY25" s="276"/>
      <c r="CNZ25" s="276"/>
      <c r="COA25" s="276"/>
      <c r="COB25" s="276"/>
      <c r="COC25" s="276"/>
      <c r="COD25" s="276"/>
      <c r="COE25" s="276"/>
      <c r="COF25" s="276"/>
      <c r="COG25" s="276"/>
      <c r="COH25" s="276"/>
      <c r="COI25" s="276"/>
      <c r="COJ25" s="276"/>
      <c r="COK25" s="276"/>
      <c r="COL25" s="276"/>
      <c r="COM25" s="276"/>
      <c r="CON25" s="276"/>
      <c r="COO25" s="276"/>
      <c r="COP25" s="276"/>
      <c r="COQ25" s="276"/>
      <c r="COR25" s="276"/>
      <c r="COS25" s="276"/>
      <c r="COT25" s="276"/>
      <c r="COU25" s="276"/>
      <c r="COV25" s="276"/>
      <c r="COW25" s="276"/>
      <c r="COX25" s="276"/>
      <c r="COY25" s="276"/>
      <c r="COZ25" s="276"/>
      <c r="CPA25" s="276"/>
      <c r="CPB25" s="276"/>
      <c r="CPC25" s="276"/>
      <c r="CPD25" s="276"/>
      <c r="CPE25" s="276"/>
      <c r="CPF25" s="276"/>
      <c r="CPG25" s="276"/>
      <c r="CPH25" s="276"/>
      <c r="CPI25" s="276"/>
      <c r="CPJ25" s="276"/>
      <c r="CPK25" s="276"/>
      <c r="CPL25" s="276"/>
      <c r="CPM25" s="276"/>
      <c r="CPN25" s="276"/>
      <c r="CPO25" s="276"/>
      <c r="CPP25" s="276"/>
      <c r="CPQ25" s="276"/>
      <c r="CPR25" s="276"/>
      <c r="CPS25" s="276"/>
      <c r="CPT25" s="276"/>
      <c r="CPU25" s="276"/>
      <c r="CPV25" s="276"/>
      <c r="CPW25" s="276"/>
      <c r="CPX25" s="276"/>
      <c r="CPY25" s="276"/>
      <c r="CPZ25" s="276"/>
      <c r="CQA25" s="276"/>
      <c r="CQB25" s="276"/>
      <c r="CQC25" s="276"/>
      <c r="CQD25" s="276"/>
      <c r="CQE25" s="276"/>
      <c r="CQF25" s="276"/>
      <c r="CQG25" s="276"/>
      <c r="CQH25" s="276"/>
      <c r="CQI25" s="276"/>
      <c r="CQJ25" s="276"/>
      <c r="CQK25" s="276"/>
      <c r="CQL25" s="276"/>
      <c r="CQM25" s="276"/>
      <c r="CQN25" s="276"/>
      <c r="CQO25" s="276"/>
      <c r="CQP25" s="276"/>
      <c r="CQQ25" s="276"/>
      <c r="CQR25" s="276"/>
      <c r="CQS25" s="276"/>
      <c r="CQT25" s="276"/>
      <c r="CQU25" s="276"/>
      <c r="CQV25" s="276"/>
      <c r="CQW25" s="276"/>
      <c r="CQX25" s="276"/>
      <c r="CQY25" s="276"/>
      <c r="CQZ25" s="276"/>
      <c r="CRA25" s="276"/>
      <c r="CRB25" s="276"/>
      <c r="CRC25" s="276"/>
      <c r="CRD25" s="276"/>
      <c r="CRE25" s="276"/>
      <c r="CRF25" s="276"/>
      <c r="CRG25" s="276"/>
      <c r="CRH25" s="276"/>
      <c r="CRI25" s="276"/>
      <c r="CRJ25" s="276"/>
      <c r="CRK25" s="276"/>
      <c r="CRL25" s="276"/>
      <c r="CRM25" s="276"/>
      <c r="CRN25" s="276"/>
      <c r="CRO25" s="276"/>
      <c r="CRP25" s="276"/>
      <c r="CRQ25" s="276"/>
      <c r="CRR25" s="276"/>
      <c r="CRS25" s="276"/>
      <c r="CRT25" s="276"/>
      <c r="CRU25" s="276"/>
      <c r="CRV25" s="276"/>
      <c r="CRW25" s="276"/>
      <c r="CRX25" s="276"/>
      <c r="CRY25" s="276"/>
      <c r="CRZ25" s="276"/>
      <c r="CSA25" s="276"/>
      <c r="CSB25" s="276"/>
      <c r="CSC25" s="276"/>
      <c r="CSD25" s="276"/>
      <c r="CSE25" s="276"/>
      <c r="CSF25" s="276"/>
      <c r="CSG25" s="276"/>
      <c r="CSH25" s="276"/>
      <c r="CSI25" s="276"/>
      <c r="CSJ25" s="276"/>
      <c r="CSK25" s="276"/>
      <c r="CSL25" s="276"/>
      <c r="CSM25" s="276"/>
      <c r="CSN25" s="276"/>
      <c r="CSO25" s="276"/>
      <c r="CSP25" s="276"/>
      <c r="CSQ25" s="276"/>
      <c r="CSR25" s="276"/>
      <c r="CSS25" s="276"/>
      <c r="CST25" s="276"/>
      <c r="CSU25" s="276"/>
      <c r="CSV25" s="276"/>
      <c r="CSW25" s="276"/>
      <c r="CSX25" s="276"/>
      <c r="CSY25" s="276"/>
      <c r="CSZ25" s="276"/>
      <c r="CTA25" s="276"/>
      <c r="CTB25" s="276"/>
      <c r="CTC25" s="276"/>
      <c r="CTD25" s="276"/>
      <c r="CTE25" s="276"/>
      <c r="CTF25" s="276"/>
      <c r="CTG25" s="276"/>
      <c r="CTH25" s="276"/>
      <c r="CTI25" s="276"/>
      <c r="CTJ25" s="276"/>
      <c r="CTK25" s="276"/>
      <c r="CTL25" s="276"/>
      <c r="CTM25" s="276"/>
      <c r="CTN25" s="276"/>
      <c r="CTO25" s="276"/>
      <c r="CTP25" s="276"/>
      <c r="CTQ25" s="276"/>
      <c r="CTR25" s="276"/>
      <c r="CTS25" s="276"/>
      <c r="CTT25" s="276"/>
      <c r="CTU25" s="276"/>
      <c r="CTV25" s="276"/>
      <c r="CTW25" s="276"/>
      <c r="CTX25" s="276"/>
      <c r="CTY25" s="276"/>
      <c r="CTZ25" s="276"/>
      <c r="CUA25" s="276"/>
      <c r="CUB25" s="276"/>
      <c r="CUC25" s="276"/>
      <c r="CUD25" s="276"/>
      <c r="CUE25" s="276"/>
      <c r="CUF25" s="276"/>
      <c r="CUG25" s="276"/>
      <c r="CUH25" s="276"/>
      <c r="CUI25" s="276"/>
      <c r="CUJ25" s="276"/>
      <c r="CUK25" s="276"/>
      <c r="CUL25" s="276"/>
      <c r="CUM25" s="276"/>
      <c r="CUN25" s="276"/>
      <c r="CUO25" s="276"/>
      <c r="CUP25" s="276"/>
      <c r="CUQ25" s="276"/>
      <c r="CUR25" s="276"/>
      <c r="CUS25" s="276"/>
      <c r="CUT25" s="276"/>
      <c r="CUU25" s="276"/>
      <c r="CUV25" s="276"/>
      <c r="CUW25" s="276"/>
      <c r="CUX25" s="276"/>
      <c r="CUY25" s="276"/>
      <c r="CUZ25" s="276"/>
      <c r="CVA25" s="276"/>
      <c r="CVB25" s="276"/>
      <c r="CVC25" s="276"/>
      <c r="CVD25" s="276"/>
      <c r="CVE25" s="276"/>
      <c r="CVF25" s="276"/>
      <c r="CVG25" s="276"/>
      <c r="CVH25" s="276"/>
      <c r="CVI25" s="276"/>
      <c r="CVJ25" s="276"/>
      <c r="CVK25" s="276"/>
      <c r="CVL25" s="276"/>
      <c r="CVM25" s="276"/>
      <c r="CVN25" s="276"/>
      <c r="CVO25" s="276"/>
      <c r="CVP25" s="276"/>
      <c r="CVQ25" s="276"/>
      <c r="CVR25" s="276"/>
      <c r="CVS25" s="276"/>
      <c r="CVT25" s="276"/>
      <c r="CVU25" s="276"/>
      <c r="CVV25" s="276"/>
      <c r="CVW25" s="276"/>
      <c r="CVX25" s="276"/>
      <c r="CVY25" s="276"/>
      <c r="CVZ25" s="276"/>
      <c r="CWA25" s="276"/>
      <c r="CWB25" s="276"/>
      <c r="CWC25" s="276"/>
      <c r="CWD25" s="276"/>
      <c r="CWE25" s="276"/>
      <c r="CWF25" s="276"/>
      <c r="CWG25" s="276"/>
      <c r="CWH25" s="276"/>
      <c r="CWI25" s="276"/>
      <c r="CWJ25" s="276"/>
      <c r="CWK25" s="276"/>
      <c r="CWL25" s="276"/>
      <c r="CWM25" s="276"/>
      <c r="CWN25" s="276"/>
      <c r="CWO25" s="276"/>
      <c r="CWP25" s="276"/>
      <c r="CWQ25" s="276"/>
      <c r="CWR25" s="276"/>
      <c r="CWS25" s="276"/>
      <c r="CWT25" s="276"/>
      <c r="CWU25" s="276"/>
      <c r="CWV25" s="276"/>
      <c r="CWW25" s="276"/>
      <c r="CWX25" s="276"/>
      <c r="CWY25" s="276"/>
      <c r="CWZ25" s="276"/>
      <c r="CXA25" s="276"/>
      <c r="CXB25" s="276"/>
      <c r="CXC25" s="276"/>
      <c r="CXD25" s="276"/>
      <c r="CXE25" s="276"/>
      <c r="CXF25" s="276"/>
      <c r="CXG25" s="276"/>
      <c r="CXH25" s="276"/>
      <c r="CXI25" s="276"/>
      <c r="CXJ25" s="276"/>
      <c r="CXK25" s="276"/>
      <c r="CXL25" s="276"/>
      <c r="CXM25" s="276"/>
      <c r="CXN25" s="276"/>
      <c r="CXO25" s="276"/>
      <c r="CXP25" s="276"/>
      <c r="CXQ25" s="276"/>
      <c r="CXR25" s="276"/>
      <c r="CXS25" s="276"/>
      <c r="CXT25" s="276"/>
      <c r="CXU25" s="276"/>
      <c r="CXV25" s="276"/>
      <c r="CXW25" s="276"/>
      <c r="CXX25" s="276"/>
      <c r="CXY25" s="276"/>
      <c r="CXZ25" s="276"/>
      <c r="CYA25" s="276"/>
      <c r="CYB25" s="276"/>
      <c r="CYC25" s="276"/>
      <c r="CYD25" s="276"/>
      <c r="CYE25" s="276"/>
      <c r="CYF25" s="276"/>
      <c r="CYG25" s="276"/>
      <c r="CYH25" s="276"/>
      <c r="CYI25" s="276"/>
      <c r="CYJ25" s="276"/>
      <c r="CYK25" s="276"/>
      <c r="CYL25" s="276"/>
      <c r="CYM25" s="276"/>
      <c r="CYN25" s="276"/>
      <c r="CYO25" s="276"/>
      <c r="CYP25" s="276"/>
      <c r="CYQ25" s="276"/>
      <c r="CYR25" s="276"/>
      <c r="CYS25" s="276"/>
      <c r="CYT25" s="276"/>
      <c r="CYU25" s="276"/>
      <c r="CYV25" s="276"/>
      <c r="CYW25" s="276"/>
      <c r="CYX25" s="276"/>
      <c r="CYY25" s="276"/>
      <c r="CYZ25" s="276"/>
      <c r="CZA25" s="276"/>
      <c r="CZB25" s="276"/>
      <c r="CZC25" s="276"/>
      <c r="CZD25" s="276"/>
      <c r="CZE25" s="276"/>
      <c r="CZF25" s="276"/>
      <c r="CZG25" s="276"/>
      <c r="CZH25" s="276"/>
      <c r="CZI25" s="276"/>
      <c r="CZJ25" s="276"/>
      <c r="CZK25" s="276"/>
      <c r="CZL25" s="276"/>
      <c r="CZM25" s="276"/>
      <c r="CZN25" s="276"/>
      <c r="CZO25" s="276"/>
      <c r="CZP25" s="276"/>
      <c r="CZQ25" s="276"/>
      <c r="CZR25" s="276"/>
      <c r="CZS25" s="276"/>
      <c r="CZT25" s="276"/>
      <c r="CZU25" s="276"/>
      <c r="CZV25" s="276"/>
      <c r="CZW25" s="276"/>
      <c r="CZX25" s="276"/>
      <c r="CZY25" s="276"/>
      <c r="CZZ25" s="276"/>
      <c r="DAA25" s="276"/>
      <c r="DAB25" s="276"/>
      <c r="DAC25" s="276"/>
      <c r="DAD25" s="276"/>
      <c r="DAE25" s="276"/>
      <c r="DAF25" s="276"/>
      <c r="DAG25" s="276"/>
      <c r="DAH25" s="276"/>
      <c r="DAI25" s="276"/>
      <c r="DAJ25" s="276"/>
      <c r="DAK25" s="276"/>
      <c r="DAL25" s="276"/>
      <c r="DAM25" s="276"/>
      <c r="DAN25" s="276"/>
      <c r="DAO25" s="276"/>
      <c r="DAP25" s="276"/>
      <c r="DAQ25" s="276"/>
      <c r="DAR25" s="276"/>
      <c r="DAS25" s="276"/>
      <c r="DAT25" s="276"/>
      <c r="DAU25" s="276"/>
      <c r="DAV25" s="276"/>
      <c r="DAW25" s="276"/>
      <c r="DAX25" s="276"/>
      <c r="DAY25" s="276"/>
      <c r="DAZ25" s="276"/>
      <c r="DBA25" s="276"/>
      <c r="DBB25" s="276"/>
      <c r="DBC25" s="276"/>
      <c r="DBD25" s="276"/>
      <c r="DBE25" s="276"/>
      <c r="DBF25" s="276"/>
      <c r="DBG25" s="276"/>
      <c r="DBH25" s="276"/>
      <c r="DBI25" s="276"/>
      <c r="DBJ25" s="276"/>
      <c r="DBK25" s="276"/>
      <c r="DBL25" s="276"/>
      <c r="DBM25" s="276"/>
      <c r="DBN25" s="276"/>
      <c r="DBO25" s="276"/>
      <c r="DBP25" s="276"/>
      <c r="DBQ25" s="276"/>
      <c r="DBR25" s="276"/>
      <c r="DBS25" s="276"/>
      <c r="DBT25" s="276"/>
      <c r="DBU25" s="276"/>
      <c r="DBV25" s="276"/>
      <c r="DBW25" s="276"/>
      <c r="DBX25" s="276"/>
      <c r="DBY25" s="276"/>
      <c r="DBZ25" s="276"/>
      <c r="DCA25" s="276"/>
      <c r="DCB25" s="276"/>
      <c r="DCC25" s="276"/>
      <c r="DCD25" s="276"/>
      <c r="DCE25" s="276"/>
      <c r="DCF25" s="276"/>
      <c r="DCG25" s="276"/>
      <c r="DCH25" s="276"/>
      <c r="DCI25" s="276"/>
      <c r="DCJ25" s="276"/>
      <c r="DCK25" s="276"/>
      <c r="DCL25" s="276"/>
      <c r="DCM25" s="276"/>
      <c r="DCN25" s="276"/>
      <c r="DCO25" s="276"/>
      <c r="DCP25" s="276"/>
      <c r="DCQ25" s="276"/>
      <c r="DCR25" s="276"/>
      <c r="DCS25" s="276"/>
      <c r="DCT25" s="276"/>
      <c r="DCU25" s="276"/>
      <c r="DCV25" s="276"/>
      <c r="DCW25" s="276"/>
      <c r="DCX25" s="276"/>
      <c r="DCY25" s="276"/>
      <c r="DCZ25" s="276"/>
      <c r="DDA25" s="276"/>
      <c r="DDB25" s="276"/>
      <c r="DDC25" s="276"/>
      <c r="DDD25" s="276"/>
      <c r="DDE25" s="276"/>
      <c r="DDF25" s="276"/>
      <c r="DDG25" s="276"/>
      <c r="DDH25" s="276"/>
      <c r="DDI25" s="276"/>
      <c r="DDJ25" s="276"/>
      <c r="DDK25" s="276"/>
      <c r="DDL25" s="276"/>
      <c r="DDM25" s="276"/>
      <c r="DDN25" s="276"/>
      <c r="DDO25" s="276"/>
      <c r="DDP25" s="276"/>
      <c r="DDQ25" s="276"/>
      <c r="DDR25" s="276"/>
      <c r="DDS25" s="276"/>
      <c r="DDT25" s="276"/>
      <c r="DDU25" s="276"/>
      <c r="DDV25" s="276"/>
      <c r="DDW25" s="276"/>
      <c r="DDX25" s="276"/>
      <c r="DDY25" s="276"/>
      <c r="DDZ25" s="276"/>
      <c r="DEA25" s="276"/>
      <c r="DEB25" s="276"/>
      <c r="DEC25" s="276"/>
      <c r="DED25" s="276"/>
      <c r="DEE25" s="276"/>
      <c r="DEF25" s="276"/>
      <c r="DEG25" s="276"/>
      <c r="DEH25" s="276"/>
      <c r="DEI25" s="276"/>
      <c r="DEJ25" s="276"/>
      <c r="DEK25" s="276"/>
      <c r="DEL25" s="276"/>
      <c r="DEM25" s="276"/>
      <c r="DEN25" s="276"/>
      <c r="DEO25" s="276"/>
      <c r="DEP25" s="276"/>
      <c r="DEQ25" s="276"/>
      <c r="DER25" s="276"/>
      <c r="DES25" s="276"/>
      <c r="DET25" s="276"/>
      <c r="DEU25" s="276"/>
      <c r="DEV25" s="276"/>
      <c r="DEW25" s="276"/>
      <c r="DEX25" s="276"/>
      <c r="DEY25" s="276"/>
      <c r="DEZ25" s="276"/>
      <c r="DFA25" s="276"/>
      <c r="DFB25" s="276"/>
      <c r="DFC25" s="276"/>
      <c r="DFD25" s="276"/>
      <c r="DFE25" s="276"/>
      <c r="DFF25" s="276"/>
      <c r="DFG25" s="276"/>
      <c r="DFH25" s="276"/>
      <c r="DFI25" s="276"/>
      <c r="DFJ25" s="276"/>
      <c r="DFK25" s="276"/>
      <c r="DFL25" s="276"/>
      <c r="DFM25" s="276"/>
      <c r="DFN25" s="276"/>
      <c r="DFO25" s="276"/>
      <c r="DFP25" s="276"/>
      <c r="DFQ25" s="276"/>
      <c r="DFR25" s="276"/>
      <c r="DFS25" s="276"/>
      <c r="DFT25" s="276"/>
      <c r="DFU25" s="276"/>
      <c r="DFV25" s="276"/>
      <c r="DFW25" s="276"/>
      <c r="DFX25" s="276"/>
      <c r="DFY25" s="276"/>
      <c r="DFZ25" s="276"/>
      <c r="DGA25" s="276"/>
      <c r="DGB25" s="276"/>
      <c r="DGC25" s="276"/>
      <c r="DGD25" s="276"/>
      <c r="DGE25" s="276"/>
      <c r="DGF25" s="276"/>
      <c r="DGG25" s="276"/>
      <c r="DGH25" s="276"/>
      <c r="DGI25" s="276"/>
      <c r="DGJ25" s="276"/>
      <c r="DGK25" s="276"/>
      <c r="DGL25" s="276"/>
      <c r="DGM25" s="276"/>
      <c r="DGN25" s="276"/>
      <c r="DGO25" s="276"/>
      <c r="DGP25" s="276"/>
      <c r="DGQ25" s="276"/>
      <c r="DGR25" s="276"/>
      <c r="DGS25" s="276"/>
      <c r="DGT25" s="276"/>
      <c r="DGU25" s="276"/>
      <c r="DGV25" s="276"/>
      <c r="DGW25" s="276"/>
      <c r="DGX25" s="276"/>
      <c r="DGY25" s="276"/>
      <c r="DGZ25" s="276"/>
      <c r="DHA25" s="276"/>
      <c r="DHB25" s="276"/>
      <c r="DHC25" s="276"/>
      <c r="DHD25" s="276"/>
      <c r="DHE25" s="276"/>
      <c r="DHF25" s="276"/>
      <c r="DHG25" s="276"/>
      <c r="DHH25" s="276"/>
      <c r="DHI25" s="276"/>
      <c r="DHJ25" s="276"/>
      <c r="DHK25" s="276"/>
      <c r="DHL25" s="276"/>
      <c r="DHM25" s="276"/>
      <c r="DHN25" s="276"/>
      <c r="DHO25" s="276"/>
      <c r="DHP25" s="276"/>
      <c r="DHQ25" s="276"/>
      <c r="DHR25" s="276"/>
      <c r="DHS25" s="276"/>
      <c r="DHT25" s="276"/>
      <c r="DHU25" s="276"/>
      <c r="DHV25" s="276"/>
      <c r="DHW25" s="276"/>
      <c r="DHX25" s="276"/>
      <c r="DHY25" s="276"/>
      <c r="DHZ25" s="276"/>
      <c r="DIA25" s="276"/>
      <c r="DIB25" s="276"/>
      <c r="DIC25" s="276"/>
      <c r="DID25" s="276"/>
      <c r="DIE25" s="276"/>
      <c r="DIF25" s="276"/>
      <c r="DIG25" s="276"/>
      <c r="DIH25" s="276"/>
      <c r="DII25" s="276"/>
      <c r="DIJ25" s="276"/>
      <c r="DIK25" s="276"/>
      <c r="DIL25" s="276"/>
      <c r="DIM25" s="276"/>
      <c r="DIN25" s="276"/>
      <c r="DIO25" s="276"/>
      <c r="DIP25" s="276"/>
      <c r="DIQ25" s="276"/>
      <c r="DIR25" s="276"/>
      <c r="DIS25" s="276"/>
      <c r="DIT25" s="276"/>
      <c r="DIU25" s="276"/>
      <c r="DIV25" s="276"/>
      <c r="DIW25" s="276"/>
      <c r="DIX25" s="276"/>
      <c r="DIY25" s="276"/>
      <c r="DIZ25" s="276"/>
      <c r="DJA25" s="276"/>
      <c r="DJB25" s="276"/>
      <c r="DJC25" s="276"/>
      <c r="DJD25" s="276"/>
      <c r="DJE25" s="276"/>
      <c r="DJF25" s="276"/>
      <c r="DJG25" s="276"/>
      <c r="DJH25" s="276"/>
      <c r="DJI25" s="276"/>
      <c r="DJJ25" s="276"/>
      <c r="DJK25" s="276"/>
      <c r="DJL25" s="276"/>
      <c r="DJM25" s="276"/>
      <c r="DJN25" s="276"/>
      <c r="DJO25" s="276"/>
      <c r="DJP25" s="276"/>
      <c r="DJQ25" s="276"/>
      <c r="DJR25" s="276"/>
      <c r="DJS25" s="276"/>
      <c r="DJT25" s="276"/>
      <c r="DJU25" s="276"/>
      <c r="DJV25" s="276"/>
      <c r="DJW25" s="276"/>
      <c r="DJX25" s="276"/>
      <c r="DJY25" s="276"/>
      <c r="DJZ25" s="276"/>
      <c r="DKA25" s="276"/>
      <c r="DKB25" s="276"/>
      <c r="DKC25" s="276"/>
      <c r="DKD25" s="276"/>
      <c r="DKE25" s="276"/>
      <c r="DKF25" s="276"/>
      <c r="DKG25" s="276"/>
      <c r="DKH25" s="276"/>
      <c r="DKI25" s="276"/>
      <c r="DKJ25" s="276"/>
      <c r="DKK25" s="276"/>
      <c r="DKL25" s="276"/>
      <c r="DKM25" s="276"/>
      <c r="DKN25" s="276"/>
      <c r="DKO25" s="276"/>
      <c r="DKP25" s="276"/>
      <c r="DKQ25" s="276"/>
      <c r="DKR25" s="276"/>
      <c r="DKS25" s="276"/>
      <c r="DKT25" s="276"/>
      <c r="DKU25" s="276"/>
      <c r="DKV25" s="276"/>
      <c r="DKW25" s="276"/>
      <c r="DKX25" s="276"/>
      <c r="DKY25" s="276"/>
      <c r="DKZ25" s="276"/>
      <c r="DLA25" s="276"/>
      <c r="DLB25" s="276"/>
      <c r="DLC25" s="276"/>
      <c r="DLD25" s="276"/>
      <c r="DLE25" s="276"/>
      <c r="DLF25" s="276"/>
      <c r="DLG25" s="276"/>
      <c r="DLH25" s="276"/>
      <c r="DLI25" s="276"/>
      <c r="DLJ25" s="276"/>
      <c r="DLK25" s="276"/>
      <c r="DLL25" s="276"/>
      <c r="DLM25" s="276"/>
      <c r="DLN25" s="276"/>
      <c r="DLO25" s="276"/>
      <c r="DLP25" s="276"/>
      <c r="DLQ25" s="276"/>
      <c r="DLR25" s="276"/>
      <c r="DLS25" s="276"/>
      <c r="DLT25" s="276"/>
      <c r="DLU25" s="276"/>
      <c r="DLV25" s="276"/>
      <c r="DLW25" s="276"/>
      <c r="DLX25" s="276"/>
      <c r="DLY25" s="276"/>
      <c r="DLZ25" s="276"/>
      <c r="DMA25" s="276"/>
      <c r="DMB25" s="276"/>
      <c r="DMC25" s="276"/>
      <c r="DMD25" s="276"/>
      <c r="DME25" s="276"/>
      <c r="DMF25" s="276"/>
      <c r="DMG25" s="276"/>
      <c r="DMH25" s="276"/>
      <c r="DMI25" s="276"/>
      <c r="DMJ25" s="276"/>
      <c r="DMK25" s="276"/>
      <c r="DML25" s="276"/>
      <c r="DMM25" s="276"/>
      <c r="DMN25" s="276"/>
      <c r="DMO25" s="276"/>
      <c r="DMP25" s="276"/>
      <c r="DMQ25" s="276"/>
      <c r="DMR25" s="276"/>
      <c r="DMS25" s="276"/>
      <c r="DMT25" s="276"/>
      <c r="DMU25" s="276"/>
      <c r="DMV25" s="276"/>
      <c r="DMW25" s="276"/>
      <c r="DMX25" s="276"/>
      <c r="DMY25" s="276"/>
      <c r="DMZ25" s="276"/>
      <c r="DNA25" s="276"/>
      <c r="DNB25" s="276"/>
      <c r="DNC25" s="276"/>
      <c r="DND25" s="276"/>
      <c r="DNE25" s="276"/>
      <c r="DNF25" s="276"/>
      <c r="DNG25" s="276"/>
      <c r="DNH25" s="276"/>
      <c r="DNI25" s="276"/>
      <c r="DNJ25" s="276"/>
      <c r="DNK25" s="276"/>
      <c r="DNL25" s="276"/>
      <c r="DNM25" s="276"/>
      <c r="DNN25" s="276"/>
      <c r="DNO25" s="276"/>
      <c r="DNP25" s="276"/>
      <c r="DNQ25" s="276"/>
      <c r="DNR25" s="276"/>
      <c r="DNS25" s="276"/>
      <c r="DNT25" s="276"/>
      <c r="DNU25" s="276"/>
      <c r="DNV25" s="276"/>
      <c r="DNW25" s="276"/>
      <c r="DNX25" s="276"/>
      <c r="DNY25" s="276"/>
      <c r="DNZ25" s="276"/>
      <c r="DOA25" s="276"/>
      <c r="DOB25" s="276"/>
      <c r="DOC25" s="276"/>
      <c r="DOD25" s="276"/>
      <c r="DOE25" s="276"/>
      <c r="DOF25" s="276"/>
      <c r="DOG25" s="276"/>
      <c r="DOH25" s="276"/>
      <c r="DOI25" s="276"/>
      <c r="DOJ25" s="276"/>
      <c r="DOK25" s="276"/>
      <c r="DOL25" s="276"/>
      <c r="DOM25" s="276"/>
      <c r="DON25" s="276"/>
      <c r="DOO25" s="276"/>
      <c r="DOP25" s="276"/>
      <c r="DOQ25" s="276"/>
      <c r="DOR25" s="276"/>
      <c r="DOS25" s="276"/>
      <c r="DOT25" s="276"/>
      <c r="DOU25" s="276"/>
      <c r="DOV25" s="276"/>
      <c r="DOW25" s="276"/>
      <c r="DOX25" s="276"/>
      <c r="DOY25" s="276"/>
      <c r="DOZ25" s="276"/>
      <c r="DPA25" s="276"/>
      <c r="DPB25" s="276"/>
      <c r="DPC25" s="276"/>
      <c r="DPD25" s="276"/>
      <c r="DPE25" s="276"/>
      <c r="DPF25" s="276"/>
      <c r="DPG25" s="276"/>
      <c r="DPH25" s="276"/>
      <c r="DPI25" s="276"/>
      <c r="DPJ25" s="276"/>
      <c r="DPK25" s="276"/>
      <c r="DPL25" s="276"/>
      <c r="DPM25" s="276"/>
      <c r="DPN25" s="276"/>
      <c r="DPO25" s="276"/>
      <c r="DPP25" s="276"/>
      <c r="DPQ25" s="276"/>
      <c r="DPR25" s="276"/>
      <c r="DPS25" s="276"/>
      <c r="DPT25" s="276"/>
      <c r="DPU25" s="276"/>
      <c r="DPV25" s="276"/>
      <c r="DPW25" s="276"/>
      <c r="DPX25" s="276"/>
      <c r="DPY25" s="276"/>
      <c r="DPZ25" s="276"/>
      <c r="DQA25" s="276"/>
      <c r="DQB25" s="276"/>
      <c r="DQC25" s="276"/>
      <c r="DQD25" s="276"/>
      <c r="DQE25" s="276"/>
      <c r="DQF25" s="276"/>
      <c r="DQG25" s="276"/>
      <c r="DQH25" s="276"/>
      <c r="DQI25" s="276"/>
      <c r="DQJ25" s="276"/>
      <c r="DQK25" s="276"/>
      <c r="DQL25" s="276"/>
      <c r="DQM25" s="276"/>
      <c r="DQN25" s="276"/>
      <c r="DQO25" s="276"/>
      <c r="DQP25" s="276"/>
      <c r="DQQ25" s="276"/>
      <c r="DQR25" s="276"/>
      <c r="DQS25" s="276"/>
      <c r="DQT25" s="276"/>
      <c r="DQU25" s="276"/>
      <c r="DQV25" s="276"/>
      <c r="DQW25" s="276"/>
      <c r="DQX25" s="276"/>
      <c r="DQY25" s="276"/>
      <c r="DQZ25" s="276"/>
      <c r="DRA25" s="276"/>
      <c r="DRB25" s="276"/>
      <c r="DRC25" s="276"/>
      <c r="DRD25" s="276"/>
      <c r="DRE25" s="276"/>
      <c r="DRF25" s="276"/>
      <c r="DRG25" s="276"/>
      <c r="DRH25" s="276"/>
      <c r="DRI25" s="276"/>
      <c r="DRJ25" s="276"/>
      <c r="DRK25" s="276"/>
      <c r="DRL25" s="276"/>
      <c r="DRM25" s="276"/>
      <c r="DRN25" s="276"/>
      <c r="DRO25" s="276"/>
      <c r="DRP25" s="276"/>
      <c r="DRQ25" s="276"/>
      <c r="DRR25" s="276"/>
      <c r="DRS25" s="276"/>
      <c r="DRT25" s="276"/>
      <c r="DRU25" s="276"/>
      <c r="DRV25" s="276"/>
      <c r="DRW25" s="276"/>
      <c r="DRX25" s="276"/>
      <c r="DRY25" s="276"/>
      <c r="DRZ25" s="276"/>
      <c r="DSA25" s="276"/>
      <c r="DSB25" s="276"/>
      <c r="DSC25" s="276"/>
      <c r="DSD25" s="276"/>
      <c r="DSE25" s="276"/>
      <c r="DSF25" s="276"/>
      <c r="DSG25" s="276"/>
      <c r="DSH25" s="276"/>
      <c r="DSI25" s="276"/>
      <c r="DSJ25" s="276"/>
      <c r="DSK25" s="276"/>
      <c r="DSL25" s="276"/>
      <c r="DSM25" s="276"/>
      <c r="DSN25" s="276"/>
      <c r="DSO25" s="276"/>
      <c r="DSP25" s="276"/>
      <c r="DSQ25" s="276"/>
      <c r="DSR25" s="276"/>
      <c r="DSS25" s="276"/>
      <c r="DST25" s="276"/>
      <c r="DSU25" s="276"/>
      <c r="DSV25" s="276"/>
      <c r="DSW25" s="276"/>
      <c r="DSX25" s="276"/>
      <c r="DSY25" s="276"/>
      <c r="DSZ25" s="276"/>
      <c r="DTA25" s="276"/>
      <c r="DTB25" s="276"/>
      <c r="DTC25" s="276"/>
      <c r="DTD25" s="276"/>
      <c r="DTE25" s="276"/>
      <c r="DTF25" s="276"/>
      <c r="DTG25" s="276"/>
      <c r="DTH25" s="276"/>
      <c r="DTI25" s="276"/>
      <c r="DTJ25" s="276"/>
      <c r="DTK25" s="276"/>
      <c r="DTL25" s="276"/>
      <c r="DTM25" s="276"/>
      <c r="DTN25" s="276"/>
      <c r="DTO25" s="276"/>
      <c r="DTP25" s="276"/>
      <c r="DTQ25" s="276"/>
      <c r="DTR25" s="276"/>
      <c r="DTS25" s="276"/>
      <c r="DTT25" s="276"/>
      <c r="DTU25" s="276"/>
      <c r="DTV25" s="276"/>
      <c r="DTW25" s="276"/>
      <c r="DTX25" s="276"/>
      <c r="DTY25" s="276"/>
      <c r="DTZ25" s="276"/>
      <c r="DUA25" s="276"/>
      <c r="DUB25" s="276"/>
      <c r="DUC25" s="276"/>
      <c r="DUD25" s="276"/>
      <c r="DUE25" s="276"/>
      <c r="DUF25" s="276"/>
      <c r="DUG25" s="276"/>
      <c r="DUH25" s="276"/>
      <c r="DUI25" s="276"/>
      <c r="DUJ25" s="276"/>
      <c r="DUK25" s="276"/>
      <c r="DUL25" s="276"/>
      <c r="DUM25" s="276"/>
      <c r="DUN25" s="276"/>
      <c r="DUO25" s="276"/>
      <c r="DUP25" s="276"/>
      <c r="DUQ25" s="276"/>
      <c r="DUR25" s="276"/>
      <c r="DUS25" s="276"/>
      <c r="DUT25" s="276"/>
      <c r="DUU25" s="276"/>
      <c r="DUV25" s="276"/>
      <c r="DUW25" s="276"/>
      <c r="DUX25" s="276"/>
      <c r="DUY25" s="276"/>
      <c r="DUZ25" s="276"/>
      <c r="DVA25" s="276"/>
      <c r="DVB25" s="276"/>
      <c r="DVC25" s="276"/>
      <c r="DVD25" s="276"/>
      <c r="DVE25" s="276"/>
      <c r="DVF25" s="276"/>
      <c r="DVG25" s="276"/>
      <c r="DVH25" s="276"/>
      <c r="DVI25" s="276"/>
      <c r="DVJ25" s="276"/>
      <c r="DVK25" s="276"/>
      <c r="DVL25" s="276"/>
      <c r="DVM25" s="276"/>
      <c r="DVN25" s="276"/>
      <c r="DVO25" s="276"/>
      <c r="DVP25" s="276"/>
      <c r="DVQ25" s="276"/>
      <c r="DVR25" s="276"/>
      <c r="DVS25" s="276"/>
      <c r="DVT25" s="276"/>
      <c r="DVU25" s="276"/>
      <c r="DVV25" s="276"/>
      <c r="DVW25" s="276"/>
      <c r="DVX25" s="276"/>
      <c r="DVY25" s="276"/>
      <c r="DVZ25" s="276"/>
      <c r="DWA25" s="276"/>
      <c r="DWB25" s="276"/>
      <c r="DWC25" s="276"/>
      <c r="DWD25" s="276"/>
      <c r="DWE25" s="276"/>
      <c r="DWF25" s="276"/>
      <c r="DWG25" s="276"/>
      <c r="DWH25" s="276"/>
      <c r="DWI25" s="276"/>
      <c r="DWJ25" s="276"/>
      <c r="DWK25" s="276"/>
      <c r="DWL25" s="276"/>
      <c r="DWM25" s="276"/>
      <c r="DWN25" s="276"/>
      <c r="DWO25" s="276"/>
      <c r="DWP25" s="276"/>
      <c r="DWQ25" s="276"/>
      <c r="DWR25" s="276"/>
      <c r="DWS25" s="276"/>
      <c r="DWT25" s="276"/>
      <c r="DWU25" s="276"/>
      <c r="DWV25" s="276"/>
      <c r="DWW25" s="276"/>
      <c r="DWX25" s="276"/>
      <c r="DWY25" s="276"/>
      <c r="DWZ25" s="276"/>
      <c r="DXA25" s="276"/>
      <c r="DXB25" s="276"/>
      <c r="DXC25" s="276"/>
      <c r="DXD25" s="276"/>
      <c r="DXE25" s="276"/>
      <c r="DXF25" s="276"/>
      <c r="DXG25" s="276"/>
      <c r="DXH25" s="276"/>
      <c r="DXI25" s="276"/>
      <c r="DXJ25" s="276"/>
      <c r="DXK25" s="276"/>
      <c r="DXL25" s="276"/>
      <c r="DXM25" s="276"/>
      <c r="DXN25" s="276"/>
      <c r="DXO25" s="276"/>
      <c r="DXP25" s="276"/>
      <c r="DXQ25" s="276"/>
      <c r="DXR25" s="276"/>
      <c r="DXS25" s="276"/>
      <c r="DXT25" s="276"/>
      <c r="DXU25" s="276"/>
      <c r="DXV25" s="276"/>
      <c r="DXW25" s="276"/>
      <c r="DXX25" s="276"/>
      <c r="DXY25" s="276"/>
      <c r="DXZ25" s="276"/>
      <c r="DYA25" s="276"/>
      <c r="DYB25" s="276"/>
      <c r="DYC25" s="276"/>
      <c r="DYD25" s="276"/>
      <c r="DYE25" s="276"/>
      <c r="DYF25" s="276"/>
      <c r="DYG25" s="276"/>
      <c r="DYH25" s="276"/>
      <c r="DYI25" s="276"/>
      <c r="DYJ25" s="276"/>
      <c r="DYK25" s="276"/>
      <c r="DYL25" s="276"/>
      <c r="DYM25" s="276"/>
      <c r="DYN25" s="276"/>
      <c r="DYO25" s="276"/>
      <c r="DYP25" s="276"/>
      <c r="DYQ25" s="276"/>
      <c r="DYR25" s="276"/>
      <c r="DYS25" s="276"/>
      <c r="DYT25" s="276"/>
      <c r="DYU25" s="276"/>
      <c r="DYV25" s="276"/>
      <c r="DYW25" s="276"/>
      <c r="DYX25" s="276"/>
      <c r="DYY25" s="276"/>
      <c r="DYZ25" s="276"/>
      <c r="DZA25" s="276"/>
      <c r="DZB25" s="276"/>
      <c r="DZC25" s="276"/>
      <c r="DZD25" s="276"/>
      <c r="DZE25" s="276"/>
      <c r="DZF25" s="276"/>
      <c r="DZG25" s="276"/>
      <c r="DZH25" s="276"/>
      <c r="DZI25" s="276"/>
      <c r="DZJ25" s="276"/>
      <c r="DZK25" s="276"/>
      <c r="DZL25" s="276"/>
      <c r="DZM25" s="276"/>
      <c r="DZN25" s="276"/>
      <c r="DZO25" s="276"/>
      <c r="DZP25" s="276"/>
      <c r="DZQ25" s="276"/>
      <c r="DZR25" s="276"/>
      <c r="DZS25" s="276"/>
      <c r="DZT25" s="276"/>
      <c r="DZU25" s="276"/>
      <c r="DZV25" s="276"/>
      <c r="DZW25" s="276"/>
      <c r="DZX25" s="276"/>
      <c r="DZY25" s="276"/>
      <c r="DZZ25" s="276"/>
      <c r="EAA25" s="276"/>
      <c r="EAB25" s="276"/>
      <c r="EAC25" s="276"/>
      <c r="EAD25" s="276"/>
      <c r="EAE25" s="276"/>
      <c r="EAF25" s="276"/>
      <c r="EAG25" s="276"/>
      <c r="EAH25" s="276"/>
      <c r="EAI25" s="276"/>
      <c r="EAJ25" s="276"/>
      <c r="EAK25" s="276"/>
      <c r="EAL25" s="276"/>
      <c r="EAM25" s="276"/>
      <c r="EAN25" s="276"/>
      <c r="EAO25" s="276"/>
      <c r="EAP25" s="276"/>
      <c r="EAQ25" s="276"/>
      <c r="EAR25" s="276"/>
      <c r="EAS25" s="276"/>
      <c r="EAT25" s="276"/>
      <c r="EAU25" s="276"/>
      <c r="EAV25" s="276"/>
      <c r="EAW25" s="276"/>
      <c r="EAX25" s="276"/>
      <c r="EAY25" s="276"/>
      <c r="EAZ25" s="276"/>
      <c r="EBA25" s="276"/>
      <c r="EBB25" s="276"/>
      <c r="EBC25" s="276"/>
      <c r="EBD25" s="276"/>
      <c r="EBE25" s="276"/>
      <c r="EBF25" s="276"/>
      <c r="EBG25" s="276"/>
      <c r="EBH25" s="276"/>
      <c r="EBI25" s="276"/>
      <c r="EBJ25" s="276"/>
      <c r="EBK25" s="276"/>
      <c r="EBL25" s="276"/>
      <c r="EBM25" s="276"/>
      <c r="EBN25" s="276"/>
      <c r="EBO25" s="276"/>
      <c r="EBP25" s="276"/>
      <c r="EBQ25" s="276"/>
      <c r="EBR25" s="276"/>
      <c r="EBS25" s="276"/>
      <c r="EBT25" s="276"/>
      <c r="EBU25" s="276"/>
      <c r="EBV25" s="276"/>
      <c r="EBW25" s="276"/>
      <c r="EBX25" s="276"/>
      <c r="EBY25" s="276"/>
      <c r="EBZ25" s="276"/>
      <c r="ECA25" s="276"/>
      <c r="ECB25" s="276"/>
      <c r="ECC25" s="276"/>
      <c r="ECD25" s="276"/>
      <c r="ECE25" s="276"/>
      <c r="ECF25" s="276"/>
      <c r="ECG25" s="276"/>
      <c r="ECH25" s="276"/>
      <c r="ECI25" s="276"/>
      <c r="ECJ25" s="276"/>
      <c r="ECK25" s="276"/>
      <c r="ECL25" s="276"/>
      <c r="ECM25" s="276"/>
      <c r="ECN25" s="276"/>
      <c r="ECO25" s="276"/>
      <c r="ECP25" s="276"/>
      <c r="ECQ25" s="276"/>
      <c r="ECR25" s="276"/>
      <c r="ECS25" s="276"/>
      <c r="ECT25" s="276"/>
      <c r="ECU25" s="276"/>
      <c r="ECV25" s="276"/>
      <c r="ECW25" s="276"/>
      <c r="ECX25" s="276"/>
      <c r="ECY25" s="276"/>
      <c r="ECZ25" s="276"/>
      <c r="EDA25" s="276"/>
      <c r="EDB25" s="276"/>
      <c r="EDC25" s="276"/>
      <c r="EDD25" s="276"/>
      <c r="EDE25" s="276"/>
      <c r="EDF25" s="276"/>
      <c r="EDG25" s="276"/>
      <c r="EDH25" s="276"/>
      <c r="EDI25" s="276"/>
      <c r="EDJ25" s="276"/>
      <c r="EDK25" s="276"/>
      <c r="EDL25" s="276"/>
      <c r="EDM25" s="276"/>
      <c r="EDN25" s="276"/>
      <c r="EDO25" s="276"/>
      <c r="EDP25" s="276"/>
      <c r="EDQ25" s="276"/>
      <c r="EDR25" s="276"/>
      <c r="EDS25" s="276"/>
      <c r="EDT25" s="276"/>
      <c r="EDU25" s="276"/>
      <c r="EDV25" s="276"/>
      <c r="EDW25" s="276"/>
      <c r="EDX25" s="276"/>
      <c r="EDY25" s="276"/>
      <c r="EDZ25" s="276"/>
      <c r="EEA25" s="276"/>
      <c r="EEB25" s="276"/>
      <c r="EEC25" s="276"/>
      <c r="EED25" s="276"/>
      <c r="EEE25" s="276"/>
      <c r="EEF25" s="276"/>
      <c r="EEG25" s="276"/>
      <c r="EEH25" s="276"/>
      <c r="EEI25" s="276"/>
      <c r="EEJ25" s="276"/>
      <c r="EEK25" s="276"/>
      <c r="EEL25" s="276"/>
      <c r="EEM25" s="276"/>
      <c r="EEN25" s="276"/>
      <c r="EEO25" s="276"/>
      <c r="EEP25" s="276"/>
      <c r="EEQ25" s="276"/>
      <c r="EER25" s="276"/>
      <c r="EES25" s="276"/>
      <c r="EET25" s="276"/>
      <c r="EEU25" s="276"/>
      <c r="EEV25" s="276"/>
      <c r="EEW25" s="276"/>
      <c r="EEX25" s="276"/>
      <c r="EEY25" s="276"/>
      <c r="EEZ25" s="276"/>
      <c r="EFA25" s="276"/>
      <c r="EFB25" s="276"/>
      <c r="EFC25" s="276"/>
      <c r="EFD25" s="276"/>
      <c r="EFE25" s="276"/>
      <c r="EFF25" s="276"/>
      <c r="EFG25" s="276"/>
      <c r="EFH25" s="276"/>
      <c r="EFI25" s="276"/>
      <c r="EFJ25" s="276"/>
      <c r="EFK25" s="276"/>
      <c r="EFL25" s="276"/>
      <c r="EFM25" s="276"/>
      <c r="EFN25" s="276"/>
      <c r="EFO25" s="276"/>
      <c r="EFP25" s="276"/>
      <c r="EFQ25" s="276"/>
      <c r="EFR25" s="276"/>
      <c r="EFS25" s="276"/>
      <c r="EFT25" s="276"/>
      <c r="EFU25" s="276"/>
      <c r="EFV25" s="276"/>
      <c r="EFW25" s="276"/>
      <c r="EFX25" s="276"/>
      <c r="EFY25" s="276"/>
      <c r="EFZ25" s="276"/>
      <c r="EGA25" s="276"/>
      <c r="EGB25" s="276"/>
      <c r="EGC25" s="276"/>
      <c r="EGD25" s="276"/>
      <c r="EGE25" s="276"/>
      <c r="EGF25" s="276"/>
      <c r="EGG25" s="276"/>
      <c r="EGH25" s="276"/>
      <c r="EGI25" s="276"/>
      <c r="EGJ25" s="276"/>
      <c r="EGK25" s="276"/>
      <c r="EGL25" s="276"/>
      <c r="EGM25" s="276"/>
      <c r="EGN25" s="276"/>
      <c r="EGO25" s="276"/>
      <c r="EGP25" s="276"/>
      <c r="EGQ25" s="276"/>
      <c r="EGR25" s="276"/>
      <c r="EGS25" s="276"/>
      <c r="EGT25" s="276"/>
      <c r="EGU25" s="276"/>
      <c r="EGV25" s="276"/>
      <c r="EGW25" s="276"/>
      <c r="EGX25" s="276"/>
      <c r="EGY25" s="276"/>
      <c r="EGZ25" s="276"/>
      <c r="EHA25" s="276"/>
      <c r="EHB25" s="276"/>
      <c r="EHC25" s="276"/>
      <c r="EHD25" s="276"/>
      <c r="EHE25" s="276"/>
      <c r="EHF25" s="276"/>
      <c r="EHG25" s="276"/>
      <c r="EHH25" s="276"/>
      <c r="EHI25" s="276"/>
      <c r="EHJ25" s="276"/>
      <c r="EHK25" s="276"/>
      <c r="EHL25" s="276"/>
      <c r="EHM25" s="276"/>
      <c r="EHN25" s="276"/>
      <c r="EHO25" s="276"/>
      <c r="EHP25" s="276"/>
      <c r="EHQ25" s="276"/>
      <c r="EHR25" s="276"/>
      <c r="EHS25" s="276"/>
      <c r="EHT25" s="276"/>
      <c r="EHU25" s="276"/>
      <c r="EHV25" s="276"/>
      <c r="EHW25" s="276"/>
      <c r="EHX25" s="276"/>
      <c r="EHY25" s="276"/>
      <c r="EHZ25" s="276"/>
      <c r="EIA25" s="276"/>
      <c r="EIB25" s="276"/>
      <c r="EIC25" s="276"/>
      <c r="EID25" s="276"/>
      <c r="EIE25" s="276"/>
      <c r="EIF25" s="276"/>
      <c r="EIG25" s="276"/>
      <c r="EIH25" s="276"/>
      <c r="EII25" s="276"/>
      <c r="EIJ25" s="276"/>
      <c r="EIK25" s="276"/>
      <c r="EIL25" s="276"/>
      <c r="EIM25" s="276"/>
      <c r="EIN25" s="276"/>
      <c r="EIO25" s="276"/>
      <c r="EIP25" s="276"/>
      <c r="EIQ25" s="276"/>
      <c r="EIR25" s="276"/>
      <c r="EIS25" s="276"/>
      <c r="EIT25" s="276"/>
      <c r="EIU25" s="276"/>
      <c r="EIV25" s="276"/>
      <c r="EIW25" s="276"/>
      <c r="EIX25" s="276"/>
      <c r="EIY25" s="276"/>
      <c r="EIZ25" s="276"/>
      <c r="EJA25" s="276"/>
      <c r="EJB25" s="276"/>
      <c r="EJC25" s="276"/>
      <c r="EJD25" s="276"/>
      <c r="EJE25" s="276"/>
      <c r="EJF25" s="276"/>
      <c r="EJG25" s="276"/>
      <c r="EJH25" s="276"/>
      <c r="EJI25" s="276"/>
      <c r="EJJ25" s="276"/>
      <c r="EJK25" s="276"/>
      <c r="EJL25" s="276"/>
      <c r="EJM25" s="276"/>
      <c r="EJN25" s="276"/>
      <c r="EJO25" s="276"/>
      <c r="EJP25" s="276"/>
      <c r="EJQ25" s="276"/>
      <c r="EJR25" s="276"/>
      <c r="EJS25" s="276"/>
      <c r="EJT25" s="276"/>
      <c r="EJU25" s="276"/>
      <c r="EJV25" s="276"/>
      <c r="EJW25" s="276"/>
      <c r="EJX25" s="276"/>
      <c r="EJY25" s="276"/>
      <c r="EJZ25" s="276"/>
      <c r="EKA25" s="276"/>
      <c r="EKB25" s="276"/>
      <c r="EKC25" s="276"/>
      <c r="EKD25" s="276"/>
      <c r="EKE25" s="276"/>
      <c r="EKF25" s="276"/>
      <c r="EKG25" s="276"/>
      <c r="EKH25" s="276"/>
      <c r="EKI25" s="276"/>
      <c r="EKJ25" s="276"/>
      <c r="EKK25" s="276"/>
      <c r="EKL25" s="276"/>
      <c r="EKM25" s="276"/>
      <c r="EKN25" s="276"/>
      <c r="EKO25" s="276"/>
      <c r="EKP25" s="276"/>
      <c r="EKQ25" s="276"/>
      <c r="EKR25" s="276"/>
      <c r="EKS25" s="276"/>
      <c r="EKT25" s="276"/>
      <c r="EKU25" s="276"/>
      <c r="EKV25" s="276"/>
      <c r="EKW25" s="276"/>
      <c r="EKX25" s="276"/>
      <c r="EKY25" s="276"/>
      <c r="EKZ25" s="276"/>
      <c r="ELA25" s="276"/>
      <c r="ELB25" s="276"/>
      <c r="ELC25" s="276"/>
      <c r="ELD25" s="276"/>
      <c r="ELE25" s="276"/>
      <c r="ELF25" s="276"/>
      <c r="ELG25" s="276"/>
      <c r="ELH25" s="276"/>
      <c r="ELI25" s="276"/>
      <c r="ELJ25" s="276"/>
      <c r="ELK25" s="276"/>
      <c r="ELL25" s="276"/>
      <c r="ELM25" s="276"/>
      <c r="ELN25" s="276"/>
      <c r="ELO25" s="276"/>
      <c r="ELP25" s="276"/>
      <c r="ELQ25" s="276"/>
      <c r="ELR25" s="276"/>
      <c r="ELS25" s="276"/>
      <c r="ELT25" s="276"/>
      <c r="ELU25" s="276"/>
      <c r="ELV25" s="276"/>
      <c r="ELW25" s="276"/>
      <c r="ELX25" s="276"/>
      <c r="ELY25" s="276"/>
      <c r="ELZ25" s="276"/>
      <c r="EMA25" s="276"/>
      <c r="EMB25" s="276"/>
      <c r="EMC25" s="276"/>
      <c r="EMD25" s="276"/>
      <c r="EME25" s="276"/>
      <c r="EMF25" s="276"/>
      <c r="EMG25" s="276"/>
      <c r="EMH25" s="276"/>
      <c r="EMI25" s="276"/>
      <c r="EMJ25" s="276"/>
      <c r="EMK25" s="276"/>
      <c r="EML25" s="276"/>
      <c r="EMM25" s="276"/>
      <c r="EMN25" s="276"/>
      <c r="EMO25" s="276"/>
      <c r="EMP25" s="276"/>
      <c r="EMQ25" s="276"/>
      <c r="EMR25" s="276"/>
      <c r="EMS25" s="276"/>
      <c r="EMT25" s="276"/>
      <c r="EMU25" s="276"/>
      <c r="EMV25" s="276"/>
      <c r="EMW25" s="276"/>
      <c r="EMX25" s="276"/>
      <c r="EMY25" s="276"/>
      <c r="EMZ25" s="276"/>
      <c r="ENA25" s="276"/>
      <c r="ENB25" s="276"/>
      <c r="ENC25" s="276"/>
      <c r="END25" s="276"/>
      <c r="ENE25" s="276"/>
      <c r="ENF25" s="276"/>
      <c r="ENG25" s="276"/>
      <c r="ENH25" s="276"/>
      <c r="ENI25" s="276"/>
      <c r="ENJ25" s="276"/>
      <c r="ENK25" s="276"/>
      <c r="ENL25" s="276"/>
      <c r="ENM25" s="276"/>
      <c r="ENN25" s="276"/>
      <c r="ENO25" s="276"/>
      <c r="ENP25" s="276"/>
      <c r="ENQ25" s="276"/>
      <c r="ENR25" s="276"/>
      <c r="ENS25" s="276"/>
      <c r="ENT25" s="276"/>
      <c r="ENU25" s="276"/>
      <c r="ENV25" s="276"/>
      <c r="ENW25" s="276"/>
      <c r="ENX25" s="276"/>
      <c r="ENY25" s="276"/>
      <c r="ENZ25" s="276"/>
      <c r="EOA25" s="276"/>
      <c r="EOB25" s="276"/>
      <c r="EOC25" s="276"/>
      <c r="EOD25" s="276"/>
      <c r="EOE25" s="276"/>
      <c r="EOF25" s="276"/>
      <c r="EOG25" s="276"/>
      <c r="EOH25" s="276"/>
      <c r="EOI25" s="276"/>
      <c r="EOJ25" s="276"/>
      <c r="EOK25" s="276"/>
      <c r="EOL25" s="276"/>
      <c r="EOM25" s="276"/>
      <c r="EON25" s="276"/>
      <c r="EOO25" s="276"/>
      <c r="EOP25" s="276"/>
      <c r="EOQ25" s="276"/>
      <c r="EOR25" s="276"/>
      <c r="EOS25" s="276"/>
      <c r="EOT25" s="276"/>
      <c r="EOU25" s="276"/>
      <c r="EOV25" s="276"/>
      <c r="EOW25" s="276"/>
      <c r="EOX25" s="276"/>
      <c r="EOY25" s="276"/>
      <c r="EOZ25" s="276"/>
      <c r="EPA25" s="276"/>
      <c r="EPB25" s="276"/>
      <c r="EPC25" s="276"/>
      <c r="EPD25" s="276"/>
      <c r="EPE25" s="276"/>
      <c r="EPF25" s="276"/>
      <c r="EPG25" s="276"/>
      <c r="EPH25" s="276"/>
      <c r="EPI25" s="276"/>
      <c r="EPJ25" s="276"/>
      <c r="EPK25" s="276"/>
      <c r="EPL25" s="276"/>
      <c r="EPM25" s="276"/>
      <c r="EPN25" s="276"/>
      <c r="EPO25" s="276"/>
      <c r="EPP25" s="276"/>
      <c r="EPQ25" s="276"/>
      <c r="EPR25" s="276"/>
      <c r="EPS25" s="276"/>
      <c r="EPT25" s="276"/>
      <c r="EPU25" s="276"/>
      <c r="EPV25" s="276"/>
      <c r="EPW25" s="276"/>
      <c r="EPX25" s="276"/>
      <c r="EPY25" s="276"/>
      <c r="EPZ25" s="276"/>
      <c r="EQA25" s="276"/>
      <c r="EQB25" s="276"/>
      <c r="EQC25" s="276"/>
      <c r="EQD25" s="276"/>
      <c r="EQE25" s="276"/>
      <c r="EQF25" s="276"/>
      <c r="EQG25" s="276"/>
      <c r="EQH25" s="276"/>
      <c r="EQI25" s="276"/>
      <c r="EQJ25" s="276"/>
      <c r="EQK25" s="276"/>
      <c r="EQL25" s="276"/>
      <c r="EQM25" s="276"/>
      <c r="EQN25" s="276"/>
      <c r="EQO25" s="276"/>
      <c r="EQP25" s="276"/>
      <c r="EQQ25" s="276"/>
      <c r="EQR25" s="276"/>
      <c r="EQS25" s="276"/>
      <c r="EQT25" s="276"/>
      <c r="EQU25" s="276"/>
      <c r="EQV25" s="276"/>
      <c r="EQW25" s="276"/>
      <c r="EQX25" s="276"/>
      <c r="EQY25" s="276"/>
      <c r="EQZ25" s="276"/>
      <c r="ERA25" s="276"/>
      <c r="ERB25" s="276"/>
      <c r="ERC25" s="276"/>
      <c r="ERD25" s="276"/>
      <c r="ERE25" s="276"/>
      <c r="ERF25" s="276"/>
      <c r="ERG25" s="276"/>
      <c r="ERH25" s="276"/>
      <c r="ERI25" s="276"/>
      <c r="ERJ25" s="276"/>
      <c r="ERK25" s="276"/>
      <c r="ERL25" s="276"/>
      <c r="ERM25" s="276"/>
      <c r="ERN25" s="276"/>
      <c r="ERO25" s="276"/>
      <c r="ERP25" s="276"/>
      <c r="ERQ25" s="276"/>
      <c r="ERR25" s="276"/>
      <c r="ERS25" s="276"/>
      <c r="ERT25" s="276"/>
      <c r="ERU25" s="276"/>
      <c r="ERV25" s="276"/>
      <c r="ERW25" s="276"/>
      <c r="ERX25" s="276"/>
      <c r="ERY25" s="276"/>
      <c r="ERZ25" s="276"/>
      <c r="ESA25" s="276"/>
      <c r="ESB25" s="276"/>
      <c r="ESC25" s="276"/>
      <c r="ESD25" s="276"/>
      <c r="ESE25" s="276"/>
      <c r="ESF25" s="276"/>
      <c r="ESG25" s="276"/>
      <c r="ESH25" s="276"/>
      <c r="ESI25" s="276"/>
      <c r="ESJ25" s="276"/>
      <c r="ESK25" s="276"/>
      <c r="ESL25" s="276"/>
      <c r="ESM25" s="276"/>
      <c r="ESN25" s="276"/>
      <c r="ESO25" s="276"/>
      <c r="ESP25" s="276"/>
      <c r="ESQ25" s="276"/>
      <c r="ESR25" s="276"/>
      <c r="ESS25" s="276"/>
      <c r="EST25" s="276"/>
      <c r="ESU25" s="276"/>
      <c r="ESV25" s="276"/>
      <c r="ESW25" s="276"/>
      <c r="ESX25" s="276"/>
      <c r="ESY25" s="276"/>
      <c r="ESZ25" s="276"/>
      <c r="ETA25" s="276"/>
      <c r="ETB25" s="276"/>
      <c r="ETC25" s="276"/>
      <c r="ETD25" s="276"/>
      <c r="ETE25" s="276"/>
      <c r="ETF25" s="276"/>
      <c r="ETG25" s="276"/>
      <c r="ETH25" s="276"/>
      <c r="ETI25" s="276"/>
      <c r="ETJ25" s="276"/>
      <c r="ETK25" s="276"/>
      <c r="ETL25" s="276"/>
      <c r="ETM25" s="276"/>
      <c r="ETN25" s="276"/>
      <c r="ETO25" s="276"/>
      <c r="ETP25" s="276"/>
      <c r="ETQ25" s="276"/>
      <c r="ETR25" s="276"/>
      <c r="ETS25" s="276"/>
      <c r="ETT25" s="276"/>
      <c r="ETU25" s="276"/>
      <c r="ETV25" s="276"/>
      <c r="ETW25" s="276"/>
      <c r="ETX25" s="276"/>
      <c r="ETY25" s="276"/>
      <c r="ETZ25" s="276"/>
      <c r="EUA25" s="276"/>
      <c r="EUB25" s="276"/>
      <c r="EUC25" s="276"/>
      <c r="EUD25" s="276"/>
      <c r="EUE25" s="276"/>
      <c r="EUF25" s="276"/>
      <c r="EUG25" s="276"/>
      <c r="EUH25" s="276"/>
      <c r="EUI25" s="276"/>
      <c r="EUJ25" s="276"/>
      <c r="EUK25" s="276"/>
      <c r="EUL25" s="276"/>
      <c r="EUM25" s="276"/>
      <c r="EUN25" s="276"/>
      <c r="EUO25" s="276"/>
      <c r="EUP25" s="276"/>
      <c r="EUQ25" s="276"/>
      <c r="EUR25" s="276"/>
      <c r="EUS25" s="276"/>
      <c r="EUT25" s="276"/>
      <c r="EUU25" s="276"/>
      <c r="EUV25" s="276"/>
      <c r="EUW25" s="276"/>
      <c r="EUX25" s="276"/>
      <c r="EUY25" s="276"/>
      <c r="EUZ25" s="276"/>
      <c r="EVA25" s="276"/>
      <c r="EVB25" s="276"/>
      <c r="EVC25" s="276"/>
      <c r="EVD25" s="276"/>
      <c r="EVE25" s="276"/>
      <c r="EVF25" s="276"/>
      <c r="EVG25" s="276"/>
      <c r="EVH25" s="276"/>
      <c r="EVI25" s="276"/>
      <c r="EVJ25" s="276"/>
      <c r="EVK25" s="276"/>
      <c r="EVL25" s="276"/>
      <c r="EVM25" s="276"/>
      <c r="EVN25" s="276"/>
      <c r="EVO25" s="276"/>
      <c r="EVP25" s="276"/>
      <c r="EVQ25" s="276"/>
      <c r="EVR25" s="276"/>
      <c r="EVS25" s="276"/>
      <c r="EVT25" s="276"/>
      <c r="EVU25" s="276"/>
      <c r="EVV25" s="276"/>
      <c r="EVW25" s="276"/>
      <c r="EVX25" s="276"/>
      <c r="EVY25" s="276"/>
      <c r="EVZ25" s="276"/>
      <c r="EWA25" s="276"/>
      <c r="EWB25" s="276"/>
      <c r="EWC25" s="276"/>
      <c r="EWD25" s="276"/>
      <c r="EWE25" s="276"/>
      <c r="EWF25" s="276"/>
      <c r="EWG25" s="276"/>
      <c r="EWH25" s="276"/>
      <c r="EWI25" s="276"/>
      <c r="EWJ25" s="276"/>
      <c r="EWK25" s="276"/>
      <c r="EWL25" s="276"/>
      <c r="EWM25" s="276"/>
      <c r="EWN25" s="276"/>
      <c r="EWO25" s="276"/>
      <c r="EWP25" s="276"/>
      <c r="EWQ25" s="276"/>
      <c r="EWR25" s="276"/>
      <c r="EWS25" s="276"/>
      <c r="EWT25" s="276"/>
      <c r="EWU25" s="276"/>
      <c r="EWV25" s="276"/>
      <c r="EWW25" s="276"/>
      <c r="EWX25" s="276"/>
      <c r="EWY25" s="276"/>
      <c r="EWZ25" s="276"/>
      <c r="EXA25" s="276"/>
      <c r="EXB25" s="276"/>
      <c r="EXC25" s="276"/>
      <c r="EXD25" s="276"/>
      <c r="EXE25" s="276"/>
      <c r="EXF25" s="276"/>
      <c r="EXG25" s="276"/>
      <c r="EXH25" s="276"/>
      <c r="EXI25" s="276"/>
      <c r="EXJ25" s="276"/>
      <c r="EXK25" s="276"/>
      <c r="EXL25" s="276"/>
      <c r="EXM25" s="276"/>
      <c r="EXN25" s="276"/>
      <c r="EXO25" s="276"/>
      <c r="EXP25" s="276"/>
      <c r="EXQ25" s="276"/>
      <c r="EXR25" s="276"/>
      <c r="EXS25" s="276"/>
      <c r="EXT25" s="276"/>
      <c r="EXU25" s="276"/>
      <c r="EXV25" s="276"/>
      <c r="EXW25" s="276"/>
      <c r="EXX25" s="276"/>
      <c r="EXY25" s="276"/>
      <c r="EXZ25" s="276"/>
      <c r="EYA25" s="276"/>
      <c r="EYB25" s="276"/>
      <c r="EYC25" s="276"/>
      <c r="EYD25" s="276"/>
      <c r="EYE25" s="276"/>
      <c r="EYF25" s="276"/>
      <c r="EYG25" s="276"/>
      <c r="EYH25" s="276"/>
      <c r="EYI25" s="276"/>
      <c r="EYJ25" s="276"/>
      <c r="EYK25" s="276"/>
      <c r="EYL25" s="276"/>
      <c r="EYM25" s="276"/>
      <c r="EYN25" s="276"/>
      <c r="EYO25" s="276"/>
      <c r="EYP25" s="276"/>
      <c r="EYQ25" s="276"/>
      <c r="EYR25" s="276"/>
      <c r="EYS25" s="276"/>
      <c r="EYT25" s="276"/>
      <c r="EYU25" s="276"/>
      <c r="EYV25" s="276"/>
      <c r="EYW25" s="276"/>
      <c r="EYX25" s="276"/>
      <c r="EYY25" s="276"/>
      <c r="EYZ25" s="276"/>
      <c r="EZA25" s="276"/>
      <c r="EZB25" s="276"/>
      <c r="EZC25" s="276"/>
      <c r="EZD25" s="276"/>
      <c r="EZE25" s="276"/>
      <c r="EZF25" s="276"/>
      <c r="EZG25" s="276"/>
      <c r="EZH25" s="276"/>
      <c r="EZI25" s="276"/>
      <c r="EZJ25" s="276"/>
      <c r="EZK25" s="276"/>
      <c r="EZL25" s="276"/>
      <c r="EZM25" s="276"/>
      <c r="EZN25" s="276"/>
      <c r="EZO25" s="276"/>
      <c r="EZP25" s="276"/>
      <c r="EZQ25" s="276"/>
      <c r="EZR25" s="276"/>
      <c r="EZS25" s="276"/>
      <c r="EZT25" s="276"/>
      <c r="EZU25" s="276"/>
      <c r="EZV25" s="276"/>
      <c r="EZW25" s="276"/>
      <c r="EZX25" s="276"/>
      <c r="EZY25" s="276"/>
      <c r="EZZ25" s="276"/>
      <c r="FAA25" s="276"/>
      <c r="FAB25" s="276"/>
      <c r="FAC25" s="276"/>
      <c r="FAD25" s="276"/>
      <c r="FAE25" s="276"/>
      <c r="FAF25" s="276"/>
      <c r="FAG25" s="276"/>
      <c r="FAH25" s="276"/>
      <c r="FAI25" s="276"/>
      <c r="FAJ25" s="276"/>
      <c r="FAK25" s="276"/>
      <c r="FAL25" s="276"/>
      <c r="FAM25" s="276"/>
      <c r="FAN25" s="276"/>
      <c r="FAO25" s="276"/>
      <c r="FAP25" s="276"/>
      <c r="FAQ25" s="276"/>
      <c r="FAR25" s="276"/>
      <c r="FAS25" s="276"/>
      <c r="FAT25" s="276"/>
      <c r="FAU25" s="276"/>
      <c r="FAV25" s="276"/>
      <c r="FAW25" s="276"/>
      <c r="FAX25" s="276"/>
      <c r="FAY25" s="276"/>
      <c r="FAZ25" s="276"/>
      <c r="FBA25" s="276"/>
      <c r="FBB25" s="276"/>
      <c r="FBC25" s="276"/>
      <c r="FBD25" s="276"/>
      <c r="FBE25" s="276"/>
      <c r="FBF25" s="276"/>
      <c r="FBG25" s="276"/>
      <c r="FBH25" s="276"/>
      <c r="FBI25" s="276"/>
      <c r="FBJ25" s="276"/>
      <c r="FBK25" s="276"/>
      <c r="FBL25" s="276"/>
      <c r="FBM25" s="276"/>
      <c r="FBN25" s="276"/>
      <c r="FBO25" s="276"/>
      <c r="FBP25" s="276"/>
      <c r="FBQ25" s="276"/>
      <c r="FBR25" s="276"/>
      <c r="FBS25" s="276"/>
      <c r="FBT25" s="276"/>
      <c r="FBU25" s="276"/>
      <c r="FBV25" s="276"/>
      <c r="FBW25" s="276"/>
      <c r="FBX25" s="276"/>
      <c r="FBY25" s="276"/>
      <c r="FBZ25" s="276"/>
      <c r="FCA25" s="276"/>
      <c r="FCB25" s="276"/>
      <c r="FCC25" s="276"/>
      <c r="FCD25" s="276"/>
      <c r="FCE25" s="276"/>
      <c r="FCF25" s="276"/>
      <c r="FCG25" s="276"/>
      <c r="FCH25" s="276"/>
      <c r="FCI25" s="276"/>
      <c r="FCJ25" s="276"/>
      <c r="FCK25" s="276"/>
      <c r="FCL25" s="276"/>
      <c r="FCM25" s="276"/>
      <c r="FCN25" s="276"/>
      <c r="FCO25" s="276"/>
      <c r="FCP25" s="276"/>
      <c r="FCQ25" s="276"/>
      <c r="FCR25" s="276"/>
      <c r="FCS25" s="276"/>
      <c r="FCT25" s="276"/>
      <c r="FCU25" s="276"/>
      <c r="FCV25" s="276"/>
      <c r="FCW25" s="276"/>
      <c r="FCX25" s="276"/>
      <c r="FCY25" s="276"/>
      <c r="FCZ25" s="276"/>
      <c r="FDA25" s="276"/>
      <c r="FDB25" s="276"/>
      <c r="FDC25" s="276"/>
      <c r="FDD25" s="276"/>
      <c r="FDE25" s="276"/>
      <c r="FDF25" s="276"/>
      <c r="FDG25" s="276"/>
      <c r="FDH25" s="276"/>
      <c r="FDI25" s="276"/>
      <c r="FDJ25" s="276"/>
      <c r="FDK25" s="276"/>
      <c r="FDL25" s="276"/>
      <c r="FDM25" s="276"/>
      <c r="FDN25" s="276"/>
      <c r="FDO25" s="276"/>
      <c r="FDP25" s="276"/>
      <c r="FDQ25" s="276"/>
      <c r="FDR25" s="276"/>
      <c r="FDS25" s="276"/>
      <c r="FDT25" s="276"/>
      <c r="FDU25" s="276"/>
      <c r="FDV25" s="276"/>
      <c r="FDW25" s="276"/>
      <c r="FDX25" s="276"/>
      <c r="FDY25" s="276"/>
      <c r="FDZ25" s="276"/>
      <c r="FEA25" s="276"/>
      <c r="FEB25" s="276"/>
      <c r="FEC25" s="276"/>
      <c r="FED25" s="276"/>
      <c r="FEE25" s="276"/>
      <c r="FEF25" s="276"/>
      <c r="FEG25" s="276"/>
      <c r="FEH25" s="276"/>
      <c r="FEI25" s="276"/>
      <c r="FEJ25" s="276"/>
      <c r="FEK25" s="276"/>
      <c r="FEL25" s="276"/>
      <c r="FEM25" s="276"/>
      <c r="FEN25" s="276"/>
      <c r="FEO25" s="276"/>
      <c r="FEP25" s="276"/>
      <c r="FEQ25" s="276"/>
      <c r="FER25" s="276"/>
      <c r="FES25" s="276"/>
      <c r="FET25" s="276"/>
      <c r="FEU25" s="276"/>
      <c r="FEV25" s="276"/>
      <c r="FEW25" s="276"/>
      <c r="FEX25" s="276"/>
      <c r="FEY25" s="276"/>
      <c r="FEZ25" s="276"/>
      <c r="FFA25" s="276"/>
      <c r="FFB25" s="276"/>
      <c r="FFC25" s="276"/>
      <c r="FFD25" s="276"/>
      <c r="FFE25" s="276"/>
      <c r="FFF25" s="276"/>
      <c r="FFG25" s="276"/>
      <c r="FFH25" s="276"/>
      <c r="FFI25" s="276"/>
      <c r="FFJ25" s="276"/>
      <c r="FFK25" s="276"/>
      <c r="FFL25" s="276"/>
      <c r="FFM25" s="276"/>
      <c r="FFN25" s="276"/>
      <c r="FFO25" s="276"/>
      <c r="FFP25" s="276"/>
      <c r="FFQ25" s="276"/>
      <c r="FFR25" s="276"/>
      <c r="FFS25" s="276"/>
      <c r="FFT25" s="276"/>
      <c r="FFU25" s="276"/>
      <c r="FFV25" s="276"/>
      <c r="FFW25" s="276"/>
      <c r="FFX25" s="276"/>
      <c r="FFY25" s="276"/>
      <c r="FFZ25" s="276"/>
      <c r="FGA25" s="276"/>
      <c r="FGB25" s="276"/>
      <c r="FGC25" s="276"/>
      <c r="FGD25" s="276"/>
      <c r="FGE25" s="276"/>
      <c r="FGF25" s="276"/>
      <c r="FGG25" s="276"/>
      <c r="FGH25" s="276"/>
      <c r="FGI25" s="276"/>
      <c r="FGJ25" s="276"/>
      <c r="FGK25" s="276"/>
      <c r="FGL25" s="276"/>
      <c r="FGM25" s="276"/>
      <c r="FGN25" s="276"/>
      <c r="FGO25" s="276"/>
      <c r="FGP25" s="276"/>
      <c r="FGQ25" s="276"/>
      <c r="FGR25" s="276"/>
      <c r="FGS25" s="276"/>
      <c r="FGT25" s="276"/>
      <c r="FGU25" s="276"/>
      <c r="FGV25" s="276"/>
      <c r="FGW25" s="276"/>
      <c r="FGX25" s="276"/>
      <c r="FGY25" s="276"/>
      <c r="FGZ25" s="276"/>
      <c r="FHA25" s="276"/>
      <c r="FHB25" s="276"/>
      <c r="FHC25" s="276"/>
      <c r="FHD25" s="276"/>
      <c r="FHE25" s="276"/>
      <c r="FHF25" s="276"/>
      <c r="FHG25" s="276"/>
      <c r="FHH25" s="276"/>
      <c r="FHI25" s="276"/>
      <c r="FHJ25" s="276"/>
      <c r="FHK25" s="276"/>
      <c r="FHL25" s="276"/>
      <c r="FHM25" s="276"/>
      <c r="FHN25" s="276"/>
      <c r="FHO25" s="276"/>
      <c r="FHP25" s="276"/>
      <c r="FHQ25" s="276"/>
      <c r="FHR25" s="276"/>
      <c r="FHS25" s="276"/>
      <c r="FHT25" s="276"/>
      <c r="FHU25" s="276"/>
      <c r="FHV25" s="276"/>
      <c r="FHW25" s="276"/>
      <c r="FHX25" s="276"/>
      <c r="FHY25" s="276"/>
      <c r="FHZ25" s="276"/>
      <c r="FIA25" s="276"/>
      <c r="FIB25" s="276"/>
      <c r="FIC25" s="276"/>
      <c r="FID25" s="276"/>
      <c r="FIE25" s="276"/>
      <c r="FIF25" s="276"/>
      <c r="FIG25" s="276"/>
      <c r="FIH25" s="276"/>
      <c r="FII25" s="276"/>
      <c r="FIJ25" s="276"/>
      <c r="FIK25" s="276"/>
      <c r="FIL25" s="276"/>
      <c r="FIM25" s="276"/>
      <c r="FIN25" s="276"/>
      <c r="FIO25" s="276"/>
      <c r="FIP25" s="276"/>
      <c r="FIQ25" s="276"/>
      <c r="FIR25" s="276"/>
      <c r="FIS25" s="276"/>
      <c r="FIT25" s="276"/>
      <c r="FIU25" s="276"/>
      <c r="FIV25" s="276"/>
      <c r="FIW25" s="276"/>
      <c r="FIX25" s="276"/>
      <c r="FIY25" s="276"/>
      <c r="FIZ25" s="276"/>
      <c r="FJA25" s="276"/>
      <c r="FJB25" s="276"/>
      <c r="FJC25" s="276"/>
      <c r="FJD25" s="276"/>
      <c r="FJE25" s="276"/>
      <c r="FJF25" s="276"/>
      <c r="FJG25" s="276"/>
      <c r="FJH25" s="276"/>
      <c r="FJI25" s="276"/>
      <c r="FJJ25" s="276"/>
      <c r="FJK25" s="276"/>
      <c r="FJL25" s="276"/>
      <c r="FJM25" s="276"/>
      <c r="FJN25" s="276"/>
      <c r="FJO25" s="276"/>
      <c r="FJP25" s="276"/>
      <c r="FJQ25" s="276"/>
      <c r="FJR25" s="276"/>
      <c r="FJS25" s="276"/>
      <c r="FJT25" s="276"/>
      <c r="FJU25" s="276"/>
      <c r="FJV25" s="276"/>
      <c r="FJW25" s="276"/>
      <c r="FJX25" s="276"/>
      <c r="FJY25" s="276"/>
      <c r="FJZ25" s="276"/>
      <c r="FKA25" s="276"/>
      <c r="FKB25" s="276"/>
      <c r="FKC25" s="276"/>
      <c r="FKD25" s="276"/>
      <c r="FKE25" s="276"/>
      <c r="FKF25" s="276"/>
      <c r="FKG25" s="276"/>
      <c r="FKH25" s="276"/>
      <c r="FKI25" s="276"/>
      <c r="FKJ25" s="276"/>
      <c r="FKK25" s="276"/>
      <c r="FKL25" s="276"/>
      <c r="FKM25" s="276"/>
      <c r="FKN25" s="276"/>
      <c r="FKO25" s="276"/>
      <c r="FKP25" s="276"/>
      <c r="FKQ25" s="276"/>
      <c r="FKR25" s="276"/>
      <c r="FKS25" s="276"/>
      <c r="FKT25" s="276"/>
      <c r="FKU25" s="276"/>
      <c r="FKV25" s="276"/>
      <c r="FKW25" s="276"/>
      <c r="FKX25" s="276"/>
      <c r="FKY25" s="276"/>
      <c r="FKZ25" s="276"/>
      <c r="FLA25" s="276"/>
      <c r="FLB25" s="276"/>
      <c r="FLC25" s="276"/>
      <c r="FLD25" s="276"/>
      <c r="FLE25" s="276"/>
      <c r="FLF25" s="276"/>
      <c r="FLG25" s="276"/>
      <c r="FLH25" s="276"/>
      <c r="FLI25" s="276"/>
      <c r="FLJ25" s="276"/>
      <c r="FLK25" s="276"/>
      <c r="FLL25" s="276"/>
      <c r="FLM25" s="276"/>
      <c r="FLN25" s="276"/>
      <c r="FLO25" s="276"/>
      <c r="FLP25" s="276"/>
      <c r="FLQ25" s="276"/>
      <c r="FLR25" s="276"/>
      <c r="FLS25" s="276"/>
      <c r="FLT25" s="276"/>
      <c r="FLU25" s="276"/>
      <c r="FLV25" s="276"/>
      <c r="FLW25" s="276"/>
      <c r="FLX25" s="276"/>
      <c r="FLY25" s="276"/>
      <c r="FLZ25" s="276"/>
      <c r="FMA25" s="276"/>
      <c r="FMB25" s="276"/>
      <c r="FMC25" s="276"/>
      <c r="FMD25" s="276"/>
      <c r="FME25" s="276"/>
      <c r="FMF25" s="276"/>
      <c r="FMG25" s="276"/>
      <c r="FMH25" s="276"/>
      <c r="FMI25" s="276"/>
      <c r="FMJ25" s="276"/>
      <c r="FMK25" s="276"/>
      <c r="FML25" s="276"/>
      <c r="FMM25" s="276"/>
      <c r="FMN25" s="276"/>
      <c r="FMO25" s="276"/>
      <c r="FMP25" s="276"/>
      <c r="FMQ25" s="276"/>
      <c r="FMR25" s="276"/>
      <c r="FMS25" s="276"/>
      <c r="FMT25" s="276"/>
      <c r="FMU25" s="276"/>
      <c r="FMV25" s="276"/>
      <c r="FMW25" s="276"/>
      <c r="FMX25" s="276"/>
      <c r="FMY25" s="276"/>
      <c r="FMZ25" s="276"/>
      <c r="FNA25" s="276"/>
      <c r="FNB25" s="276"/>
      <c r="FNC25" s="276"/>
      <c r="FND25" s="276"/>
      <c r="FNE25" s="276"/>
      <c r="FNF25" s="276"/>
      <c r="FNG25" s="276"/>
      <c r="FNH25" s="276"/>
      <c r="FNI25" s="276"/>
      <c r="FNJ25" s="276"/>
      <c r="FNK25" s="276"/>
      <c r="FNL25" s="276"/>
      <c r="FNM25" s="276"/>
      <c r="FNN25" s="276"/>
      <c r="FNO25" s="276"/>
      <c r="FNP25" s="276"/>
      <c r="FNQ25" s="276"/>
      <c r="FNR25" s="276"/>
      <c r="FNS25" s="276"/>
      <c r="FNT25" s="276"/>
      <c r="FNU25" s="276"/>
      <c r="FNV25" s="276"/>
      <c r="FNW25" s="276"/>
      <c r="FNX25" s="276"/>
      <c r="FNY25" s="276"/>
      <c r="FNZ25" s="276"/>
      <c r="FOA25" s="276"/>
      <c r="FOB25" s="276"/>
      <c r="FOC25" s="276"/>
      <c r="FOD25" s="276"/>
      <c r="FOE25" s="276"/>
      <c r="FOF25" s="276"/>
      <c r="FOG25" s="276"/>
      <c r="FOH25" s="276"/>
      <c r="FOI25" s="276"/>
      <c r="FOJ25" s="276"/>
      <c r="FOK25" s="276"/>
      <c r="FOL25" s="276"/>
      <c r="FOM25" s="276"/>
      <c r="FON25" s="276"/>
      <c r="FOO25" s="276"/>
      <c r="FOP25" s="276"/>
      <c r="FOQ25" s="276"/>
      <c r="FOR25" s="276"/>
      <c r="FOS25" s="276"/>
      <c r="FOT25" s="276"/>
      <c r="FOU25" s="276"/>
      <c r="FOV25" s="276"/>
      <c r="FOW25" s="276"/>
      <c r="FOX25" s="276"/>
      <c r="FOY25" s="276"/>
      <c r="FOZ25" s="276"/>
      <c r="FPA25" s="276"/>
      <c r="FPB25" s="276"/>
      <c r="FPC25" s="276"/>
      <c r="FPD25" s="276"/>
      <c r="FPE25" s="276"/>
      <c r="FPF25" s="276"/>
      <c r="FPG25" s="276"/>
      <c r="FPH25" s="276"/>
      <c r="FPI25" s="276"/>
      <c r="FPJ25" s="276"/>
      <c r="FPK25" s="276"/>
      <c r="FPL25" s="276"/>
      <c r="FPM25" s="276"/>
      <c r="FPN25" s="276"/>
      <c r="FPO25" s="276"/>
      <c r="FPP25" s="276"/>
      <c r="FPQ25" s="276"/>
      <c r="FPR25" s="276"/>
      <c r="FPS25" s="276"/>
      <c r="FPT25" s="276"/>
      <c r="FPU25" s="276"/>
      <c r="FPV25" s="276"/>
      <c r="FPW25" s="276"/>
      <c r="FPX25" s="276"/>
      <c r="FPY25" s="276"/>
      <c r="FPZ25" s="276"/>
      <c r="FQA25" s="276"/>
      <c r="FQB25" s="276"/>
      <c r="FQC25" s="276"/>
      <c r="FQD25" s="276"/>
      <c r="FQE25" s="276"/>
      <c r="FQF25" s="276"/>
      <c r="FQG25" s="276"/>
      <c r="FQH25" s="276"/>
      <c r="FQI25" s="276"/>
      <c r="FQJ25" s="276"/>
      <c r="FQK25" s="276"/>
      <c r="FQL25" s="276"/>
      <c r="FQM25" s="276"/>
      <c r="FQN25" s="276"/>
      <c r="FQO25" s="276"/>
      <c r="FQP25" s="276"/>
      <c r="FQQ25" s="276"/>
      <c r="FQR25" s="276"/>
      <c r="FQS25" s="276"/>
      <c r="FQT25" s="276"/>
      <c r="FQU25" s="276"/>
      <c r="FQV25" s="276"/>
      <c r="FQW25" s="276"/>
      <c r="FQX25" s="276"/>
      <c r="FQY25" s="276"/>
      <c r="FQZ25" s="276"/>
      <c r="FRA25" s="276"/>
      <c r="FRB25" s="276"/>
      <c r="FRC25" s="276"/>
      <c r="FRD25" s="276"/>
      <c r="FRE25" s="276"/>
      <c r="FRF25" s="276"/>
      <c r="FRG25" s="276"/>
      <c r="FRH25" s="276"/>
      <c r="FRI25" s="276"/>
      <c r="FRJ25" s="276"/>
      <c r="FRK25" s="276"/>
      <c r="FRL25" s="276"/>
      <c r="FRM25" s="276"/>
      <c r="FRN25" s="276"/>
      <c r="FRO25" s="276"/>
      <c r="FRP25" s="276"/>
      <c r="FRQ25" s="276"/>
      <c r="FRR25" s="276"/>
      <c r="FRS25" s="276"/>
      <c r="FRT25" s="276"/>
      <c r="FRU25" s="276"/>
      <c r="FRV25" s="276"/>
      <c r="FRW25" s="276"/>
      <c r="FRX25" s="276"/>
      <c r="FRY25" s="276"/>
      <c r="FRZ25" s="276"/>
      <c r="FSA25" s="276"/>
      <c r="FSB25" s="276"/>
      <c r="FSC25" s="276"/>
      <c r="FSD25" s="276"/>
      <c r="FSE25" s="276"/>
      <c r="FSF25" s="276"/>
      <c r="FSG25" s="276"/>
      <c r="FSH25" s="276"/>
      <c r="FSI25" s="276"/>
      <c r="FSJ25" s="276"/>
      <c r="FSK25" s="276"/>
      <c r="FSL25" s="276"/>
      <c r="FSM25" s="276"/>
      <c r="FSN25" s="276"/>
      <c r="FSO25" s="276"/>
      <c r="FSP25" s="276"/>
      <c r="FSQ25" s="276"/>
      <c r="FSR25" s="276"/>
      <c r="FSS25" s="276"/>
      <c r="FST25" s="276"/>
      <c r="FSU25" s="276"/>
      <c r="FSV25" s="276"/>
      <c r="FSW25" s="276"/>
      <c r="FSX25" s="276"/>
      <c r="FSY25" s="276"/>
      <c r="FSZ25" s="276"/>
      <c r="FTA25" s="276"/>
      <c r="FTB25" s="276"/>
      <c r="FTC25" s="276"/>
      <c r="FTD25" s="276"/>
      <c r="FTE25" s="276"/>
      <c r="FTF25" s="276"/>
      <c r="FTG25" s="276"/>
      <c r="FTH25" s="276"/>
      <c r="FTI25" s="276"/>
      <c r="FTJ25" s="276"/>
      <c r="FTK25" s="276"/>
      <c r="FTL25" s="276"/>
      <c r="FTM25" s="276"/>
      <c r="FTN25" s="276"/>
      <c r="FTO25" s="276"/>
      <c r="FTP25" s="276"/>
      <c r="FTQ25" s="276"/>
      <c r="FTR25" s="276"/>
      <c r="FTS25" s="276"/>
      <c r="FTT25" s="276"/>
      <c r="FTU25" s="276"/>
      <c r="FTV25" s="276"/>
      <c r="FTW25" s="276"/>
      <c r="FTX25" s="276"/>
      <c r="FTY25" s="276"/>
      <c r="FTZ25" s="276"/>
      <c r="FUA25" s="276"/>
      <c r="FUB25" s="276"/>
      <c r="FUC25" s="276"/>
      <c r="FUD25" s="276"/>
      <c r="FUE25" s="276"/>
      <c r="FUF25" s="276"/>
      <c r="FUG25" s="276"/>
      <c r="FUH25" s="276"/>
      <c r="FUI25" s="276"/>
      <c r="FUJ25" s="276"/>
      <c r="FUK25" s="276"/>
      <c r="FUL25" s="276"/>
      <c r="FUM25" s="276"/>
      <c r="FUN25" s="276"/>
      <c r="FUO25" s="276"/>
      <c r="FUP25" s="276"/>
      <c r="FUQ25" s="276"/>
      <c r="FUR25" s="276"/>
      <c r="FUS25" s="276"/>
      <c r="FUT25" s="276"/>
      <c r="FUU25" s="276"/>
      <c r="FUV25" s="276"/>
      <c r="FUW25" s="276"/>
      <c r="FUX25" s="276"/>
      <c r="FUY25" s="276"/>
      <c r="FUZ25" s="276"/>
      <c r="FVA25" s="276"/>
      <c r="FVB25" s="276"/>
      <c r="FVC25" s="276"/>
      <c r="FVD25" s="276"/>
      <c r="FVE25" s="276"/>
      <c r="FVF25" s="276"/>
      <c r="FVG25" s="276"/>
      <c r="FVH25" s="276"/>
      <c r="FVI25" s="276"/>
      <c r="FVJ25" s="276"/>
      <c r="FVK25" s="276"/>
      <c r="FVL25" s="276"/>
      <c r="FVM25" s="276"/>
      <c r="FVN25" s="276"/>
      <c r="FVO25" s="276"/>
      <c r="FVP25" s="276"/>
      <c r="FVQ25" s="276"/>
      <c r="FVR25" s="276"/>
      <c r="FVS25" s="276"/>
      <c r="FVT25" s="276"/>
      <c r="FVU25" s="276"/>
      <c r="FVV25" s="276"/>
      <c r="FVW25" s="276"/>
      <c r="FVX25" s="276"/>
      <c r="FVY25" s="276"/>
      <c r="FVZ25" s="276"/>
      <c r="FWA25" s="276"/>
      <c r="FWB25" s="276"/>
      <c r="FWC25" s="276"/>
      <c r="FWD25" s="276"/>
      <c r="FWE25" s="276"/>
      <c r="FWF25" s="276"/>
      <c r="FWG25" s="276"/>
      <c r="FWH25" s="276"/>
      <c r="FWI25" s="276"/>
      <c r="FWJ25" s="276"/>
      <c r="FWK25" s="276"/>
      <c r="FWL25" s="276"/>
      <c r="FWM25" s="276"/>
      <c r="FWN25" s="276"/>
      <c r="FWO25" s="276"/>
      <c r="FWP25" s="276"/>
      <c r="FWQ25" s="276"/>
      <c r="FWR25" s="276"/>
      <c r="FWS25" s="276"/>
      <c r="FWT25" s="276"/>
      <c r="FWU25" s="276"/>
      <c r="FWV25" s="276"/>
      <c r="FWW25" s="276"/>
      <c r="FWX25" s="276"/>
      <c r="FWY25" s="276"/>
      <c r="FWZ25" s="276"/>
      <c r="FXA25" s="276"/>
      <c r="FXB25" s="276"/>
      <c r="FXC25" s="276"/>
      <c r="FXD25" s="276"/>
      <c r="FXE25" s="276"/>
      <c r="FXF25" s="276"/>
      <c r="FXG25" s="276"/>
      <c r="FXH25" s="276"/>
      <c r="FXI25" s="276"/>
      <c r="FXJ25" s="276"/>
      <c r="FXK25" s="276"/>
      <c r="FXL25" s="276"/>
      <c r="FXM25" s="276"/>
      <c r="FXN25" s="276"/>
      <c r="FXO25" s="276"/>
      <c r="FXP25" s="276"/>
      <c r="FXQ25" s="276"/>
      <c r="FXR25" s="276"/>
      <c r="FXS25" s="276"/>
      <c r="FXT25" s="276"/>
      <c r="FXU25" s="276"/>
      <c r="FXV25" s="276"/>
      <c r="FXW25" s="276"/>
      <c r="FXX25" s="276"/>
      <c r="FXY25" s="276"/>
      <c r="FXZ25" s="276"/>
      <c r="FYA25" s="276"/>
      <c r="FYB25" s="276"/>
      <c r="FYC25" s="276"/>
      <c r="FYD25" s="276"/>
      <c r="FYE25" s="276"/>
      <c r="FYF25" s="276"/>
      <c r="FYG25" s="276"/>
      <c r="FYH25" s="276"/>
      <c r="FYI25" s="276"/>
      <c r="FYJ25" s="276"/>
      <c r="FYK25" s="276"/>
      <c r="FYL25" s="276"/>
      <c r="FYM25" s="276"/>
      <c r="FYN25" s="276"/>
      <c r="FYO25" s="276"/>
      <c r="FYP25" s="276"/>
      <c r="FYQ25" s="276"/>
      <c r="FYR25" s="276"/>
      <c r="FYS25" s="276"/>
      <c r="FYT25" s="276"/>
      <c r="FYU25" s="276"/>
      <c r="FYV25" s="276"/>
      <c r="FYW25" s="276"/>
      <c r="FYX25" s="276"/>
      <c r="FYY25" s="276"/>
      <c r="FYZ25" s="276"/>
      <c r="FZA25" s="276"/>
      <c r="FZB25" s="276"/>
      <c r="FZC25" s="276"/>
      <c r="FZD25" s="276"/>
      <c r="FZE25" s="276"/>
      <c r="FZF25" s="276"/>
      <c r="FZG25" s="276"/>
      <c r="FZH25" s="276"/>
      <c r="FZI25" s="276"/>
      <c r="FZJ25" s="276"/>
      <c r="FZK25" s="276"/>
      <c r="FZL25" s="276"/>
      <c r="FZM25" s="276"/>
      <c r="FZN25" s="276"/>
      <c r="FZO25" s="276"/>
      <c r="FZP25" s="276"/>
      <c r="FZQ25" s="276"/>
      <c r="FZR25" s="276"/>
      <c r="FZS25" s="276"/>
      <c r="FZT25" s="276"/>
      <c r="FZU25" s="276"/>
      <c r="FZV25" s="276"/>
      <c r="FZW25" s="276"/>
      <c r="FZX25" s="276"/>
      <c r="FZY25" s="276"/>
      <c r="FZZ25" s="276"/>
      <c r="GAA25" s="276"/>
      <c r="GAB25" s="276"/>
      <c r="GAC25" s="276"/>
      <c r="GAD25" s="276"/>
      <c r="GAE25" s="276"/>
      <c r="GAF25" s="276"/>
      <c r="GAG25" s="276"/>
      <c r="GAH25" s="276"/>
      <c r="GAI25" s="276"/>
      <c r="GAJ25" s="276"/>
      <c r="GAK25" s="276"/>
      <c r="GAL25" s="276"/>
      <c r="GAM25" s="276"/>
      <c r="GAN25" s="276"/>
      <c r="GAO25" s="276"/>
      <c r="GAP25" s="276"/>
      <c r="GAQ25" s="276"/>
      <c r="GAR25" s="276"/>
      <c r="GAS25" s="276"/>
      <c r="GAT25" s="276"/>
      <c r="GAU25" s="276"/>
      <c r="GAV25" s="276"/>
      <c r="GAW25" s="276"/>
      <c r="GAX25" s="276"/>
      <c r="GAY25" s="276"/>
      <c r="GAZ25" s="276"/>
      <c r="GBA25" s="276"/>
      <c r="GBB25" s="276"/>
      <c r="GBC25" s="276"/>
      <c r="GBD25" s="276"/>
      <c r="GBE25" s="276"/>
      <c r="GBF25" s="276"/>
      <c r="GBG25" s="276"/>
      <c r="GBH25" s="276"/>
      <c r="GBI25" s="276"/>
      <c r="GBJ25" s="276"/>
      <c r="GBK25" s="276"/>
      <c r="GBL25" s="276"/>
      <c r="GBM25" s="276"/>
      <c r="GBN25" s="276"/>
      <c r="GBO25" s="276"/>
      <c r="GBP25" s="276"/>
      <c r="GBQ25" s="276"/>
      <c r="GBR25" s="276"/>
      <c r="GBS25" s="276"/>
      <c r="GBT25" s="276"/>
      <c r="GBU25" s="276"/>
      <c r="GBV25" s="276"/>
      <c r="GBW25" s="276"/>
      <c r="GBX25" s="276"/>
      <c r="GBY25" s="276"/>
      <c r="GBZ25" s="276"/>
      <c r="GCA25" s="276"/>
      <c r="GCB25" s="276"/>
      <c r="GCC25" s="276"/>
      <c r="GCD25" s="276"/>
      <c r="GCE25" s="276"/>
      <c r="GCF25" s="276"/>
      <c r="GCG25" s="276"/>
      <c r="GCH25" s="276"/>
      <c r="GCI25" s="276"/>
      <c r="GCJ25" s="276"/>
      <c r="GCK25" s="276"/>
      <c r="GCL25" s="276"/>
      <c r="GCM25" s="276"/>
      <c r="GCN25" s="276"/>
      <c r="GCO25" s="276"/>
      <c r="GCP25" s="276"/>
      <c r="GCQ25" s="276"/>
      <c r="GCR25" s="276"/>
      <c r="GCS25" s="276"/>
      <c r="GCT25" s="276"/>
      <c r="GCU25" s="276"/>
      <c r="GCV25" s="276"/>
      <c r="GCW25" s="276"/>
      <c r="GCX25" s="276"/>
      <c r="GCY25" s="276"/>
      <c r="GCZ25" s="276"/>
      <c r="GDA25" s="276"/>
      <c r="GDB25" s="276"/>
      <c r="GDC25" s="276"/>
      <c r="GDD25" s="276"/>
      <c r="GDE25" s="276"/>
      <c r="GDF25" s="276"/>
      <c r="GDG25" s="276"/>
      <c r="GDH25" s="276"/>
      <c r="GDI25" s="276"/>
      <c r="GDJ25" s="276"/>
      <c r="GDK25" s="276"/>
      <c r="GDL25" s="276"/>
      <c r="GDM25" s="276"/>
      <c r="GDN25" s="276"/>
      <c r="GDO25" s="276"/>
      <c r="GDP25" s="276"/>
      <c r="GDQ25" s="276"/>
      <c r="GDR25" s="276"/>
      <c r="GDS25" s="276"/>
      <c r="GDT25" s="276"/>
      <c r="GDU25" s="276"/>
      <c r="GDV25" s="276"/>
      <c r="GDW25" s="276"/>
      <c r="GDX25" s="276"/>
      <c r="GDY25" s="276"/>
      <c r="GDZ25" s="276"/>
      <c r="GEA25" s="276"/>
      <c r="GEB25" s="276"/>
      <c r="GEC25" s="276"/>
      <c r="GED25" s="276"/>
      <c r="GEE25" s="276"/>
      <c r="GEF25" s="276"/>
      <c r="GEG25" s="276"/>
      <c r="GEH25" s="276"/>
      <c r="GEI25" s="276"/>
      <c r="GEJ25" s="276"/>
      <c r="GEK25" s="276"/>
      <c r="GEL25" s="276"/>
      <c r="GEM25" s="276"/>
      <c r="GEN25" s="276"/>
      <c r="GEO25" s="276"/>
      <c r="GEP25" s="276"/>
      <c r="GEQ25" s="276"/>
      <c r="GER25" s="276"/>
      <c r="GES25" s="276"/>
      <c r="GET25" s="276"/>
      <c r="GEU25" s="276"/>
      <c r="GEV25" s="276"/>
      <c r="GEW25" s="276"/>
      <c r="GEX25" s="276"/>
      <c r="GEY25" s="276"/>
      <c r="GEZ25" s="276"/>
      <c r="GFA25" s="276"/>
      <c r="GFB25" s="276"/>
      <c r="GFC25" s="276"/>
      <c r="GFD25" s="276"/>
      <c r="GFE25" s="276"/>
      <c r="GFF25" s="276"/>
      <c r="GFG25" s="276"/>
      <c r="GFH25" s="276"/>
      <c r="GFI25" s="276"/>
      <c r="GFJ25" s="276"/>
      <c r="GFK25" s="276"/>
      <c r="GFL25" s="276"/>
      <c r="GFM25" s="276"/>
      <c r="GFN25" s="276"/>
      <c r="GFO25" s="276"/>
      <c r="GFP25" s="276"/>
      <c r="GFQ25" s="276"/>
      <c r="GFR25" s="276"/>
      <c r="GFS25" s="276"/>
      <c r="GFT25" s="276"/>
      <c r="GFU25" s="276"/>
      <c r="GFV25" s="276"/>
      <c r="GFW25" s="276"/>
      <c r="GFX25" s="276"/>
      <c r="GFY25" s="276"/>
      <c r="GFZ25" s="276"/>
      <c r="GGA25" s="276"/>
      <c r="GGB25" s="276"/>
      <c r="GGC25" s="276"/>
      <c r="GGD25" s="276"/>
      <c r="GGE25" s="276"/>
      <c r="GGF25" s="276"/>
      <c r="GGG25" s="276"/>
      <c r="GGH25" s="276"/>
      <c r="GGI25" s="276"/>
      <c r="GGJ25" s="276"/>
      <c r="GGK25" s="276"/>
      <c r="GGL25" s="276"/>
      <c r="GGM25" s="276"/>
      <c r="GGN25" s="276"/>
      <c r="GGO25" s="276"/>
      <c r="GGP25" s="276"/>
      <c r="GGQ25" s="276"/>
      <c r="GGR25" s="276"/>
      <c r="GGS25" s="276"/>
      <c r="GGT25" s="276"/>
      <c r="GGU25" s="276"/>
      <c r="GGV25" s="276"/>
      <c r="GGW25" s="276"/>
      <c r="GGX25" s="276"/>
      <c r="GGY25" s="276"/>
      <c r="GGZ25" s="276"/>
      <c r="GHA25" s="276"/>
      <c r="GHB25" s="276"/>
      <c r="GHC25" s="276"/>
      <c r="GHD25" s="276"/>
      <c r="GHE25" s="276"/>
      <c r="GHF25" s="276"/>
      <c r="GHG25" s="276"/>
      <c r="GHH25" s="276"/>
      <c r="GHI25" s="276"/>
      <c r="GHJ25" s="276"/>
      <c r="GHK25" s="276"/>
      <c r="GHL25" s="276"/>
      <c r="GHM25" s="276"/>
      <c r="GHN25" s="276"/>
      <c r="GHO25" s="276"/>
      <c r="GHP25" s="276"/>
      <c r="GHQ25" s="276"/>
      <c r="GHR25" s="276"/>
      <c r="GHS25" s="276"/>
      <c r="GHT25" s="276"/>
      <c r="GHU25" s="276"/>
      <c r="GHV25" s="276"/>
      <c r="GHW25" s="276"/>
      <c r="GHX25" s="276"/>
      <c r="GHY25" s="276"/>
      <c r="GHZ25" s="276"/>
      <c r="GIA25" s="276"/>
      <c r="GIB25" s="276"/>
      <c r="GIC25" s="276"/>
      <c r="GID25" s="276"/>
      <c r="GIE25" s="276"/>
      <c r="GIF25" s="276"/>
      <c r="GIG25" s="276"/>
      <c r="GIH25" s="276"/>
      <c r="GII25" s="276"/>
      <c r="GIJ25" s="276"/>
      <c r="GIK25" s="276"/>
      <c r="GIL25" s="276"/>
      <c r="GIM25" s="276"/>
      <c r="GIN25" s="276"/>
      <c r="GIO25" s="276"/>
      <c r="GIP25" s="276"/>
      <c r="GIQ25" s="276"/>
      <c r="GIR25" s="276"/>
      <c r="GIS25" s="276"/>
      <c r="GIT25" s="276"/>
      <c r="GIU25" s="276"/>
      <c r="GIV25" s="276"/>
      <c r="GIW25" s="276"/>
      <c r="GIX25" s="276"/>
      <c r="GIY25" s="276"/>
      <c r="GIZ25" s="276"/>
      <c r="GJA25" s="276"/>
      <c r="GJB25" s="276"/>
      <c r="GJC25" s="276"/>
      <c r="GJD25" s="276"/>
      <c r="GJE25" s="276"/>
      <c r="GJF25" s="276"/>
      <c r="GJG25" s="276"/>
      <c r="GJH25" s="276"/>
      <c r="GJI25" s="276"/>
      <c r="GJJ25" s="276"/>
      <c r="GJK25" s="276"/>
      <c r="GJL25" s="276"/>
      <c r="GJM25" s="276"/>
      <c r="GJN25" s="276"/>
      <c r="GJO25" s="276"/>
      <c r="GJP25" s="276"/>
      <c r="GJQ25" s="276"/>
      <c r="GJR25" s="276"/>
      <c r="GJS25" s="276"/>
      <c r="GJT25" s="276"/>
      <c r="GJU25" s="276"/>
      <c r="GJV25" s="276"/>
      <c r="GJW25" s="276"/>
      <c r="GJX25" s="276"/>
      <c r="GJY25" s="276"/>
      <c r="GJZ25" s="276"/>
      <c r="GKA25" s="276"/>
      <c r="GKB25" s="276"/>
      <c r="GKC25" s="276"/>
      <c r="GKD25" s="276"/>
      <c r="GKE25" s="276"/>
      <c r="GKF25" s="276"/>
      <c r="GKG25" s="276"/>
      <c r="GKH25" s="276"/>
      <c r="GKI25" s="276"/>
      <c r="GKJ25" s="276"/>
      <c r="GKK25" s="276"/>
      <c r="GKL25" s="276"/>
      <c r="GKM25" s="276"/>
      <c r="GKN25" s="276"/>
      <c r="GKO25" s="276"/>
      <c r="GKP25" s="276"/>
      <c r="GKQ25" s="276"/>
      <c r="GKR25" s="276"/>
      <c r="GKS25" s="276"/>
      <c r="GKT25" s="276"/>
      <c r="GKU25" s="276"/>
      <c r="GKV25" s="276"/>
      <c r="GKW25" s="276"/>
      <c r="GKX25" s="276"/>
      <c r="GKY25" s="276"/>
      <c r="GKZ25" s="276"/>
      <c r="GLA25" s="276"/>
      <c r="GLB25" s="276"/>
      <c r="GLC25" s="276"/>
      <c r="GLD25" s="276"/>
      <c r="GLE25" s="276"/>
      <c r="GLF25" s="276"/>
      <c r="GLG25" s="276"/>
      <c r="GLH25" s="276"/>
      <c r="GLI25" s="276"/>
      <c r="GLJ25" s="276"/>
      <c r="GLK25" s="276"/>
      <c r="GLL25" s="276"/>
      <c r="GLM25" s="276"/>
      <c r="GLN25" s="276"/>
      <c r="GLO25" s="276"/>
      <c r="GLP25" s="276"/>
      <c r="GLQ25" s="276"/>
      <c r="GLR25" s="276"/>
      <c r="GLS25" s="276"/>
      <c r="GLT25" s="276"/>
      <c r="GLU25" s="276"/>
      <c r="GLV25" s="276"/>
      <c r="GLW25" s="276"/>
      <c r="GLX25" s="276"/>
      <c r="GLY25" s="276"/>
      <c r="GLZ25" s="276"/>
      <c r="GMA25" s="276"/>
      <c r="GMB25" s="276"/>
      <c r="GMC25" s="276"/>
      <c r="GMD25" s="276"/>
      <c r="GME25" s="276"/>
      <c r="GMF25" s="276"/>
      <c r="GMG25" s="276"/>
      <c r="GMH25" s="276"/>
      <c r="GMI25" s="276"/>
      <c r="GMJ25" s="276"/>
      <c r="GMK25" s="276"/>
      <c r="GML25" s="276"/>
      <c r="GMM25" s="276"/>
      <c r="GMN25" s="276"/>
      <c r="GMO25" s="276"/>
      <c r="GMP25" s="276"/>
      <c r="GMQ25" s="276"/>
      <c r="GMR25" s="276"/>
      <c r="GMS25" s="276"/>
      <c r="GMT25" s="276"/>
      <c r="GMU25" s="276"/>
      <c r="GMV25" s="276"/>
      <c r="GMW25" s="276"/>
      <c r="GMX25" s="276"/>
      <c r="GMY25" s="276"/>
      <c r="GMZ25" s="276"/>
      <c r="GNA25" s="276"/>
      <c r="GNB25" s="276"/>
      <c r="GNC25" s="276"/>
      <c r="GND25" s="276"/>
      <c r="GNE25" s="276"/>
      <c r="GNF25" s="276"/>
      <c r="GNG25" s="276"/>
      <c r="GNH25" s="276"/>
      <c r="GNI25" s="276"/>
      <c r="GNJ25" s="276"/>
      <c r="GNK25" s="276"/>
      <c r="GNL25" s="276"/>
      <c r="GNM25" s="276"/>
      <c r="GNN25" s="276"/>
      <c r="GNO25" s="276"/>
      <c r="GNP25" s="276"/>
      <c r="GNQ25" s="276"/>
      <c r="GNR25" s="276"/>
      <c r="GNS25" s="276"/>
      <c r="GNT25" s="276"/>
      <c r="GNU25" s="276"/>
      <c r="GNV25" s="276"/>
      <c r="GNW25" s="276"/>
      <c r="GNX25" s="276"/>
      <c r="GNY25" s="276"/>
      <c r="GNZ25" s="276"/>
      <c r="GOA25" s="276"/>
      <c r="GOB25" s="276"/>
      <c r="GOC25" s="276"/>
      <c r="GOD25" s="276"/>
      <c r="GOE25" s="276"/>
      <c r="GOF25" s="276"/>
      <c r="GOG25" s="276"/>
      <c r="GOH25" s="276"/>
      <c r="GOI25" s="276"/>
      <c r="GOJ25" s="276"/>
      <c r="GOK25" s="276"/>
      <c r="GOL25" s="276"/>
      <c r="GOM25" s="276"/>
      <c r="GON25" s="276"/>
      <c r="GOO25" s="276"/>
      <c r="GOP25" s="276"/>
      <c r="GOQ25" s="276"/>
      <c r="GOR25" s="276"/>
      <c r="GOS25" s="276"/>
      <c r="GOT25" s="276"/>
      <c r="GOU25" s="276"/>
      <c r="GOV25" s="276"/>
      <c r="GOW25" s="276"/>
      <c r="GOX25" s="276"/>
      <c r="GOY25" s="276"/>
      <c r="GOZ25" s="276"/>
      <c r="GPA25" s="276"/>
      <c r="GPB25" s="276"/>
      <c r="GPC25" s="276"/>
      <c r="GPD25" s="276"/>
      <c r="GPE25" s="276"/>
      <c r="GPF25" s="276"/>
      <c r="GPG25" s="276"/>
      <c r="GPH25" s="276"/>
      <c r="GPI25" s="276"/>
      <c r="GPJ25" s="276"/>
      <c r="GPK25" s="276"/>
      <c r="GPL25" s="276"/>
      <c r="GPM25" s="276"/>
      <c r="GPN25" s="276"/>
      <c r="GPO25" s="276"/>
      <c r="GPP25" s="276"/>
      <c r="GPQ25" s="276"/>
      <c r="GPR25" s="276"/>
      <c r="GPS25" s="276"/>
      <c r="GPT25" s="276"/>
      <c r="GPU25" s="276"/>
      <c r="GPV25" s="276"/>
      <c r="GPW25" s="276"/>
      <c r="GPX25" s="276"/>
      <c r="GPY25" s="276"/>
      <c r="GPZ25" s="276"/>
      <c r="GQA25" s="276"/>
      <c r="GQB25" s="276"/>
      <c r="GQC25" s="276"/>
      <c r="GQD25" s="276"/>
      <c r="GQE25" s="276"/>
      <c r="GQF25" s="276"/>
      <c r="GQG25" s="276"/>
      <c r="GQH25" s="276"/>
      <c r="GQI25" s="276"/>
      <c r="GQJ25" s="276"/>
      <c r="GQK25" s="276"/>
      <c r="GQL25" s="276"/>
      <c r="GQM25" s="276"/>
      <c r="GQN25" s="276"/>
      <c r="GQO25" s="276"/>
      <c r="GQP25" s="276"/>
      <c r="GQQ25" s="276"/>
      <c r="GQR25" s="276"/>
      <c r="GQS25" s="276"/>
      <c r="GQT25" s="276"/>
      <c r="GQU25" s="276"/>
      <c r="GQV25" s="276"/>
      <c r="GQW25" s="276"/>
      <c r="GQX25" s="276"/>
      <c r="GQY25" s="276"/>
      <c r="GQZ25" s="276"/>
      <c r="GRA25" s="276"/>
      <c r="GRB25" s="276"/>
      <c r="GRC25" s="276"/>
      <c r="GRD25" s="276"/>
      <c r="GRE25" s="276"/>
      <c r="GRF25" s="276"/>
      <c r="GRG25" s="276"/>
      <c r="GRH25" s="276"/>
      <c r="GRI25" s="276"/>
      <c r="GRJ25" s="276"/>
      <c r="GRK25" s="276"/>
      <c r="GRL25" s="276"/>
      <c r="GRM25" s="276"/>
      <c r="GRN25" s="276"/>
      <c r="GRO25" s="276"/>
      <c r="GRP25" s="276"/>
      <c r="GRQ25" s="276"/>
      <c r="GRR25" s="276"/>
      <c r="GRS25" s="276"/>
      <c r="GRT25" s="276"/>
      <c r="GRU25" s="276"/>
      <c r="GRV25" s="276"/>
      <c r="GRW25" s="276"/>
      <c r="GRX25" s="276"/>
      <c r="GRY25" s="276"/>
      <c r="GRZ25" s="276"/>
      <c r="GSA25" s="276"/>
      <c r="GSB25" s="276"/>
      <c r="GSC25" s="276"/>
      <c r="GSD25" s="276"/>
      <c r="GSE25" s="276"/>
      <c r="GSF25" s="276"/>
      <c r="GSG25" s="276"/>
      <c r="GSH25" s="276"/>
      <c r="GSI25" s="276"/>
      <c r="GSJ25" s="276"/>
      <c r="GSK25" s="276"/>
      <c r="GSL25" s="276"/>
      <c r="GSM25" s="276"/>
      <c r="GSN25" s="276"/>
      <c r="GSO25" s="276"/>
      <c r="GSP25" s="276"/>
      <c r="GSQ25" s="276"/>
      <c r="GSR25" s="276"/>
      <c r="GSS25" s="276"/>
      <c r="GST25" s="276"/>
      <c r="GSU25" s="276"/>
      <c r="GSV25" s="276"/>
      <c r="GSW25" s="276"/>
      <c r="GSX25" s="276"/>
      <c r="GSY25" s="276"/>
      <c r="GSZ25" s="276"/>
      <c r="GTA25" s="276"/>
      <c r="GTB25" s="276"/>
      <c r="GTC25" s="276"/>
      <c r="GTD25" s="276"/>
      <c r="GTE25" s="276"/>
      <c r="GTF25" s="276"/>
      <c r="GTG25" s="276"/>
      <c r="GTH25" s="276"/>
      <c r="GTI25" s="276"/>
      <c r="GTJ25" s="276"/>
      <c r="GTK25" s="276"/>
      <c r="GTL25" s="276"/>
      <c r="GTM25" s="276"/>
      <c r="GTN25" s="276"/>
      <c r="GTO25" s="276"/>
      <c r="GTP25" s="276"/>
      <c r="GTQ25" s="276"/>
      <c r="GTR25" s="276"/>
      <c r="GTS25" s="276"/>
      <c r="GTT25" s="276"/>
      <c r="GTU25" s="276"/>
      <c r="GTV25" s="276"/>
      <c r="GTW25" s="276"/>
      <c r="GTX25" s="276"/>
      <c r="GTY25" s="276"/>
      <c r="GTZ25" s="276"/>
      <c r="GUA25" s="276"/>
      <c r="GUB25" s="276"/>
      <c r="GUC25" s="276"/>
      <c r="GUD25" s="276"/>
      <c r="GUE25" s="276"/>
      <c r="GUF25" s="276"/>
      <c r="GUG25" s="276"/>
      <c r="GUH25" s="276"/>
      <c r="GUI25" s="276"/>
      <c r="GUJ25" s="276"/>
      <c r="GUK25" s="276"/>
      <c r="GUL25" s="276"/>
      <c r="GUM25" s="276"/>
      <c r="GUN25" s="276"/>
      <c r="GUO25" s="276"/>
      <c r="GUP25" s="276"/>
      <c r="GUQ25" s="276"/>
      <c r="GUR25" s="276"/>
      <c r="GUS25" s="276"/>
      <c r="GUT25" s="276"/>
      <c r="GUU25" s="276"/>
      <c r="GUV25" s="276"/>
      <c r="GUW25" s="276"/>
      <c r="GUX25" s="276"/>
      <c r="GUY25" s="276"/>
      <c r="GUZ25" s="276"/>
      <c r="GVA25" s="276"/>
      <c r="GVB25" s="276"/>
      <c r="GVC25" s="276"/>
      <c r="GVD25" s="276"/>
      <c r="GVE25" s="276"/>
      <c r="GVF25" s="276"/>
      <c r="GVG25" s="276"/>
      <c r="GVH25" s="276"/>
      <c r="GVI25" s="276"/>
      <c r="GVJ25" s="276"/>
      <c r="GVK25" s="276"/>
      <c r="GVL25" s="276"/>
      <c r="GVM25" s="276"/>
      <c r="GVN25" s="276"/>
      <c r="GVO25" s="276"/>
      <c r="GVP25" s="276"/>
      <c r="GVQ25" s="276"/>
      <c r="GVR25" s="276"/>
      <c r="GVS25" s="276"/>
      <c r="GVT25" s="276"/>
      <c r="GVU25" s="276"/>
      <c r="GVV25" s="276"/>
      <c r="GVW25" s="276"/>
      <c r="GVX25" s="276"/>
      <c r="GVY25" s="276"/>
      <c r="GVZ25" s="276"/>
      <c r="GWA25" s="276"/>
      <c r="GWB25" s="276"/>
      <c r="GWC25" s="276"/>
      <c r="GWD25" s="276"/>
      <c r="GWE25" s="276"/>
      <c r="GWF25" s="276"/>
      <c r="GWG25" s="276"/>
      <c r="GWH25" s="276"/>
      <c r="GWI25" s="276"/>
      <c r="GWJ25" s="276"/>
      <c r="GWK25" s="276"/>
      <c r="GWL25" s="276"/>
      <c r="GWM25" s="276"/>
      <c r="GWN25" s="276"/>
      <c r="GWO25" s="276"/>
      <c r="GWP25" s="276"/>
      <c r="GWQ25" s="276"/>
      <c r="GWR25" s="276"/>
      <c r="GWS25" s="276"/>
      <c r="GWT25" s="276"/>
      <c r="GWU25" s="276"/>
      <c r="GWV25" s="276"/>
      <c r="GWW25" s="276"/>
      <c r="GWX25" s="276"/>
      <c r="GWY25" s="276"/>
      <c r="GWZ25" s="276"/>
      <c r="GXA25" s="276"/>
      <c r="GXB25" s="276"/>
      <c r="GXC25" s="276"/>
      <c r="GXD25" s="276"/>
      <c r="GXE25" s="276"/>
      <c r="GXF25" s="276"/>
      <c r="GXG25" s="276"/>
      <c r="GXH25" s="276"/>
      <c r="GXI25" s="276"/>
      <c r="GXJ25" s="276"/>
      <c r="GXK25" s="276"/>
      <c r="GXL25" s="276"/>
      <c r="GXM25" s="276"/>
      <c r="GXN25" s="276"/>
      <c r="GXO25" s="276"/>
      <c r="GXP25" s="276"/>
      <c r="GXQ25" s="276"/>
      <c r="GXR25" s="276"/>
      <c r="GXS25" s="276"/>
      <c r="GXT25" s="276"/>
      <c r="GXU25" s="276"/>
      <c r="GXV25" s="276"/>
      <c r="GXW25" s="276"/>
      <c r="GXX25" s="276"/>
      <c r="GXY25" s="276"/>
      <c r="GXZ25" s="276"/>
      <c r="GYA25" s="276"/>
      <c r="GYB25" s="276"/>
      <c r="GYC25" s="276"/>
      <c r="GYD25" s="276"/>
      <c r="GYE25" s="276"/>
      <c r="GYF25" s="276"/>
      <c r="GYG25" s="276"/>
      <c r="GYH25" s="276"/>
      <c r="GYI25" s="276"/>
      <c r="GYJ25" s="276"/>
      <c r="GYK25" s="276"/>
      <c r="GYL25" s="276"/>
      <c r="GYM25" s="276"/>
      <c r="GYN25" s="276"/>
      <c r="GYO25" s="276"/>
      <c r="GYP25" s="276"/>
      <c r="GYQ25" s="276"/>
      <c r="GYR25" s="276"/>
      <c r="GYS25" s="276"/>
      <c r="GYT25" s="276"/>
      <c r="GYU25" s="276"/>
      <c r="GYV25" s="276"/>
      <c r="GYW25" s="276"/>
      <c r="GYX25" s="276"/>
      <c r="GYY25" s="276"/>
      <c r="GYZ25" s="276"/>
      <c r="GZA25" s="276"/>
      <c r="GZB25" s="276"/>
      <c r="GZC25" s="276"/>
      <c r="GZD25" s="276"/>
      <c r="GZE25" s="276"/>
      <c r="GZF25" s="276"/>
      <c r="GZG25" s="276"/>
      <c r="GZH25" s="276"/>
      <c r="GZI25" s="276"/>
      <c r="GZJ25" s="276"/>
      <c r="GZK25" s="276"/>
      <c r="GZL25" s="276"/>
      <c r="GZM25" s="276"/>
      <c r="GZN25" s="276"/>
      <c r="GZO25" s="276"/>
      <c r="GZP25" s="276"/>
      <c r="GZQ25" s="276"/>
      <c r="GZR25" s="276"/>
      <c r="GZS25" s="276"/>
      <c r="GZT25" s="276"/>
      <c r="GZU25" s="276"/>
      <c r="GZV25" s="276"/>
      <c r="GZW25" s="276"/>
      <c r="GZX25" s="276"/>
      <c r="GZY25" s="276"/>
      <c r="GZZ25" s="276"/>
      <c r="HAA25" s="276"/>
      <c r="HAB25" s="276"/>
      <c r="HAC25" s="276"/>
      <c r="HAD25" s="276"/>
      <c r="HAE25" s="276"/>
      <c r="HAF25" s="276"/>
      <c r="HAG25" s="276"/>
      <c r="HAH25" s="276"/>
      <c r="HAI25" s="276"/>
      <c r="HAJ25" s="276"/>
      <c r="HAK25" s="276"/>
      <c r="HAL25" s="276"/>
      <c r="HAM25" s="276"/>
      <c r="HAN25" s="276"/>
      <c r="HAO25" s="276"/>
      <c r="HAP25" s="276"/>
      <c r="HAQ25" s="276"/>
      <c r="HAR25" s="276"/>
      <c r="HAS25" s="276"/>
      <c r="HAT25" s="276"/>
      <c r="HAU25" s="276"/>
      <c r="HAV25" s="276"/>
      <c r="HAW25" s="276"/>
      <c r="HAX25" s="276"/>
      <c r="HAY25" s="276"/>
      <c r="HAZ25" s="276"/>
      <c r="HBA25" s="276"/>
      <c r="HBB25" s="276"/>
      <c r="HBC25" s="276"/>
      <c r="HBD25" s="276"/>
      <c r="HBE25" s="276"/>
      <c r="HBF25" s="276"/>
      <c r="HBG25" s="276"/>
      <c r="HBH25" s="276"/>
      <c r="HBI25" s="276"/>
      <c r="HBJ25" s="276"/>
      <c r="HBK25" s="276"/>
      <c r="HBL25" s="276"/>
      <c r="HBM25" s="276"/>
      <c r="HBN25" s="276"/>
      <c r="HBO25" s="276"/>
      <c r="HBP25" s="276"/>
      <c r="HBQ25" s="276"/>
      <c r="HBR25" s="276"/>
      <c r="HBS25" s="276"/>
      <c r="HBT25" s="276"/>
      <c r="HBU25" s="276"/>
      <c r="HBV25" s="276"/>
      <c r="HBW25" s="276"/>
      <c r="HBX25" s="276"/>
      <c r="HBY25" s="276"/>
      <c r="HBZ25" s="276"/>
      <c r="HCA25" s="276"/>
      <c r="HCB25" s="276"/>
      <c r="HCC25" s="276"/>
      <c r="HCD25" s="276"/>
      <c r="HCE25" s="276"/>
      <c r="HCF25" s="276"/>
      <c r="HCG25" s="276"/>
      <c r="HCH25" s="276"/>
      <c r="HCI25" s="276"/>
      <c r="HCJ25" s="276"/>
      <c r="HCK25" s="276"/>
      <c r="HCL25" s="276"/>
      <c r="HCM25" s="276"/>
      <c r="HCN25" s="276"/>
      <c r="HCO25" s="276"/>
      <c r="HCP25" s="276"/>
      <c r="HCQ25" s="276"/>
      <c r="HCR25" s="276"/>
      <c r="HCS25" s="276"/>
      <c r="HCT25" s="276"/>
      <c r="HCU25" s="276"/>
      <c r="HCV25" s="276"/>
      <c r="HCW25" s="276"/>
      <c r="HCX25" s="276"/>
      <c r="HCY25" s="276"/>
      <c r="HCZ25" s="276"/>
      <c r="HDA25" s="276"/>
      <c r="HDB25" s="276"/>
      <c r="HDC25" s="276"/>
      <c r="HDD25" s="276"/>
      <c r="HDE25" s="276"/>
      <c r="HDF25" s="276"/>
      <c r="HDG25" s="276"/>
      <c r="HDH25" s="276"/>
      <c r="HDI25" s="276"/>
      <c r="HDJ25" s="276"/>
      <c r="HDK25" s="276"/>
      <c r="HDL25" s="276"/>
      <c r="HDM25" s="276"/>
      <c r="HDN25" s="276"/>
      <c r="HDO25" s="276"/>
      <c r="HDP25" s="276"/>
      <c r="HDQ25" s="276"/>
      <c r="HDR25" s="276"/>
      <c r="HDS25" s="276"/>
      <c r="HDT25" s="276"/>
      <c r="HDU25" s="276"/>
      <c r="HDV25" s="276"/>
      <c r="HDW25" s="276"/>
      <c r="HDX25" s="276"/>
      <c r="HDY25" s="276"/>
      <c r="HDZ25" s="276"/>
      <c r="HEA25" s="276"/>
      <c r="HEB25" s="276"/>
      <c r="HEC25" s="276"/>
      <c r="HED25" s="276"/>
      <c r="HEE25" s="276"/>
      <c r="HEF25" s="276"/>
      <c r="HEG25" s="276"/>
      <c r="HEH25" s="276"/>
      <c r="HEI25" s="276"/>
      <c r="HEJ25" s="276"/>
      <c r="HEK25" s="276"/>
      <c r="HEL25" s="276"/>
      <c r="HEM25" s="276"/>
      <c r="HEN25" s="276"/>
      <c r="HEO25" s="276"/>
      <c r="HEP25" s="276"/>
      <c r="HEQ25" s="276"/>
      <c r="HER25" s="276"/>
      <c r="HES25" s="276"/>
      <c r="HET25" s="276"/>
      <c r="HEU25" s="276"/>
      <c r="HEV25" s="276"/>
      <c r="HEW25" s="276"/>
      <c r="HEX25" s="276"/>
      <c r="HEY25" s="276"/>
      <c r="HEZ25" s="276"/>
      <c r="HFA25" s="276"/>
      <c r="HFB25" s="276"/>
      <c r="HFC25" s="276"/>
      <c r="HFD25" s="276"/>
      <c r="HFE25" s="276"/>
      <c r="HFF25" s="276"/>
      <c r="HFG25" s="276"/>
      <c r="HFH25" s="276"/>
      <c r="HFI25" s="276"/>
      <c r="HFJ25" s="276"/>
      <c r="HFK25" s="276"/>
      <c r="HFL25" s="276"/>
      <c r="HFM25" s="276"/>
      <c r="HFN25" s="276"/>
      <c r="HFO25" s="276"/>
      <c r="HFP25" s="276"/>
      <c r="HFQ25" s="276"/>
      <c r="HFR25" s="276"/>
      <c r="HFS25" s="276"/>
      <c r="HFT25" s="276"/>
      <c r="HFU25" s="276"/>
      <c r="HFV25" s="276"/>
      <c r="HFW25" s="276"/>
      <c r="HFX25" s="276"/>
      <c r="HFY25" s="276"/>
      <c r="HFZ25" s="276"/>
      <c r="HGA25" s="276"/>
      <c r="HGB25" s="276"/>
      <c r="HGC25" s="276"/>
      <c r="HGD25" s="276"/>
      <c r="HGE25" s="276"/>
      <c r="HGF25" s="276"/>
      <c r="HGG25" s="276"/>
      <c r="HGH25" s="276"/>
      <c r="HGI25" s="276"/>
      <c r="HGJ25" s="276"/>
      <c r="HGK25" s="276"/>
      <c r="HGL25" s="276"/>
      <c r="HGM25" s="276"/>
      <c r="HGN25" s="276"/>
      <c r="HGO25" s="276"/>
      <c r="HGP25" s="276"/>
      <c r="HGQ25" s="276"/>
      <c r="HGR25" s="276"/>
      <c r="HGS25" s="276"/>
      <c r="HGT25" s="276"/>
      <c r="HGU25" s="276"/>
      <c r="HGV25" s="276"/>
      <c r="HGW25" s="276"/>
      <c r="HGX25" s="276"/>
      <c r="HGY25" s="276"/>
      <c r="HGZ25" s="276"/>
      <c r="HHA25" s="276"/>
      <c r="HHB25" s="276"/>
      <c r="HHC25" s="276"/>
      <c r="HHD25" s="276"/>
      <c r="HHE25" s="276"/>
      <c r="HHF25" s="276"/>
      <c r="HHG25" s="276"/>
      <c r="HHH25" s="276"/>
      <c r="HHI25" s="276"/>
      <c r="HHJ25" s="276"/>
      <c r="HHK25" s="276"/>
      <c r="HHL25" s="276"/>
      <c r="HHM25" s="276"/>
      <c r="HHN25" s="276"/>
      <c r="HHO25" s="276"/>
      <c r="HHP25" s="276"/>
      <c r="HHQ25" s="276"/>
      <c r="HHR25" s="276"/>
      <c r="HHS25" s="276"/>
      <c r="HHT25" s="276"/>
      <c r="HHU25" s="276"/>
      <c r="HHV25" s="276"/>
      <c r="HHW25" s="276"/>
      <c r="HHX25" s="276"/>
      <c r="HHY25" s="276"/>
      <c r="HHZ25" s="276"/>
      <c r="HIA25" s="276"/>
      <c r="HIB25" s="276"/>
      <c r="HIC25" s="276"/>
      <c r="HID25" s="276"/>
      <c r="HIE25" s="276"/>
      <c r="HIF25" s="276"/>
      <c r="HIG25" s="276"/>
      <c r="HIH25" s="276"/>
      <c r="HII25" s="276"/>
      <c r="HIJ25" s="276"/>
      <c r="HIK25" s="276"/>
      <c r="HIL25" s="276"/>
      <c r="HIM25" s="276"/>
      <c r="HIN25" s="276"/>
      <c r="HIO25" s="276"/>
      <c r="HIP25" s="276"/>
      <c r="HIQ25" s="276"/>
      <c r="HIR25" s="276"/>
      <c r="HIS25" s="276"/>
      <c r="HIT25" s="276"/>
      <c r="HIU25" s="276"/>
      <c r="HIV25" s="276"/>
      <c r="HIW25" s="276"/>
      <c r="HIX25" s="276"/>
      <c r="HIY25" s="276"/>
      <c r="HIZ25" s="276"/>
      <c r="HJA25" s="276"/>
      <c r="HJB25" s="276"/>
      <c r="HJC25" s="276"/>
      <c r="HJD25" s="276"/>
      <c r="HJE25" s="276"/>
      <c r="HJF25" s="276"/>
      <c r="HJG25" s="276"/>
      <c r="HJH25" s="276"/>
      <c r="HJI25" s="276"/>
      <c r="HJJ25" s="276"/>
      <c r="HJK25" s="276"/>
      <c r="HJL25" s="276"/>
      <c r="HJM25" s="276"/>
      <c r="HJN25" s="276"/>
      <c r="HJO25" s="276"/>
      <c r="HJP25" s="276"/>
      <c r="HJQ25" s="276"/>
      <c r="HJR25" s="276"/>
      <c r="HJS25" s="276"/>
      <c r="HJT25" s="276"/>
      <c r="HJU25" s="276"/>
      <c r="HJV25" s="276"/>
      <c r="HJW25" s="276"/>
      <c r="HJX25" s="276"/>
      <c r="HJY25" s="276"/>
      <c r="HJZ25" s="276"/>
      <c r="HKA25" s="276"/>
      <c r="HKB25" s="276"/>
      <c r="HKC25" s="276"/>
      <c r="HKD25" s="276"/>
      <c r="HKE25" s="276"/>
      <c r="HKF25" s="276"/>
      <c r="HKG25" s="276"/>
      <c r="HKH25" s="276"/>
      <c r="HKI25" s="276"/>
      <c r="HKJ25" s="276"/>
      <c r="HKK25" s="276"/>
      <c r="HKL25" s="276"/>
      <c r="HKM25" s="276"/>
      <c r="HKN25" s="276"/>
      <c r="HKO25" s="276"/>
      <c r="HKP25" s="276"/>
      <c r="HKQ25" s="276"/>
      <c r="HKR25" s="276"/>
      <c r="HKS25" s="276"/>
      <c r="HKT25" s="276"/>
      <c r="HKU25" s="276"/>
      <c r="HKV25" s="276"/>
      <c r="HKW25" s="276"/>
      <c r="HKX25" s="276"/>
      <c r="HKY25" s="276"/>
      <c r="HKZ25" s="276"/>
      <c r="HLA25" s="276"/>
      <c r="HLB25" s="276"/>
      <c r="HLC25" s="276"/>
      <c r="HLD25" s="276"/>
      <c r="HLE25" s="276"/>
      <c r="HLF25" s="276"/>
      <c r="HLG25" s="276"/>
      <c r="HLH25" s="276"/>
      <c r="HLI25" s="276"/>
      <c r="HLJ25" s="276"/>
      <c r="HLK25" s="276"/>
      <c r="HLL25" s="276"/>
      <c r="HLM25" s="276"/>
      <c r="HLN25" s="276"/>
      <c r="HLO25" s="276"/>
      <c r="HLP25" s="276"/>
      <c r="HLQ25" s="276"/>
      <c r="HLR25" s="276"/>
      <c r="HLS25" s="276"/>
      <c r="HLT25" s="276"/>
      <c r="HLU25" s="276"/>
      <c r="HLV25" s="276"/>
      <c r="HLW25" s="276"/>
      <c r="HLX25" s="276"/>
      <c r="HLY25" s="276"/>
      <c r="HLZ25" s="276"/>
      <c r="HMA25" s="276"/>
      <c r="HMB25" s="276"/>
      <c r="HMC25" s="276"/>
      <c r="HMD25" s="276"/>
      <c r="HME25" s="276"/>
      <c r="HMF25" s="276"/>
      <c r="HMG25" s="276"/>
      <c r="HMH25" s="276"/>
      <c r="HMI25" s="276"/>
      <c r="HMJ25" s="276"/>
      <c r="HMK25" s="276"/>
      <c r="HML25" s="276"/>
      <c r="HMM25" s="276"/>
      <c r="HMN25" s="276"/>
      <c r="HMO25" s="276"/>
      <c r="HMP25" s="276"/>
      <c r="HMQ25" s="276"/>
      <c r="HMR25" s="276"/>
      <c r="HMS25" s="276"/>
      <c r="HMT25" s="276"/>
      <c r="HMU25" s="276"/>
      <c r="HMV25" s="276"/>
      <c r="HMW25" s="276"/>
      <c r="HMX25" s="276"/>
      <c r="HMY25" s="276"/>
      <c r="HMZ25" s="276"/>
      <c r="HNA25" s="276"/>
      <c r="HNB25" s="276"/>
      <c r="HNC25" s="276"/>
      <c r="HND25" s="276"/>
      <c r="HNE25" s="276"/>
      <c r="HNF25" s="276"/>
      <c r="HNG25" s="276"/>
      <c r="HNH25" s="276"/>
      <c r="HNI25" s="276"/>
      <c r="HNJ25" s="276"/>
      <c r="HNK25" s="276"/>
      <c r="HNL25" s="276"/>
      <c r="HNM25" s="276"/>
      <c r="HNN25" s="276"/>
      <c r="HNO25" s="276"/>
      <c r="HNP25" s="276"/>
      <c r="HNQ25" s="276"/>
      <c r="HNR25" s="276"/>
      <c r="HNS25" s="276"/>
      <c r="HNT25" s="276"/>
      <c r="HNU25" s="276"/>
      <c r="HNV25" s="276"/>
      <c r="HNW25" s="276"/>
      <c r="HNX25" s="276"/>
      <c r="HNY25" s="276"/>
      <c r="HNZ25" s="276"/>
      <c r="HOA25" s="276"/>
      <c r="HOB25" s="276"/>
      <c r="HOC25" s="276"/>
      <c r="HOD25" s="276"/>
      <c r="HOE25" s="276"/>
      <c r="HOF25" s="276"/>
      <c r="HOG25" s="276"/>
      <c r="HOH25" s="276"/>
      <c r="HOI25" s="276"/>
      <c r="HOJ25" s="276"/>
      <c r="HOK25" s="276"/>
      <c r="HOL25" s="276"/>
      <c r="HOM25" s="276"/>
      <c r="HON25" s="276"/>
      <c r="HOO25" s="276"/>
      <c r="HOP25" s="276"/>
      <c r="HOQ25" s="276"/>
      <c r="HOR25" s="276"/>
      <c r="HOS25" s="276"/>
      <c r="HOT25" s="276"/>
      <c r="HOU25" s="276"/>
      <c r="HOV25" s="276"/>
      <c r="HOW25" s="276"/>
      <c r="HOX25" s="276"/>
      <c r="HOY25" s="276"/>
      <c r="HOZ25" s="276"/>
      <c r="HPA25" s="276"/>
      <c r="HPB25" s="276"/>
      <c r="HPC25" s="276"/>
      <c r="HPD25" s="276"/>
      <c r="HPE25" s="276"/>
      <c r="HPF25" s="276"/>
      <c r="HPG25" s="276"/>
      <c r="HPH25" s="276"/>
      <c r="HPI25" s="276"/>
      <c r="HPJ25" s="276"/>
      <c r="HPK25" s="276"/>
      <c r="HPL25" s="276"/>
      <c r="HPM25" s="276"/>
      <c r="HPN25" s="276"/>
      <c r="HPO25" s="276"/>
      <c r="HPP25" s="276"/>
      <c r="HPQ25" s="276"/>
      <c r="HPR25" s="276"/>
      <c r="HPS25" s="276"/>
      <c r="HPT25" s="276"/>
      <c r="HPU25" s="276"/>
      <c r="HPV25" s="276"/>
      <c r="HPW25" s="276"/>
      <c r="HPX25" s="276"/>
      <c r="HPY25" s="276"/>
      <c r="HPZ25" s="276"/>
      <c r="HQA25" s="276"/>
      <c r="HQB25" s="276"/>
      <c r="HQC25" s="276"/>
      <c r="HQD25" s="276"/>
      <c r="HQE25" s="276"/>
      <c r="HQF25" s="276"/>
      <c r="HQG25" s="276"/>
      <c r="HQH25" s="276"/>
      <c r="HQI25" s="276"/>
      <c r="HQJ25" s="276"/>
      <c r="HQK25" s="276"/>
      <c r="HQL25" s="276"/>
      <c r="HQM25" s="276"/>
      <c r="HQN25" s="276"/>
      <c r="HQO25" s="276"/>
      <c r="HQP25" s="276"/>
      <c r="HQQ25" s="276"/>
      <c r="HQR25" s="276"/>
      <c r="HQS25" s="276"/>
      <c r="HQT25" s="276"/>
      <c r="HQU25" s="276"/>
      <c r="HQV25" s="276"/>
      <c r="HQW25" s="276"/>
      <c r="HQX25" s="276"/>
      <c r="HQY25" s="276"/>
      <c r="HQZ25" s="276"/>
      <c r="HRA25" s="276"/>
      <c r="HRB25" s="276"/>
      <c r="HRC25" s="276"/>
      <c r="HRD25" s="276"/>
      <c r="HRE25" s="276"/>
      <c r="HRF25" s="276"/>
      <c r="HRG25" s="276"/>
      <c r="HRH25" s="276"/>
      <c r="HRI25" s="276"/>
      <c r="HRJ25" s="276"/>
      <c r="HRK25" s="276"/>
      <c r="HRL25" s="276"/>
      <c r="HRM25" s="276"/>
      <c r="HRN25" s="276"/>
      <c r="HRO25" s="276"/>
      <c r="HRP25" s="276"/>
      <c r="HRQ25" s="276"/>
      <c r="HRR25" s="276"/>
      <c r="HRS25" s="276"/>
      <c r="HRT25" s="276"/>
      <c r="HRU25" s="276"/>
      <c r="HRV25" s="276"/>
      <c r="HRW25" s="276"/>
      <c r="HRX25" s="276"/>
      <c r="HRY25" s="276"/>
      <c r="HRZ25" s="276"/>
      <c r="HSA25" s="276"/>
      <c r="HSB25" s="276"/>
      <c r="HSC25" s="276"/>
      <c r="HSD25" s="276"/>
      <c r="HSE25" s="276"/>
      <c r="HSF25" s="276"/>
      <c r="HSG25" s="276"/>
      <c r="HSH25" s="276"/>
      <c r="HSI25" s="276"/>
      <c r="HSJ25" s="276"/>
      <c r="HSK25" s="276"/>
      <c r="HSL25" s="276"/>
      <c r="HSM25" s="276"/>
      <c r="HSN25" s="276"/>
      <c r="HSO25" s="276"/>
      <c r="HSP25" s="276"/>
      <c r="HSQ25" s="276"/>
      <c r="HSR25" s="276"/>
      <c r="HSS25" s="276"/>
      <c r="HST25" s="276"/>
      <c r="HSU25" s="276"/>
      <c r="HSV25" s="276"/>
      <c r="HSW25" s="276"/>
      <c r="HSX25" s="276"/>
      <c r="HSY25" s="276"/>
      <c r="HSZ25" s="276"/>
      <c r="HTA25" s="276"/>
      <c r="HTB25" s="276"/>
      <c r="HTC25" s="276"/>
      <c r="HTD25" s="276"/>
      <c r="HTE25" s="276"/>
      <c r="HTF25" s="276"/>
      <c r="HTG25" s="276"/>
      <c r="HTH25" s="276"/>
      <c r="HTI25" s="276"/>
      <c r="HTJ25" s="276"/>
      <c r="HTK25" s="276"/>
      <c r="HTL25" s="276"/>
      <c r="HTM25" s="276"/>
      <c r="HTN25" s="276"/>
      <c r="HTO25" s="276"/>
      <c r="HTP25" s="276"/>
      <c r="HTQ25" s="276"/>
      <c r="HTR25" s="276"/>
      <c r="HTS25" s="276"/>
      <c r="HTT25" s="276"/>
      <c r="HTU25" s="276"/>
      <c r="HTV25" s="276"/>
      <c r="HTW25" s="276"/>
      <c r="HTX25" s="276"/>
      <c r="HTY25" s="276"/>
      <c r="HTZ25" s="276"/>
      <c r="HUA25" s="276"/>
      <c r="HUB25" s="276"/>
      <c r="HUC25" s="276"/>
      <c r="HUD25" s="276"/>
      <c r="HUE25" s="276"/>
      <c r="HUF25" s="276"/>
      <c r="HUG25" s="276"/>
      <c r="HUH25" s="276"/>
      <c r="HUI25" s="276"/>
      <c r="HUJ25" s="276"/>
      <c r="HUK25" s="276"/>
      <c r="HUL25" s="276"/>
      <c r="HUM25" s="276"/>
      <c r="HUN25" s="276"/>
      <c r="HUO25" s="276"/>
      <c r="HUP25" s="276"/>
      <c r="HUQ25" s="276"/>
      <c r="HUR25" s="276"/>
      <c r="HUS25" s="276"/>
      <c r="HUT25" s="276"/>
      <c r="HUU25" s="276"/>
      <c r="HUV25" s="276"/>
      <c r="HUW25" s="276"/>
      <c r="HUX25" s="276"/>
      <c r="HUY25" s="276"/>
      <c r="HUZ25" s="276"/>
      <c r="HVA25" s="276"/>
      <c r="HVB25" s="276"/>
      <c r="HVC25" s="276"/>
      <c r="HVD25" s="276"/>
      <c r="HVE25" s="276"/>
      <c r="HVF25" s="276"/>
      <c r="HVG25" s="276"/>
      <c r="HVH25" s="276"/>
      <c r="HVI25" s="276"/>
      <c r="HVJ25" s="276"/>
      <c r="HVK25" s="276"/>
      <c r="HVL25" s="276"/>
      <c r="HVM25" s="276"/>
      <c r="HVN25" s="276"/>
      <c r="HVO25" s="276"/>
      <c r="HVP25" s="276"/>
      <c r="HVQ25" s="276"/>
      <c r="HVR25" s="276"/>
      <c r="HVS25" s="276"/>
      <c r="HVT25" s="276"/>
      <c r="HVU25" s="276"/>
      <c r="HVV25" s="276"/>
      <c r="HVW25" s="276"/>
      <c r="HVX25" s="276"/>
      <c r="HVY25" s="276"/>
      <c r="HVZ25" s="276"/>
      <c r="HWA25" s="276"/>
      <c r="HWB25" s="276"/>
      <c r="HWC25" s="276"/>
      <c r="HWD25" s="276"/>
      <c r="HWE25" s="276"/>
      <c r="HWF25" s="276"/>
      <c r="HWG25" s="276"/>
      <c r="HWH25" s="276"/>
      <c r="HWI25" s="276"/>
      <c r="HWJ25" s="276"/>
      <c r="HWK25" s="276"/>
      <c r="HWL25" s="276"/>
      <c r="HWM25" s="276"/>
      <c r="HWN25" s="276"/>
      <c r="HWO25" s="276"/>
      <c r="HWP25" s="276"/>
      <c r="HWQ25" s="276"/>
      <c r="HWR25" s="276"/>
      <c r="HWS25" s="276"/>
      <c r="HWT25" s="276"/>
      <c r="HWU25" s="276"/>
      <c r="HWV25" s="276"/>
      <c r="HWW25" s="276"/>
      <c r="HWX25" s="276"/>
      <c r="HWY25" s="276"/>
      <c r="HWZ25" s="276"/>
      <c r="HXA25" s="276"/>
      <c r="HXB25" s="276"/>
      <c r="HXC25" s="276"/>
      <c r="HXD25" s="276"/>
      <c r="HXE25" s="276"/>
      <c r="HXF25" s="276"/>
      <c r="HXG25" s="276"/>
      <c r="HXH25" s="276"/>
      <c r="HXI25" s="276"/>
      <c r="HXJ25" s="276"/>
      <c r="HXK25" s="276"/>
      <c r="HXL25" s="276"/>
      <c r="HXM25" s="276"/>
      <c r="HXN25" s="276"/>
      <c r="HXO25" s="276"/>
      <c r="HXP25" s="276"/>
      <c r="HXQ25" s="276"/>
      <c r="HXR25" s="276"/>
      <c r="HXS25" s="276"/>
      <c r="HXT25" s="276"/>
      <c r="HXU25" s="276"/>
      <c r="HXV25" s="276"/>
      <c r="HXW25" s="276"/>
      <c r="HXX25" s="276"/>
      <c r="HXY25" s="276"/>
      <c r="HXZ25" s="276"/>
      <c r="HYA25" s="276"/>
      <c r="HYB25" s="276"/>
      <c r="HYC25" s="276"/>
      <c r="HYD25" s="276"/>
      <c r="HYE25" s="276"/>
      <c r="HYF25" s="276"/>
      <c r="HYG25" s="276"/>
      <c r="HYH25" s="276"/>
      <c r="HYI25" s="276"/>
      <c r="HYJ25" s="276"/>
      <c r="HYK25" s="276"/>
      <c r="HYL25" s="276"/>
      <c r="HYM25" s="276"/>
      <c r="HYN25" s="276"/>
      <c r="HYO25" s="276"/>
      <c r="HYP25" s="276"/>
      <c r="HYQ25" s="276"/>
      <c r="HYR25" s="276"/>
      <c r="HYS25" s="276"/>
      <c r="HYT25" s="276"/>
      <c r="HYU25" s="276"/>
      <c r="HYV25" s="276"/>
      <c r="HYW25" s="276"/>
      <c r="HYX25" s="276"/>
      <c r="HYY25" s="276"/>
      <c r="HYZ25" s="276"/>
      <c r="HZA25" s="276"/>
      <c r="HZB25" s="276"/>
      <c r="HZC25" s="276"/>
      <c r="HZD25" s="276"/>
      <c r="HZE25" s="276"/>
      <c r="HZF25" s="276"/>
      <c r="HZG25" s="276"/>
      <c r="HZH25" s="276"/>
      <c r="HZI25" s="276"/>
      <c r="HZJ25" s="276"/>
      <c r="HZK25" s="276"/>
      <c r="HZL25" s="276"/>
      <c r="HZM25" s="276"/>
      <c r="HZN25" s="276"/>
      <c r="HZO25" s="276"/>
      <c r="HZP25" s="276"/>
      <c r="HZQ25" s="276"/>
      <c r="HZR25" s="276"/>
      <c r="HZS25" s="276"/>
      <c r="HZT25" s="276"/>
      <c r="HZU25" s="276"/>
      <c r="HZV25" s="276"/>
      <c r="HZW25" s="276"/>
      <c r="HZX25" s="276"/>
      <c r="HZY25" s="276"/>
      <c r="HZZ25" s="276"/>
      <c r="IAA25" s="276"/>
      <c r="IAB25" s="276"/>
      <c r="IAC25" s="276"/>
      <c r="IAD25" s="276"/>
      <c r="IAE25" s="276"/>
      <c r="IAF25" s="276"/>
      <c r="IAG25" s="276"/>
      <c r="IAH25" s="276"/>
      <c r="IAI25" s="276"/>
      <c r="IAJ25" s="276"/>
      <c r="IAK25" s="276"/>
      <c r="IAL25" s="276"/>
      <c r="IAM25" s="276"/>
      <c r="IAN25" s="276"/>
      <c r="IAO25" s="276"/>
      <c r="IAP25" s="276"/>
      <c r="IAQ25" s="276"/>
      <c r="IAR25" s="276"/>
      <c r="IAS25" s="276"/>
      <c r="IAT25" s="276"/>
      <c r="IAU25" s="276"/>
      <c r="IAV25" s="276"/>
      <c r="IAW25" s="276"/>
      <c r="IAX25" s="276"/>
      <c r="IAY25" s="276"/>
      <c r="IAZ25" s="276"/>
      <c r="IBA25" s="276"/>
      <c r="IBB25" s="276"/>
      <c r="IBC25" s="276"/>
      <c r="IBD25" s="276"/>
      <c r="IBE25" s="276"/>
      <c r="IBF25" s="276"/>
      <c r="IBG25" s="276"/>
      <c r="IBH25" s="276"/>
      <c r="IBI25" s="276"/>
      <c r="IBJ25" s="276"/>
      <c r="IBK25" s="276"/>
      <c r="IBL25" s="276"/>
      <c r="IBM25" s="276"/>
      <c r="IBN25" s="276"/>
      <c r="IBO25" s="276"/>
      <c r="IBP25" s="276"/>
      <c r="IBQ25" s="276"/>
      <c r="IBR25" s="276"/>
      <c r="IBS25" s="276"/>
      <c r="IBT25" s="276"/>
      <c r="IBU25" s="276"/>
      <c r="IBV25" s="276"/>
      <c r="IBW25" s="276"/>
      <c r="IBX25" s="276"/>
      <c r="IBY25" s="276"/>
      <c r="IBZ25" s="276"/>
      <c r="ICA25" s="276"/>
      <c r="ICB25" s="276"/>
      <c r="ICC25" s="276"/>
      <c r="ICD25" s="276"/>
      <c r="ICE25" s="276"/>
      <c r="ICF25" s="276"/>
      <c r="ICG25" s="276"/>
      <c r="ICH25" s="276"/>
      <c r="ICI25" s="276"/>
      <c r="ICJ25" s="276"/>
      <c r="ICK25" s="276"/>
      <c r="ICL25" s="276"/>
      <c r="ICM25" s="276"/>
      <c r="ICN25" s="276"/>
      <c r="ICO25" s="276"/>
      <c r="ICP25" s="276"/>
      <c r="ICQ25" s="276"/>
      <c r="ICR25" s="276"/>
      <c r="ICS25" s="276"/>
      <c r="ICT25" s="276"/>
      <c r="ICU25" s="276"/>
      <c r="ICV25" s="276"/>
      <c r="ICW25" s="276"/>
      <c r="ICX25" s="276"/>
      <c r="ICY25" s="276"/>
      <c r="ICZ25" s="276"/>
      <c r="IDA25" s="276"/>
      <c r="IDB25" s="276"/>
      <c r="IDC25" s="276"/>
      <c r="IDD25" s="276"/>
      <c r="IDE25" s="276"/>
      <c r="IDF25" s="276"/>
      <c r="IDG25" s="276"/>
      <c r="IDH25" s="276"/>
      <c r="IDI25" s="276"/>
      <c r="IDJ25" s="276"/>
      <c r="IDK25" s="276"/>
      <c r="IDL25" s="276"/>
      <c r="IDM25" s="276"/>
      <c r="IDN25" s="276"/>
      <c r="IDO25" s="276"/>
      <c r="IDP25" s="276"/>
      <c r="IDQ25" s="276"/>
      <c r="IDR25" s="276"/>
      <c r="IDS25" s="276"/>
      <c r="IDT25" s="276"/>
      <c r="IDU25" s="276"/>
      <c r="IDV25" s="276"/>
      <c r="IDW25" s="276"/>
      <c r="IDX25" s="276"/>
      <c r="IDY25" s="276"/>
      <c r="IDZ25" s="276"/>
      <c r="IEA25" s="276"/>
      <c r="IEB25" s="276"/>
      <c r="IEC25" s="276"/>
      <c r="IED25" s="276"/>
      <c r="IEE25" s="276"/>
      <c r="IEF25" s="276"/>
      <c r="IEG25" s="276"/>
      <c r="IEH25" s="276"/>
      <c r="IEI25" s="276"/>
      <c r="IEJ25" s="276"/>
      <c r="IEK25" s="276"/>
      <c r="IEL25" s="276"/>
      <c r="IEM25" s="276"/>
      <c r="IEN25" s="276"/>
      <c r="IEO25" s="276"/>
      <c r="IEP25" s="276"/>
      <c r="IEQ25" s="276"/>
      <c r="IER25" s="276"/>
      <c r="IES25" s="276"/>
      <c r="IET25" s="276"/>
      <c r="IEU25" s="276"/>
      <c r="IEV25" s="276"/>
      <c r="IEW25" s="276"/>
      <c r="IEX25" s="276"/>
      <c r="IEY25" s="276"/>
      <c r="IEZ25" s="276"/>
      <c r="IFA25" s="276"/>
      <c r="IFB25" s="276"/>
      <c r="IFC25" s="276"/>
      <c r="IFD25" s="276"/>
      <c r="IFE25" s="276"/>
      <c r="IFF25" s="276"/>
      <c r="IFG25" s="276"/>
      <c r="IFH25" s="276"/>
      <c r="IFI25" s="276"/>
      <c r="IFJ25" s="276"/>
      <c r="IFK25" s="276"/>
      <c r="IFL25" s="276"/>
      <c r="IFM25" s="276"/>
      <c r="IFN25" s="276"/>
      <c r="IFO25" s="276"/>
      <c r="IFP25" s="276"/>
      <c r="IFQ25" s="276"/>
      <c r="IFR25" s="276"/>
      <c r="IFS25" s="276"/>
      <c r="IFT25" s="276"/>
      <c r="IFU25" s="276"/>
      <c r="IFV25" s="276"/>
      <c r="IFW25" s="276"/>
      <c r="IFX25" s="276"/>
      <c r="IFY25" s="276"/>
      <c r="IFZ25" s="276"/>
      <c r="IGA25" s="276"/>
      <c r="IGB25" s="276"/>
      <c r="IGC25" s="276"/>
      <c r="IGD25" s="276"/>
      <c r="IGE25" s="276"/>
      <c r="IGF25" s="276"/>
      <c r="IGG25" s="276"/>
      <c r="IGH25" s="276"/>
      <c r="IGI25" s="276"/>
      <c r="IGJ25" s="276"/>
      <c r="IGK25" s="276"/>
      <c r="IGL25" s="276"/>
      <c r="IGM25" s="276"/>
      <c r="IGN25" s="276"/>
      <c r="IGO25" s="276"/>
      <c r="IGP25" s="276"/>
      <c r="IGQ25" s="276"/>
      <c r="IGR25" s="276"/>
      <c r="IGS25" s="276"/>
      <c r="IGT25" s="276"/>
      <c r="IGU25" s="276"/>
      <c r="IGV25" s="276"/>
      <c r="IGW25" s="276"/>
      <c r="IGX25" s="276"/>
      <c r="IGY25" s="276"/>
      <c r="IGZ25" s="276"/>
      <c r="IHA25" s="276"/>
      <c r="IHB25" s="276"/>
      <c r="IHC25" s="276"/>
      <c r="IHD25" s="276"/>
      <c r="IHE25" s="276"/>
      <c r="IHF25" s="276"/>
      <c r="IHG25" s="276"/>
      <c r="IHH25" s="276"/>
      <c r="IHI25" s="276"/>
      <c r="IHJ25" s="276"/>
      <c r="IHK25" s="276"/>
      <c r="IHL25" s="276"/>
      <c r="IHM25" s="276"/>
      <c r="IHN25" s="276"/>
      <c r="IHO25" s="276"/>
      <c r="IHP25" s="276"/>
      <c r="IHQ25" s="276"/>
      <c r="IHR25" s="276"/>
      <c r="IHS25" s="276"/>
      <c r="IHT25" s="276"/>
      <c r="IHU25" s="276"/>
      <c r="IHV25" s="276"/>
      <c r="IHW25" s="276"/>
      <c r="IHX25" s="276"/>
      <c r="IHY25" s="276"/>
      <c r="IHZ25" s="276"/>
      <c r="IIA25" s="276"/>
      <c r="IIB25" s="276"/>
      <c r="IIC25" s="276"/>
      <c r="IID25" s="276"/>
      <c r="IIE25" s="276"/>
      <c r="IIF25" s="276"/>
      <c r="IIG25" s="276"/>
      <c r="IIH25" s="276"/>
      <c r="III25" s="276"/>
      <c r="IIJ25" s="276"/>
      <c r="IIK25" s="276"/>
      <c r="IIL25" s="276"/>
      <c r="IIM25" s="276"/>
      <c r="IIN25" s="276"/>
      <c r="IIO25" s="276"/>
      <c r="IIP25" s="276"/>
      <c r="IIQ25" s="276"/>
      <c r="IIR25" s="276"/>
      <c r="IIS25" s="276"/>
      <c r="IIT25" s="276"/>
      <c r="IIU25" s="276"/>
      <c r="IIV25" s="276"/>
      <c r="IIW25" s="276"/>
      <c r="IIX25" s="276"/>
      <c r="IIY25" s="276"/>
      <c r="IIZ25" s="276"/>
      <c r="IJA25" s="276"/>
      <c r="IJB25" s="276"/>
      <c r="IJC25" s="276"/>
      <c r="IJD25" s="276"/>
      <c r="IJE25" s="276"/>
      <c r="IJF25" s="276"/>
      <c r="IJG25" s="276"/>
      <c r="IJH25" s="276"/>
      <c r="IJI25" s="276"/>
      <c r="IJJ25" s="276"/>
      <c r="IJK25" s="276"/>
      <c r="IJL25" s="276"/>
      <c r="IJM25" s="276"/>
      <c r="IJN25" s="276"/>
      <c r="IJO25" s="276"/>
      <c r="IJP25" s="276"/>
      <c r="IJQ25" s="276"/>
      <c r="IJR25" s="276"/>
      <c r="IJS25" s="276"/>
      <c r="IJT25" s="276"/>
      <c r="IJU25" s="276"/>
      <c r="IJV25" s="276"/>
      <c r="IJW25" s="276"/>
      <c r="IJX25" s="276"/>
      <c r="IJY25" s="276"/>
      <c r="IJZ25" s="276"/>
      <c r="IKA25" s="276"/>
      <c r="IKB25" s="276"/>
      <c r="IKC25" s="276"/>
      <c r="IKD25" s="276"/>
      <c r="IKE25" s="276"/>
      <c r="IKF25" s="276"/>
      <c r="IKG25" s="276"/>
      <c r="IKH25" s="276"/>
      <c r="IKI25" s="276"/>
      <c r="IKJ25" s="276"/>
      <c r="IKK25" s="276"/>
      <c r="IKL25" s="276"/>
      <c r="IKM25" s="276"/>
      <c r="IKN25" s="276"/>
      <c r="IKO25" s="276"/>
      <c r="IKP25" s="276"/>
      <c r="IKQ25" s="276"/>
      <c r="IKR25" s="276"/>
      <c r="IKS25" s="276"/>
      <c r="IKT25" s="276"/>
      <c r="IKU25" s="276"/>
      <c r="IKV25" s="276"/>
      <c r="IKW25" s="276"/>
      <c r="IKX25" s="276"/>
      <c r="IKY25" s="276"/>
      <c r="IKZ25" s="276"/>
      <c r="ILA25" s="276"/>
      <c r="ILB25" s="276"/>
      <c r="ILC25" s="276"/>
      <c r="ILD25" s="276"/>
      <c r="ILE25" s="276"/>
      <c r="ILF25" s="276"/>
      <c r="ILG25" s="276"/>
      <c r="ILH25" s="276"/>
      <c r="ILI25" s="276"/>
      <c r="ILJ25" s="276"/>
      <c r="ILK25" s="276"/>
      <c r="ILL25" s="276"/>
      <c r="ILM25" s="276"/>
      <c r="ILN25" s="276"/>
      <c r="ILO25" s="276"/>
      <c r="ILP25" s="276"/>
      <c r="ILQ25" s="276"/>
      <c r="ILR25" s="276"/>
      <c r="ILS25" s="276"/>
      <c r="ILT25" s="276"/>
      <c r="ILU25" s="276"/>
      <c r="ILV25" s="276"/>
      <c r="ILW25" s="276"/>
      <c r="ILX25" s="276"/>
      <c r="ILY25" s="276"/>
      <c r="ILZ25" s="276"/>
      <c r="IMA25" s="276"/>
      <c r="IMB25" s="276"/>
      <c r="IMC25" s="276"/>
      <c r="IMD25" s="276"/>
      <c r="IME25" s="276"/>
      <c r="IMF25" s="276"/>
      <c r="IMG25" s="276"/>
      <c r="IMH25" s="276"/>
      <c r="IMI25" s="276"/>
      <c r="IMJ25" s="276"/>
      <c r="IMK25" s="276"/>
      <c r="IML25" s="276"/>
      <c r="IMM25" s="276"/>
      <c r="IMN25" s="276"/>
      <c r="IMO25" s="276"/>
      <c r="IMP25" s="276"/>
      <c r="IMQ25" s="276"/>
      <c r="IMR25" s="276"/>
      <c r="IMS25" s="276"/>
      <c r="IMT25" s="276"/>
      <c r="IMU25" s="276"/>
      <c r="IMV25" s="276"/>
      <c r="IMW25" s="276"/>
      <c r="IMX25" s="276"/>
      <c r="IMY25" s="276"/>
      <c r="IMZ25" s="276"/>
      <c r="INA25" s="276"/>
      <c r="INB25" s="276"/>
      <c r="INC25" s="276"/>
      <c r="IND25" s="276"/>
      <c r="INE25" s="276"/>
      <c r="INF25" s="276"/>
      <c r="ING25" s="276"/>
      <c r="INH25" s="276"/>
      <c r="INI25" s="276"/>
      <c r="INJ25" s="276"/>
      <c r="INK25" s="276"/>
      <c r="INL25" s="276"/>
      <c r="INM25" s="276"/>
      <c r="INN25" s="276"/>
      <c r="INO25" s="276"/>
      <c r="INP25" s="276"/>
      <c r="INQ25" s="276"/>
      <c r="INR25" s="276"/>
      <c r="INS25" s="276"/>
      <c r="INT25" s="276"/>
      <c r="INU25" s="276"/>
      <c r="INV25" s="276"/>
      <c r="INW25" s="276"/>
      <c r="INX25" s="276"/>
      <c r="INY25" s="276"/>
      <c r="INZ25" s="276"/>
      <c r="IOA25" s="276"/>
      <c r="IOB25" s="276"/>
      <c r="IOC25" s="276"/>
      <c r="IOD25" s="276"/>
      <c r="IOE25" s="276"/>
      <c r="IOF25" s="276"/>
      <c r="IOG25" s="276"/>
      <c r="IOH25" s="276"/>
      <c r="IOI25" s="276"/>
      <c r="IOJ25" s="276"/>
      <c r="IOK25" s="276"/>
      <c r="IOL25" s="276"/>
      <c r="IOM25" s="276"/>
      <c r="ION25" s="276"/>
      <c r="IOO25" s="276"/>
      <c r="IOP25" s="276"/>
      <c r="IOQ25" s="276"/>
      <c r="IOR25" s="276"/>
      <c r="IOS25" s="276"/>
      <c r="IOT25" s="276"/>
      <c r="IOU25" s="276"/>
      <c r="IOV25" s="276"/>
      <c r="IOW25" s="276"/>
      <c r="IOX25" s="276"/>
      <c r="IOY25" s="276"/>
      <c r="IOZ25" s="276"/>
      <c r="IPA25" s="276"/>
      <c r="IPB25" s="276"/>
      <c r="IPC25" s="276"/>
      <c r="IPD25" s="276"/>
      <c r="IPE25" s="276"/>
      <c r="IPF25" s="276"/>
      <c r="IPG25" s="276"/>
      <c r="IPH25" s="276"/>
      <c r="IPI25" s="276"/>
      <c r="IPJ25" s="276"/>
      <c r="IPK25" s="276"/>
      <c r="IPL25" s="276"/>
      <c r="IPM25" s="276"/>
      <c r="IPN25" s="276"/>
      <c r="IPO25" s="276"/>
      <c r="IPP25" s="276"/>
      <c r="IPQ25" s="276"/>
      <c r="IPR25" s="276"/>
      <c r="IPS25" s="276"/>
      <c r="IPT25" s="276"/>
      <c r="IPU25" s="276"/>
      <c r="IPV25" s="276"/>
      <c r="IPW25" s="276"/>
      <c r="IPX25" s="276"/>
      <c r="IPY25" s="276"/>
      <c r="IPZ25" s="276"/>
      <c r="IQA25" s="276"/>
      <c r="IQB25" s="276"/>
      <c r="IQC25" s="276"/>
      <c r="IQD25" s="276"/>
      <c r="IQE25" s="276"/>
      <c r="IQF25" s="276"/>
      <c r="IQG25" s="276"/>
      <c r="IQH25" s="276"/>
      <c r="IQI25" s="276"/>
      <c r="IQJ25" s="276"/>
      <c r="IQK25" s="276"/>
      <c r="IQL25" s="276"/>
      <c r="IQM25" s="276"/>
      <c r="IQN25" s="276"/>
      <c r="IQO25" s="276"/>
      <c r="IQP25" s="276"/>
      <c r="IQQ25" s="276"/>
      <c r="IQR25" s="276"/>
      <c r="IQS25" s="276"/>
      <c r="IQT25" s="276"/>
      <c r="IQU25" s="276"/>
      <c r="IQV25" s="276"/>
      <c r="IQW25" s="276"/>
      <c r="IQX25" s="276"/>
      <c r="IQY25" s="276"/>
      <c r="IQZ25" s="276"/>
      <c r="IRA25" s="276"/>
      <c r="IRB25" s="276"/>
      <c r="IRC25" s="276"/>
      <c r="IRD25" s="276"/>
      <c r="IRE25" s="276"/>
      <c r="IRF25" s="276"/>
      <c r="IRG25" s="276"/>
      <c r="IRH25" s="276"/>
      <c r="IRI25" s="276"/>
      <c r="IRJ25" s="276"/>
      <c r="IRK25" s="276"/>
      <c r="IRL25" s="276"/>
      <c r="IRM25" s="276"/>
      <c r="IRN25" s="276"/>
      <c r="IRO25" s="276"/>
      <c r="IRP25" s="276"/>
      <c r="IRQ25" s="276"/>
      <c r="IRR25" s="276"/>
      <c r="IRS25" s="276"/>
      <c r="IRT25" s="276"/>
      <c r="IRU25" s="276"/>
      <c r="IRV25" s="276"/>
      <c r="IRW25" s="276"/>
      <c r="IRX25" s="276"/>
      <c r="IRY25" s="276"/>
      <c r="IRZ25" s="276"/>
      <c r="ISA25" s="276"/>
      <c r="ISB25" s="276"/>
      <c r="ISC25" s="276"/>
      <c r="ISD25" s="276"/>
      <c r="ISE25" s="276"/>
      <c r="ISF25" s="276"/>
      <c r="ISG25" s="276"/>
      <c r="ISH25" s="276"/>
      <c r="ISI25" s="276"/>
      <c r="ISJ25" s="276"/>
      <c r="ISK25" s="276"/>
      <c r="ISL25" s="276"/>
      <c r="ISM25" s="276"/>
      <c r="ISN25" s="276"/>
      <c r="ISO25" s="276"/>
      <c r="ISP25" s="276"/>
      <c r="ISQ25" s="276"/>
      <c r="ISR25" s="276"/>
      <c r="ISS25" s="276"/>
      <c r="IST25" s="276"/>
      <c r="ISU25" s="276"/>
      <c r="ISV25" s="276"/>
      <c r="ISW25" s="276"/>
      <c r="ISX25" s="276"/>
      <c r="ISY25" s="276"/>
      <c r="ISZ25" s="276"/>
      <c r="ITA25" s="276"/>
      <c r="ITB25" s="276"/>
      <c r="ITC25" s="276"/>
      <c r="ITD25" s="276"/>
      <c r="ITE25" s="276"/>
      <c r="ITF25" s="276"/>
      <c r="ITG25" s="276"/>
      <c r="ITH25" s="276"/>
      <c r="ITI25" s="276"/>
      <c r="ITJ25" s="276"/>
      <c r="ITK25" s="276"/>
      <c r="ITL25" s="276"/>
      <c r="ITM25" s="276"/>
      <c r="ITN25" s="276"/>
      <c r="ITO25" s="276"/>
      <c r="ITP25" s="276"/>
      <c r="ITQ25" s="276"/>
      <c r="ITR25" s="276"/>
      <c r="ITS25" s="276"/>
      <c r="ITT25" s="276"/>
      <c r="ITU25" s="276"/>
      <c r="ITV25" s="276"/>
      <c r="ITW25" s="276"/>
      <c r="ITX25" s="276"/>
      <c r="ITY25" s="276"/>
      <c r="ITZ25" s="276"/>
      <c r="IUA25" s="276"/>
      <c r="IUB25" s="276"/>
      <c r="IUC25" s="276"/>
      <c r="IUD25" s="276"/>
      <c r="IUE25" s="276"/>
      <c r="IUF25" s="276"/>
      <c r="IUG25" s="276"/>
      <c r="IUH25" s="276"/>
      <c r="IUI25" s="276"/>
      <c r="IUJ25" s="276"/>
      <c r="IUK25" s="276"/>
      <c r="IUL25" s="276"/>
      <c r="IUM25" s="276"/>
      <c r="IUN25" s="276"/>
      <c r="IUO25" s="276"/>
      <c r="IUP25" s="276"/>
      <c r="IUQ25" s="276"/>
      <c r="IUR25" s="276"/>
      <c r="IUS25" s="276"/>
      <c r="IUT25" s="276"/>
      <c r="IUU25" s="276"/>
      <c r="IUV25" s="276"/>
      <c r="IUW25" s="276"/>
      <c r="IUX25" s="276"/>
      <c r="IUY25" s="276"/>
      <c r="IUZ25" s="276"/>
      <c r="IVA25" s="276"/>
      <c r="IVB25" s="276"/>
      <c r="IVC25" s="276"/>
      <c r="IVD25" s="276"/>
      <c r="IVE25" s="276"/>
      <c r="IVF25" s="276"/>
      <c r="IVG25" s="276"/>
      <c r="IVH25" s="276"/>
      <c r="IVI25" s="276"/>
      <c r="IVJ25" s="276"/>
      <c r="IVK25" s="276"/>
      <c r="IVL25" s="276"/>
      <c r="IVM25" s="276"/>
      <c r="IVN25" s="276"/>
      <c r="IVO25" s="276"/>
      <c r="IVP25" s="276"/>
      <c r="IVQ25" s="276"/>
      <c r="IVR25" s="276"/>
      <c r="IVS25" s="276"/>
      <c r="IVT25" s="276"/>
      <c r="IVU25" s="276"/>
      <c r="IVV25" s="276"/>
      <c r="IVW25" s="276"/>
      <c r="IVX25" s="276"/>
      <c r="IVY25" s="276"/>
      <c r="IVZ25" s="276"/>
      <c r="IWA25" s="276"/>
      <c r="IWB25" s="276"/>
      <c r="IWC25" s="276"/>
      <c r="IWD25" s="276"/>
      <c r="IWE25" s="276"/>
      <c r="IWF25" s="276"/>
      <c r="IWG25" s="276"/>
      <c r="IWH25" s="276"/>
      <c r="IWI25" s="276"/>
      <c r="IWJ25" s="276"/>
      <c r="IWK25" s="276"/>
      <c r="IWL25" s="276"/>
      <c r="IWM25" s="276"/>
      <c r="IWN25" s="276"/>
      <c r="IWO25" s="276"/>
      <c r="IWP25" s="276"/>
      <c r="IWQ25" s="276"/>
      <c r="IWR25" s="276"/>
      <c r="IWS25" s="276"/>
      <c r="IWT25" s="276"/>
      <c r="IWU25" s="276"/>
      <c r="IWV25" s="276"/>
      <c r="IWW25" s="276"/>
      <c r="IWX25" s="276"/>
      <c r="IWY25" s="276"/>
      <c r="IWZ25" s="276"/>
      <c r="IXA25" s="276"/>
      <c r="IXB25" s="276"/>
      <c r="IXC25" s="276"/>
      <c r="IXD25" s="276"/>
      <c r="IXE25" s="276"/>
      <c r="IXF25" s="276"/>
      <c r="IXG25" s="276"/>
      <c r="IXH25" s="276"/>
      <c r="IXI25" s="276"/>
      <c r="IXJ25" s="276"/>
      <c r="IXK25" s="276"/>
      <c r="IXL25" s="276"/>
      <c r="IXM25" s="276"/>
      <c r="IXN25" s="276"/>
      <c r="IXO25" s="276"/>
      <c r="IXP25" s="276"/>
      <c r="IXQ25" s="276"/>
      <c r="IXR25" s="276"/>
      <c r="IXS25" s="276"/>
      <c r="IXT25" s="276"/>
      <c r="IXU25" s="276"/>
      <c r="IXV25" s="276"/>
      <c r="IXW25" s="276"/>
      <c r="IXX25" s="276"/>
      <c r="IXY25" s="276"/>
      <c r="IXZ25" s="276"/>
      <c r="IYA25" s="276"/>
      <c r="IYB25" s="276"/>
      <c r="IYC25" s="276"/>
      <c r="IYD25" s="276"/>
      <c r="IYE25" s="276"/>
      <c r="IYF25" s="276"/>
      <c r="IYG25" s="276"/>
      <c r="IYH25" s="276"/>
      <c r="IYI25" s="276"/>
      <c r="IYJ25" s="276"/>
      <c r="IYK25" s="276"/>
      <c r="IYL25" s="276"/>
      <c r="IYM25" s="276"/>
      <c r="IYN25" s="276"/>
      <c r="IYO25" s="276"/>
      <c r="IYP25" s="276"/>
      <c r="IYQ25" s="276"/>
      <c r="IYR25" s="276"/>
      <c r="IYS25" s="276"/>
      <c r="IYT25" s="276"/>
      <c r="IYU25" s="276"/>
      <c r="IYV25" s="276"/>
      <c r="IYW25" s="276"/>
      <c r="IYX25" s="276"/>
      <c r="IYY25" s="276"/>
      <c r="IYZ25" s="276"/>
      <c r="IZA25" s="276"/>
      <c r="IZB25" s="276"/>
      <c r="IZC25" s="276"/>
      <c r="IZD25" s="276"/>
      <c r="IZE25" s="276"/>
      <c r="IZF25" s="276"/>
      <c r="IZG25" s="276"/>
      <c r="IZH25" s="276"/>
      <c r="IZI25" s="276"/>
      <c r="IZJ25" s="276"/>
      <c r="IZK25" s="276"/>
      <c r="IZL25" s="276"/>
      <c r="IZM25" s="276"/>
      <c r="IZN25" s="276"/>
      <c r="IZO25" s="276"/>
      <c r="IZP25" s="276"/>
      <c r="IZQ25" s="276"/>
      <c r="IZR25" s="276"/>
      <c r="IZS25" s="276"/>
      <c r="IZT25" s="276"/>
      <c r="IZU25" s="276"/>
      <c r="IZV25" s="276"/>
      <c r="IZW25" s="276"/>
      <c r="IZX25" s="276"/>
      <c r="IZY25" s="276"/>
      <c r="IZZ25" s="276"/>
      <c r="JAA25" s="276"/>
      <c r="JAB25" s="276"/>
      <c r="JAC25" s="276"/>
      <c r="JAD25" s="276"/>
      <c r="JAE25" s="276"/>
      <c r="JAF25" s="276"/>
      <c r="JAG25" s="276"/>
      <c r="JAH25" s="276"/>
      <c r="JAI25" s="276"/>
      <c r="JAJ25" s="276"/>
      <c r="JAK25" s="276"/>
      <c r="JAL25" s="276"/>
      <c r="JAM25" s="276"/>
      <c r="JAN25" s="276"/>
      <c r="JAO25" s="276"/>
      <c r="JAP25" s="276"/>
      <c r="JAQ25" s="276"/>
      <c r="JAR25" s="276"/>
      <c r="JAS25" s="276"/>
      <c r="JAT25" s="276"/>
      <c r="JAU25" s="276"/>
      <c r="JAV25" s="276"/>
      <c r="JAW25" s="276"/>
      <c r="JAX25" s="276"/>
      <c r="JAY25" s="276"/>
      <c r="JAZ25" s="276"/>
      <c r="JBA25" s="276"/>
      <c r="JBB25" s="276"/>
      <c r="JBC25" s="276"/>
      <c r="JBD25" s="276"/>
      <c r="JBE25" s="276"/>
      <c r="JBF25" s="276"/>
      <c r="JBG25" s="276"/>
      <c r="JBH25" s="276"/>
      <c r="JBI25" s="276"/>
      <c r="JBJ25" s="276"/>
      <c r="JBK25" s="276"/>
      <c r="JBL25" s="276"/>
      <c r="JBM25" s="276"/>
      <c r="JBN25" s="276"/>
      <c r="JBO25" s="276"/>
      <c r="JBP25" s="276"/>
      <c r="JBQ25" s="276"/>
      <c r="JBR25" s="276"/>
      <c r="JBS25" s="276"/>
      <c r="JBT25" s="276"/>
      <c r="JBU25" s="276"/>
      <c r="JBV25" s="276"/>
      <c r="JBW25" s="276"/>
      <c r="JBX25" s="276"/>
      <c r="JBY25" s="276"/>
      <c r="JBZ25" s="276"/>
      <c r="JCA25" s="276"/>
      <c r="JCB25" s="276"/>
      <c r="JCC25" s="276"/>
      <c r="JCD25" s="276"/>
      <c r="JCE25" s="276"/>
      <c r="JCF25" s="276"/>
      <c r="JCG25" s="276"/>
      <c r="JCH25" s="276"/>
      <c r="JCI25" s="276"/>
      <c r="JCJ25" s="276"/>
      <c r="JCK25" s="276"/>
      <c r="JCL25" s="276"/>
      <c r="JCM25" s="276"/>
      <c r="JCN25" s="276"/>
      <c r="JCO25" s="276"/>
      <c r="JCP25" s="276"/>
      <c r="JCQ25" s="276"/>
      <c r="JCR25" s="276"/>
      <c r="JCS25" s="276"/>
      <c r="JCT25" s="276"/>
      <c r="JCU25" s="276"/>
      <c r="JCV25" s="276"/>
      <c r="JCW25" s="276"/>
      <c r="JCX25" s="276"/>
      <c r="JCY25" s="276"/>
      <c r="JCZ25" s="276"/>
      <c r="JDA25" s="276"/>
      <c r="JDB25" s="276"/>
      <c r="JDC25" s="276"/>
      <c r="JDD25" s="276"/>
      <c r="JDE25" s="276"/>
      <c r="JDF25" s="276"/>
      <c r="JDG25" s="276"/>
      <c r="JDH25" s="276"/>
      <c r="JDI25" s="276"/>
      <c r="JDJ25" s="276"/>
      <c r="JDK25" s="276"/>
      <c r="JDL25" s="276"/>
      <c r="JDM25" s="276"/>
      <c r="JDN25" s="276"/>
      <c r="JDO25" s="276"/>
      <c r="JDP25" s="276"/>
      <c r="JDQ25" s="276"/>
      <c r="JDR25" s="276"/>
      <c r="JDS25" s="276"/>
      <c r="JDT25" s="276"/>
      <c r="JDU25" s="276"/>
      <c r="JDV25" s="276"/>
      <c r="JDW25" s="276"/>
      <c r="JDX25" s="276"/>
      <c r="JDY25" s="276"/>
      <c r="JDZ25" s="276"/>
      <c r="JEA25" s="276"/>
      <c r="JEB25" s="276"/>
      <c r="JEC25" s="276"/>
      <c r="JED25" s="276"/>
      <c r="JEE25" s="276"/>
      <c r="JEF25" s="276"/>
      <c r="JEG25" s="276"/>
      <c r="JEH25" s="276"/>
      <c r="JEI25" s="276"/>
      <c r="JEJ25" s="276"/>
      <c r="JEK25" s="276"/>
      <c r="JEL25" s="276"/>
      <c r="JEM25" s="276"/>
      <c r="JEN25" s="276"/>
      <c r="JEO25" s="276"/>
      <c r="JEP25" s="276"/>
      <c r="JEQ25" s="276"/>
      <c r="JER25" s="276"/>
      <c r="JES25" s="276"/>
      <c r="JET25" s="276"/>
      <c r="JEU25" s="276"/>
      <c r="JEV25" s="276"/>
      <c r="JEW25" s="276"/>
      <c r="JEX25" s="276"/>
      <c r="JEY25" s="276"/>
      <c r="JEZ25" s="276"/>
      <c r="JFA25" s="276"/>
      <c r="JFB25" s="276"/>
      <c r="JFC25" s="276"/>
      <c r="JFD25" s="276"/>
      <c r="JFE25" s="276"/>
      <c r="JFF25" s="276"/>
      <c r="JFG25" s="276"/>
      <c r="JFH25" s="276"/>
      <c r="JFI25" s="276"/>
      <c r="JFJ25" s="276"/>
      <c r="JFK25" s="276"/>
      <c r="JFL25" s="276"/>
      <c r="JFM25" s="276"/>
      <c r="JFN25" s="276"/>
      <c r="JFO25" s="276"/>
      <c r="JFP25" s="276"/>
      <c r="JFQ25" s="276"/>
      <c r="JFR25" s="276"/>
      <c r="JFS25" s="276"/>
      <c r="JFT25" s="276"/>
      <c r="JFU25" s="276"/>
      <c r="JFV25" s="276"/>
      <c r="JFW25" s="276"/>
      <c r="JFX25" s="276"/>
      <c r="JFY25" s="276"/>
      <c r="JFZ25" s="276"/>
      <c r="JGA25" s="276"/>
      <c r="JGB25" s="276"/>
      <c r="JGC25" s="276"/>
      <c r="JGD25" s="276"/>
      <c r="JGE25" s="276"/>
      <c r="JGF25" s="276"/>
      <c r="JGG25" s="276"/>
      <c r="JGH25" s="276"/>
      <c r="JGI25" s="276"/>
      <c r="JGJ25" s="276"/>
      <c r="JGK25" s="276"/>
      <c r="JGL25" s="276"/>
      <c r="JGM25" s="276"/>
      <c r="JGN25" s="276"/>
      <c r="JGO25" s="276"/>
      <c r="JGP25" s="276"/>
      <c r="JGQ25" s="276"/>
      <c r="JGR25" s="276"/>
      <c r="JGS25" s="276"/>
      <c r="JGT25" s="276"/>
      <c r="JGU25" s="276"/>
      <c r="JGV25" s="276"/>
      <c r="JGW25" s="276"/>
      <c r="JGX25" s="276"/>
      <c r="JGY25" s="276"/>
      <c r="JGZ25" s="276"/>
      <c r="JHA25" s="276"/>
      <c r="JHB25" s="276"/>
      <c r="JHC25" s="276"/>
      <c r="JHD25" s="276"/>
      <c r="JHE25" s="276"/>
      <c r="JHF25" s="276"/>
      <c r="JHG25" s="276"/>
      <c r="JHH25" s="276"/>
      <c r="JHI25" s="276"/>
      <c r="JHJ25" s="276"/>
      <c r="JHK25" s="276"/>
      <c r="JHL25" s="276"/>
      <c r="JHM25" s="276"/>
      <c r="JHN25" s="276"/>
      <c r="JHO25" s="276"/>
      <c r="JHP25" s="276"/>
      <c r="JHQ25" s="276"/>
      <c r="JHR25" s="276"/>
      <c r="JHS25" s="276"/>
      <c r="JHT25" s="276"/>
      <c r="JHU25" s="276"/>
      <c r="JHV25" s="276"/>
      <c r="JHW25" s="276"/>
      <c r="JHX25" s="276"/>
      <c r="JHY25" s="276"/>
      <c r="JHZ25" s="276"/>
      <c r="JIA25" s="276"/>
      <c r="JIB25" s="276"/>
      <c r="JIC25" s="276"/>
      <c r="JID25" s="276"/>
      <c r="JIE25" s="276"/>
      <c r="JIF25" s="276"/>
      <c r="JIG25" s="276"/>
      <c r="JIH25" s="276"/>
      <c r="JII25" s="276"/>
      <c r="JIJ25" s="276"/>
      <c r="JIK25" s="276"/>
      <c r="JIL25" s="276"/>
      <c r="JIM25" s="276"/>
      <c r="JIN25" s="276"/>
      <c r="JIO25" s="276"/>
      <c r="JIP25" s="276"/>
      <c r="JIQ25" s="276"/>
      <c r="JIR25" s="276"/>
      <c r="JIS25" s="276"/>
      <c r="JIT25" s="276"/>
      <c r="JIU25" s="276"/>
      <c r="JIV25" s="276"/>
      <c r="JIW25" s="276"/>
      <c r="JIX25" s="276"/>
      <c r="JIY25" s="276"/>
      <c r="JIZ25" s="276"/>
      <c r="JJA25" s="276"/>
      <c r="JJB25" s="276"/>
      <c r="JJC25" s="276"/>
      <c r="JJD25" s="276"/>
      <c r="JJE25" s="276"/>
      <c r="JJF25" s="276"/>
      <c r="JJG25" s="276"/>
      <c r="JJH25" s="276"/>
      <c r="JJI25" s="276"/>
      <c r="JJJ25" s="276"/>
      <c r="JJK25" s="276"/>
      <c r="JJL25" s="276"/>
      <c r="JJM25" s="276"/>
      <c r="JJN25" s="276"/>
      <c r="JJO25" s="276"/>
      <c r="JJP25" s="276"/>
      <c r="JJQ25" s="276"/>
      <c r="JJR25" s="276"/>
      <c r="JJS25" s="276"/>
      <c r="JJT25" s="276"/>
      <c r="JJU25" s="276"/>
      <c r="JJV25" s="276"/>
      <c r="JJW25" s="276"/>
      <c r="JJX25" s="276"/>
      <c r="JJY25" s="276"/>
      <c r="JJZ25" s="276"/>
      <c r="JKA25" s="276"/>
      <c r="JKB25" s="276"/>
      <c r="JKC25" s="276"/>
      <c r="JKD25" s="276"/>
      <c r="JKE25" s="276"/>
      <c r="JKF25" s="276"/>
      <c r="JKG25" s="276"/>
      <c r="JKH25" s="276"/>
      <c r="JKI25" s="276"/>
      <c r="JKJ25" s="276"/>
      <c r="JKK25" s="276"/>
      <c r="JKL25" s="276"/>
      <c r="JKM25" s="276"/>
      <c r="JKN25" s="276"/>
      <c r="JKO25" s="276"/>
      <c r="JKP25" s="276"/>
      <c r="JKQ25" s="276"/>
      <c r="JKR25" s="276"/>
      <c r="JKS25" s="276"/>
      <c r="JKT25" s="276"/>
      <c r="JKU25" s="276"/>
      <c r="JKV25" s="276"/>
      <c r="JKW25" s="276"/>
      <c r="JKX25" s="276"/>
      <c r="JKY25" s="276"/>
      <c r="JKZ25" s="276"/>
      <c r="JLA25" s="276"/>
      <c r="JLB25" s="276"/>
      <c r="JLC25" s="276"/>
      <c r="JLD25" s="276"/>
      <c r="JLE25" s="276"/>
      <c r="JLF25" s="276"/>
      <c r="JLG25" s="276"/>
      <c r="JLH25" s="276"/>
      <c r="JLI25" s="276"/>
      <c r="JLJ25" s="276"/>
      <c r="JLK25" s="276"/>
      <c r="JLL25" s="276"/>
      <c r="JLM25" s="276"/>
      <c r="JLN25" s="276"/>
      <c r="JLO25" s="276"/>
      <c r="JLP25" s="276"/>
      <c r="JLQ25" s="276"/>
      <c r="JLR25" s="276"/>
      <c r="JLS25" s="276"/>
      <c r="JLT25" s="276"/>
      <c r="JLU25" s="276"/>
      <c r="JLV25" s="276"/>
      <c r="JLW25" s="276"/>
      <c r="JLX25" s="276"/>
      <c r="JLY25" s="276"/>
      <c r="JLZ25" s="276"/>
      <c r="JMA25" s="276"/>
      <c r="JMB25" s="276"/>
      <c r="JMC25" s="276"/>
      <c r="JMD25" s="276"/>
      <c r="JME25" s="276"/>
      <c r="JMF25" s="276"/>
      <c r="JMG25" s="276"/>
      <c r="JMH25" s="276"/>
      <c r="JMI25" s="276"/>
      <c r="JMJ25" s="276"/>
      <c r="JMK25" s="276"/>
      <c r="JML25" s="276"/>
      <c r="JMM25" s="276"/>
      <c r="JMN25" s="276"/>
      <c r="JMO25" s="276"/>
      <c r="JMP25" s="276"/>
      <c r="JMQ25" s="276"/>
      <c r="JMR25" s="276"/>
      <c r="JMS25" s="276"/>
      <c r="JMT25" s="276"/>
      <c r="JMU25" s="276"/>
      <c r="JMV25" s="276"/>
      <c r="JMW25" s="276"/>
      <c r="JMX25" s="276"/>
      <c r="JMY25" s="276"/>
      <c r="JMZ25" s="276"/>
      <c r="JNA25" s="276"/>
      <c r="JNB25" s="276"/>
      <c r="JNC25" s="276"/>
      <c r="JND25" s="276"/>
      <c r="JNE25" s="276"/>
      <c r="JNF25" s="276"/>
      <c r="JNG25" s="276"/>
      <c r="JNH25" s="276"/>
      <c r="JNI25" s="276"/>
      <c r="JNJ25" s="276"/>
      <c r="JNK25" s="276"/>
      <c r="JNL25" s="276"/>
      <c r="JNM25" s="276"/>
      <c r="JNN25" s="276"/>
      <c r="JNO25" s="276"/>
      <c r="JNP25" s="276"/>
      <c r="JNQ25" s="276"/>
      <c r="JNR25" s="276"/>
      <c r="JNS25" s="276"/>
      <c r="JNT25" s="276"/>
      <c r="JNU25" s="276"/>
      <c r="JNV25" s="276"/>
      <c r="JNW25" s="276"/>
      <c r="JNX25" s="276"/>
      <c r="JNY25" s="276"/>
      <c r="JNZ25" s="276"/>
      <c r="JOA25" s="276"/>
      <c r="JOB25" s="276"/>
      <c r="JOC25" s="276"/>
      <c r="JOD25" s="276"/>
      <c r="JOE25" s="276"/>
      <c r="JOF25" s="276"/>
      <c r="JOG25" s="276"/>
      <c r="JOH25" s="276"/>
      <c r="JOI25" s="276"/>
      <c r="JOJ25" s="276"/>
      <c r="JOK25" s="276"/>
      <c r="JOL25" s="276"/>
      <c r="JOM25" s="276"/>
      <c r="JON25" s="276"/>
      <c r="JOO25" s="276"/>
      <c r="JOP25" s="276"/>
      <c r="JOQ25" s="276"/>
      <c r="JOR25" s="276"/>
      <c r="JOS25" s="276"/>
      <c r="JOT25" s="276"/>
      <c r="JOU25" s="276"/>
      <c r="JOV25" s="276"/>
      <c r="JOW25" s="276"/>
      <c r="JOX25" s="276"/>
      <c r="JOY25" s="276"/>
      <c r="JOZ25" s="276"/>
      <c r="JPA25" s="276"/>
      <c r="JPB25" s="276"/>
      <c r="JPC25" s="276"/>
      <c r="JPD25" s="276"/>
      <c r="JPE25" s="276"/>
      <c r="JPF25" s="276"/>
      <c r="JPG25" s="276"/>
      <c r="JPH25" s="276"/>
      <c r="JPI25" s="276"/>
      <c r="JPJ25" s="276"/>
      <c r="JPK25" s="276"/>
      <c r="JPL25" s="276"/>
      <c r="JPM25" s="276"/>
      <c r="JPN25" s="276"/>
      <c r="JPO25" s="276"/>
      <c r="JPP25" s="276"/>
      <c r="JPQ25" s="276"/>
      <c r="JPR25" s="276"/>
      <c r="JPS25" s="276"/>
      <c r="JPT25" s="276"/>
      <c r="JPU25" s="276"/>
      <c r="JPV25" s="276"/>
      <c r="JPW25" s="276"/>
      <c r="JPX25" s="276"/>
      <c r="JPY25" s="276"/>
      <c r="JPZ25" s="276"/>
      <c r="JQA25" s="276"/>
      <c r="JQB25" s="276"/>
      <c r="JQC25" s="276"/>
      <c r="JQD25" s="276"/>
      <c r="JQE25" s="276"/>
      <c r="JQF25" s="276"/>
      <c r="JQG25" s="276"/>
      <c r="JQH25" s="276"/>
      <c r="JQI25" s="276"/>
      <c r="JQJ25" s="276"/>
      <c r="JQK25" s="276"/>
      <c r="JQL25" s="276"/>
      <c r="JQM25" s="276"/>
      <c r="JQN25" s="276"/>
      <c r="JQO25" s="276"/>
      <c r="JQP25" s="276"/>
      <c r="JQQ25" s="276"/>
      <c r="JQR25" s="276"/>
      <c r="JQS25" s="276"/>
      <c r="JQT25" s="276"/>
      <c r="JQU25" s="276"/>
      <c r="JQV25" s="276"/>
      <c r="JQW25" s="276"/>
      <c r="JQX25" s="276"/>
      <c r="JQY25" s="276"/>
      <c r="JQZ25" s="276"/>
      <c r="JRA25" s="276"/>
      <c r="JRB25" s="276"/>
      <c r="JRC25" s="276"/>
      <c r="JRD25" s="276"/>
      <c r="JRE25" s="276"/>
      <c r="JRF25" s="276"/>
      <c r="JRG25" s="276"/>
      <c r="JRH25" s="276"/>
      <c r="JRI25" s="276"/>
      <c r="JRJ25" s="276"/>
      <c r="JRK25" s="276"/>
      <c r="JRL25" s="276"/>
      <c r="JRM25" s="276"/>
      <c r="JRN25" s="276"/>
      <c r="JRO25" s="276"/>
      <c r="JRP25" s="276"/>
      <c r="JRQ25" s="276"/>
      <c r="JRR25" s="276"/>
      <c r="JRS25" s="276"/>
      <c r="JRT25" s="276"/>
      <c r="JRU25" s="276"/>
      <c r="JRV25" s="276"/>
      <c r="JRW25" s="276"/>
      <c r="JRX25" s="276"/>
      <c r="JRY25" s="276"/>
      <c r="JRZ25" s="276"/>
      <c r="JSA25" s="276"/>
      <c r="JSB25" s="276"/>
      <c r="JSC25" s="276"/>
      <c r="JSD25" s="276"/>
      <c r="JSE25" s="276"/>
      <c r="JSF25" s="276"/>
      <c r="JSG25" s="276"/>
      <c r="JSH25" s="276"/>
      <c r="JSI25" s="276"/>
      <c r="JSJ25" s="276"/>
      <c r="JSK25" s="276"/>
      <c r="JSL25" s="276"/>
      <c r="JSM25" s="276"/>
      <c r="JSN25" s="276"/>
      <c r="JSO25" s="276"/>
      <c r="JSP25" s="276"/>
      <c r="JSQ25" s="276"/>
      <c r="JSR25" s="276"/>
      <c r="JSS25" s="276"/>
      <c r="JST25" s="276"/>
      <c r="JSU25" s="276"/>
      <c r="JSV25" s="276"/>
      <c r="JSW25" s="276"/>
      <c r="JSX25" s="276"/>
      <c r="JSY25" s="276"/>
      <c r="JSZ25" s="276"/>
      <c r="JTA25" s="276"/>
      <c r="JTB25" s="276"/>
      <c r="JTC25" s="276"/>
      <c r="JTD25" s="276"/>
      <c r="JTE25" s="276"/>
      <c r="JTF25" s="276"/>
      <c r="JTG25" s="276"/>
      <c r="JTH25" s="276"/>
      <c r="JTI25" s="276"/>
      <c r="JTJ25" s="276"/>
      <c r="JTK25" s="276"/>
      <c r="JTL25" s="276"/>
      <c r="JTM25" s="276"/>
      <c r="JTN25" s="276"/>
      <c r="JTO25" s="276"/>
      <c r="JTP25" s="276"/>
      <c r="JTQ25" s="276"/>
      <c r="JTR25" s="276"/>
      <c r="JTS25" s="276"/>
      <c r="JTT25" s="276"/>
      <c r="JTU25" s="276"/>
      <c r="JTV25" s="276"/>
      <c r="JTW25" s="276"/>
      <c r="JTX25" s="276"/>
      <c r="JTY25" s="276"/>
      <c r="JTZ25" s="276"/>
      <c r="JUA25" s="276"/>
      <c r="JUB25" s="276"/>
      <c r="JUC25" s="276"/>
      <c r="JUD25" s="276"/>
      <c r="JUE25" s="276"/>
      <c r="JUF25" s="276"/>
      <c r="JUG25" s="276"/>
      <c r="JUH25" s="276"/>
      <c r="JUI25" s="276"/>
      <c r="JUJ25" s="276"/>
      <c r="JUK25" s="276"/>
      <c r="JUL25" s="276"/>
      <c r="JUM25" s="276"/>
      <c r="JUN25" s="276"/>
      <c r="JUO25" s="276"/>
      <c r="JUP25" s="276"/>
      <c r="JUQ25" s="276"/>
      <c r="JUR25" s="276"/>
      <c r="JUS25" s="276"/>
      <c r="JUT25" s="276"/>
      <c r="JUU25" s="276"/>
      <c r="JUV25" s="276"/>
      <c r="JUW25" s="276"/>
      <c r="JUX25" s="276"/>
      <c r="JUY25" s="276"/>
      <c r="JUZ25" s="276"/>
      <c r="JVA25" s="276"/>
      <c r="JVB25" s="276"/>
      <c r="JVC25" s="276"/>
      <c r="JVD25" s="276"/>
      <c r="JVE25" s="276"/>
      <c r="JVF25" s="276"/>
      <c r="JVG25" s="276"/>
      <c r="JVH25" s="276"/>
      <c r="JVI25" s="276"/>
      <c r="JVJ25" s="276"/>
      <c r="JVK25" s="276"/>
      <c r="JVL25" s="276"/>
      <c r="JVM25" s="276"/>
      <c r="JVN25" s="276"/>
      <c r="JVO25" s="276"/>
      <c r="JVP25" s="276"/>
      <c r="JVQ25" s="276"/>
      <c r="JVR25" s="276"/>
      <c r="JVS25" s="276"/>
      <c r="JVT25" s="276"/>
      <c r="JVU25" s="276"/>
      <c r="JVV25" s="276"/>
      <c r="JVW25" s="276"/>
      <c r="JVX25" s="276"/>
      <c r="JVY25" s="276"/>
      <c r="JVZ25" s="276"/>
      <c r="JWA25" s="276"/>
      <c r="JWB25" s="276"/>
      <c r="JWC25" s="276"/>
      <c r="JWD25" s="276"/>
      <c r="JWE25" s="276"/>
      <c r="JWF25" s="276"/>
      <c r="JWG25" s="276"/>
      <c r="JWH25" s="276"/>
      <c r="JWI25" s="276"/>
      <c r="JWJ25" s="276"/>
      <c r="JWK25" s="276"/>
      <c r="JWL25" s="276"/>
      <c r="JWM25" s="276"/>
      <c r="JWN25" s="276"/>
      <c r="JWO25" s="276"/>
      <c r="JWP25" s="276"/>
      <c r="JWQ25" s="276"/>
      <c r="JWR25" s="276"/>
      <c r="JWS25" s="276"/>
      <c r="JWT25" s="276"/>
      <c r="JWU25" s="276"/>
      <c r="JWV25" s="276"/>
      <c r="JWW25" s="276"/>
      <c r="JWX25" s="276"/>
      <c r="JWY25" s="276"/>
      <c r="JWZ25" s="276"/>
      <c r="JXA25" s="276"/>
      <c r="JXB25" s="276"/>
      <c r="JXC25" s="276"/>
      <c r="JXD25" s="276"/>
      <c r="JXE25" s="276"/>
      <c r="JXF25" s="276"/>
      <c r="JXG25" s="276"/>
      <c r="JXH25" s="276"/>
      <c r="JXI25" s="276"/>
      <c r="JXJ25" s="276"/>
      <c r="JXK25" s="276"/>
      <c r="JXL25" s="276"/>
      <c r="JXM25" s="276"/>
      <c r="JXN25" s="276"/>
      <c r="JXO25" s="276"/>
      <c r="JXP25" s="276"/>
      <c r="JXQ25" s="276"/>
      <c r="JXR25" s="276"/>
      <c r="JXS25" s="276"/>
      <c r="JXT25" s="276"/>
      <c r="JXU25" s="276"/>
      <c r="JXV25" s="276"/>
      <c r="JXW25" s="276"/>
      <c r="JXX25" s="276"/>
      <c r="JXY25" s="276"/>
      <c r="JXZ25" s="276"/>
      <c r="JYA25" s="276"/>
      <c r="JYB25" s="276"/>
      <c r="JYC25" s="276"/>
      <c r="JYD25" s="276"/>
      <c r="JYE25" s="276"/>
      <c r="JYF25" s="276"/>
      <c r="JYG25" s="276"/>
      <c r="JYH25" s="276"/>
      <c r="JYI25" s="276"/>
      <c r="JYJ25" s="276"/>
      <c r="JYK25" s="276"/>
      <c r="JYL25" s="276"/>
      <c r="JYM25" s="276"/>
      <c r="JYN25" s="276"/>
      <c r="JYO25" s="276"/>
      <c r="JYP25" s="276"/>
      <c r="JYQ25" s="276"/>
      <c r="JYR25" s="276"/>
      <c r="JYS25" s="276"/>
      <c r="JYT25" s="276"/>
      <c r="JYU25" s="276"/>
      <c r="JYV25" s="276"/>
      <c r="JYW25" s="276"/>
      <c r="JYX25" s="276"/>
      <c r="JYY25" s="276"/>
      <c r="JYZ25" s="276"/>
      <c r="JZA25" s="276"/>
      <c r="JZB25" s="276"/>
      <c r="JZC25" s="276"/>
      <c r="JZD25" s="276"/>
      <c r="JZE25" s="276"/>
      <c r="JZF25" s="276"/>
      <c r="JZG25" s="276"/>
      <c r="JZH25" s="276"/>
      <c r="JZI25" s="276"/>
      <c r="JZJ25" s="276"/>
      <c r="JZK25" s="276"/>
      <c r="JZL25" s="276"/>
      <c r="JZM25" s="276"/>
      <c r="JZN25" s="276"/>
      <c r="JZO25" s="276"/>
      <c r="JZP25" s="276"/>
      <c r="JZQ25" s="276"/>
      <c r="JZR25" s="276"/>
      <c r="JZS25" s="276"/>
      <c r="JZT25" s="276"/>
      <c r="JZU25" s="276"/>
      <c r="JZV25" s="276"/>
      <c r="JZW25" s="276"/>
      <c r="JZX25" s="276"/>
      <c r="JZY25" s="276"/>
      <c r="JZZ25" s="276"/>
      <c r="KAA25" s="276"/>
      <c r="KAB25" s="276"/>
      <c r="KAC25" s="276"/>
      <c r="KAD25" s="276"/>
      <c r="KAE25" s="276"/>
      <c r="KAF25" s="276"/>
      <c r="KAG25" s="276"/>
      <c r="KAH25" s="276"/>
      <c r="KAI25" s="276"/>
      <c r="KAJ25" s="276"/>
      <c r="KAK25" s="276"/>
      <c r="KAL25" s="276"/>
      <c r="KAM25" s="276"/>
      <c r="KAN25" s="276"/>
      <c r="KAO25" s="276"/>
      <c r="KAP25" s="276"/>
      <c r="KAQ25" s="276"/>
      <c r="KAR25" s="276"/>
      <c r="KAS25" s="276"/>
      <c r="KAT25" s="276"/>
      <c r="KAU25" s="276"/>
      <c r="KAV25" s="276"/>
      <c r="KAW25" s="276"/>
      <c r="KAX25" s="276"/>
      <c r="KAY25" s="276"/>
      <c r="KAZ25" s="276"/>
      <c r="KBA25" s="276"/>
      <c r="KBB25" s="276"/>
      <c r="KBC25" s="276"/>
      <c r="KBD25" s="276"/>
      <c r="KBE25" s="276"/>
      <c r="KBF25" s="276"/>
      <c r="KBG25" s="276"/>
      <c r="KBH25" s="276"/>
      <c r="KBI25" s="276"/>
      <c r="KBJ25" s="276"/>
      <c r="KBK25" s="276"/>
      <c r="KBL25" s="276"/>
      <c r="KBM25" s="276"/>
      <c r="KBN25" s="276"/>
      <c r="KBO25" s="276"/>
      <c r="KBP25" s="276"/>
      <c r="KBQ25" s="276"/>
      <c r="KBR25" s="276"/>
      <c r="KBS25" s="276"/>
      <c r="KBT25" s="276"/>
      <c r="KBU25" s="276"/>
      <c r="KBV25" s="276"/>
      <c r="KBW25" s="276"/>
      <c r="KBX25" s="276"/>
      <c r="KBY25" s="276"/>
      <c r="KBZ25" s="276"/>
      <c r="KCA25" s="276"/>
      <c r="KCB25" s="276"/>
      <c r="KCC25" s="276"/>
      <c r="KCD25" s="276"/>
      <c r="KCE25" s="276"/>
      <c r="KCF25" s="276"/>
      <c r="KCG25" s="276"/>
      <c r="KCH25" s="276"/>
      <c r="KCI25" s="276"/>
      <c r="KCJ25" s="276"/>
      <c r="KCK25" s="276"/>
      <c r="KCL25" s="276"/>
      <c r="KCM25" s="276"/>
      <c r="KCN25" s="276"/>
      <c r="KCO25" s="276"/>
      <c r="KCP25" s="276"/>
      <c r="KCQ25" s="276"/>
      <c r="KCR25" s="276"/>
      <c r="KCS25" s="276"/>
      <c r="KCT25" s="276"/>
      <c r="KCU25" s="276"/>
      <c r="KCV25" s="276"/>
      <c r="KCW25" s="276"/>
      <c r="KCX25" s="276"/>
      <c r="KCY25" s="276"/>
      <c r="KCZ25" s="276"/>
      <c r="KDA25" s="276"/>
      <c r="KDB25" s="276"/>
      <c r="KDC25" s="276"/>
      <c r="KDD25" s="276"/>
      <c r="KDE25" s="276"/>
      <c r="KDF25" s="276"/>
      <c r="KDG25" s="276"/>
      <c r="KDH25" s="276"/>
      <c r="KDI25" s="276"/>
      <c r="KDJ25" s="276"/>
      <c r="KDK25" s="276"/>
      <c r="KDL25" s="276"/>
      <c r="KDM25" s="276"/>
      <c r="KDN25" s="276"/>
      <c r="KDO25" s="276"/>
      <c r="KDP25" s="276"/>
      <c r="KDQ25" s="276"/>
      <c r="KDR25" s="276"/>
      <c r="KDS25" s="276"/>
      <c r="KDT25" s="276"/>
      <c r="KDU25" s="276"/>
      <c r="KDV25" s="276"/>
      <c r="KDW25" s="276"/>
      <c r="KDX25" s="276"/>
      <c r="KDY25" s="276"/>
      <c r="KDZ25" s="276"/>
      <c r="KEA25" s="276"/>
      <c r="KEB25" s="276"/>
      <c r="KEC25" s="276"/>
      <c r="KED25" s="276"/>
      <c r="KEE25" s="276"/>
      <c r="KEF25" s="276"/>
      <c r="KEG25" s="276"/>
      <c r="KEH25" s="276"/>
      <c r="KEI25" s="276"/>
      <c r="KEJ25" s="276"/>
      <c r="KEK25" s="276"/>
      <c r="KEL25" s="276"/>
      <c r="KEM25" s="276"/>
      <c r="KEN25" s="276"/>
      <c r="KEO25" s="276"/>
      <c r="KEP25" s="276"/>
      <c r="KEQ25" s="276"/>
      <c r="KER25" s="276"/>
      <c r="KES25" s="276"/>
      <c r="KET25" s="276"/>
      <c r="KEU25" s="276"/>
      <c r="KEV25" s="276"/>
      <c r="KEW25" s="276"/>
      <c r="KEX25" s="276"/>
      <c r="KEY25" s="276"/>
      <c r="KEZ25" s="276"/>
      <c r="KFA25" s="276"/>
      <c r="KFB25" s="276"/>
      <c r="KFC25" s="276"/>
      <c r="KFD25" s="276"/>
      <c r="KFE25" s="276"/>
      <c r="KFF25" s="276"/>
      <c r="KFG25" s="276"/>
      <c r="KFH25" s="276"/>
      <c r="KFI25" s="276"/>
      <c r="KFJ25" s="276"/>
      <c r="KFK25" s="276"/>
      <c r="KFL25" s="276"/>
      <c r="KFM25" s="276"/>
      <c r="KFN25" s="276"/>
      <c r="KFO25" s="276"/>
      <c r="KFP25" s="276"/>
      <c r="KFQ25" s="276"/>
      <c r="KFR25" s="276"/>
      <c r="KFS25" s="276"/>
      <c r="KFT25" s="276"/>
      <c r="KFU25" s="276"/>
      <c r="KFV25" s="276"/>
      <c r="KFW25" s="276"/>
      <c r="KFX25" s="276"/>
      <c r="KFY25" s="276"/>
      <c r="KFZ25" s="276"/>
      <c r="KGA25" s="276"/>
      <c r="KGB25" s="276"/>
      <c r="KGC25" s="276"/>
      <c r="KGD25" s="276"/>
      <c r="KGE25" s="276"/>
      <c r="KGF25" s="276"/>
      <c r="KGG25" s="276"/>
      <c r="KGH25" s="276"/>
      <c r="KGI25" s="276"/>
      <c r="KGJ25" s="276"/>
      <c r="KGK25" s="276"/>
      <c r="KGL25" s="276"/>
      <c r="KGM25" s="276"/>
      <c r="KGN25" s="276"/>
      <c r="KGO25" s="276"/>
      <c r="KGP25" s="276"/>
      <c r="KGQ25" s="276"/>
      <c r="KGR25" s="276"/>
      <c r="KGS25" s="276"/>
      <c r="KGT25" s="276"/>
      <c r="KGU25" s="276"/>
      <c r="KGV25" s="276"/>
      <c r="KGW25" s="276"/>
      <c r="KGX25" s="276"/>
      <c r="KGY25" s="276"/>
      <c r="KGZ25" s="276"/>
      <c r="KHA25" s="276"/>
      <c r="KHB25" s="276"/>
      <c r="KHC25" s="276"/>
      <c r="KHD25" s="276"/>
      <c r="KHE25" s="276"/>
      <c r="KHF25" s="276"/>
      <c r="KHG25" s="276"/>
      <c r="KHH25" s="276"/>
      <c r="KHI25" s="276"/>
      <c r="KHJ25" s="276"/>
      <c r="KHK25" s="276"/>
      <c r="KHL25" s="276"/>
      <c r="KHM25" s="276"/>
      <c r="KHN25" s="276"/>
      <c r="KHO25" s="276"/>
      <c r="KHP25" s="276"/>
      <c r="KHQ25" s="276"/>
      <c r="KHR25" s="276"/>
      <c r="KHS25" s="276"/>
      <c r="KHT25" s="276"/>
      <c r="KHU25" s="276"/>
      <c r="KHV25" s="276"/>
      <c r="KHW25" s="276"/>
      <c r="KHX25" s="276"/>
      <c r="KHY25" s="276"/>
      <c r="KHZ25" s="276"/>
      <c r="KIA25" s="276"/>
      <c r="KIB25" s="276"/>
      <c r="KIC25" s="276"/>
      <c r="KID25" s="276"/>
      <c r="KIE25" s="276"/>
      <c r="KIF25" s="276"/>
      <c r="KIG25" s="276"/>
      <c r="KIH25" s="276"/>
      <c r="KII25" s="276"/>
      <c r="KIJ25" s="276"/>
      <c r="KIK25" s="276"/>
      <c r="KIL25" s="276"/>
      <c r="KIM25" s="276"/>
      <c r="KIN25" s="276"/>
      <c r="KIO25" s="276"/>
      <c r="KIP25" s="276"/>
      <c r="KIQ25" s="276"/>
      <c r="KIR25" s="276"/>
      <c r="KIS25" s="276"/>
      <c r="KIT25" s="276"/>
      <c r="KIU25" s="276"/>
      <c r="KIV25" s="276"/>
      <c r="KIW25" s="276"/>
      <c r="KIX25" s="276"/>
      <c r="KIY25" s="276"/>
      <c r="KIZ25" s="276"/>
      <c r="KJA25" s="276"/>
      <c r="KJB25" s="276"/>
      <c r="KJC25" s="276"/>
      <c r="KJD25" s="276"/>
      <c r="KJE25" s="276"/>
      <c r="KJF25" s="276"/>
      <c r="KJG25" s="276"/>
      <c r="KJH25" s="276"/>
      <c r="KJI25" s="276"/>
      <c r="KJJ25" s="276"/>
      <c r="KJK25" s="276"/>
      <c r="KJL25" s="276"/>
      <c r="KJM25" s="276"/>
      <c r="KJN25" s="276"/>
      <c r="KJO25" s="276"/>
      <c r="KJP25" s="276"/>
      <c r="KJQ25" s="276"/>
      <c r="KJR25" s="276"/>
      <c r="KJS25" s="276"/>
      <c r="KJT25" s="276"/>
      <c r="KJU25" s="276"/>
      <c r="KJV25" s="276"/>
      <c r="KJW25" s="276"/>
      <c r="KJX25" s="276"/>
      <c r="KJY25" s="276"/>
      <c r="KJZ25" s="276"/>
      <c r="KKA25" s="276"/>
      <c r="KKB25" s="276"/>
      <c r="KKC25" s="276"/>
      <c r="KKD25" s="276"/>
      <c r="KKE25" s="276"/>
      <c r="KKF25" s="276"/>
      <c r="KKG25" s="276"/>
      <c r="KKH25" s="276"/>
      <c r="KKI25" s="276"/>
      <c r="KKJ25" s="276"/>
      <c r="KKK25" s="276"/>
      <c r="KKL25" s="276"/>
      <c r="KKM25" s="276"/>
      <c r="KKN25" s="276"/>
      <c r="KKO25" s="276"/>
      <c r="KKP25" s="276"/>
      <c r="KKQ25" s="276"/>
      <c r="KKR25" s="276"/>
      <c r="KKS25" s="276"/>
      <c r="KKT25" s="276"/>
      <c r="KKU25" s="276"/>
      <c r="KKV25" s="276"/>
      <c r="KKW25" s="276"/>
      <c r="KKX25" s="276"/>
      <c r="KKY25" s="276"/>
      <c r="KKZ25" s="276"/>
      <c r="KLA25" s="276"/>
      <c r="KLB25" s="276"/>
      <c r="KLC25" s="276"/>
      <c r="KLD25" s="276"/>
      <c r="KLE25" s="276"/>
      <c r="KLF25" s="276"/>
      <c r="KLG25" s="276"/>
      <c r="KLH25" s="276"/>
      <c r="KLI25" s="276"/>
      <c r="KLJ25" s="276"/>
      <c r="KLK25" s="276"/>
      <c r="KLL25" s="276"/>
      <c r="KLM25" s="276"/>
      <c r="KLN25" s="276"/>
      <c r="KLO25" s="276"/>
      <c r="KLP25" s="276"/>
      <c r="KLQ25" s="276"/>
      <c r="KLR25" s="276"/>
      <c r="KLS25" s="276"/>
      <c r="KLT25" s="276"/>
      <c r="KLU25" s="276"/>
      <c r="KLV25" s="276"/>
      <c r="KLW25" s="276"/>
      <c r="KLX25" s="276"/>
      <c r="KLY25" s="276"/>
      <c r="KLZ25" s="276"/>
      <c r="KMA25" s="276"/>
      <c r="KMB25" s="276"/>
      <c r="KMC25" s="276"/>
      <c r="KMD25" s="276"/>
      <c r="KME25" s="276"/>
      <c r="KMF25" s="276"/>
      <c r="KMG25" s="276"/>
      <c r="KMH25" s="276"/>
      <c r="KMI25" s="276"/>
      <c r="KMJ25" s="276"/>
      <c r="KMK25" s="276"/>
      <c r="KML25" s="276"/>
      <c r="KMM25" s="276"/>
      <c r="KMN25" s="276"/>
      <c r="KMO25" s="276"/>
      <c r="KMP25" s="276"/>
      <c r="KMQ25" s="276"/>
      <c r="KMR25" s="276"/>
      <c r="KMS25" s="276"/>
      <c r="KMT25" s="276"/>
      <c r="KMU25" s="276"/>
      <c r="KMV25" s="276"/>
      <c r="KMW25" s="276"/>
      <c r="KMX25" s="276"/>
      <c r="KMY25" s="276"/>
      <c r="KMZ25" s="276"/>
      <c r="KNA25" s="276"/>
      <c r="KNB25" s="276"/>
      <c r="KNC25" s="276"/>
      <c r="KND25" s="276"/>
      <c r="KNE25" s="276"/>
      <c r="KNF25" s="276"/>
      <c r="KNG25" s="276"/>
      <c r="KNH25" s="276"/>
      <c r="KNI25" s="276"/>
      <c r="KNJ25" s="276"/>
      <c r="KNK25" s="276"/>
      <c r="KNL25" s="276"/>
      <c r="KNM25" s="276"/>
      <c r="KNN25" s="276"/>
      <c r="KNO25" s="276"/>
      <c r="KNP25" s="276"/>
      <c r="KNQ25" s="276"/>
      <c r="KNR25" s="276"/>
      <c r="KNS25" s="276"/>
      <c r="KNT25" s="276"/>
      <c r="KNU25" s="276"/>
      <c r="KNV25" s="276"/>
      <c r="KNW25" s="276"/>
      <c r="KNX25" s="276"/>
      <c r="KNY25" s="276"/>
      <c r="KNZ25" s="276"/>
      <c r="KOA25" s="276"/>
      <c r="KOB25" s="276"/>
      <c r="KOC25" s="276"/>
      <c r="KOD25" s="276"/>
      <c r="KOE25" s="276"/>
      <c r="KOF25" s="276"/>
      <c r="KOG25" s="276"/>
      <c r="KOH25" s="276"/>
      <c r="KOI25" s="276"/>
      <c r="KOJ25" s="276"/>
      <c r="KOK25" s="276"/>
      <c r="KOL25" s="276"/>
      <c r="KOM25" s="276"/>
      <c r="KON25" s="276"/>
      <c r="KOO25" s="276"/>
      <c r="KOP25" s="276"/>
      <c r="KOQ25" s="276"/>
      <c r="KOR25" s="276"/>
      <c r="KOS25" s="276"/>
      <c r="KOT25" s="276"/>
      <c r="KOU25" s="276"/>
      <c r="KOV25" s="276"/>
      <c r="KOW25" s="276"/>
      <c r="KOX25" s="276"/>
      <c r="KOY25" s="276"/>
      <c r="KOZ25" s="276"/>
      <c r="KPA25" s="276"/>
      <c r="KPB25" s="276"/>
      <c r="KPC25" s="276"/>
      <c r="KPD25" s="276"/>
      <c r="KPE25" s="276"/>
      <c r="KPF25" s="276"/>
      <c r="KPG25" s="276"/>
      <c r="KPH25" s="276"/>
      <c r="KPI25" s="276"/>
      <c r="KPJ25" s="276"/>
      <c r="KPK25" s="276"/>
      <c r="KPL25" s="276"/>
      <c r="KPM25" s="276"/>
      <c r="KPN25" s="276"/>
      <c r="KPO25" s="276"/>
      <c r="KPP25" s="276"/>
      <c r="KPQ25" s="276"/>
      <c r="KPR25" s="276"/>
      <c r="KPS25" s="276"/>
      <c r="KPT25" s="276"/>
      <c r="KPU25" s="276"/>
      <c r="KPV25" s="276"/>
      <c r="KPW25" s="276"/>
      <c r="KPX25" s="276"/>
      <c r="KPY25" s="276"/>
      <c r="KPZ25" s="276"/>
      <c r="KQA25" s="276"/>
      <c r="KQB25" s="276"/>
      <c r="KQC25" s="276"/>
      <c r="KQD25" s="276"/>
      <c r="KQE25" s="276"/>
      <c r="KQF25" s="276"/>
      <c r="KQG25" s="276"/>
      <c r="KQH25" s="276"/>
      <c r="KQI25" s="276"/>
      <c r="KQJ25" s="276"/>
      <c r="KQK25" s="276"/>
      <c r="KQL25" s="276"/>
      <c r="KQM25" s="276"/>
      <c r="KQN25" s="276"/>
      <c r="KQO25" s="276"/>
      <c r="KQP25" s="276"/>
      <c r="KQQ25" s="276"/>
      <c r="KQR25" s="276"/>
      <c r="KQS25" s="276"/>
      <c r="KQT25" s="276"/>
      <c r="KQU25" s="276"/>
      <c r="KQV25" s="276"/>
      <c r="KQW25" s="276"/>
      <c r="KQX25" s="276"/>
      <c r="KQY25" s="276"/>
      <c r="KQZ25" s="276"/>
      <c r="KRA25" s="276"/>
      <c r="KRB25" s="276"/>
      <c r="KRC25" s="276"/>
      <c r="KRD25" s="276"/>
      <c r="KRE25" s="276"/>
      <c r="KRF25" s="276"/>
      <c r="KRG25" s="276"/>
      <c r="KRH25" s="276"/>
      <c r="KRI25" s="276"/>
      <c r="KRJ25" s="276"/>
      <c r="KRK25" s="276"/>
      <c r="KRL25" s="276"/>
      <c r="KRM25" s="276"/>
      <c r="KRN25" s="276"/>
      <c r="KRO25" s="276"/>
      <c r="KRP25" s="276"/>
      <c r="KRQ25" s="276"/>
      <c r="KRR25" s="276"/>
      <c r="KRS25" s="276"/>
      <c r="KRT25" s="276"/>
      <c r="KRU25" s="276"/>
      <c r="KRV25" s="276"/>
      <c r="KRW25" s="276"/>
      <c r="KRX25" s="276"/>
      <c r="KRY25" s="276"/>
      <c r="KRZ25" s="276"/>
      <c r="KSA25" s="276"/>
      <c r="KSB25" s="276"/>
      <c r="KSC25" s="276"/>
      <c r="KSD25" s="276"/>
      <c r="KSE25" s="276"/>
      <c r="KSF25" s="276"/>
      <c r="KSG25" s="276"/>
      <c r="KSH25" s="276"/>
      <c r="KSI25" s="276"/>
      <c r="KSJ25" s="276"/>
      <c r="KSK25" s="276"/>
      <c r="KSL25" s="276"/>
      <c r="KSM25" s="276"/>
      <c r="KSN25" s="276"/>
      <c r="KSO25" s="276"/>
      <c r="KSP25" s="276"/>
      <c r="KSQ25" s="276"/>
      <c r="KSR25" s="276"/>
      <c r="KSS25" s="276"/>
      <c r="KST25" s="276"/>
      <c r="KSU25" s="276"/>
      <c r="KSV25" s="276"/>
      <c r="KSW25" s="276"/>
      <c r="KSX25" s="276"/>
      <c r="KSY25" s="276"/>
      <c r="KSZ25" s="276"/>
      <c r="KTA25" s="276"/>
      <c r="KTB25" s="276"/>
      <c r="KTC25" s="276"/>
      <c r="KTD25" s="276"/>
      <c r="KTE25" s="276"/>
      <c r="KTF25" s="276"/>
      <c r="KTG25" s="276"/>
      <c r="KTH25" s="276"/>
      <c r="KTI25" s="276"/>
      <c r="KTJ25" s="276"/>
      <c r="KTK25" s="276"/>
      <c r="KTL25" s="276"/>
      <c r="KTM25" s="276"/>
      <c r="KTN25" s="276"/>
      <c r="KTO25" s="276"/>
      <c r="KTP25" s="276"/>
      <c r="KTQ25" s="276"/>
      <c r="KTR25" s="276"/>
      <c r="KTS25" s="276"/>
      <c r="KTT25" s="276"/>
      <c r="KTU25" s="276"/>
      <c r="KTV25" s="276"/>
      <c r="KTW25" s="276"/>
      <c r="KTX25" s="276"/>
      <c r="KTY25" s="276"/>
      <c r="KTZ25" s="276"/>
      <c r="KUA25" s="276"/>
      <c r="KUB25" s="276"/>
      <c r="KUC25" s="276"/>
      <c r="KUD25" s="276"/>
      <c r="KUE25" s="276"/>
      <c r="KUF25" s="276"/>
      <c r="KUG25" s="276"/>
      <c r="KUH25" s="276"/>
      <c r="KUI25" s="276"/>
      <c r="KUJ25" s="276"/>
      <c r="KUK25" s="276"/>
      <c r="KUL25" s="276"/>
      <c r="KUM25" s="276"/>
      <c r="KUN25" s="276"/>
      <c r="KUO25" s="276"/>
      <c r="KUP25" s="276"/>
      <c r="KUQ25" s="276"/>
      <c r="KUR25" s="276"/>
      <c r="KUS25" s="276"/>
      <c r="KUT25" s="276"/>
      <c r="KUU25" s="276"/>
      <c r="KUV25" s="276"/>
      <c r="KUW25" s="276"/>
      <c r="KUX25" s="276"/>
      <c r="KUY25" s="276"/>
      <c r="KUZ25" s="276"/>
      <c r="KVA25" s="276"/>
      <c r="KVB25" s="276"/>
      <c r="KVC25" s="276"/>
      <c r="KVD25" s="276"/>
      <c r="KVE25" s="276"/>
      <c r="KVF25" s="276"/>
      <c r="KVG25" s="276"/>
      <c r="KVH25" s="276"/>
      <c r="KVI25" s="276"/>
      <c r="KVJ25" s="276"/>
      <c r="KVK25" s="276"/>
      <c r="KVL25" s="276"/>
      <c r="KVM25" s="276"/>
      <c r="KVN25" s="276"/>
      <c r="KVO25" s="276"/>
      <c r="KVP25" s="276"/>
      <c r="KVQ25" s="276"/>
      <c r="KVR25" s="276"/>
      <c r="KVS25" s="276"/>
      <c r="KVT25" s="276"/>
      <c r="KVU25" s="276"/>
      <c r="KVV25" s="276"/>
      <c r="KVW25" s="276"/>
      <c r="KVX25" s="276"/>
      <c r="KVY25" s="276"/>
      <c r="KVZ25" s="276"/>
      <c r="KWA25" s="276"/>
      <c r="KWB25" s="276"/>
      <c r="KWC25" s="276"/>
      <c r="KWD25" s="276"/>
      <c r="KWE25" s="276"/>
      <c r="KWF25" s="276"/>
      <c r="KWG25" s="276"/>
      <c r="KWH25" s="276"/>
      <c r="KWI25" s="276"/>
      <c r="KWJ25" s="276"/>
      <c r="KWK25" s="276"/>
      <c r="KWL25" s="276"/>
      <c r="KWM25" s="276"/>
      <c r="KWN25" s="276"/>
      <c r="KWO25" s="276"/>
      <c r="KWP25" s="276"/>
      <c r="KWQ25" s="276"/>
      <c r="KWR25" s="276"/>
      <c r="KWS25" s="276"/>
      <c r="KWT25" s="276"/>
      <c r="KWU25" s="276"/>
      <c r="KWV25" s="276"/>
      <c r="KWW25" s="276"/>
      <c r="KWX25" s="276"/>
      <c r="KWY25" s="276"/>
      <c r="KWZ25" s="276"/>
      <c r="KXA25" s="276"/>
      <c r="KXB25" s="276"/>
      <c r="KXC25" s="276"/>
      <c r="KXD25" s="276"/>
      <c r="KXE25" s="276"/>
      <c r="KXF25" s="276"/>
      <c r="KXG25" s="276"/>
      <c r="KXH25" s="276"/>
      <c r="KXI25" s="276"/>
      <c r="KXJ25" s="276"/>
      <c r="KXK25" s="276"/>
      <c r="KXL25" s="276"/>
      <c r="KXM25" s="276"/>
      <c r="KXN25" s="276"/>
      <c r="KXO25" s="276"/>
      <c r="KXP25" s="276"/>
      <c r="KXQ25" s="276"/>
      <c r="KXR25" s="276"/>
      <c r="KXS25" s="276"/>
      <c r="KXT25" s="276"/>
      <c r="KXU25" s="276"/>
      <c r="KXV25" s="276"/>
      <c r="KXW25" s="276"/>
      <c r="KXX25" s="276"/>
      <c r="KXY25" s="276"/>
      <c r="KXZ25" s="276"/>
      <c r="KYA25" s="276"/>
      <c r="KYB25" s="276"/>
      <c r="KYC25" s="276"/>
      <c r="KYD25" s="276"/>
      <c r="KYE25" s="276"/>
      <c r="KYF25" s="276"/>
      <c r="KYG25" s="276"/>
      <c r="KYH25" s="276"/>
      <c r="KYI25" s="276"/>
      <c r="KYJ25" s="276"/>
      <c r="KYK25" s="276"/>
      <c r="KYL25" s="276"/>
      <c r="KYM25" s="276"/>
      <c r="KYN25" s="276"/>
      <c r="KYO25" s="276"/>
      <c r="KYP25" s="276"/>
      <c r="KYQ25" s="276"/>
      <c r="KYR25" s="276"/>
      <c r="KYS25" s="276"/>
      <c r="KYT25" s="276"/>
      <c r="KYU25" s="276"/>
      <c r="KYV25" s="276"/>
      <c r="KYW25" s="276"/>
      <c r="KYX25" s="276"/>
      <c r="KYY25" s="276"/>
      <c r="KYZ25" s="276"/>
      <c r="KZA25" s="276"/>
      <c r="KZB25" s="276"/>
      <c r="KZC25" s="276"/>
      <c r="KZD25" s="276"/>
      <c r="KZE25" s="276"/>
      <c r="KZF25" s="276"/>
      <c r="KZG25" s="276"/>
      <c r="KZH25" s="276"/>
      <c r="KZI25" s="276"/>
      <c r="KZJ25" s="276"/>
      <c r="KZK25" s="276"/>
      <c r="KZL25" s="276"/>
      <c r="KZM25" s="276"/>
      <c r="KZN25" s="276"/>
      <c r="KZO25" s="276"/>
      <c r="KZP25" s="276"/>
      <c r="KZQ25" s="276"/>
      <c r="KZR25" s="276"/>
      <c r="KZS25" s="276"/>
      <c r="KZT25" s="276"/>
      <c r="KZU25" s="276"/>
      <c r="KZV25" s="276"/>
      <c r="KZW25" s="276"/>
      <c r="KZX25" s="276"/>
      <c r="KZY25" s="276"/>
      <c r="KZZ25" s="276"/>
      <c r="LAA25" s="276"/>
      <c r="LAB25" s="276"/>
      <c r="LAC25" s="276"/>
      <c r="LAD25" s="276"/>
      <c r="LAE25" s="276"/>
      <c r="LAF25" s="276"/>
      <c r="LAG25" s="276"/>
      <c r="LAH25" s="276"/>
      <c r="LAI25" s="276"/>
      <c r="LAJ25" s="276"/>
      <c r="LAK25" s="276"/>
      <c r="LAL25" s="276"/>
      <c r="LAM25" s="276"/>
      <c r="LAN25" s="276"/>
      <c r="LAO25" s="276"/>
      <c r="LAP25" s="276"/>
      <c r="LAQ25" s="276"/>
      <c r="LAR25" s="276"/>
      <c r="LAS25" s="276"/>
      <c r="LAT25" s="276"/>
      <c r="LAU25" s="276"/>
      <c r="LAV25" s="276"/>
      <c r="LAW25" s="276"/>
      <c r="LAX25" s="276"/>
      <c r="LAY25" s="276"/>
      <c r="LAZ25" s="276"/>
      <c r="LBA25" s="276"/>
      <c r="LBB25" s="276"/>
      <c r="LBC25" s="276"/>
      <c r="LBD25" s="276"/>
      <c r="LBE25" s="276"/>
      <c r="LBF25" s="276"/>
      <c r="LBG25" s="276"/>
      <c r="LBH25" s="276"/>
      <c r="LBI25" s="276"/>
      <c r="LBJ25" s="276"/>
      <c r="LBK25" s="276"/>
      <c r="LBL25" s="276"/>
      <c r="LBM25" s="276"/>
      <c r="LBN25" s="276"/>
      <c r="LBO25" s="276"/>
      <c r="LBP25" s="276"/>
      <c r="LBQ25" s="276"/>
      <c r="LBR25" s="276"/>
      <c r="LBS25" s="276"/>
      <c r="LBT25" s="276"/>
      <c r="LBU25" s="276"/>
      <c r="LBV25" s="276"/>
      <c r="LBW25" s="276"/>
      <c r="LBX25" s="276"/>
      <c r="LBY25" s="276"/>
      <c r="LBZ25" s="276"/>
      <c r="LCA25" s="276"/>
      <c r="LCB25" s="276"/>
      <c r="LCC25" s="276"/>
      <c r="LCD25" s="276"/>
      <c r="LCE25" s="276"/>
      <c r="LCF25" s="276"/>
      <c r="LCG25" s="276"/>
      <c r="LCH25" s="276"/>
      <c r="LCI25" s="276"/>
      <c r="LCJ25" s="276"/>
      <c r="LCK25" s="276"/>
      <c r="LCL25" s="276"/>
      <c r="LCM25" s="276"/>
      <c r="LCN25" s="276"/>
      <c r="LCO25" s="276"/>
      <c r="LCP25" s="276"/>
      <c r="LCQ25" s="276"/>
      <c r="LCR25" s="276"/>
      <c r="LCS25" s="276"/>
      <c r="LCT25" s="276"/>
      <c r="LCU25" s="276"/>
      <c r="LCV25" s="276"/>
      <c r="LCW25" s="276"/>
      <c r="LCX25" s="276"/>
      <c r="LCY25" s="276"/>
      <c r="LCZ25" s="276"/>
      <c r="LDA25" s="276"/>
      <c r="LDB25" s="276"/>
      <c r="LDC25" s="276"/>
      <c r="LDD25" s="276"/>
      <c r="LDE25" s="276"/>
      <c r="LDF25" s="276"/>
      <c r="LDG25" s="276"/>
      <c r="LDH25" s="276"/>
      <c r="LDI25" s="276"/>
      <c r="LDJ25" s="276"/>
      <c r="LDK25" s="276"/>
      <c r="LDL25" s="276"/>
      <c r="LDM25" s="276"/>
      <c r="LDN25" s="276"/>
      <c r="LDO25" s="276"/>
      <c r="LDP25" s="276"/>
      <c r="LDQ25" s="276"/>
      <c r="LDR25" s="276"/>
      <c r="LDS25" s="276"/>
      <c r="LDT25" s="276"/>
      <c r="LDU25" s="276"/>
      <c r="LDV25" s="276"/>
      <c r="LDW25" s="276"/>
      <c r="LDX25" s="276"/>
      <c r="LDY25" s="276"/>
      <c r="LDZ25" s="276"/>
      <c r="LEA25" s="276"/>
      <c r="LEB25" s="276"/>
      <c r="LEC25" s="276"/>
      <c r="LED25" s="276"/>
      <c r="LEE25" s="276"/>
      <c r="LEF25" s="276"/>
      <c r="LEG25" s="276"/>
      <c r="LEH25" s="276"/>
      <c r="LEI25" s="276"/>
      <c r="LEJ25" s="276"/>
      <c r="LEK25" s="276"/>
      <c r="LEL25" s="276"/>
      <c r="LEM25" s="276"/>
      <c r="LEN25" s="276"/>
      <c r="LEO25" s="276"/>
      <c r="LEP25" s="276"/>
      <c r="LEQ25" s="276"/>
      <c r="LER25" s="276"/>
      <c r="LES25" s="276"/>
      <c r="LET25" s="276"/>
      <c r="LEU25" s="276"/>
      <c r="LEV25" s="276"/>
      <c r="LEW25" s="276"/>
      <c r="LEX25" s="276"/>
      <c r="LEY25" s="276"/>
      <c r="LEZ25" s="276"/>
      <c r="LFA25" s="276"/>
      <c r="LFB25" s="276"/>
      <c r="LFC25" s="276"/>
      <c r="LFD25" s="276"/>
      <c r="LFE25" s="276"/>
      <c r="LFF25" s="276"/>
      <c r="LFG25" s="276"/>
      <c r="LFH25" s="276"/>
      <c r="LFI25" s="276"/>
      <c r="LFJ25" s="276"/>
      <c r="LFK25" s="276"/>
      <c r="LFL25" s="276"/>
      <c r="LFM25" s="276"/>
      <c r="LFN25" s="276"/>
      <c r="LFO25" s="276"/>
      <c r="LFP25" s="276"/>
      <c r="LFQ25" s="276"/>
      <c r="LFR25" s="276"/>
      <c r="LFS25" s="276"/>
      <c r="LFT25" s="276"/>
      <c r="LFU25" s="276"/>
      <c r="LFV25" s="276"/>
      <c r="LFW25" s="276"/>
      <c r="LFX25" s="276"/>
      <c r="LFY25" s="276"/>
      <c r="LFZ25" s="276"/>
      <c r="LGA25" s="276"/>
      <c r="LGB25" s="276"/>
      <c r="LGC25" s="276"/>
      <c r="LGD25" s="276"/>
      <c r="LGE25" s="276"/>
      <c r="LGF25" s="276"/>
      <c r="LGG25" s="276"/>
      <c r="LGH25" s="276"/>
      <c r="LGI25" s="276"/>
      <c r="LGJ25" s="276"/>
      <c r="LGK25" s="276"/>
      <c r="LGL25" s="276"/>
      <c r="LGM25" s="276"/>
      <c r="LGN25" s="276"/>
      <c r="LGO25" s="276"/>
      <c r="LGP25" s="276"/>
      <c r="LGQ25" s="276"/>
      <c r="LGR25" s="276"/>
      <c r="LGS25" s="276"/>
      <c r="LGT25" s="276"/>
      <c r="LGU25" s="276"/>
      <c r="LGV25" s="276"/>
      <c r="LGW25" s="276"/>
      <c r="LGX25" s="276"/>
      <c r="LGY25" s="276"/>
      <c r="LGZ25" s="276"/>
      <c r="LHA25" s="276"/>
      <c r="LHB25" s="276"/>
      <c r="LHC25" s="276"/>
      <c r="LHD25" s="276"/>
      <c r="LHE25" s="276"/>
      <c r="LHF25" s="276"/>
      <c r="LHG25" s="276"/>
      <c r="LHH25" s="276"/>
      <c r="LHI25" s="276"/>
      <c r="LHJ25" s="276"/>
      <c r="LHK25" s="276"/>
      <c r="LHL25" s="276"/>
      <c r="LHM25" s="276"/>
      <c r="LHN25" s="276"/>
      <c r="LHO25" s="276"/>
      <c r="LHP25" s="276"/>
      <c r="LHQ25" s="276"/>
      <c r="LHR25" s="276"/>
      <c r="LHS25" s="276"/>
      <c r="LHT25" s="276"/>
      <c r="LHU25" s="276"/>
      <c r="LHV25" s="276"/>
      <c r="LHW25" s="276"/>
      <c r="LHX25" s="276"/>
      <c r="LHY25" s="276"/>
      <c r="LHZ25" s="276"/>
      <c r="LIA25" s="276"/>
      <c r="LIB25" s="276"/>
      <c r="LIC25" s="276"/>
      <c r="LID25" s="276"/>
      <c r="LIE25" s="276"/>
      <c r="LIF25" s="276"/>
      <c r="LIG25" s="276"/>
      <c r="LIH25" s="276"/>
      <c r="LII25" s="276"/>
      <c r="LIJ25" s="276"/>
      <c r="LIK25" s="276"/>
      <c r="LIL25" s="276"/>
      <c r="LIM25" s="276"/>
      <c r="LIN25" s="276"/>
      <c r="LIO25" s="276"/>
      <c r="LIP25" s="276"/>
      <c r="LIQ25" s="276"/>
      <c r="LIR25" s="276"/>
      <c r="LIS25" s="276"/>
      <c r="LIT25" s="276"/>
      <c r="LIU25" s="276"/>
      <c r="LIV25" s="276"/>
      <c r="LIW25" s="276"/>
      <c r="LIX25" s="276"/>
      <c r="LIY25" s="276"/>
      <c r="LIZ25" s="276"/>
      <c r="LJA25" s="276"/>
      <c r="LJB25" s="276"/>
      <c r="LJC25" s="276"/>
      <c r="LJD25" s="276"/>
      <c r="LJE25" s="276"/>
      <c r="LJF25" s="276"/>
      <c r="LJG25" s="276"/>
      <c r="LJH25" s="276"/>
      <c r="LJI25" s="276"/>
      <c r="LJJ25" s="276"/>
      <c r="LJK25" s="276"/>
      <c r="LJL25" s="276"/>
      <c r="LJM25" s="276"/>
      <c r="LJN25" s="276"/>
      <c r="LJO25" s="276"/>
      <c r="LJP25" s="276"/>
      <c r="LJQ25" s="276"/>
      <c r="LJR25" s="276"/>
      <c r="LJS25" s="276"/>
      <c r="LJT25" s="276"/>
      <c r="LJU25" s="276"/>
      <c r="LJV25" s="276"/>
      <c r="LJW25" s="276"/>
      <c r="LJX25" s="276"/>
      <c r="LJY25" s="276"/>
      <c r="LJZ25" s="276"/>
      <c r="LKA25" s="276"/>
      <c r="LKB25" s="276"/>
      <c r="LKC25" s="276"/>
      <c r="LKD25" s="276"/>
      <c r="LKE25" s="276"/>
      <c r="LKF25" s="276"/>
      <c r="LKG25" s="276"/>
      <c r="LKH25" s="276"/>
      <c r="LKI25" s="276"/>
      <c r="LKJ25" s="276"/>
      <c r="LKK25" s="276"/>
      <c r="LKL25" s="276"/>
      <c r="LKM25" s="276"/>
      <c r="LKN25" s="276"/>
      <c r="LKO25" s="276"/>
      <c r="LKP25" s="276"/>
      <c r="LKQ25" s="276"/>
      <c r="LKR25" s="276"/>
      <c r="LKS25" s="276"/>
      <c r="LKT25" s="276"/>
      <c r="LKU25" s="276"/>
      <c r="LKV25" s="276"/>
      <c r="LKW25" s="276"/>
      <c r="LKX25" s="276"/>
      <c r="LKY25" s="276"/>
      <c r="LKZ25" s="276"/>
      <c r="LLA25" s="276"/>
      <c r="LLB25" s="276"/>
      <c r="LLC25" s="276"/>
      <c r="LLD25" s="276"/>
      <c r="LLE25" s="276"/>
      <c r="LLF25" s="276"/>
      <c r="LLG25" s="276"/>
      <c r="LLH25" s="276"/>
      <c r="LLI25" s="276"/>
      <c r="LLJ25" s="276"/>
      <c r="LLK25" s="276"/>
      <c r="LLL25" s="276"/>
      <c r="LLM25" s="276"/>
      <c r="LLN25" s="276"/>
      <c r="LLO25" s="276"/>
      <c r="LLP25" s="276"/>
      <c r="LLQ25" s="276"/>
      <c r="LLR25" s="276"/>
      <c r="LLS25" s="276"/>
      <c r="LLT25" s="276"/>
      <c r="LLU25" s="276"/>
      <c r="LLV25" s="276"/>
      <c r="LLW25" s="276"/>
      <c r="LLX25" s="276"/>
      <c r="LLY25" s="276"/>
      <c r="LLZ25" s="276"/>
      <c r="LMA25" s="276"/>
      <c r="LMB25" s="276"/>
      <c r="LMC25" s="276"/>
      <c r="LMD25" s="276"/>
      <c r="LME25" s="276"/>
      <c r="LMF25" s="276"/>
      <c r="LMG25" s="276"/>
      <c r="LMH25" s="276"/>
      <c r="LMI25" s="276"/>
      <c r="LMJ25" s="276"/>
      <c r="LMK25" s="276"/>
      <c r="LML25" s="276"/>
      <c r="LMM25" s="276"/>
      <c r="LMN25" s="276"/>
      <c r="LMO25" s="276"/>
      <c r="LMP25" s="276"/>
      <c r="LMQ25" s="276"/>
      <c r="LMR25" s="276"/>
      <c r="LMS25" s="276"/>
      <c r="LMT25" s="276"/>
      <c r="LMU25" s="276"/>
      <c r="LMV25" s="276"/>
      <c r="LMW25" s="276"/>
      <c r="LMX25" s="276"/>
      <c r="LMY25" s="276"/>
      <c r="LMZ25" s="276"/>
      <c r="LNA25" s="276"/>
      <c r="LNB25" s="276"/>
      <c r="LNC25" s="276"/>
      <c r="LND25" s="276"/>
      <c r="LNE25" s="276"/>
      <c r="LNF25" s="276"/>
      <c r="LNG25" s="276"/>
      <c r="LNH25" s="276"/>
      <c r="LNI25" s="276"/>
      <c r="LNJ25" s="276"/>
      <c r="LNK25" s="276"/>
      <c r="LNL25" s="276"/>
      <c r="LNM25" s="276"/>
      <c r="LNN25" s="276"/>
      <c r="LNO25" s="276"/>
      <c r="LNP25" s="276"/>
      <c r="LNQ25" s="276"/>
      <c r="LNR25" s="276"/>
      <c r="LNS25" s="276"/>
      <c r="LNT25" s="276"/>
      <c r="LNU25" s="276"/>
      <c r="LNV25" s="276"/>
      <c r="LNW25" s="276"/>
      <c r="LNX25" s="276"/>
      <c r="LNY25" s="276"/>
      <c r="LNZ25" s="276"/>
      <c r="LOA25" s="276"/>
      <c r="LOB25" s="276"/>
      <c r="LOC25" s="276"/>
      <c r="LOD25" s="276"/>
      <c r="LOE25" s="276"/>
      <c r="LOF25" s="276"/>
      <c r="LOG25" s="276"/>
      <c r="LOH25" s="276"/>
      <c r="LOI25" s="276"/>
      <c r="LOJ25" s="276"/>
      <c r="LOK25" s="276"/>
      <c r="LOL25" s="276"/>
      <c r="LOM25" s="276"/>
      <c r="LON25" s="276"/>
      <c r="LOO25" s="276"/>
      <c r="LOP25" s="276"/>
      <c r="LOQ25" s="276"/>
      <c r="LOR25" s="276"/>
      <c r="LOS25" s="276"/>
      <c r="LOT25" s="276"/>
      <c r="LOU25" s="276"/>
      <c r="LOV25" s="276"/>
      <c r="LOW25" s="276"/>
      <c r="LOX25" s="276"/>
      <c r="LOY25" s="276"/>
      <c r="LOZ25" s="276"/>
      <c r="LPA25" s="276"/>
      <c r="LPB25" s="276"/>
      <c r="LPC25" s="276"/>
      <c r="LPD25" s="276"/>
      <c r="LPE25" s="276"/>
      <c r="LPF25" s="276"/>
      <c r="LPG25" s="276"/>
      <c r="LPH25" s="276"/>
      <c r="LPI25" s="276"/>
      <c r="LPJ25" s="276"/>
      <c r="LPK25" s="276"/>
      <c r="LPL25" s="276"/>
      <c r="LPM25" s="276"/>
      <c r="LPN25" s="276"/>
      <c r="LPO25" s="276"/>
      <c r="LPP25" s="276"/>
      <c r="LPQ25" s="276"/>
      <c r="LPR25" s="276"/>
      <c r="LPS25" s="276"/>
      <c r="LPT25" s="276"/>
      <c r="LPU25" s="276"/>
      <c r="LPV25" s="276"/>
      <c r="LPW25" s="276"/>
      <c r="LPX25" s="276"/>
      <c r="LPY25" s="276"/>
      <c r="LPZ25" s="276"/>
      <c r="LQA25" s="276"/>
      <c r="LQB25" s="276"/>
      <c r="LQC25" s="276"/>
      <c r="LQD25" s="276"/>
      <c r="LQE25" s="276"/>
      <c r="LQF25" s="276"/>
      <c r="LQG25" s="276"/>
      <c r="LQH25" s="276"/>
      <c r="LQI25" s="276"/>
      <c r="LQJ25" s="276"/>
      <c r="LQK25" s="276"/>
      <c r="LQL25" s="276"/>
      <c r="LQM25" s="276"/>
      <c r="LQN25" s="276"/>
      <c r="LQO25" s="276"/>
      <c r="LQP25" s="276"/>
      <c r="LQQ25" s="276"/>
      <c r="LQR25" s="276"/>
      <c r="LQS25" s="276"/>
      <c r="LQT25" s="276"/>
      <c r="LQU25" s="276"/>
      <c r="LQV25" s="276"/>
      <c r="LQW25" s="276"/>
      <c r="LQX25" s="276"/>
      <c r="LQY25" s="276"/>
      <c r="LQZ25" s="276"/>
      <c r="LRA25" s="276"/>
      <c r="LRB25" s="276"/>
      <c r="LRC25" s="276"/>
      <c r="LRD25" s="276"/>
      <c r="LRE25" s="276"/>
      <c r="LRF25" s="276"/>
      <c r="LRG25" s="276"/>
      <c r="LRH25" s="276"/>
      <c r="LRI25" s="276"/>
      <c r="LRJ25" s="276"/>
      <c r="LRK25" s="276"/>
      <c r="LRL25" s="276"/>
      <c r="LRM25" s="276"/>
      <c r="LRN25" s="276"/>
      <c r="LRO25" s="276"/>
      <c r="LRP25" s="276"/>
      <c r="LRQ25" s="276"/>
      <c r="LRR25" s="276"/>
      <c r="LRS25" s="276"/>
      <c r="LRT25" s="276"/>
      <c r="LRU25" s="276"/>
      <c r="LRV25" s="276"/>
      <c r="LRW25" s="276"/>
      <c r="LRX25" s="276"/>
      <c r="LRY25" s="276"/>
      <c r="LRZ25" s="276"/>
      <c r="LSA25" s="276"/>
      <c r="LSB25" s="276"/>
      <c r="LSC25" s="276"/>
      <c r="LSD25" s="276"/>
      <c r="LSE25" s="276"/>
      <c r="LSF25" s="276"/>
      <c r="LSG25" s="276"/>
      <c r="LSH25" s="276"/>
      <c r="LSI25" s="276"/>
      <c r="LSJ25" s="276"/>
      <c r="LSK25" s="276"/>
      <c r="LSL25" s="276"/>
      <c r="LSM25" s="276"/>
      <c r="LSN25" s="276"/>
      <c r="LSO25" s="276"/>
      <c r="LSP25" s="276"/>
      <c r="LSQ25" s="276"/>
      <c r="LSR25" s="276"/>
      <c r="LSS25" s="276"/>
      <c r="LST25" s="276"/>
      <c r="LSU25" s="276"/>
      <c r="LSV25" s="276"/>
      <c r="LSW25" s="276"/>
      <c r="LSX25" s="276"/>
      <c r="LSY25" s="276"/>
      <c r="LSZ25" s="276"/>
      <c r="LTA25" s="276"/>
      <c r="LTB25" s="276"/>
      <c r="LTC25" s="276"/>
      <c r="LTD25" s="276"/>
      <c r="LTE25" s="276"/>
      <c r="LTF25" s="276"/>
      <c r="LTG25" s="276"/>
      <c r="LTH25" s="276"/>
      <c r="LTI25" s="276"/>
      <c r="LTJ25" s="276"/>
      <c r="LTK25" s="276"/>
      <c r="LTL25" s="276"/>
      <c r="LTM25" s="276"/>
      <c r="LTN25" s="276"/>
      <c r="LTO25" s="276"/>
      <c r="LTP25" s="276"/>
      <c r="LTQ25" s="276"/>
      <c r="LTR25" s="276"/>
      <c r="LTS25" s="276"/>
      <c r="LTT25" s="276"/>
      <c r="LTU25" s="276"/>
      <c r="LTV25" s="276"/>
      <c r="LTW25" s="276"/>
      <c r="LTX25" s="276"/>
      <c r="LTY25" s="276"/>
      <c r="LTZ25" s="276"/>
      <c r="LUA25" s="276"/>
      <c r="LUB25" s="276"/>
      <c r="LUC25" s="276"/>
      <c r="LUD25" s="276"/>
      <c r="LUE25" s="276"/>
      <c r="LUF25" s="276"/>
      <c r="LUG25" s="276"/>
      <c r="LUH25" s="276"/>
      <c r="LUI25" s="276"/>
      <c r="LUJ25" s="276"/>
      <c r="LUK25" s="276"/>
      <c r="LUL25" s="276"/>
      <c r="LUM25" s="276"/>
      <c r="LUN25" s="276"/>
      <c r="LUO25" s="276"/>
      <c r="LUP25" s="276"/>
      <c r="LUQ25" s="276"/>
      <c r="LUR25" s="276"/>
      <c r="LUS25" s="276"/>
      <c r="LUT25" s="276"/>
      <c r="LUU25" s="276"/>
      <c r="LUV25" s="276"/>
      <c r="LUW25" s="276"/>
      <c r="LUX25" s="276"/>
      <c r="LUY25" s="276"/>
      <c r="LUZ25" s="276"/>
      <c r="LVA25" s="276"/>
      <c r="LVB25" s="276"/>
      <c r="LVC25" s="276"/>
      <c r="LVD25" s="276"/>
      <c r="LVE25" s="276"/>
      <c r="LVF25" s="276"/>
      <c r="LVG25" s="276"/>
      <c r="LVH25" s="276"/>
      <c r="LVI25" s="276"/>
      <c r="LVJ25" s="276"/>
      <c r="LVK25" s="276"/>
      <c r="LVL25" s="276"/>
      <c r="LVM25" s="276"/>
      <c r="LVN25" s="276"/>
      <c r="LVO25" s="276"/>
      <c r="LVP25" s="276"/>
      <c r="LVQ25" s="276"/>
      <c r="LVR25" s="276"/>
      <c r="LVS25" s="276"/>
      <c r="LVT25" s="276"/>
      <c r="LVU25" s="276"/>
      <c r="LVV25" s="276"/>
      <c r="LVW25" s="276"/>
      <c r="LVX25" s="276"/>
      <c r="LVY25" s="276"/>
      <c r="LVZ25" s="276"/>
      <c r="LWA25" s="276"/>
      <c r="LWB25" s="276"/>
      <c r="LWC25" s="276"/>
      <c r="LWD25" s="276"/>
      <c r="LWE25" s="276"/>
      <c r="LWF25" s="276"/>
      <c r="LWG25" s="276"/>
      <c r="LWH25" s="276"/>
      <c r="LWI25" s="276"/>
      <c r="LWJ25" s="276"/>
      <c r="LWK25" s="276"/>
      <c r="LWL25" s="276"/>
      <c r="LWM25" s="276"/>
      <c r="LWN25" s="276"/>
      <c r="LWO25" s="276"/>
      <c r="LWP25" s="276"/>
      <c r="LWQ25" s="276"/>
      <c r="LWR25" s="276"/>
      <c r="LWS25" s="276"/>
      <c r="LWT25" s="276"/>
      <c r="LWU25" s="276"/>
      <c r="LWV25" s="276"/>
      <c r="LWW25" s="276"/>
      <c r="LWX25" s="276"/>
      <c r="LWY25" s="276"/>
      <c r="LWZ25" s="276"/>
      <c r="LXA25" s="276"/>
      <c r="LXB25" s="276"/>
      <c r="LXC25" s="276"/>
      <c r="LXD25" s="276"/>
      <c r="LXE25" s="276"/>
      <c r="LXF25" s="276"/>
      <c r="LXG25" s="276"/>
      <c r="LXH25" s="276"/>
      <c r="LXI25" s="276"/>
      <c r="LXJ25" s="276"/>
      <c r="LXK25" s="276"/>
      <c r="LXL25" s="276"/>
      <c r="LXM25" s="276"/>
      <c r="LXN25" s="276"/>
      <c r="LXO25" s="276"/>
      <c r="LXP25" s="276"/>
      <c r="LXQ25" s="276"/>
      <c r="LXR25" s="276"/>
      <c r="LXS25" s="276"/>
      <c r="LXT25" s="276"/>
      <c r="LXU25" s="276"/>
      <c r="LXV25" s="276"/>
      <c r="LXW25" s="276"/>
      <c r="LXX25" s="276"/>
      <c r="LXY25" s="276"/>
      <c r="LXZ25" s="276"/>
      <c r="LYA25" s="276"/>
      <c r="LYB25" s="276"/>
      <c r="LYC25" s="276"/>
      <c r="LYD25" s="276"/>
      <c r="LYE25" s="276"/>
      <c r="LYF25" s="276"/>
      <c r="LYG25" s="276"/>
      <c r="LYH25" s="276"/>
      <c r="LYI25" s="276"/>
      <c r="LYJ25" s="276"/>
      <c r="LYK25" s="276"/>
      <c r="LYL25" s="276"/>
      <c r="LYM25" s="276"/>
      <c r="LYN25" s="276"/>
      <c r="LYO25" s="276"/>
      <c r="LYP25" s="276"/>
      <c r="LYQ25" s="276"/>
      <c r="LYR25" s="276"/>
      <c r="LYS25" s="276"/>
      <c r="LYT25" s="276"/>
      <c r="LYU25" s="276"/>
      <c r="LYV25" s="276"/>
      <c r="LYW25" s="276"/>
      <c r="LYX25" s="276"/>
      <c r="LYY25" s="276"/>
      <c r="LYZ25" s="276"/>
      <c r="LZA25" s="276"/>
      <c r="LZB25" s="276"/>
      <c r="LZC25" s="276"/>
      <c r="LZD25" s="276"/>
      <c r="LZE25" s="276"/>
      <c r="LZF25" s="276"/>
      <c r="LZG25" s="276"/>
      <c r="LZH25" s="276"/>
      <c r="LZI25" s="276"/>
      <c r="LZJ25" s="276"/>
      <c r="LZK25" s="276"/>
      <c r="LZL25" s="276"/>
      <c r="LZM25" s="276"/>
      <c r="LZN25" s="276"/>
      <c r="LZO25" s="276"/>
      <c r="LZP25" s="276"/>
      <c r="LZQ25" s="276"/>
      <c r="LZR25" s="276"/>
      <c r="LZS25" s="276"/>
      <c r="LZT25" s="276"/>
      <c r="LZU25" s="276"/>
      <c r="LZV25" s="276"/>
      <c r="LZW25" s="276"/>
      <c r="LZX25" s="276"/>
      <c r="LZY25" s="276"/>
      <c r="LZZ25" s="276"/>
      <c r="MAA25" s="276"/>
      <c r="MAB25" s="276"/>
      <c r="MAC25" s="276"/>
      <c r="MAD25" s="276"/>
      <c r="MAE25" s="276"/>
      <c r="MAF25" s="276"/>
      <c r="MAG25" s="276"/>
      <c r="MAH25" s="276"/>
      <c r="MAI25" s="276"/>
      <c r="MAJ25" s="276"/>
      <c r="MAK25" s="276"/>
      <c r="MAL25" s="276"/>
      <c r="MAM25" s="276"/>
      <c r="MAN25" s="276"/>
      <c r="MAO25" s="276"/>
      <c r="MAP25" s="276"/>
      <c r="MAQ25" s="276"/>
      <c r="MAR25" s="276"/>
      <c r="MAS25" s="276"/>
      <c r="MAT25" s="276"/>
      <c r="MAU25" s="276"/>
      <c r="MAV25" s="276"/>
      <c r="MAW25" s="276"/>
      <c r="MAX25" s="276"/>
      <c r="MAY25" s="276"/>
      <c r="MAZ25" s="276"/>
      <c r="MBA25" s="276"/>
      <c r="MBB25" s="276"/>
      <c r="MBC25" s="276"/>
      <c r="MBD25" s="276"/>
      <c r="MBE25" s="276"/>
      <c r="MBF25" s="276"/>
      <c r="MBG25" s="276"/>
      <c r="MBH25" s="276"/>
      <c r="MBI25" s="276"/>
      <c r="MBJ25" s="276"/>
      <c r="MBK25" s="276"/>
      <c r="MBL25" s="276"/>
      <c r="MBM25" s="276"/>
      <c r="MBN25" s="276"/>
      <c r="MBO25" s="276"/>
      <c r="MBP25" s="276"/>
      <c r="MBQ25" s="276"/>
      <c r="MBR25" s="276"/>
      <c r="MBS25" s="276"/>
      <c r="MBT25" s="276"/>
      <c r="MBU25" s="276"/>
      <c r="MBV25" s="276"/>
      <c r="MBW25" s="276"/>
      <c r="MBX25" s="276"/>
      <c r="MBY25" s="276"/>
      <c r="MBZ25" s="276"/>
      <c r="MCA25" s="276"/>
      <c r="MCB25" s="276"/>
      <c r="MCC25" s="276"/>
      <c r="MCD25" s="276"/>
      <c r="MCE25" s="276"/>
      <c r="MCF25" s="276"/>
      <c r="MCG25" s="276"/>
      <c r="MCH25" s="276"/>
      <c r="MCI25" s="276"/>
      <c r="MCJ25" s="276"/>
      <c r="MCK25" s="276"/>
      <c r="MCL25" s="276"/>
      <c r="MCM25" s="276"/>
      <c r="MCN25" s="276"/>
      <c r="MCO25" s="276"/>
      <c r="MCP25" s="276"/>
      <c r="MCQ25" s="276"/>
      <c r="MCR25" s="276"/>
      <c r="MCS25" s="276"/>
      <c r="MCT25" s="276"/>
      <c r="MCU25" s="276"/>
      <c r="MCV25" s="276"/>
      <c r="MCW25" s="276"/>
      <c r="MCX25" s="276"/>
      <c r="MCY25" s="276"/>
      <c r="MCZ25" s="276"/>
      <c r="MDA25" s="276"/>
      <c r="MDB25" s="276"/>
      <c r="MDC25" s="276"/>
      <c r="MDD25" s="276"/>
      <c r="MDE25" s="276"/>
      <c r="MDF25" s="276"/>
      <c r="MDG25" s="276"/>
      <c r="MDH25" s="276"/>
      <c r="MDI25" s="276"/>
      <c r="MDJ25" s="276"/>
      <c r="MDK25" s="276"/>
      <c r="MDL25" s="276"/>
      <c r="MDM25" s="276"/>
      <c r="MDN25" s="276"/>
      <c r="MDO25" s="276"/>
      <c r="MDP25" s="276"/>
      <c r="MDQ25" s="276"/>
      <c r="MDR25" s="276"/>
      <c r="MDS25" s="276"/>
      <c r="MDT25" s="276"/>
      <c r="MDU25" s="276"/>
      <c r="MDV25" s="276"/>
      <c r="MDW25" s="276"/>
      <c r="MDX25" s="276"/>
      <c r="MDY25" s="276"/>
      <c r="MDZ25" s="276"/>
      <c r="MEA25" s="276"/>
      <c r="MEB25" s="276"/>
      <c r="MEC25" s="276"/>
      <c r="MED25" s="276"/>
      <c r="MEE25" s="276"/>
      <c r="MEF25" s="276"/>
      <c r="MEG25" s="276"/>
      <c r="MEH25" s="276"/>
      <c r="MEI25" s="276"/>
      <c r="MEJ25" s="276"/>
      <c r="MEK25" s="276"/>
      <c r="MEL25" s="276"/>
      <c r="MEM25" s="276"/>
      <c r="MEN25" s="276"/>
      <c r="MEO25" s="276"/>
      <c r="MEP25" s="276"/>
      <c r="MEQ25" s="276"/>
      <c r="MER25" s="276"/>
      <c r="MES25" s="276"/>
      <c r="MET25" s="276"/>
      <c r="MEU25" s="276"/>
      <c r="MEV25" s="276"/>
      <c r="MEW25" s="276"/>
      <c r="MEX25" s="276"/>
      <c r="MEY25" s="276"/>
      <c r="MEZ25" s="276"/>
      <c r="MFA25" s="276"/>
      <c r="MFB25" s="276"/>
      <c r="MFC25" s="276"/>
      <c r="MFD25" s="276"/>
      <c r="MFE25" s="276"/>
      <c r="MFF25" s="276"/>
      <c r="MFG25" s="276"/>
      <c r="MFH25" s="276"/>
      <c r="MFI25" s="276"/>
      <c r="MFJ25" s="276"/>
      <c r="MFK25" s="276"/>
      <c r="MFL25" s="276"/>
      <c r="MFM25" s="276"/>
      <c r="MFN25" s="276"/>
      <c r="MFO25" s="276"/>
      <c r="MFP25" s="276"/>
      <c r="MFQ25" s="276"/>
      <c r="MFR25" s="276"/>
      <c r="MFS25" s="276"/>
      <c r="MFT25" s="276"/>
      <c r="MFU25" s="276"/>
      <c r="MFV25" s="276"/>
      <c r="MFW25" s="276"/>
      <c r="MFX25" s="276"/>
      <c r="MFY25" s="276"/>
      <c r="MFZ25" s="276"/>
      <c r="MGA25" s="276"/>
      <c r="MGB25" s="276"/>
      <c r="MGC25" s="276"/>
      <c r="MGD25" s="276"/>
      <c r="MGE25" s="276"/>
      <c r="MGF25" s="276"/>
      <c r="MGG25" s="276"/>
      <c r="MGH25" s="276"/>
      <c r="MGI25" s="276"/>
      <c r="MGJ25" s="276"/>
      <c r="MGK25" s="276"/>
      <c r="MGL25" s="276"/>
      <c r="MGM25" s="276"/>
      <c r="MGN25" s="276"/>
      <c r="MGO25" s="276"/>
      <c r="MGP25" s="276"/>
      <c r="MGQ25" s="276"/>
      <c r="MGR25" s="276"/>
      <c r="MGS25" s="276"/>
      <c r="MGT25" s="276"/>
      <c r="MGU25" s="276"/>
      <c r="MGV25" s="276"/>
      <c r="MGW25" s="276"/>
      <c r="MGX25" s="276"/>
      <c r="MGY25" s="276"/>
      <c r="MGZ25" s="276"/>
      <c r="MHA25" s="276"/>
      <c r="MHB25" s="276"/>
      <c r="MHC25" s="276"/>
      <c r="MHD25" s="276"/>
      <c r="MHE25" s="276"/>
      <c r="MHF25" s="276"/>
      <c r="MHG25" s="276"/>
      <c r="MHH25" s="276"/>
      <c r="MHI25" s="276"/>
      <c r="MHJ25" s="276"/>
      <c r="MHK25" s="276"/>
      <c r="MHL25" s="276"/>
      <c r="MHM25" s="276"/>
      <c r="MHN25" s="276"/>
      <c r="MHO25" s="276"/>
      <c r="MHP25" s="276"/>
      <c r="MHQ25" s="276"/>
      <c r="MHR25" s="276"/>
      <c r="MHS25" s="276"/>
      <c r="MHT25" s="276"/>
      <c r="MHU25" s="276"/>
      <c r="MHV25" s="276"/>
      <c r="MHW25" s="276"/>
      <c r="MHX25" s="276"/>
      <c r="MHY25" s="276"/>
      <c r="MHZ25" s="276"/>
      <c r="MIA25" s="276"/>
      <c r="MIB25" s="276"/>
      <c r="MIC25" s="276"/>
      <c r="MID25" s="276"/>
      <c r="MIE25" s="276"/>
      <c r="MIF25" s="276"/>
      <c r="MIG25" s="276"/>
      <c r="MIH25" s="276"/>
      <c r="MII25" s="276"/>
      <c r="MIJ25" s="276"/>
      <c r="MIK25" s="276"/>
      <c r="MIL25" s="276"/>
      <c r="MIM25" s="276"/>
      <c r="MIN25" s="276"/>
      <c r="MIO25" s="276"/>
      <c r="MIP25" s="276"/>
      <c r="MIQ25" s="276"/>
      <c r="MIR25" s="276"/>
      <c r="MIS25" s="276"/>
      <c r="MIT25" s="276"/>
      <c r="MIU25" s="276"/>
      <c r="MIV25" s="276"/>
      <c r="MIW25" s="276"/>
      <c r="MIX25" s="276"/>
      <c r="MIY25" s="276"/>
      <c r="MIZ25" s="276"/>
      <c r="MJA25" s="276"/>
      <c r="MJB25" s="276"/>
      <c r="MJC25" s="276"/>
      <c r="MJD25" s="276"/>
      <c r="MJE25" s="276"/>
      <c r="MJF25" s="276"/>
      <c r="MJG25" s="276"/>
      <c r="MJH25" s="276"/>
      <c r="MJI25" s="276"/>
      <c r="MJJ25" s="276"/>
      <c r="MJK25" s="276"/>
      <c r="MJL25" s="276"/>
      <c r="MJM25" s="276"/>
      <c r="MJN25" s="276"/>
      <c r="MJO25" s="276"/>
      <c r="MJP25" s="276"/>
      <c r="MJQ25" s="276"/>
      <c r="MJR25" s="276"/>
      <c r="MJS25" s="276"/>
      <c r="MJT25" s="276"/>
      <c r="MJU25" s="276"/>
      <c r="MJV25" s="276"/>
      <c r="MJW25" s="276"/>
      <c r="MJX25" s="276"/>
      <c r="MJY25" s="276"/>
      <c r="MJZ25" s="276"/>
      <c r="MKA25" s="276"/>
      <c r="MKB25" s="276"/>
      <c r="MKC25" s="276"/>
      <c r="MKD25" s="276"/>
      <c r="MKE25" s="276"/>
      <c r="MKF25" s="276"/>
      <c r="MKG25" s="276"/>
      <c r="MKH25" s="276"/>
      <c r="MKI25" s="276"/>
      <c r="MKJ25" s="276"/>
      <c r="MKK25" s="276"/>
      <c r="MKL25" s="276"/>
      <c r="MKM25" s="276"/>
      <c r="MKN25" s="276"/>
      <c r="MKO25" s="276"/>
      <c r="MKP25" s="276"/>
      <c r="MKQ25" s="276"/>
      <c r="MKR25" s="276"/>
      <c r="MKS25" s="276"/>
      <c r="MKT25" s="276"/>
      <c r="MKU25" s="276"/>
      <c r="MKV25" s="276"/>
      <c r="MKW25" s="276"/>
      <c r="MKX25" s="276"/>
      <c r="MKY25" s="276"/>
      <c r="MKZ25" s="276"/>
      <c r="MLA25" s="276"/>
      <c r="MLB25" s="276"/>
      <c r="MLC25" s="276"/>
      <c r="MLD25" s="276"/>
      <c r="MLE25" s="276"/>
      <c r="MLF25" s="276"/>
      <c r="MLG25" s="276"/>
      <c r="MLH25" s="276"/>
      <c r="MLI25" s="276"/>
      <c r="MLJ25" s="276"/>
      <c r="MLK25" s="276"/>
      <c r="MLL25" s="276"/>
      <c r="MLM25" s="276"/>
      <c r="MLN25" s="276"/>
      <c r="MLO25" s="276"/>
      <c r="MLP25" s="276"/>
      <c r="MLQ25" s="276"/>
      <c r="MLR25" s="276"/>
      <c r="MLS25" s="276"/>
      <c r="MLT25" s="276"/>
      <c r="MLU25" s="276"/>
      <c r="MLV25" s="276"/>
      <c r="MLW25" s="276"/>
      <c r="MLX25" s="276"/>
      <c r="MLY25" s="276"/>
      <c r="MLZ25" s="276"/>
      <c r="MMA25" s="276"/>
      <c r="MMB25" s="276"/>
      <c r="MMC25" s="276"/>
      <c r="MMD25" s="276"/>
      <c r="MME25" s="276"/>
      <c r="MMF25" s="276"/>
      <c r="MMG25" s="276"/>
      <c r="MMH25" s="276"/>
      <c r="MMI25" s="276"/>
      <c r="MMJ25" s="276"/>
      <c r="MMK25" s="276"/>
      <c r="MML25" s="276"/>
      <c r="MMM25" s="276"/>
      <c r="MMN25" s="276"/>
      <c r="MMO25" s="276"/>
      <c r="MMP25" s="276"/>
      <c r="MMQ25" s="276"/>
      <c r="MMR25" s="276"/>
      <c r="MMS25" s="276"/>
      <c r="MMT25" s="276"/>
      <c r="MMU25" s="276"/>
      <c r="MMV25" s="276"/>
      <c r="MMW25" s="276"/>
      <c r="MMX25" s="276"/>
      <c r="MMY25" s="276"/>
      <c r="MMZ25" s="276"/>
      <c r="MNA25" s="276"/>
      <c r="MNB25" s="276"/>
      <c r="MNC25" s="276"/>
      <c r="MND25" s="276"/>
      <c r="MNE25" s="276"/>
      <c r="MNF25" s="276"/>
      <c r="MNG25" s="276"/>
      <c r="MNH25" s="276"/>
      <c r="MNI25" s="276"/>
      <c r="MNJ25" s="276"/>
      <c r="MNK25" s="276"/>
      <c r="MNL25" s="276"/>
      <c r="MNM25" s="276"/>
      <c r="MNN25" s="276"/>
      <c r="MNO25" s="276"/>
      <c r="MNP25" s="276"/>
      <c r="MNQ25" s="276"/>
      <c r="MNR25" s="276"/>
      <c r="MNS25" s="276"/>
      <c r="MNT25" s="276"/>
      <c r="MNU25" s="276"/>
      <c r="MNV25" s="276"/>
      <c r="MNW25" s="276"/>
      <c r="MNX25" s="276"/>
      <c r="MNY25" s="276"/>
      <c r="MNZ25" s="276"/>
      <c r="MOA25" s="276"/>
      <c r="MOB25" s="276"/>
      <c r="MOC25" s="276"/>
      <c r="MOD25" s="276"/>
      <c r="MOE25" s="276"/>
      <c r="MOF25" s="276"/>
      <c r="MOG25" s="276"/>
      <c r="MOH25" s="276"/>
      <c r="MOI25" s="276"/>
      <c r="MOJ25" s="276"/>
      <c r="MOK25" s="276"/>
      <c r="MOL25" s="276"/>
      <c r="MOM25" s="276"/>
      <c r="MON25" s="276"/>
      <c r="MOO25" s="276"/>
      <c r="MOP25" s="276"/>
      <c r="MOQ25" s="276"/>
      <c r="MOR25" s="276"/>
      <c r="MOS25" s="276"/>
      <c r="MOT25" s="276"/>
      <c r="MOU25" s="276"/>
      <c r="MOV25" s="276"/>
      <c r="MOW25" s="276"/>
      <c r="MOX25" s="276"/>
      <c r="MOY25" s="276"/>
      <c r="MOZ25" s="276"/>
      <c r="MPA25" s="276"/>
      <c r="MPB25" s="276"/>
      <c r="MPC25" s="276"/>
      <c r="MPD25" s="276"/>
      <c r="MPE25" s="276"/>
      <c r="MPF25" s="276"/>
      <c r="MPG25" s="276"/>
      <c r="MPH25" s="276"/>
      <c r="MPI25" s="276"/>
      <c r="MPJ25" s="276"/>
      <c r="MPK25" s="276"/>
      <c r="MPL25" s="276"/>
      <c r="MPM25" s="276"/>
      <c r="MPN25" s="276"/>
      <c r="MPO25" s="276"/>
      <c r="MPP25" s="276"/>
      <c r="MPQ25" s="276"/>
      <c r="MPR25" s="276"/>
      <c r="MPS25" s="276"/>
      <c r="MPT25" s="276"/>
      <c r="MPU25" s="276"/>
      <c r="MPV25" s="276"/>
      <c r="MPW25" s="276"/>
      <c r="MPX25" s="276"/>
      <c r="MPY25" s="276"/>
      <c r="MPZ25" s="276"/>
      <c r="MQA25" s="276"/>
      <c r="MQB25" s="276"/>
      <c r="MQC25" s="276"/>
      <c r="MQD25" s="276"/>
      <c r="MQE25" s="276"/>
      <c r="MQF25" s="276"/>
      <c r="MQG25" s="276"/>
      <c r="MQH25" s="276"/>
      <c r="MQI25" s="276"/>
      <c r="MQJ25" s="276"/>
      <c r="MQK25" s="276"/>
      <c r="MQL25" s="276"/>
      <c r="MQM25" s="276"/>
      <c r="MQN25" s="276"/>
      <c r="MQO25" s="276"/>
      <c r="MQP25" s="276"/>
      <c r="MQQ25" s="276"/>
      <c r="MQR25" s="276"/>
      <c r="MQS25" s="276"/>
      <c r="MQT25" s="276"/>
      <c r="MQU25" s="276"/>
      <c r="MQV25" s="276"/>
      <c r="MQW25" s="276"/>
      <c r="MQX25" s="276"/>
      <c r="MQY25" s="276"/>
      <c r="MQZ25" s="276"/>
      <c r="MRA25" s="276"/>
      <c r="MRB25" s="276"/>
      <c r="MRC25" s="276"/>
      <c r="MRD25" s="276"/>
      <c r="MRE25" s="276"/>
      <c r="MRF25" s="276"/>
      <c r="MRG25" s="276"/>
      <c r="MRH25" s="276"/>
      <c r="MRI25" s="276"/>
      <c r="MRJ25" s="276"/>
      <c r="MRK25" s="276"/>
      <c r="MRL25" s="276"/>
      <c r="MRM25" s="276"/>
      <c r="MRN25" s="276"/>
      <c r="MRO25" s="276"/>
      <c r="MRP25" s="276"/>
      <c r="MRQ25" s="276"/>
      <c r="MRR25" s="276"/>
      <c r="MRS25" s="276"/>
      <c r="MRT25" s="276"/>
      <c r="MRU25" s="276"/>
      <c r="MRV25" s="276"/>
      <c r="MRW25" s="276"/>
      <c r="MRX25" s="276"/>
      <c r="MRY25" s="276"/>
      <c r="MRZ25" s="276"/>
      <c r="MSA25" s="276"/>
      <c r="MSB25" s="276"/>
      <c r="MSC25" s="276"/>
      <c r="MSD25" s="276"/>
      <c r="MSE25" s="276"/>
      <c r="MSF25" s="276"/>
      <c r="MSG25" s="276"/>
      <c r="MSH25" s="276"/>
      <c r="MSI25" s="276"/>
      <c r="MSJ25" s="276"/>
      <c r="MSK25" s="276"/>
      <c r="MSL25" s="276"/>
      <c r="MSM25" s="276"/>
      <c r="MSN25" s="276"/>
      <c r="MSO25" s="276"/>
      <c r="MSP25" s="276"/>
      <c r="MSQ25" s="276"/>
      <c r="MSR25" s="276"/>
      <c r="MSS25" s="276"/>
      <c r="MST25" s="276"/>
      <c r="MSU25" s="276"/>
      <c r="MSV25" s="276"/>
      <c r="MSW25" s="276"/>
      <c r="MSX25" s="276"/>
      <c r="MSY25" s="276"/>
      <c r="MSZ25" s="276"/>
      <c r="MTA25" s="276"/>
      <c r="MTB25" s="276"/>
      <c r="MTC25" s="276"/>
      <c r="MTD25" s="276"/>
      <c r="MTE25" s="276"/>
      <c r="MTF25" s="276"/>
      <c r="MTG25" s="276"/>
      <c r="MTH25" s="276"/>
      <c r="MTI25" s="276"/>
      <c r="MTJ25" s="276"/>
      <c r="MTK25" s="276"/>
      <c r="MTL25" s="276"/>
      <c r="MTM25" s="276"/>
      <c r="MTN25" s="276"/>
      <c r="MTO25" s="276"/>
      <c r="MTP25" s="276"/>
      <c r="MTQ25" s="276"/>
      <c r="MTR25" s="276"/>
      <c r="MTS25" s="276"/>
      <c r="MTT25" s="276"/>
      <c r="MTU25" s="276"/>
      <c r="MTV25" s="276"/>
      <c r="MTW25" s="276"/>
      <c r="MTX25" s="276"/>
      <c r="MTY25" s="276"/>
      <c r="MTZ25" s="276"/>
      <c r="MUA25" s="276"/>
      <c r="MUB25" s="276"/>
      <c r="MUC25" s="276"/>
      <c r="MUD25" s="276"/>
      <c r="MUE25" s="276"/>
      <c r="MUF25" s="276"/>
      <c r="MUG25" s="276"/>
      <c r="MUH25" s="276"/>
      <c r="MUI25" s="276"/>
      <c r="MUJ25" s="276"/>
      <c r="MUK25" s="276"/>
      <c r="MUL25" s="276"/>
      <c r="MUM25" s="276"/>
      <c r="MUN25" s="276"/>
      <c r="MUO25" s="276"/>
      <c r="MUP25" s="276"/>
      <c r="MUQ25" s="276"/>
      <c r="MUR25" s="276"/>
      <c r="MUS25" s="276"/>
      <c r="MUT25" s="276"/>
      <c r="MUU25" s="276"/>
      <c r="MUV25" s="276"/>
      <c r="MUW25" s="276"/>
      <c r="MUX25" s="276"/>
      <c r="MUY25" s="276"/>
      <c r="MUZ25" s="276"/>
      <c r="MVA25" s="276"/>
      <c r="MVB25" s="276"/>
      <c r="MVC25" s="276"/>
      <c r="MVD25" s="276"/>
      <c r="MVE25" s="276"/>
      <c r="MVF25" s="276"/>
      <c r="MVG25" s="276"/>
      <c r="MVH25" s="276"/>
      <c r="MVI25" s="276"/>
      <c r="MVJ25" s="276"/>
      <c r="MVK25" s="276"/>
      <c r="MVL25" s="276"/>
      <c r="MVM25" s="276"/>
      <c r="MVN25" s="276"/>
      <c r="MVO25" s="276"/>
      <c r="MVP25" s="276"/>
      <c r="MVQ25" s="276"/>
      <c r="MVR25" s="276"/>
      <c r="MVS25" s="276"/>
      <c r="MVT25" s="276"/>
      <c r="MVU25" s="276"/>
      <c r="MVV25" s="276"/>
      <c r="MVW25" s="276"/>
      <c r="MVX25" s="276"/>
      <c r="MVY25" s="276"/>
      <c r="MVZ25" s="276"/>
      <c r="MWA25" s="276"/>
      <c r="MWB25" s="276"/>
      <c r="MWC25" s="276"/>
      <c r="MWD25" s="276"/>
      <c r="MWE25" s="276"/>
      <c r="MWF25" s="276"/>
      <c r="MWG25" s="276"/>
      <c r="MWH25" s="276"/>
      <c r="MWI25" s="276"/>
      <c r="MWJ25" s="276"/>
      <c r="MWK25" s="276"/>
      <c r="MWL25" s="276"/>
      <c r="MWM25" s="276"/>
      <c r="MWN25" s="276"/>
      <c r="MWO25" s="276"/>
      <c r="MWP25" s="276"/>
      <c r="MWQ25" s="276"/>
      <c r="MWR25" s="276"/>
      <c r="MWS25" s="276"/>
      <c r="MWT25" s="276"/>
      <c r="MWU25" s="276"/>
      <c r="MWV25" s="276"/>
      <c r="MWW25" s="276"/>
      <c r="MWX25" s="276"/>
      <c r="MWY25" s="276"/>
      <c r="MWZ25" s="276"/>
      <c r="MXA25" s="276"/>
      <c r="MXB25" s="276"/>
      <c r="MXC25" s="276"/>
      <c r="MXD25" s="276"/>
      <c r="MXE25" s="276"/>
      <c r="MXF25" s="276"/>
      <c r="MXG25" s="276"/>
      <c r="MXH25" s="276"/>
      <c r="MXI25" s="276"/>
      <c r="MXJ25" s="276"/>
      <c r="MXK25" s="276"/>
      <c r="MXL25" s="276"/>
      <c r="MXM25" s="276"/>
      <c r="MXN25" s="276"/>
      <c r="MXO25" s="276"/>
      <c r="MXP25" s="276"/>
      <c r="MXQ25" s="276"/>
      <c r="MXR25" s="276"/>
      <c r="MXS25" s="276"/>
      <c r="MXT25" s="276"/>
      <c r="MXU25" s="276"/>
      <c r="MXV25" s="276"/>
      <c r="MXW25" s="276"/>
      <c r="MXX25" s="276"/>
      <c r="MXY25" s="276"/>
      <c r="MXZ25" s="276"/>
      <c r="MYA25" s="276"/>
      <c r="MYB25" s="276"/>
      <c r="MYC25" s="276"/>
      <c r="MYD25" s="276"/>
      <c r="MYE25" s="276"/>
      <c r="MYF25" s="276"/>
      <c r="MYG25" s="276"/>
      <c r="MYH25" s="276"/>
      <c r="MYI25" s="276"/>
      <c r="MYJ25" s="276"/>
      <c r="MYK25" s="276"/>
      <c r="MYL25" s="276"/>
      <c r="MYM25" s="276"/>
      <c r="MYN25" s="276"/>
      <c r="MYO25" s="276"/>
      <c r="MYP25" s="276"/>
      <c r="MYQ25" s="276"/>
      <c r="MYR25" s="276"/>
      <c r="MYS25" s="276"/>
      <c r="MYT25" s="276"/>
      <c r="MYU25" s="276"/>
      <c r="MYV25" s="276"/>
      <c r="MYW25" s="276"/>
      <c r="MYX25" s="276"/>
      <c r="MYY25" s="276"/>
      <c r="MYZ25" s="276"/>
      <c r="MZA25" s="276"/>
      <c r="MZB25" s="276"/>
      <c r="MZC25" s="276"/>
      <c r="MZD25" s="276"/>
      <c r="MZE25" s="276"/>
      <c r="MZF25" s="276"/>
      <c r="MZG25" s="276"/>
      <c r="MZH25" s="276"/>
      <c r="MZI25" s="276"/>
      <c r="MZJ25" s="276"/>
      <c r="MZK25" s="276"/>
      <c r="MZL25" s="276"/>
      <c r="MZM25" s="276"/>
      <c r="MZN25" s="276"/>
      <c r="MZO25" s="276"/>
      <c r="MZP25" s="276"/>
      <c r="MZQ25" s="276"/>
      <c r="MZR25" s="276"/>
      <c r="MZS25" s="276"/>
      <c r="MZT25" s="276"/>
      <c r="MZU25" s="276"/>
      <c r="MZV25" s="276"/>
      <c r="MZW25" s="276"/>
      <c r="MZX25" s="276"/>
      <c r="MZY25" s="276"/>
      <c r="MZZ25" s="276"/>
      <c r="NAA25" s="276"/>
      <c r="NAB25" s="276"/>
      <c r="NAC25" s="276"/>
      <c r="NAD25" s="276"/>
      <c r="NAE25" s="276"/>
      <c r="NAF25" s="276"/>
      <c r="NAG25" s="276"/>
      <c r="NAH25" s="276"/>
      <c r="NAI25" s="276"/>
      <c r="NAJ25" s="276"/>
      <c r="NAK25" s="276"/>
      <c r="NAL25" s="276"/>
      <c r="NAM25" s="276"/>
      <c r="NAN25" s="276"/>
      <c r="NAO25" s="276"/>
      <c r="NAP25" s="276"/>
      <c r="NAQ25" s="276"/>
      <c r="NAR25" s="276"/>
      <c r="NAS25" s="276"/>
      <c r="NAT25" s="276"/>
      <c r="NAU25" s="276"/>
      <c r="NAV25" s="276"/>
      <c r="NAW25" s="276"/>
      <c r="NAX25" s="276"/>
      <c r="NAY25" s="276"/>
      <c r="NAZ25" s="276"/>
      <c r="NBA25" s="276"/>
      <c r="NBB25" s="276"/>
      <c r="NBC25" s="276"/>
      <c r="NBD25" s="276"/>
      <c r="NBE25" s="276"/>
      <c r="NBF25" s="276"/>
      <c r="NBG25" s="276"/>
      <c r="NBH25" s="276"/>
      <c r="NBI25" s="276"/>
      <c r="NBJ25" s="276"/>
      <c r="NBK25" s="276"/>
      <c r="NBL25" s="276"/>
      <c r="NBM25" s="276"/>
      <c r="NBN25" s="276"/>
      <c r="NBO25" s="276"/>
      <c r="NBP25" s="276"/>
      <c r="NBQ25" s="276"/>
      <c r="NBR25" s="276"/>
      <c r="NBS25" s="276"/>
      <c r="NBT25" s="276"/>
      <c r="NBU25" s="276"/>
      <c r="NBV25" s="276"/>
      <c r="NBW25" s="276"/>
      <c r="NBX25" s="276"/>
      <c r="NBY25" s="276"/>
      <c r="NBZ25" s="276"/>
      <c r="NCA25" s="276"/>
      <c r="NCB25" s="276"/>
      <c r="NCC25" s="276"/>
      <c r="NCD25" s="276"/>
      <c r="NCE25" s="276"/>
      <c r="NCF25" s="276"/>
      <c r="NCG25" s="276"/>
      <c r="NCH25" s="276"/>
      <c r="NCI25" s="276"/>
      <c r="NCJ25" s="276"/>
      <c r="NCK25" s="276"/>
      <c r="NCL25" s="276"/>
      <c r="NCM25" s="276"/>
      <c r="NCN25" s="276"/>
      <c r="NCO25" s="276"/>
      <c r="NCP25" s="276"/>
      <c r="NCQ25" s="276"/>
      <c r="NCR25" s="276"/>
      <c r="NCS25" s="276"/>
      <c r="NCT25" s="276"/>
      <c r="NCU25" s="276"/>
      <c r="NCV25" s="276"/>
      <c r="NCW25" s="276"/>
      <c r="NCX25" s="276"/>
      <c r="NCY25" s="276"/>
      <c r="NCZ25" s="276"/>
      <c r="NDA25" s="276"/>
      <c r="NDB25" s="276"/>
      <c r="NDC25" s="276"/>
      <c r="NDD25" s="276"/>
      <c r="NDE25" s="276"/>
      <c r="NDF25" s="276"/>
      <c r="NDG25" s="276"/>
      <c r="NDH25" s="276"/>
      <c r="NDI25" s="276"/>
      <c r="NDJ25" s="276"/>
      <c r="NDK25" s="276"/>
      <c r="NDL25" s="276"/>
      <c r="NDM25" s="276"/>
      <c r="NDN25" s="276"/>
      <c r="NDO25" s="276"/>
      <c r="NDP25" s="276"/>
      <c r="NDQ25" s="276"/>
      <c r="NDR25" s="276"/>
      <c r="NDS25" s="276"/>
      <c r="NDT25" s="276"/>
      <c r="NDU25" s="276"/>
      <c r="NDV25" s="276"/>
      <c r="NDW25" s="276"/>
      <c r="NDX25" s="276"/>
      <c r="NDY25" s="276"/>
      <c r="NDZ25" s="276"/>
      <c r="NEA25" s="276"/>
      <c r="NEB25" s="276"/>
      <c r="NEC25" s="276"/>
      <c r="NED25" s="276"/>
      <c r="NEE25" s="276"/>
      <c r="NEF25" s="276"/>
      <c r="NEG25" s="276"/>
      <c r="NEH25" s="276"/>
      <c r="NEI25" s="276"/>
      <c r="NEJ25" s="276"/>
      <c r="NEK25" s="276"/>
      <c r="NEL25" s="276"/>
      <c r="NEM25" s="276"/>
      <c r="NEN25" s="276"/>
      <c r="NEO25" s="276"/>
      <c r="NEP25" s="276"/>
      <c r="NEQ25" s="276"/>
      <c r="NER25" s="276"/>
      <c r="NES25" s="276"/>
      <c r="NET25" s="276"/>
      <c r="NEU25" s="276"/>
      <c r="NEV25" s="276"/>
      <c r="NEW25" s="276"/>
      <c r="NEX25" s="276"/>
      <c r="NEY25" s="276"/>
      <c r="NEZ25" s="276"/>
      <c r="NFA25" s="276"/>
      <c r="NFB25" s="276"/>
      <c r="NFC25" s="276"/>
      <c r="NFD25" s="276"/>
      <c r="NFE25" s="276"/>
      <c r="NFF25" s="276"/>
      <c r="NFG25" s="276"/>
      <c r="NFH25" s="276"/>
      <c r="NFI25" s="276"/>
      <c r="NFJ25" s="276"/>
      <c r="NFK25" s="276"/>
      <c r="NFL25" s="276"/>
      <c r="NFM25" s="276"/>
      <c r="NFN25" s="276"/>
      <c r="NFO25" s="276"/>
      <c r="NFP25" s="276"/>
      <c r="NFQ25" s="276"/>
      <c r="NFR25" s="276"/>
      <c r="NFS25" s="276"/>
      <c r="NFT25" s="276"/>
      <c r="NFU25" s="276"/>
      <c r="NFV25" s="276"/>
      <c r="NFW25" s="276"/>
      <c r="NFX25" s="276"/>
      <c r="NFY25" s="276"/>
      <c r="NFZ25" s="276"/>
      <c r="NGA25" s="276"/>
      <c r="NGB25" s="276"/>
      <c r="NGC25" s="276"/>
      <c r="NGD25" s="276"/>
      <c r="NGE25" s="276"/>
      <c r="NGF25" s="276"/>
      <c r="NGG25" s="276"/>
      <c r="NGH25" s="276"/>
      <c r="NGI25" s="276"/>
      <c r="NGJ25" s="276"/>
      <c r="NGK25" s="276"/>
      <c r="NGL25" s="276"/>
      <c r="NGM25" s="276"/>
      <c r="NGN25" s="276"/>
      <c r="NGO25" s="276"/>
      <c r="NGP25" s="276"/>
      <c r="NGQ25" s="276"/>
      <c r="NGR25" s="276"/>
      <c r="NGS25" s="276"/>
      <c r="NGT25" s="276"/>
      <c r="NGU25" s="276"/>
      <c r="NGV25" s="276"/>
      <c r="NGW25" s="276"/>
      <c r="NGX25" s="276"/>
      <c r="NGY25" s="276"/>
      <c r="NGZ25" s="276"/>
      <c r="NHA25" s="276"/>
      <c r="NHB25" s="276"/>
      <c r="NHC25" s="276"/>
      <c r="NHD25" s="276"/>
      <c r="NHE25" s="276"/>
      <c r="NHF25" s="276"/>
      <c r="NHG25" s="276"/>
      <c r="NHH25" s="276"/>
      <c r="NHI25" s="276"/>
      <c r="NHJ25" s="276"/>
      <c r="NHK25" s="276"/>
      <c r="NHL25" s="276"/>
      <c r="NHM25" s="276"/>
      <c r="NHN25" s="276"/>
      <c r="NHO25" s="276"/>
      <c r="NHP25" s="276"/>
      <c r="NHQ25" s="276"/>
      <c r="NHR25" s="276"/>
      <c r="NHS25" s="276"/>
      <c r="NHT25" s="276"/>
      <c r="NHU25" s="276"/>
      <c r="NHV25" s="276"/>
      <c r="NHW25" s="276"/>
      <c r="NHX25" s="276"/>
      <c r="NHY25" s="276"/>
      <c r="NHZ25" s="276"/>
      <c r="NIA25" s="276"/>
      <c r="NIB25" s="276"/>
      <c r="NIC25" s="276"/>
      <c r="NID25" s="276"/>
      <c r="NIE25" s="276"/>
      <c r="NIF25" s="276"/>
      <c r="NIG25" s="276"/>
      <c r="NIH25" s="276"/>
      <c r="NII25" s="276"/>
      <c r="NIJ25" s="276"/>
      <c r="NIK25" s="276"/>
      <c r="NIL25" s="276"/>
      <c r="NIM25" s="276"/>
      <c r="NIN25" s="276"/>
      <c r="NIO25" s="276"/>
      <c r="NIP25" s="276"/>
      <c r="NIQ25" s="276"/>
      <c r="NIR25" s="276"/>
      <c r="NIS25" s="276"/>
      <c r="NIT25" s="276"/>
      <c r="NIU25" s="276"/>
      <c r="NIV25" s="276"/>
      <c r="NIW25" s="276"/>
      <c r="NIX25" s="276"/>
      <c r="NIY25" s="276"/>
      <c r="NIZ25" s="276"/>
      <c r="NJA25" s="276"/>
      <c r="NJB25" s="276"/>
      <c r="NJC25" s="276"/>
      <c r="NJD25" s="276"/>
      <c r="NJE25" s="276"/>
      <c r="NJF25" s="276"/>
      <c r="NJG25" s="276"/>
      <c r="NJH25" s="276"/>
      <c r="NJI25" s="276"/>
      <c r="NJJ25" s="276"/>
      <c r="NJK25" s="276"/>
      <c r="NJL25" s="276"/>
      <c r="NJM25" s="276"/>
      <c r="NJN25" s="276"/>
      <c r="NJO25" s="276"/>
      <c r="NJP25" s="276"/>
      <c r="NJQ25" s="276"/>
      <c r="NJR25" s="276"/>
      <c r="NJS25" s="276"/>
      <c r="NJT25" s="276"/>
      <c r="NJU25" s="276"/>
      <c r="NJV25" s="276"/>
      <c r="NJW25" s="276"/>
      <c r="NJX25" s="276"/>
      <c r="NJY25" s="276"/>
      <c r="NJZ25" s="276"/>
      <c r="NKA25" s="276"/>
      <c r="NKB25" s="276"/>
      <c r="NKC25" s="276"/>
      <c r="NKD25" s="276"/>
      <c r="NKE25" s="276"/>
      <c r="NKF25" s="276"/>
      <c r="NKG25" s="276"/>
      <c r="NKH25" s="276"/>
      <c r="NKI25" s="276"/>
      <c r="NKJ25" s="276"/>
      <c r="NKK25" s="276"/>
      <c r="NKL25" s="276"/>
      <c r="NKM25" s="276"/>
      <c r="NKN25" s="276"/>
      <c r="NKO25" s="276"/>
      <c r="NKP25" s="276"/>
      <c r="NKQ25" s="276"/>
      <c r="NKR25" s="276"/>
      <c r="NKS25" s="276"/>
      <c r="NKT25" s="276"/>
      <c r="NKU25" s="276"/>
      <c r="NKV25" s="276"/>
      <c r="NKW25" s="276"/>
      <c r="NKX25" s="276"/>
      <c r="NKY25" s="276"/>
      <c r="NKZ25" s="276"/>
      <c r="NLA25" s="276"/>
      <c r="NLB25" s="276"/>
      <c r="NLC25" s="276"/>
      <c r="NLD25" s="276"/>
      <c r="NLE25" s="276"/>
      <c r="NLF25" s="276"/>
      <c r="NLG25" s="276"/>
      <c r="NLH25" s="276"/>
      <c r="NLI25" s="276"/>
      <c r="NLJ25" s="276"/>
      <c r="NLK25" s="276"/>
      <c r="NLL25" s="276"/>
      <c r="NLM25" s="276"/>
      <c r="NLN25" s="276"/>
      <c r="NLO25" s="276"/>
      <c r="NLP25" s="276"/>
      <c r="NLQ25" s="276"/>
      <c r="NLR25" s="276"/>
      <c r="NLS25" s="276"/>
      <c r="NLT25" s="276"/>
      <c r="NLU25" s="276"/>
      <c r="NLV25" s="276"/>
      <c r="NLW25" s="276"/>
      <c r="NLX25" s="276"/>
      <c r="NLY25" s="276"/>
      <c r="NLZ25" s="276"/>
      <c r="NMA25" s="276"/>
      <c r="NMB25" s="276"/>
      <c r="NMC25" s="276"/>
      <c r="NMD25" s="276"/>
      <c r="NME25" s="276"/>
      <c r="NMF25" s="276"/>
      <c r="NMG25" s="276"/>
      <c r="NMH25" s="276"/>
      <c r="NMI25" s="276"/>
      <c r="NMJ25" s="276"/>
      <c r="NMK25" s="276"/>
      <c r="NML25" s="276"/>
      <c r="NMM25" s="276"/>
      <c r="NMN25" s="276"/>
      <c r="NMO25" s="276"/>
      <c r="NMP25" s="276"/>
      <c r="NMQ25" s="276"/>
      <c r="NMR25" s="276"/>
      <c r="NMS25" s="276"/>
      <c r="NMT25" s="276"/>
      <c r="NMU25" s="276"/>
      <c r="NMV25" s="276"/>
      <c r="NMW25" s="276"/>
      <c r="NMX25" s="276"/>
      <c r="NMY25" s="276"/>
      <c r="NMZ25" s="276"/>
      <c r="NNA25" s="276"/>
      <c r="NNB25" s="276"/>
      <c r="NNC25" s="276"/>
      <c r="NND25" s="276"/>
      <c r="NNE25" s="276"/>
      <c r="NNF25" s="276"/>
      <c r="NNG25" s="276"/>
      <c r="NNH25" s="276"/>
      <c r="NNI25" s="276"/>
      <c r="NNJ25" s="276"/>
      <c r="NNK25" s="276"/>
      <c r="NNL25" s="276"/>
      <c r="NNM25" s="276"/>
      <c r="NNN25" s="276"/>
      <c r="NNO25" s="276"/>
      <c r="NNP25" s="276"/>
      <c r="NNQ25" s="276"/>
      <c r="NNR25" s="276"/>
      <c r="NNS25" s="276"/>
      <c r="NNT25" s="276"/>
      <c r="NNU25" s="276"/>
      <c r="NNV25" s="276"/>
      <c r="NNW25" s="276"/>
      <c r="NNX25" s="276"/>
      <c r="NNY25" s="276"/>
      <c r="NNZ25" s="276"/>
      <c r="NOA25" s="276"/>
      <c r="NOB25" s="276"/>
      <c r="NOC25" s="276"/>
      <c r="NOD25" s="276"/>
      <c r="NOE25" s="276"/>
      <c r="NOF25" s="276"/>
      <c r="NOG25" s="276"/>
      <c r="NOH25" s="276"/>
      <c r="NOI25" s="276"/>
      <c r="NOJ25" s="276"/>
      <c r="NOK25" s="276"/>
      <c r="NOL25" s="276"/>
      <c r="NOM25" s="276"/>
      <c r="NON25" s="276"/>
      <c r="NOO25" s="276"/>
      <c r="NOP25" s="276"/>
      <c r="NOQ25" s="276"/>
      <c r="NOR25" s="276"/>
      <c r="NOS25" s="276"/>
      <c r="NOT25" s="276"/>
      <c r="NOU25" s="276"/>
      <c r="NOV25" s="276"/>
      <c r="NOW25" s="276"/>
      <c r="NOX25" s="276"/>
      <c r="NOY25" s="276"/>
      <c r="NOZ25" s="276"/>
      <c r="NPA25" s="276"/>
      <c r="NPB25" s="276"/>
      <c r="NPC25" s="276"/>
      <c r="NPD25" s="276"/>
      <c r="NPE25" s="276"/>
      <c r="NPF25" s="276"/>
      <c r="NPG25" s="276"/>
      <c r="NPH25" s="276"/>
      <c r="NPI25" s="276"/>
      <c r="NPJ25" s="276"/>
      <c r="NPK25" s="276"/>
      <c r="NPL25" s="276"/>
      <c r="NPM25" s="276"/>
      <c r="NPN25" s="276"/>
      <c r="NPO25" s="276"/>
      <c r="NPP25" s="276"/>
      <c r="NPQ25" s="276"/>
      <c r="NPR25" s="276"/>
      <c r="NPS25" s="276"/>
      <c r="NPT25" s="276"/>
      <c r="NPU25" s="276"/>
      <c r="NPV25" s="276"/>
      <c r="NPW25" s="276"/>
      <c r="NPX25" s="276"/>
      <c r="NPY25" s="276"/>
      <c r="NPZ25" s="276"/>
      <c r="NQA25" s="276"/>
      <c r="NQB25" s="276"/>
      <c r="NQC25" s="276"/>
      <c r="NQD25" s="276"/>
      <c r="NQE25" s="276"/>
      <c r="NQF25" s="276"/>
      <c r="NQG25" s="276"/>
      <c r="NQH25" s="276"/>
      <c r="NQI25" s="276"/>
      <c r="NQJ25" s="276"/>
      <c r="NQK25" s="276"/>
      <c r="NQL25" s="276"/>
      <c r="NQM25" s="276"/>
      <c r="NQN25" s="276"/>
      <c r="NQO25" s="276"/>
      <c r="NQP25" s="276"/>
      <c r="NQQ25" s="276"/>
      <c r="NQR25" s="276"/>
      <c r="NQS25" s="276"/>
      <c r="NQT25" s="276"/>
      <c r="NQU25" s="276"/>
      <c r="NQV25" s="276"/>
      <c r="NQW25" s="276"/>
      <c r="NQX25" s="276"/>
      <c r="NQY25" s="276"/>
      <c r="NQZ25" s="276"/>
      <c r="NRA25" s="276"/>
      <c r="NRB25" s="276"/>
      <c r="NRC25" s="276"/>
      <c r="NRD25" s="276"/>
      <c r="NRE25" s="276"/>
      <c r="NRF25" s="276"/>
      <c r="NRG25" s="276"/>
      <c r="NRH25" s="276"/>
      <c r="NRI25" s="276"/>
      <c r="NRJ25" s="276"/>
      <c r="NRK25" s="276"/>
      <c r="NRL25" s="276"/>
      <c r="NRM25" s="276"/>
      <c r="NRN25" s="276"/>
      <c r="NRO25" s="276"/>
      <c r="NRP25" s="276"/>
      <c r="NRQ25" s="276"/>
      <c r="NRR25" s="276"/>
      <c r="NRS25" s="276"/>
      <c r="NRT25" s="276"/>
      <c r="NRU25" s="276"/>
      <c r="NRV25" s="276"/>
      <c r="NRW25" s="276"/>
      <c r="NRX25" s="276"/>
      <c r="NRY25" s="276"/>
      <c r="NRZ25" s="276"/>
      <c r="NSA25" s="276"/>
      <c r="NSB25" s="276"/>
      <c r="NSC25" s="276"/>
      <c r="NSD25" s="276"/>
      <c r="NSE25" s="276"/>
      <c r="NSF25" s="276"/>
      <c r="NSG25" s="276"/>
      <c r="NSH25" s="276"/>
      <c r="NSI25" s="276"/>
      <c r="NSJ25" s="276"/>
      <c r="NSK25" s="276"/>
      <c r="NSL25" s="276"/>
      <c r="NSM25" s="276"/>
      <c r="NSN25" s="276"/>
      <c r="NSO25" s="276"/>
      <c r="NSP25" s="276"/>
      <c r="NSQ25" s="276"/>
      <c r="NSR25" s="276"/>
      <c r="NSS25" s="276"/>
      <c r="NST25" s="276"/>
      <c r="NSU25" s="276"/>
      <c r="NSV25" s="276"/>
      <c r="NSW25" s="276"/>
      <c r="NSX25" s="276"/>
      <c r="NSY25" s="276"/>
      <c r="NSZ25" s="276"/>
      <c r="NTA25" s="276"/>
      <c r="NTB25" s="276"/>
      <c r="NTC25" s="276"/>
      <c r="NTD25" s="276"/>
      <c r="NTE25" s="276"/>
      <c r="NTF25" s="276"/>
      <c r="NTG25" s="276"/>
      <c r="NTH25" s="276"/>
      <c r="NTI25" s="276"/>
      <c r="NTJ25" s="276"/>
      <c r="NTK25" s="276"/>
      <c r="NTL25" s="276"/>
      <c r="NTM25" s="276"/>
      <c r="NTN25" s="276"/>
      <c r="NTO25" s="276"/>
      <c r="NTP25" s="276"/>
      <c r="NTQ25" s="276"/>
      <c r="NTR25" s="276"/>
      <c r="NTS25" s="276"/>
      <c r="NTT25" s="276"/>
      <c r="NTU25" s="276"/>
      <c r="NTV25" s="276"/>
      <c r="NTW25" s="276"/>
      <c r="NTX25" s="276"/>
      <c r="NTY25" s="276"/>
      <c r="NTZ25" s="276"/>
      <c r="NUA25" s="276"/>
      <c r="NUB25" s="276"/>
      <c r="NUC25" s="276"/>
      <c r="NUD25" s="276"/>
      <c r="NUE25" s="276"/>
      <c r="NUF25" s="276"/>
      <c r="NUG25" s="276"/>
      <c r="NUH25" s="276"/>
      <c r="NUI25" s="276"/>
      <c r="NUJ25" s="276"/>
      <c r="NUK25" s="276"/>
      <c r="NUL25" s="276"/>
      <c r="NUM25" s="276"/>
      <c r="NUN25" s="276"/>
      <c r="NUO25" s="276"/>
      <c r="NUP25" s="276"/>
      <c r="NUQ25" s="276"/>
      <c r="NUR25" s="276"/>
      <c r="NUS25" s="276"/>
      <c r="NUT25" s="276"/>
      <c r="NUU25" s="276"/>
      <c r="NUV25" s="276"/>
      <c r="NUW25" s="276"/>
      <c r="NUX25" s="276"/>
      <c r="NUY25" s="276"/>
      <c r="NUZ25" s="276"/>
      <c r="NVA25" s="276"/>
      <c r="NVB25" s="276"/>
      <c r="NVC25" s="276"/>
      <c r="NVD25" s="276"/>
      <c r="NVE25" s="276"/>
      <c r="NVF25" s="276"/>
      <c r="NVG25" s="276"/>
      <c r="NVH25" s="276"/>
      <c r="NVI25" s="276"/>
      <c r="NVJ25" s="276"/>
      <c r="NVK25" s="276"/>
      <c r="NVL25" s="276"/>
      <c r="NVM25" s="276"/>
      <c r="NVN25" s="276"/>
      <c r="NVO25" s="276"/>
      <c r="NVP25" s="276"/>
      <c r="NVQ25" s="276"/>
      <c r="NVR25" s="276"/>
      <c r="NVS25" s="276"/>
      <c r="NVT25" s="276"/>
      <c r="NVU25" s="276"/>
      <c r="NVV25" s="276"/>
      <c r="NVW25" s="276"/>
      <c r="NVX25" s="276"/>
      <c r="NVY25" s="276"/>
      <c r="NVZ25" s="276"/>
      <c r="NWA25" s="276"/>
      <c r="NWB25" s="276"/>
      <c r="NWC25" s="276"/>
      <c r="NWD25" s="276"/>
      <c r="NWE25" s="276"/>
      <c r="NWF25" s="276"/>
      <c r="NWG25" s="276"/>
      <c r="NWH25" s="276"/>
      <c r="NWI25" s="276"/>
      <c r="NWJ25" s="276"/>
      <c r="NWK25" s="276"/>
      <c r="NWL25" s="276"/>
      <c r="NWM25" s="276"/>
      <c r="NWN25" s="276"/>
      <c r="NWO25" s="276"/>
      <c r="NWP25" s="276"/>
      <c r="NWQ25" s="276"/>
      <c r="NWR25" s="276"/>
      <c r="NWS25" s="276"/>
      <c r="NWT25" s="276"/>
      <c r="NWU25" s="276"/>
      <c r="NWV25" s="276"/>
      <c r="NWW25" s="276"/>
      <c r="NWX25" s="276"/>
      <c r="NWY25" s="276"/>
      <c r="NWZ25" s="276"/>
      <c r="NXA25" s="276"/>
      <c r="NXB25" s="276"/>
      <c r="NXC25" s="276"/>
      <c r="NXD25" s="276"/>
      <c r="NXE25" s="276"/>
      <c r="NXF25" s="276"/>
      <c r="NXG25" s="276"/>
      <c r="NXH25" s="276"/>
      <c r="NXI25" s="276"/>
      <c r="NXJ25" s="276"/>
      <c r="NXK25" s="276"/>
      <c r="NXL25" s="276"/>
      <c r="NXM25" s="276"/>
      <c r="NXN25" s="276"/>
      <c r="NXO25" s="276"/>
      <c r="NXP25" s="276"/>
      <c r="NXQ25" s="276"/>
      <c r="NXR25" s="276"/>
      <c r="NXS25" s="276"/>
      <c r="NXT25" s="276"/>
      <c r="NXU25" s="276"/>
      <c r="NXV25" s="276"/>
      <c r="NXW25" s="276"/>
      <c r="NXX25" s="276"/>
      <c r="NXY25" s="276"/>
      <c r="NXZ25" s="276"/>
      <c r="NYA25" s="276"/>
      <c r="NYB25" s="276"/>
      <c r="NYC25" s="276"/>
      <c r="NYD25" s="276"/>
      <c r="NYE25" s="276"/>
      <c r="NYF25" s="276"/>
      <c r="NYG25" s="276"/>
      <c r="NYH25" s="276"/>
      <c r="NYI25" s="276"/>
      <c r="NYJ25" s="276"/>
      <c r="NYK25" s="276"/>
      <c r="NYL25" s="276"/>
      <c r="NYM25" s="276"/>
      <c r="NYN25" s="276"/>
      <c r="NYO25" s="276"/>
      <c r="NYP25" s="276"/>
      <c r="NYQ25" s="276"/>
      <c r="NYR25" s="276"/>
      <c r="NYS25" s="276"/>
      <c r="NYT25" s="276"/>
      <c r="NYU25" s="276"/>
      <c r="NYV25" s="276"/>
      <c r="NYW25" s="276"/>
      <c r="NYX25" s="276"/>
      <c r="NYY25" s="276"/>
      <c r="NYZ25" s="276"/>
      <c r="NZA25" s="276"/>
      <c r="NZB25" s="276"/>
      <c r="NZC25" s="276"/>
      <c r="NZD25" s="276"/>
      <c r="NZE25" s="276"/>
      <c r="NZF25" s="276"/>
      <c r="NZG25" s="276"/>
      <c r="NZH25" s="276"/>
      <c r="NZI25" s="276"/>
      <c r="NZJ25" s="276"/>
      <c r="NZK25" s="276"/>
      <c r="NZL25" s="276"/>
      <c r="NZM25" s="276"/>
      <c r="NZN25" s="276"/>
      <c r="NZO25" s="276"/>
      <c r="NZP25" s="276"/>
      <c r="NZQ25" s="276"/>
      <c r="NZR25" s="276"/>
      <c r="NZS25" s="276"/>
      <c r="NZT25" s="276"/>
      <c r="NZU25" s="276"/>
      <c r="NZV25" s="276"/>
      <c r="NZW25" s="276"/>
      <c r="NZX25" s="276"/>
      <c r="NZY25" s="276"/>
      <c r="NZZ25" s="276"/>
      <c r="OAA25" s="276"/>
      <c r="OAB25" s="276"/>
      <c r="OAC25" s="276"/>
      <c r="OAD25" s="276"/>
      <c r="OAE25" s="276"/>
      <c r="OAF25" s="276"/>
      <c r="OAG25" s="276"/>
      <c r="OAH25" s="276"/>
      <c r="OAI25" s="276"/>
      <c r="OAJ25" s="276"/>
      <c r="OAK25" s="276"/>
      <c r="OAL25" s="276"/>
      <c r="OAM25" s="276"/>
      <c r="OAN25" s="276"/>
      <c r="OAO25" s="276"/>
      <c r="OAP25" s="276"/>
      <c r="OAQ25" s="276"/>
      <c r="OAR25" s="276"/>
      <c r="OAS25" s="276"/>
      <c r="OAT25" s="276"/>
      <c r="OAU25" s="276"/>
      <c r="OAV25" s="276"/>
      <c r="OAW25" s="276"/>
      <c r="OAX25" s="276"/>
      <c r="OAY25" s="276"/>
      <c r="OAZ25" s="276"/>
      <c r="OBA25" s="276"/>
      <c r="OBB25" s="276"/>
      <c r="OBC25" s="276"/>
      <c r="OBD25" s="276"/>
      <c r="OBE25" s="276"/>
      <c r="OBF25" s="276"/>
      <c r="OBG25" s="276"/>
      <c r="OBH25" s="276"/>
      <c r="OBI25" s="276"/>
      <c r="OBJ25" s="276"/>
      <c r="OBK25" s="276"/>
      <c r="OBL25" s="276"/>
      <c r="OBM25" s="276"/>
      <c r="OBN25" s="276"/>
      <c r="OBO25" s="276"/>
      <c r="OBP25" s="276"/>
      <c r="OBQ25" s="276"/>
      <c r="OBR25" s="276"/>
      <c r="OBS25" s="276"/>
      <c r="OBT25" s="276"/>
      <c r="OBU25" s="276"/>
      <c r="OBV25" s="276"/>
      <c r="OBW25" s="276"/>
      <c r="OBX25" s="276"/>
      <c r="OBY25" s="276"/>
      <c r="OBZ25" s="276"/>
      <c r="OCA25" s="276"/>
      <c r="OCB25" s="276"/>
      <c r="OCC25" s="276"/>
      <c r="OCD25" s="276"/>
      <c r="OCE25" s="276"/>
      <c r="OCF25" s="276"/>
      <c r="OCG25" s="276"/>
      <c r="OCH25" s="276"/>
      <c r="OCI25" s="276"/>
      <c r="OCJ25" s="276"/>
      <c r="OCK25" s="276"/>
      <c r="OCL25" s="276"/>
      <c r="OCM25" s="276"/>
      <c r="OCN25" s="276"/>
      <c r="OCO25" s="276"/>
      <c r="OCP25" s="276"/>
      <c r="OCQ25" s="276"/>
      <c r="OCR25" s="276"/>
      <c r="OCS25" s="276"/>
      <c r="OCT25" s="276"/>
      <c r="OCU25" s="276"/>
      <c r="OCV25" s="276"/>
      <c r="OCW25" s="276"/>
      <c r="OCX25" s="276"/>
      <c r="OCY25" s="276"/>
      <c r="OCZ25" s="276"/>
      <c r="ODA25" s="276"/>
      <c r="ODB25" s="276"/>
      <c r="ODC25" s="276"/>
      <c r="ODD25" s="276"/>
      <c r="ODE25" s="276"/>
      <c r="ODF25" s="276"/>
      <c r="ODG25" s="276"/>
      <c r="ODH25" s="276"/>
      <c r="ODI25" s="276"/>
      <c r="ODJ25" s="276"/>
      <c r="ODK25" s="276"/>
      <c r="ODL25" s="276"/>
      <c r="ODM25" s="276"/>
      <c r="ODN25" s="276"/>
      <c r="ODO25" s="276"/>
      <c r="ODP25" s="276"/>
      <c r="ODQ25" s="276"/>
      <c r="ODR25" s="276"/>
      <c r="ODS25" s="276"/>
      <c r="ODT25" s="276"/>
      <c r="ODU25" s="276"/>
      <c r="ODV25" s="276"/>
      <c r="ODW25" s="276"/>
      <c r="ODX25" s="276"/>
      <c r="ODY25" s="276"/>
      <c r="ODZ25" s="276"/>
      <c r="OEA25" s="276"/>
      <c r="OEB25" s="276"/>
      <c r="OEC25" s="276"/>
      <c r="OED25" s="276"/>
      <c r="OEE25" s="276"/>
      <c r="OEF25" s="276"/>
      <c r="OEG25" s="276"/>
      <c r="OEH25" s="276"/>
      <c r="OEI25" s="276"/>
      <c r="OEJ25" s="276"/>
      <c r="OEK25" s="276"/>
      <c r="OEL25" s="276"/>
      <c r="OEM25" s="276"/>
      <c r="OEN25" s="276"/>
      <c r="OEO25" s="276"/>
      <c r="OEP25" s="276"/>
      <c r="OEQ25" s="276"/>
      <c r="OER25" s="276"/>
      <c r="OES25" s="276"/>
      <c r="OET25" s="276"/>
      <c r="OEU25" s="276"/>
      <c r="OEV25" s="276"/>
      <c r="OEW25" s="276"/>
      <c r="OEX25" s="276"/>
      <c r="OEY25" s="276"/>
      <c r="OEZ25" s="276"/>
      <c r="OFA25" s="276"/>
      <c r="OFB25" s="276"/>
      <c r="OFC25" s="276"/>
      <c r="OFD25" s="276"/>
      <c r="OFE25" s="276"/>
      <c r="OFF25" s="276"/>
      <c r="OFG25" s="276"/>
      <c r="OFH25" s="276"/>
      <c r="OFI25" s="276"/>
      <c r="OFJ25" s="276"/>
      <c r="OFK25" s="276"/>
      <c r="OFL25" s="276"/>
      <c r="OFM25" s="276"/>
      <c r="OFN25" s="276"/>
      <c r="OFO25" s="276"/>
      <c r="OFP25" s="276"/>
      <c r="OFQ25" s="276"/>
      <c r="OFR25" s="276"/>
      <c r="OFS25" s="276"/>
      <c r="OFT25" s="276"/>
      <c r="OFU25" s="276"/>
      <c r="OFV25" s="276"/>
      <c r="OFW25" s="276"/>
      <c r="OFX25" s="276"/>
      <c r="OFY25" s="276"/>
      <c r="OFZ25" s="276"/>
      <c r="OGA25" s="276"/>
      <c r="OGB25" s="276"/>
      <c r="OGC25" s="276"/>
      <c r="OGD25" s="276"/>
      <c r="OGE25" s="276"/>
      <c r="OGF25" s="276"/>
      <c r="OGG25" s="276"/>
      <c r="OGH25" s="276"/>
      <c r="OGI25" s="276"/>
      <c r="OGJ25" s="276"/>
      <c r="OGK25" s="276"/>
      <c r="OGL25" s="276"/>
      <c r="OGM25" s="276"/>
      <c r="OGN25" s="276"/>
      <c r="OGO25" s="276"/>
      <c r="OGP25" s="276"/>
      <c r="OGQ25" s="276"/>
      <c r="OGR25" s="276"/>
      <c r="OGS25" s="276"/>
      <c r="OGT25" s="276"/>
      <c r="OGU25" s="276"/>
      <c r="OGV25" s="276"/>
      <c r="OGW25" s="276"/>
      <c r="OGX25" s="276"/>
      <c r="OGY25" s="276"/>
      <c r="OGZ25" s="276"/>
      <c r="OHA25" s="276"/>
      <c r="OHB25" s="276"/>
      <c r="OHC25" s="276"/>
      <c r="OHD25" s="276"/>
      <c r="OHE25" s="276"/>
      <c r="OHF25" s="276"/>
      <c r="OHG25" s="276"/>
      <c r="OHH25" s="276"/>
      <c r="OHI25" s="276"/>
      <c r="OHJ25" s="276"/>
      <c r="OHK25" s="276"/>
      <c r="OHL25" s="276"/>
      <c r="OHM25" s="276"/>
      <c r="OHN25" s="276"/>
      <c r="OHO25" s="276"/>
      <c r="OHP25" s="276"/>
      <c r="OHQ25" s="276"/>
      <c r="OHR25" s="276"/>
      <c r="OHS25" s="276"/>
      <c r="OHT25" s="276"/>
      <c r="OHU25" s="276"/>
      <c r="OHV25" s="276"/>
      <c r="OHW25" s="276"/>
      <c r="OHX25" s="276"/>
      <c r="OHY25" s="276"/>
      <c r="OHZ25" s="276"/>
      <c r="OIA25" s="276"/>
      <c r="OIB25" s="276"/>
      <c r="OIC25" s="276"/>
      <c r="OID25" s="276"/>
      <c r="OIE25" s="276"/>
      <c r="OIF25" s="276"/>
      <c r="OIG25" s="276"/>
      <c r="OIH25" s="276"/>
      <c r="OII25" s="276"/>
      <c r="OIJ25" s="276"/>
      <c r="OIK25" s="276"/>
      <c r="OIL25" s="276"/>
      <c r="OIM25" s="276"/>
      <c r="OIN25" s="276"/>
      <c r="OIO25" s="276"/>
      <c r="OIP25" s="276"/>
      <c r="OIQ25" s="276"/>
      <c r="OIR25" s="276"/>
      <c r="OIS25" s="276"/>
      <c r="OIT25" s="276"/>
      <c r="OIU25" s="276"/>
      <c r="OIV25" s="276"/>
      <c r="OIW25" s="276"/>
      <c r="OIX25" s="276"/>
      <c r="OIY25" s="276"/>
      <c r="OIZ25" s="276"/>
      <c r="OJA25" s="276"/>
      <c r="OJB25" s="276"/>
      <c r="OJC25" s="276"/>
      <c r="OJD25" s="276"/>
      <c r="OJE25" s="276"/>
      <c r="OJF25" s="276"/>
      <c r="OJG25" s="276"/>
      <c r="OJH25" s="276"/>
      <c r="OJI25" s="276"/>
      <c r="OJJ25" s="276"/>
      <c r="OJK25" s="276"/>
      <c r="OJL25" s="276"/>
      <c r="OJM25" s="276"/>
      <c r="OJN25" s="276"/>
      <c r="OJO25" s="276"/>
      <c r="OJP25" s="276"/>
      <c r="OJQ25" s="276"/>
      <c r="OJR25" s="276"/>
      <c r="OJS25" s="276"/>
      <c r="OJT25" s="276"/>
      <c r="OJU25" s="276"/>
      <c r="OJV25" s="276"/>
      <c r="OJW25" s="276"/>
      <c r="OJX25" s="276"/>
      <c r="OJY25" s="276"/>
      <c r="OJZ25" s="276"/>
      <c r="OKA25" s="276"/>
      <c r="OKB25" s="276"/>
      <c r="OKC25" s="276"/>
      <c r="OKD25" s="276"/>
      <c r="OKE25" s="276"/>
      <c r="OKF25" s="276"/>
      <c r="OKG25" s="276"/>
      <c r="OKH25" s="276"/>
      <c r="OKI25" s="276"/>
      <c r="OKJ25" s="276"/>
      <c r="OKK25" s="276"/>
      <c r="OKL25" s="276"/>
      <c r="OKM25" s="276"/>
      <c r="OKN25" s="276"/>
      <c r="OKO25" s="276"/>
      <c r="OKP25" s="276"/>
      <c r="OKQ25" s="276"/>
      <c r="OKR25" s="276"/>
      <c r="OKS25" s="276"/>
      <c r="OKT25" s="276"/>
      <c r="OKU25" s="276"/>
      <c r="OKV25" s="276"/>
      <c r="OKW25" s="276"/>
      <c r="OKX25" s="276"/>
      <c r="OKY25" s="276"/>
      <c r="OKZ25" s="276"/>
      <c r="OLA25" s="276"/>
      <c r="OLB25" s="276"/>
      <c r="OLC25" s="276"/>
      <c r="OLD25" s="276"/>
      <c r="OLE25" s="276"/>
      <c r="OLF25" s="276"/>
      <c r="OLG25" s="276"/>
      <c r="OLH25" s="276"/>
      <c r="OLI25" s="276"/>
      <c r="OLJ25" s="276"/>
      <c r="OLK25" s="276"/>
      <c r="OLL25" s="276"/>
      <c r="OLM25" s="276"/>
      <c r="OLN25" s="276"/>
      <c r="OLO25" s="276"/>
      <c r="OLP25" s="276"/>
      <c r="OLQ25" s="276"/>
      <c r="OLR25" s="276"/>
      <c r="OLS25" s="276"/>
      <c r="OLT25" s="276"/>
      <c r="OLU25" s="276"/>
      <c r="OLV25" s="276"/>
      <c r="OLW25" s="276"/>
      <c r="OLX25" s="276"/>
      <c r="OLY25" s="276"/>
      <c r="OLZ25" s="276"/>
      <c r="OMA25" s="276"/>
      <c r="OMB25" s="276"/>
      <c r="OMC25" s="276"/>
      <c r="OMD25" s="276"/>
      <c r="OME25" s="276"/>
      <c r="OMF25" s="276"/>
      <c r="OMG25" s="276"/>
      <c r="OMH25" s="276"/>
      <c r="OMI25" s="276"/>
      <c r="OMJ25" s="276"/>
      <c r="OMK25" s="276"/>
      <c r="OML25" s="276"/>
      <c r="OMM25" s="276"/>
      <c r="OMN25" s="276"/>
      <c r="OMO25" s="276"/>
      <c r="OMP25" s="276"/>
      <c r="OMQ25" s="276"/>
      <c r="OMR25" s="276"/>
      <c r="OMS25" s="276"/>
      <c r="OMT25" s="276"/>
      <c r="OMU25" s="276"/>
      <c r="OMV25" s="276"/>
      <c r="OMW25" s="276"/>
      <c r="OMX25" s="276"/>
      <c r="OMY25" s="276"/>
      <c r="OMZ25" s="276"/>
      <c r="ONA25" s="276"/>
      <c r="ONB25" s="276"/>
      <c r="ONC25" s="276"/>
      <c r="OND25" s="276"/>
      <c r="ONE25" s="276"/>
      <c r="ONF25" s="276"/>
      <c r="ONG25" s="276"/>
      <c r="ONH25" s="276"/>
      <c r="ONI25" s="276"/>
      <c r="ONJ25" s="276"/>
      <c r="ONK25" s="276"/>
      <c r="ONL25" s="276"/>
      <c r="ONM25" s="276"/>
      <c r="ONN25" s="276"/>
      <c r="ONO25" s="276"/>
      <c r="ONP25" s="276"/>
      <c r="ONQ25" s="276"/>
      <c r="ONR25" s="276"/>
      <c r="ONS25" s="276"/>
      <c r="ONT25" s="276"/>
      <c r="ONU25" s="276"/>
      <c r="ONV25" s="276"/>
      <c r="ONW25" s="276"/>
      <c r="ONX25" s="276"/>
      <c r="ONY25" s="276"/>
      <c r="ONZ25" s="276"/>
      <c r="OOA25" s="276"/>
      <c r="OOB25" s="276"/>
      <c r="OOC25" s="276"/>
      <c r="OOD25" s="276"/>
      <c r="OOE25" s="276"/>
      <c r="OOF25" s="276"/>
      <c r="OOG25" s="276"/>
      <c r="OOH25" s="276"/>
      <c r="OOI25" s="276"/>
      <c r="OOJ25" s="276"/>
      <c r="OOK25" s="276"/>
      <c r="OOL25" s="276"/>
      <c r="OOM25" s="276"/>
      <c r="OON25" s="276"/>
      <c r="OOO25" s="276"/>
      <c r="OOP25" s="276"/>
      <c r="OOQ25" s="276"/>
      <c r="OOR25" s="276"/>
      <c r="OOS25" s="276"/>
      <c r="OOT25" s="276"/>
      <c r="OOU25" s="276"/>
      <c r="OOV25" s="276"/>
      <c r="OOW25" s="276"/>
      <c r="OOX25" s="276"/>
      <c r="OOY25" s="276"/>
      <c r="OOZ25" s="276"/>
      <c r="OPA25" s="276"/>
      <c r="OPB25" s="276"/>
      <c r="OPC25" s="276"/>
      <c r="OPD25" s="276"/>
      <c r="OPE25" s="276"/>
      <c r="OPF25" s="276"/>
      <c r="OPG25" s="276"/>
      <c r="OPH25" s="276"/>
      <c r="OPI25" s="276"/>
      <c r="OPJ25" s="276"/>
      <c r="OPK25" s="276"/>
      <c r="OPL25" s="276"/>
      <c r="OPM25" s="276"/>
      <c r="OPN25" s="276"/>
      <c r="OPO25" s="276"/>
      <c r="OPP25" s="276"/>
      <c r="OPQ25" s="276"/>
      <c r="OPR25" s="276"/>
      <c r="OPS25" s="276"/>
      <c r="OPT25" s="276"/>
      <c r="OPU25" s="276"/>
      <c r="OPV25" s="276"/>
      <c r="OPW25" s="276"/>
      <c r="OPX25" s="276"/>
      <c r="OPY25" s="276"/>
      <c r="OPZ25" s="276"/>
      <c r="OQA25" s="276"/>
      <c r="OQB25" s="276"/>
      <c r="OQC25" s="276"/>
      <c r="OQD25" s="276"/>
      <c r="OQE25" s="276"/>
      <c r="OQF25" s="276"/>
      <c r="OQG25" s="276"/>
      <c r="OQH25" s="276"/>
      <c r="OQI25" s="276"/>
      <c r="OQJ25" s="276"/>
      <c r="OQK25" s="276"/>
      <c r="OQL25" s="276"/>
      <c r="OQM25" s="276"/>
      <c r="OQN25" s="276"/>
      <c r="OQO25" s="276"/>
      <c r="OQP25" s="276"/>
      <c r="OQQ25" s="276"/>
      <c r="OQR25" s="276"/>
      <c r="OQS25" s="276"/>
      <c r="OQT25" s="276"/>
      <c r="OQU25" s="276"/>
      <c r="OQV25" s="276"/>
      <c r="OQW25" s="276"/>
      <c r="OQX25" s="276"/>
      <c r="OQY25" s="276"/>
      <c r="OQZ25" s="276"/>
      <c r="ORA25" s="276"/>
      <c r="ORB25" s="276"/>
      <c r="ORC25" s="276"/>
      <c r="ORD25" s="276"/>
      <c r="ORE25" s="276"/>
      <c r="ORF25" s="276"/>
      <c r="ORG25" s="276"/>
      <c r="ORH25" s="276"/>
      <c r="ORI25" s="276"/>
      <c r="ORJ25" s="276"/>
      <c r="ORK25" s="276"/>
      <c r="ORL25" s="276"/>
      <c r="ORM25" s="276"/>
      <c r="ORN25" s="276"/>
      <c r="ORO25" s="276"/>
      <c r="ORP25" s="276"/>
      <c r="ORQ25" s="276"/>
      <c r="ORR25" s="276"/>
      <c r="ORS25" s="276"/>
      <c r="ORT25" s="276"/>
      <c r="ORU25" s="276"/>
      <c r="ORV25" s="276"/>
      <c r="ORW25" s="276"/>
      <c r="ORX25" s="276"/>
      <c r="ORY25" s="276"/>
      <c r="ORZ25" s="276"/>
      <c r="OSA25" s="276"/>
      <c r="OSB25" s="276"/>
      <c r="OSC25" s="276"/>
      <c r="OSD25" s="276"/>
      <c r="OSE25" s="276"/>
      <c r="OSF25" s="276"/>
      <c r="OSG25" s="276"/>
      <c r="OSH25" s="276"/>
      <c r="OSI25" s="276"/>
      <c r="OSJ25" s="276"/>
      <c r="OSK25" s="276"/>
      <c r="OSL25" s="276"/>
      <c r="OSM25" s="276"/>
      <c r="OSN25" s="276"/>
      <c r="OSO25" s="276"/>
      <c r="OSP25" s="276"/>
      <c r="OSQ25" s="276"/>
      <c r="OSR25" s="276"/>
      <c r="OSS25" s="276"/>
      <c r="OST25" s="276"/>
      <c r="OSU25" s="276"/>
      <c r="OSV25" s="276"/>
      <c r="OSW25" s="276"/>
      <c r="OSX25" s="276"/>
      <c r="OSY25" s="276"/>
      <c r="OSZ25" s="276"/>
      <c r="OTA25" s="276"/>
      <c r="OTB25" s="276"/>
      <c r="OTC25" s="276"/>
      <c r="OTD25" s="276"/>
      <c r="OTE25" s="276"/>
      <c r="OTF25" s="276"/>
      <c r="OTG25" s="276"/>
      <c r="OTH25" s="276"/>
      <c r="OTI25" s="276"/>
      <c r="OTJ25" s="276"/>
      <c r="OTK25" s="276"/>
      <c r="OTL25" s="276"/>
      <c r="OTM25" s="276"/>
      <c r="OTN25" s="276"/>
      <c r="OTO25" s="276"/>
      <c r="OTP25" s="276"/>
      <c r="OTQ25" s="276"/>
      <c r="OTR25" s="276"/>
      <c r="OTS25" s="276"/>
      <c r="OTT25" s="276"/>
      <c r="OTU25" s="276"/>
      <c r="OTV25" s="276"/>
      <c r="OTW25" s="276"/>
      <c r="OTX25" s="276"/>
      <c r="OTY25" s="276"/>
      <c r="OTZ25" s="276"/>
      <c r="OUA25" s="276"/>
      <c r="OUB25" s="276"/>
      <c r="OUC25" s="276"/>
      <c r="OUD25" s="276"/>
      <c r="OUE25" s="276"/>
      <c r="OUF25" s="276"/>
      <c r="OUG25" s="276"/>
      <c r="OUH25" s="276"/>
      <c r="OUI25" s="276"/>
      <c r="OUJ25" s="276"/>
      <c r="OUK25" s="276"/>
      <c r="OUL25" s="276"/>
      <c r="OUM25" s="276"/>
      <c r="OUN25" s="276"/>
      <c r="OUO25" s="276"/>
      <c r="OUP25" s="276"/>
      <c r="OUQ25" s="276"/>
      <c r="OUR25" s="276"/>
      <c r="OUS25" s="276"/>
      <c r="OUT25" s="276"/>
      <c r="OUU25" s="276"/>
      <c r="OUV25" s="276"/>
      <c r="OUW25" s="276"/>
      <c r="OUX25" s="276"/>
      <c r="OUY25" s="276"/>
      <c r="OUZ25" s="276"/>
      <c r="OVA25" s="276"/>
      <c r="OVB25" s="276"/>
      <c r="OVC25" s="276"/>
      <c r="OVD25" s="276"/>
      <c r="OVE25" s="276"/>
      <c r="OVF25" s="276"/>
      <c r="OVG25" s="276"/>
      <c r="OVH25" s="276"/>
      <c r="OVI25" s="276"/>
      <c r="OVJ25" s="276"/>
      <c r="OVK25" s="276"/>
      <c r="OVL25" s="276"/>
      <c r="OVM25" s="276"/>
      <c r="OVN25" s="276"/>
      <c r="OVO25" s="276"/>
      <c r="OVP25" s="276"/>
      <c r="OVQ25" s="276"/>
      <c r="OVR25" s="276"/>
      <c r="OVS25" s="276"/>
      <c r="OVT25" s="276"/>
      <c r="OVU25" s="276"/>
      <c r="OVV25" s="276"/>
      <c r="OVW25" s="276"/>
      <c r="OVX25" s="276"/>
      <c r="OVY25" s="276"/>
      <c r="OVZ25" s="276"/>
      <c r="OWA25" s="276"/>
      <c r="OWB25" s="276"/>
      <c r="OWC25" s="276"/>
      <c r="OWD25" s="276"/>
      <c r="OWE25" s="276"/>
      <c r="OWF25" s="276"/>
      <c r="OWG25" s="276"/>
      <c r="OWH25" s="276"/>
      <c r="OWI25" s="276"/>
      <c r="OWJ25" s="276"/>
      <c r="OWK25" s="276"/>
      <c r="OWL25" s="276"/>
      <c r="OWM25" s="276"/>
      <c r="OWN25" s="276"/>
      <c r="OWO25" s="276"/>
      <c r="OWP25" s="276"/>
      <c r="OWQ25" s="276"/>
      <c r="OWR25" s="276"/>
      <c r="OWS25" s="276"/>
      <c r="OWT25" s="276"/>
      <c r="OWU25" s="276"/>
      <c r="OWV25" s="276"/>
      <c r="OWW25" s="276"/>
      <c r="OWX25" s="276"/>
      <c r="OWY25" s="276"/>
      <c r="OWZ25" s="276"/>
      <c r="OXA25" s="276"/>
      <c r="OXB25" s="276"/>
      <c r="OXC25" s="276"/>
      <c r="OXD25" s="276"/>
      <c r="OXE25" s="276"/>
      <c r="OXF25" s="276"/>
      <c r="OXG25" s="276"/>
      <c r="OXH25" s="276"/>
      <c r="OXI25" s="276"/>
      <c r="OXJ25" s="276"/>
      <c r="OXK25" s="276"/>
      <c r="OXL25" s="276"/>
      <c r="OXM25" s="276"/>
      <c r="OXN25" s="276"/>
      <c r="OXO25" s="276"/>
      <c r="OXP25" s="276"/>
      <c r="OXQ25" s="276"/>
      <c r="OXR25" s="276"/>
      <c r="OXS25" s="276"/>
      <c r="OXT25" s="276"/>
      <c r="OXU25" s="276"/>
      <c r="OXV25" s="276"/>
      <c r="OXW25" s="276"/>
      <c r="OXX25" s="276"/>
      <c r="OXY25" s="276"/>
      <c r="OXZ25" s="276"/>
      <c r="OYA25" s="276"/>
      <c r="OYB25" s="276"/>
      <c r="OYC25" s="276"/>
      <c r="OYD25" s="276"/>
      <c r="OYE25" s="276"/>
      <c r="OYF25" s="276"/>
      <c r="OYG25" s="276"/>
      <c r="OYH25" s="276"/>
      <c r="OYI25" s="276"/>
      <c r="OYJ25" s="276"/>
      <c r="OYK25" s="276"/>
      <c r="OYL25" s="276"/>
      <c r="OYM25" s="276"/>
      <c r="OYN25" s="276"/>
      <c r="OYO25" s="276"/>
      <c r="OYP25" s="276"/>
      <c r="OYQ25" s="276"/>
      <c r="OYR25" s="276"/>
      <c r="OYS25" s="276"/>
      <c r="OYT25" s="276"/>
      <c r="OYU25" s="276"/>
      <c r="OYV25" s="276"/>
      <c r="OYW25" s="276"/>
      <c r="OYX25" s="276"/>
      <c r="OYY25" s="276"/>
      <c r="OYZ25" s="276"/>
      <c r="OZA25" s="276"/>
      <c r="OZB25" s="276"/>
      <c r="OZC25" s="276"/>
      <c r="OZD25" s="276"/>
      <c r="OZE25" s="276"/>
      <c r="OZF25" s="276"/>
      <c r="OZG25" s="276"/>
      <c r="OZH25" s="276"/>
      <c r="OZI25" s="276"/>
      <c r="OZJ25" s="276"/>
      <c r="OZK25" s="276"/>
      <c r="OZL25" s="276"/>
      <c r="OZM25" s="276"/>
      <c r="OZN25" s="276"/>
      <c r="OZO25" s="276"/>
      <c r="OZP25" s="276"/>
      <c r="OZQ25" s="276"/>
      <c r="OZR25" s="276"/>
      <c r="OZS25" s="276"/>
      <c r="OZT25" s="276"/>
      <c r="OZU25" s="276"/>
      <c r="OZV25" s="276"/>
      <c r="OZW25" s="276"/>
      <c r="OZX25" s="276"/>
      <c r="OZY25" s="276"/>
      <c r="OZZ25" s="276"/>
      <c r="PAA25" s="276"/>
      <c r="PAB25" s="276"/>
      <c r="PAC25" s="276"/>
      <c r="PAD25" s="276"/>
      <c r="PAE25" s="276"/>
      <c r="PAF25" s="276"/>
      <c r="PAG25" s="276"/>
      <c r="PAH25" s="276"/>
      <c r="PAI25" s="276"/>
      <c r="PAJ25" s="276"/>
      <c r="PAK25" s="276"/>
      <c r="PAL25" s="276"/>
      <c r="PAM25" s="276"/>
      <c r="PAN25" s="276"/>
      <c r="PAO25" s="276"/>
      <c r="PAP25" s="276"/>
      <c r="PAQ25" s="276"/>
      <c r="PAR25" s="276"/>
      <c r="PAS25" s="276"/>
      <c r="PAT25" s="276"/>
      <c r="PAU25" s="276"/>
      <c r="PAV25" s="276"/>
      <c r="PAW25" s="276"/>
      <c r="PAX25" s="276"/>
      <c r="PAY25" s="276"/>
      <c r="PAZ25" s="276"/>
      <c r="PBA25" s="276"/>
      <c r="PBB25" s="276"/>
      <c r="PBC25" s="276"/>
      <c r="PBD25" s="276"/>
      <c r="PBE25" s="276"/>
      <c r="PBF25" s="276"/>
      <c r="PBG25" s="276"/>
      <c r="PBH25" s="276"/>
      <c r="PBI25" s="276"/>
      <c r="PBJ25" s="276"/>
      <c r="PBK25" s="276"/>
      <c r="PBL25" s="276"/>
      <c r="PBM25" s="276"/>
      <c r="PBN25" s="276"/>
      <c r="PBO25" s="276"/>
      <c r="PBP25" s="276"/>
      <c r="PBQ25" s="276"/>
      <c r="PBR25" s="276"/>
      <c r="PBS25" s="276"/>
      <c r="PBT25" s="276"/>
      <c r="PBU25" s="276"/>
      <c r="PBV25" s="276"/>
      <c r="PBW25" s="276"/>
      <c r="PBX25" s="276"/>
      <c r="PBY25" s="276"/>
      <c r="PBZ25" s="276"/>
      <c r="PCA25" s="276"/>
      <c r="PCB25" s="276"/>
      <c r="PCC25" s="276"/>
      <c r="PCD25" s="276"/>
      <c r="PCE25" s="276"/>
      <c r="PCF25" s="276"/>
      <c r="PCG25" s="276"/>
      <c r="PCH25" s="276"/>
      <c r="PCI25" s="276"/>
      <c r="PCJ25" s="276"/>
      <c r="PCK25" s="276"/>
      <c r="PCL25" s="276"/>
      <c r="PCM25" s="276"/>
      <c r="PCN25" s="276"/>
      <c r="PCO25" s="276"/>
      <c r="PCP25" s="276"/>
      <c r="PCQ25" s="276"/>
      <c r="PCR25" s="276"/>
      <c r="PCS25" s="276"/>
      <c r="PCT25" s="276"/>
      <c r="PCU25" s="276"/>
      <c r="PCV25" s="276"/>
      <c r="PCW25" s="276"/>
      <c r="PCX25" s="276"/>
      <c r="PCY25" s="276"/>
      <c r="PCZ25" s="276"/>
      <c r="PDA25" s="276"/>
      <c r="PDB25" s="276"/>
      <c r="PDC25" s="276"/>
      <c r="PDD25" s="276"/>
      <c r="PDE25" s="276"/>
      <c r="PDF25" s="276"/>
      <c r="PDG25" s="276"/>
      <c r="PDH25" s="276"/>
      <c r="PDI25" s="276"/>
      <c r="PDJ25" s="276"/>
      <c r="PDK25" s="276"/>
      <c r="PDL25" s="276"/>
      <c r="PDM25" s="276"/>
      <c r="PDN25" s="276"/>
      <c r="PDO25" s="276"/>
      <c r="PDP25" s="276"/>
      <c r="PDQ25" s="276"/>
      <c r="PDR25" s="276"/>
      <c r="PDS25" s="276"/>
      <c r="PDT25" s="276"/>
      <c r="PDU25" s="276"/>
      <c r="PDV25" s="276"/>
      <c r="PDW25" s="276"/>
      <c r="PDX25" s="276"/>
      <c r="PDY25" s="276"/>
      <c r="PDZ25" s="276"/>
      <c r="PEA25" s="276"/>
      <c r="PEB25" s="276"/>
      <c r="PEC25" s="276"/>
      <c r="PED25" s="276"/>
      <c r="PEE25" s="276"/>
      <c r="PEF25" s="276"/>
      <c r="PEG25" s="276"/>
      <c r="PEH25" s="276"/>
      <c r="PEI25" s="276"/>
      <c r="PEJ25" s="276"/>
      <c r="PEK25" s="276"/>
      <c r="PEL25" s="276"/>
      <c r="PEM25" s="276"/>
      <c r="PEN25" s="276"/>
      <c r="PEO25" s="276"/>
      <c r="PEP25" s="276"/>
      <c r="PEQ25" s="276"/>
      <c r="PER25" s="276"/>
      <c r="PES25" s="276"/>
      <c r="PET25" s="276"/>
      <c r="PEU25" s="276"/>
      <c r="PEV25" s="276"/>
      <c r="PEW25" s="276"/>
      <c r="PEX25" s="276"/>
      <c r="PEY25" s="276"/>
      <c r="PEZ25" s="276"/>
      <c r="PFA25" s="276"/>
      <c r="PFB25" s="276"/>
      <c r="PFC25" s="276"/>
      <c r="PFD25" s="276"/>
      <c r="PFE25" s="276"/>
      <c r="PFF25" s="276"/>
      <c r="PFG25" s="276"/>
      <c r="PFH25" s="276"/>
      <c r="PFI25" s="276"/>
      <c r="PFJ25" s="276"/>
      <c r="PFK25" s="276"/>
      <c r="PFL25" s="276"/>
      <c r="PFM25" s="276"/>
      <c r="PFN25" s="276"/>
      <c r="PFO25" s="276"/>
      <c r="PFP25" s="276"/>
      <c r="PFQ25" s="276"/>
      <c r="PFR25" s="276"/>
      <c r="PFS25" s="276"/>
      <c r="PFT25" s="276"/>
      <c r="PFU25" s="276"/>
      <c r="PFV25" s="276"/>
      <c r="PFW25" s="276"/>
      <c r="PFX25" s="276"/>
      <c r="PFY25" s="276"/>
      <c r="PFZ25" s="276"/>
      <c r="PGA25" s="276"/>
      <c r="PGB25" s="276"/>
      <c r="PGC25" s="276"/>
      <c r="PGD25" s="276"/>
      <c r="PGE25" s="276"/>
      <c r="PGF25" s="276"/>
      <c r="PGG25" s="276"/>
      <c r="PGH25" s="276"/>
      <c r="PGI25" s="276"/>
      <c r="PGJ25" s="276"/>
      <c r="PGK25" s="276"/>
      <c r="PGL25" s="276"/>
      <c r="PGM25" s="276"/>
      <c r="PGN25" s="276"/>
      <c r="PGO25" s="276"/>
      <c r="PGP25" s="276"/>
      <c r="PGQ25" s="276"/>
      <c r="PGR25" s="276"/>
      <c r="PGS25" s="276"/>
      <c r="PGT25" s="276"/>
      <c r="PGU25" s="276"/>
      <c r="PGV25" s="276"/>
      <c r="PGW25" s="276"/>
      <c r="PGX25" s="276"/>
      <c r="PGY25" s="276"/>
      <c r="PGZ25" s="276"/>
      <c r="PHA25" s="276"/>
      <c r="PHB25" s="276"/>
      <c r="PHC25" s="276"/>
      <c r="PHD25" s="276"/>
      <c r="PHE25" s="276"/>
      <c r="PHF25" s="276"/>
      <c r="PHG25" s="276"/>
      <c r="PHH25" s="276"/>
      <c r="PHI25" s="276"/>
      <c r="PHJ25" s="276"/>
      <c r="PHK25" s="276"/>
      <c r="PHL25" s="276"/>
      <c r="PHM25" s="276"/>
      <c r="PHN25" s="276"/>
      <c r="PHO25" s="276"/>
      <c r="PHP25" s="276"/>
      <c r="PHQ25" s="276"/>
      <c r="PHR25" s="276"/>
      <c r="PHS25" s="276"/>
      <c r="PHT25" s="276"/>
      <c r="PHU25" s="276"/>
      <c r="PHV25" s="276"/>
      <c r="PHW25" s="276"/>
      <c r="PHX25" s="276"/>
      <c r="PHY25" s="276"/>
      <c r="PHZ25" s="276"/>
      <c r="PIA25" s="276"/>
      <c r="PIB25" s="276"/>
      <c r="PIC25" s="276"/>
      <c r="PID25" s="276"/>
      <c r="PIE25" s="276"/>
      <c r="PIF25" s="276"/>
      <c r="PIG25" s="276"/>
      <c r="PIH25" s="276"/>
      <c r="PII25" s="276"/>
      <c r="PIJ25" s="276"/>
      <c r="PIK25" s="276"/>
      <c r="PIL25" s="276"/>
      <c r="PIM25" s="276"/>
      <c r="PIN25" s="276"/>
      <c r="PIO25" s="276"/>
      <c r="PIP25" s="276"/>
      <c r="PIQ25" s="276"/>
      <c r="PIR25" s="276"/>
      <c r="PIS25" s="276"/>
      <c r="PIT25" s="276"/>
      <c r="PIU25" s="276"/>
      <c r="PIV25" s="276"/>
      <c r="PIW25" s="276"/>
      <c r="PIX25" s="276"/>
      <c r="PIY25" s="276"/>
      <c r="PIZ25" s="276"/>
      <c r="PJA25" s="276"/>
      <c r="PJB25" s="276"/>
      <c r="PJC25" s="276"/>
      <c r="PJD25" s="276"/>
      <c r="PJE25" s="276"/>
      <c r="PJF25" s="276"/>
      <c r="PJG25" s="276"/>
      <c r="PJH25" s="276"/>
      <c r="PJI25" s="276"/>
      <c r="PJJ25" s="276"/>
      <c r="PJK25" s="276"/>
      <c r="PJL25" s="276"/>
      <c r="PJM25" s="276"/>
      <c r="PJN25" s="276"/>
      <c r="PJO25" s="276"/>
      <c r="PJP25" s="276"/>
      <c r="PJQ25" s="276"/>
      <c r="PJR25" s="276"/>
      <c r="PJS25" s="276"/>
      <c r="PJT25" s="276"/>
      <c r="PJU25" s="276"/>
      <c r="PJV25" s="276"/>
      <c r="PJW25" s="276"/>
      <c r="PJX25" s="276"/>
      <c r="PJY25" s="276"/>
      <c r="PJZ25" s="276"/>
      <c r="PKA25" s="276"/>
      <c r="PKB25" s="276"/>
      <c r="PKC25" s="276"/>
      <c r="PKD25" s="276"/>
      <c r="PKE25" s="276"/>
      <c r="PKF25" s="276"/>
      <c r="PKG25" s="276"/>
      <c r="PKH25" s="276"/>
      <c r="PKI25" s="276"/>
      <c r="PKJ25" s="276"/>
      <c r="PKK25" s="276"/>
      <c r="PKL25" s="276"/>
      <c r="PKM25" s="276"/>
      <c r="PKN25" s="276"/>
      <c r="PKO25" s="276"/>
      <c r="PKP25" s="276"/>
      <c r="PKQ25" s="276"/>
      <c r="PKR25" s="276"/>
      <c r="PKS25" s="276"/>
      <c r="PKT25" s="276"/>
      <c r="PKU25" s="276"/>
      <c r="PKV25" s="276"/>
      <c r="PKW25" s="276"/>
      <c r="PKX25" s="276"/>
      <c r="PKY25" s="276"/>
      <c r="PKZ25" s="276"/>
      <c r="PLA25" s="276"/>
      <c r="PLB25" s="276"/>
      <c r="PLC25" s="276"/>
      <c r="PLD25" s="276"/>
      <c r="PLE25" s="276"/>
      <c r="PLF25" s="276"/>
      <c r="PLG25" s="276"/>
      <c r="PLH25" s="276"/>
      <c r="PLI25" s="276"/>
      <c r="PLJ25" s="276"/>
      <c r="PLK25" s="276"/>
      <c r="PLL25" s="276"/>
      <c r="PLM25" s="276"/>
      <c r="PLN25" s="276"/>
      <c r="PLO25" s="276"/>
      <c r="PLP25" s="276"/>
      <c r="PLQ25" s="276"/>
      <c r="PLR25" s="276"/>
      <c r="PLS25" s="276"/>
      <c r="PLT25" s="276"/>
      <c r="PLU25" s="276"/>
      <c r="PLV25" s="276"/>
      <c r="PLW25" s="276"/>
      <c r="PLX25" s="276"/>
      <c r="PLY25" s="276"/>
      <c r="PLZ25" s="276"/>
      <c r="PMA25" s="276"/>
      <c r="PMB25" s="276"/>
      <c r="PMC25" s="276"/>
      <c r="PMD25" s="276"/>
      <c r="PME25" s="276"/>
      <c r="PMF25" s="276"/>
      <c r="PMG25" s="276"/>
      <c r="PMH25" s="276"/>
      <c r="PMI25" s="276"/>
      <c r="PMJ25" s="276"/>
      <c r="PMK25" s="276"/>
      <c r="PML25" s="276"/>
      <c r="PMM25" s="276"/>
      <c r="PMN25" s="276"/>
      <c r="PMO25" s="276"/>
      <c r="PMP25" s="276"/>
      <c r="PMQ25" s="276"/>
      <c r="PMR25" s="276"/>
      <c r="PMS25" s="276"/>
      <c r="PMT25" s="276"/>
      <c r="PMU25" s="276"/>
      <c r="PMV25" s="276"/>
      <c r="PMW25" s="276"/>
      <c r="PMX25" s="276"/>
      <c r="PMY25" s="276"/>
      <c r="PMZ25" s="276"/>
      <c r="PNA25" s="276"/>
      <c r="PNB25" s="276"/>
      <c r="PNC25" s="276"/>
      <c r="PND25" s="276"/>
      <c r="PNE25" s="276"/>
      <c r="PNF25" s="276"/>
      <c r="PNG25" s="276"/>
      <c r="PNH25" s="276"/>
      <c r="PNI25" s="276"/>
      <c r="PNJ25" s="276"/>
      <c r="PNK25" s="276"/>
      <c r="PNL25" s="276"/>
      <c r="PNM25" s="276"/>
      <c r="PNN25" s="276"/>
      <c r="PNO25" s="276"/>
      <c r="PNP25" s="276"/>
      <c r="PNQ25" s="276"/>
      <c r="PNR25" s="276"/>
      <c r="PNS25" s="276"/>
      <c r="PNT25" s="276"/>
      <c r="PNU25" s="276"/>
      <c r="PNV25" s="276"/>
      <c r="PNW25" s="276"/>
      <c r="PNX25" s="276"/>
      <c r="PNY25" s="276"/>
      <c r="PNZ25" s="276"/>
      <c r="POA25" s="276"/>
      <c r="POB25" s="276"/>
      <c r="POC25" s="276"/>
      <c r="POD25" s="276"/>
      <c r="POE25" s="276"/>
      <c r="POF25" s="276"/>
      <c r="POG25" s="276"/>
      <c r="POH25" s="276"/>
      <c r="POI25" s="276"/>
      <c r="POJ25" s="276"/>
      <c r="POK25" s="276"/>
      <c r="POL25" s="276"/>
      <c r="POM25" s="276"/>
      <c r="PON25" s="276"/>
      <c r="POO25" s="276"/>
      <c r="POP25" s="276"/>
      <c r="POQ25" s="276"/>
      <c r="POR25" s="276"/>
      <c r="POS25" s="276"/>
      <c r="POT25" s="276"/>
      <c r="POU25" s="276"/>
      <c r="POV25" s="276"/>
      <c r="POW25" s="276"/>
      <c r="POX25" s="276"/>
      <c r="POY25" s="276"/>
      <c r="POZ25" s="276"/>
      <c r="PPA25" s="276"/>
      <c r="PPB25" s="276"/>
      <c r="PPC25" s="276"/>
      <c r="PPD25" s="276"/>
      <c r="PPE25" s="276"/>
      <c r="PPF25" s="276"/>
      <c r="PPG25" s="276"/>
      <c r="PPH25" s="276"/>
      <c r="PPI25" s="276"/>
      <c r="PPJ25" s="276"/>
      <c r="PPK25" s="276"/>
      <c r="PPL25" s="276"/>
      <c r="PPM25" s="276"/>
      <c r="PPN25" s="276"/>
      <c r="PPO25" s="276"/>
      <c r="PPP25" s="276"/>
      <c r="PPQ25" s="276"/>
      <c r="PPR25" s="276"/>
      <c r="PPS25" s="276"/>
      <c r="PPT25" s="276"/>
      <c r="PPU25" s="276"/>
      <c r="PPV25" s="276"/>
      <c r="PPW25" s="276"/>
      <c r="PPX25" s="276"/>
      <c r="PPY25" s="276"/>
      <c r="PPZ25" s="276"/>
      <c r="PQA25" s="276"/>
      <c r="PQB25" s="276"/>
      <c r="PQC25" s="276"/>
      <c r="PQD25" s="276"/>
      <c r="PQE25" s="276"/>
      <c r="PQF25" s="276"/>
      <c r="PQG25" s="276"/>
      <c r="PQH25" s="276"/>
      <c r="PQI25" s="276"/>
      <c r="PQJ25" s="276"/>
      <c r="PQK25" s="276"/>
      <c r="PQL25" s="276"/>
      <c r="PQM25" s="276"/>
      <c r="PQN25" s="276"/>
      <c r="PQO25" s="276"/>
      <c r="PQP25" s="276"/>
      <c r="PQQ25" s="276"/>
      <c r="PQR25" s="276"/>
      <c r="PQS25" s="276"/>
      <c r="PQT25" s="276"/>
      <c r="PQU25" s="276"/>
      <c r="PQV25" s="276"/>
      <c r="PQW25" s="276"/>
      <c r="PQX25" s="276"/>
      <c r="PQY25" s="276"/>
      <c r="PQZ25" s="276"/>
      <c r="PRA25" s="276"/>
      <c r="PRB25" s="276"/>
      <c r="PRC25" s="276"/>
      <c r="PRD25" s="276"/>
      <c r="PRE25" s="276"/>
      <c r="PRF25" s="276"/>
      <c r="PRG25" s="276"/>
      <c r="PRH25" s="276"/>
      <c r="PRI25" s="276"/>
      <c r="PRJ25" s="276"/>
      <c r="PRK25" s="276"/>
      <c r="PRL25" s="276"/>
      <c r="PRM25" s="276"/>
      <c r="PRN25" s="276"/>
      <c r="PRO25" s="276"/>
      <c r="PRP25" s="276"/>
      <c r="PRQ25" s="276"/>
      <c r="PRR25" s="276"/>
      <c r="PRS25" s="276"/>
      <c r="PRT25" s="276"/>
      <c r="PRU25" s="276"/>
      <c r="PRV25" s="276"/>
      <c r="PRW25" s="276"/>
      <c r="PRX25" s="276"/>
      <c r="PRY25" s="276"/>
      <c r="PRZ25" s="276"/>
      <c r="PSA25" s="276"/>
      <c r="PSB25" s="276"/>
      <c r="PSC25" s="276"/>
      <c r="PSD25" s="276"/>
      <c r="PSE25" s="276"/>
      <c r="PSF25" s="276"/>
      <c r="PSG25" s="276"/>
      <c r="PSH25" s="276"/>
      <c r="PSI25" s="276"/>
      <c r="PSJ25" s="276"/>
      <c r="PSK25" s="276"/>
      <c r="PSL25" s="276"/>
      <c r="PSM25" s="276"/>
      <c r="PSN25" s="276"/>
      <c r="PSO25" s="276"/>
      <c r="PSP25" s="276"/>
      <c r="PSQ25" s="276"/>
      <c r="PSR25" s="276"/>
      <c r="PSS25" s="276"/>
      <c r="PST25" s="276"/>
      <c r="PSU25" s="276"/>
      <c r="PSV25" s="276"/>
      <c r="PSW25" s="276"/>
      <c r="PSX25" s="276"/>
      <c r="PSY25" s="276"/>
      <c r="PSZ25" s="276"/>
      <c r="PTA25" s="276"/>
      <c r="PTB25" s="276"/>
      <c r="PTC25" s="276"/>
      <c r="PTD25" s="276"/>
      <c r="PTE25" s="276"/>
      <c r="PTF25" s="276"/>
      <c r="PTG25" s="276"/>
      <c r="PTH25" s="276"/>
      <c r="PTI25" s="276"/>
      <c r="PTJ25" s="276"/>
      <c r="PTK25" s="276"/>
      <c r="PTL25" s="276"/>
      <c r="PTM25" s="276"/>
      <c r="PTN25" s="276"/>
      <c r="PTO25" s="276"/>
      <c r="PTP25" s="276"/>
      <c r="PTQ25" s="276"/>
      <c r="PTR25" s="276"/>
      <c r="PTS25" s="276"/>
      <c r="PTT25" s="276"/>
      <c r="PTU25" s="276"/>
      <c r="PTV25" s="276"/>
      <c r="PTW25" s="276"/>
      <c r="PTX25" s="276"/>
      <c r="PTY25" s="276"/>
      <c r="PTZ25" s="276"/>
      <c r="PUA25" s="276"/>
      <c r="PUB25" s="276"/>
      <c r="PUC25" s="276"/>
      <c r="PUD25" s="276"/>
      <c r="PUE25" s="276"/>
      <c r="PUF25" s="276"/>
      <c r="PUG25" s="276"/>
      <c r="PUH25" s="276"/>
      <c r="PUI25" s="276"/>
      <c r="PUJ25" s="276"/>
      <c r="PUK25" s="276"/>
      <c r="PUL25" s="276"/>
      <c r="PUM25" s="276"/>
      <c r="PUN25" s="276"/>
      <c r="PUO25" s="276"/>
      <c r="PUP25" s="276"/>
      <c r="PUQ25" s="276"/>
      <c r="PUR25" s="276"/>
      <c r="PUS25" s="276"/>
      <c r="PUT25" s="276"/>
      <c r="PUU25" s="276"/>
      <c r="PUV25" s="276"/>
      <c r="PUW25" s="276"/>
      <c r="PUX25" s="276"/>
      <c r="PUY25" s="276"/>
      <c r="PUZ25" s="276"/>
      <c r="PVA25" s="276"/>
      <c r="PVB25" s="276"/>
      <c r="PVC25" s="276"/>
      <c r="PVD25" s="276"/>
      <c r="PVE25" s="276"/>
      <c r="PVF25" s="276"/>
      <c r="PVG25" s="276"/>
      <c r="PVH25" s="276"/>
      <c r="PVI25" s="276"/>
      <c r="PVJ25" s="276"/>
      <c r="PVK25" s="276"/>
      <c r="PVL25" s="276"/>
      <c r="PVM25" s="276"/>
      <c r="PVN25" s="276"/>
      <c r="PVO25" s="276"/>
      <c r="PVP25" s="276"/>
      <c r="PVQ25" s="276"/>
      <c r="PVR25" s="276"/>
      <c r="PVS25" s="276"/>
      <c r="PVT25" s="276"/>
      <c r="PVU25" s="276"/>
      <c r="PVV25" s="276"/>
      <c r="PVW25" s="276"/>
      <c r="PVX25" s="276"/>
      <c r="PVY25" s="276"/>
      <c r="PVZ25" s="276"/>
      <c r="PWA25" s="276"/>
      <c r="PWB25" s="276"/>
      <c r="PWC25" s="276"/>
      <c r="PWD25" s="276"/>
      <c r="PWE25" s="276"/>
      <c r="PWF25" s="276"/>
      <c r="PWG25" s="276"/>
      <c r="PWH25" s="276"/>
      <c r="PWI25" s="276"/>
      <c r="PWJ25" s="276"/>
      <c r="PWK25" s="276"/>
      <c r="PWL25" s="276"/>
      <c r="PWM25" s="276"/>
      <c r="PWN25" s="276"/>
      <c r="PWO25" s="276"/>
      <c r="PWP25" s="276"/>
      <c r="PWQ25" s="276"/>
      <c r="PWR25" s="276"/>
      <c r="PWS25" s="276"/>
      <c r="PWT25" s="276"/>
      <c r="PWU25" s="276"/>
      <c r="PWV25" s="276"/>
      <c r="PWW25" s="276"/>
      <c r="PWX25" s="276"/>
      <c r="PWY25" s="276"/>
      <c r="PWZ25" s="276"/>
      <c r="PXA25" s="276"/>
      <c r="PXB25" s="276"/>
      <c r="PXC25" s="276"/>
      <c r="PXD25" s="276"/>
      <c r="PXE25" s="276"/>
      <c r="PXF25" s="276"/>
      <c r="PXG25" s="276"/>
      <c r="PXH25" s="276"/>
      <c r="PXI25" s="276"/>
      <c r="PXJ25" s="276"/>
      <c r="PXK25" s="276"/>
      <c r="PXL25" s="276"/>
      <c r="PXM25" s="276"/>
      <c r="PXN25" s="276"/>
      <c r="PXO25" s="276"/>
      <c r="PXP25" s="276"/>
      <c r="PXQ25" s="276"/>
      <c r="PXR25" s="276"/>
      <c r="PXS25" s="276"/>
      <c r="PXT25" s="276"/>
      <c r="PXU25" s="276"/>
      <c r="PXV25" s="276"/>
      <c r="PXW25" s="276"/>
      <c r="PXX25" s="276"/>
      <c r="PXY25" s="276"/>
      <c r="PXZ25" s="276"/>
      <c r="PYA25" s="276"/>
      <c r="PYB25" s="276"/>
      <c r="PYC25" s="276"/>
      <c r="PYD25" s="276"/>
      <c r="PYE25" s="276"/>
      <c r="PYF25" s="276"/>
      <c r="PYG25" s="276"/>
      <c r="PYH25" s="276"/>
      <c r="PYI25" s="276"/>
      <c r="PYJ25" s="276"/>
      <c r="PYK25" s="276"/>
      <c r="PYL25" s="276"/>
      <c r="PYM25" s="276"/>
      <c r="PYN25" s="276"/>
      <c r="PYO25" s="276"/>
      <c r="PYP25" s="276"/>
      <c r="PYQ25" s="276"/>
      <c r="PYR25" s="276"/>
      <c r="PYS25" s="276"/>
      <c r="PYT25" s="276"/>
      <c r="PYU25" s="276"/>
      <c r="PYV25" s="276"/>
      <c r="PYW25" s="276"/>
      <c r="PYX25" s="276"/>
      <c r="PYY25" s="276"/>
      <c r="PYZ25" s="276"/>
      <c r="PZA25" s="276"/>
      <c r="PZB25" s="276"/>
      <c r="PZC25" s="276"/>
      <c r="PZD25" s="276"/>
      <c r="PZE25" s="276"/>
      <c r="PZF25" s="276"/>
      <c r="PZG25" s="276"/>
      <c r="PZH25" s="276"/>
      <c r="PZI25" s="276"/>
      <c r="PZJ25" s="276"/>
      <c r="PZK25" s="276"/>
      <c r="PZL25" s="276"/>
      <c r="PZM25" s="276"/>
      <c r="PZN25" s="276"/>
      <c r="PZO25" s="276"/>
      <c r="PZP25" s="276"/>
      <c r="PZQ25" s="276"/>
      <c r="PZR25" s="276"/>
      <c r="PZS25" s="276"/>
      <c r="PZT25" s="276"/>
      <c r="PZU25" s="276"/>
      <c r="PZV25" s="276"/>
      <c r="PZW25" s="276"/>
      <c r="PZX25" s="276"/>
      <c r="PZY25" s="276"/>
      <c r="PZZ25" s="276"/>
      <c r="QAA25" s="276"/>
      <c r="QAB25" s="276"/>
      <c r="QAC25" s="276"/>
      <c r="QAD25" s="276"/>
      <c r="QAE25" s="276"/>
      <c r="QAF25" s="276"/>
      <c r="QAG25" s="276"/>
      <c r="QAH25" s="276"/>
      <c r="QAI25" s="276"/>
      <c r="QAJ25" s="276"/>
      <c r="QAK25" s="276"/>
      <c r="QAL25" s="276"/>
      <c r="QAM25" s="276"/>
      <c r="QAN25" s="276"/>
      <c r="QAO25" s="276"/>
      <c r="QAP25" s="276"/>
      <c r="QAQ25" s="276"/>
      <c r="QAR25" s="276"/>
      <c r="QAS25" s="276"/>
      <c r="QAT25" s="276"/>
      <c r="QAU25" s="276"/>
      <c r="QAV25" s="276"/>
      <c r="QAW25" s="276"/>
      <c r="QAX25" s="276"/>
      <c r="QAY25" s="276"/>
      <c r="QAZ25" s="276"/>
      <c r="QBA25" s="276"/>
      <c r="QBB25" s="276"/>
      <c r="QBC25" s="276"/>
      <c r="QBD25" s="276"/>
      <c r="QBE25" s="276"/>
      <c r="QBF25" s="276"/>
      <c r="QBG25" s="276"/>
      <c r="QBH25" s="276"/>
      <c r="QBI25" s="276"/>
      <c r="QBJ25" s="276"/>
      <c r="QBK25" s="276"/>
      <c r="QBL25" s="276"/>
      <c r="QBM25" s="276"/>
      <c r="QBN25" s="276"/>
      <c r="QBO25" s="276"/>
      <c r="QBP25" s="276"/>
      <c r="QBQ25" s="276"/>
      <c r="QBR25" s="276"/>
      <c r="QBS25" s="276"/>
      <c r="QBT25" s="276"/>
      <c r="QBU25" s="276"/>
      <c r="QBV25" s="276"/>
      <c r="QBW25" s="276"/>
      <c r="QBX25" s="276"/>
      <c r="QBY25" s="276"/>
      <c r="QBZ25" s="276"/>
      <c r="QCA25" s="276"/>
      <c r="QCB25" s="276"/>
      <c r="QCC25" s="276"/>
      <c r="QCD25" s="276"/>
      <c r="QCE25" s="276"/>
      <c r="QCF25" s="276"/>
      <c r="QCG25" s="276"/>
      <c r="QCH25" s="276"/>
      <c r="QCI25" s="276"/>
      <c r="QCJ25" s="276"/>
      <c r="QCK25" s="276"/>
      <c r="QCL25" s="276"/>
      <c r="QCM25" s="276"/>
      <c r="QCN25" s="276"/>
      <c r="QCO25" s="276"/>
      <c r="QCP25" s="276"/>
      <c r="QCQ25" s="276"/>
      <c r="QCR25" s="276"/>
      <c r="QCS25" s="276"/>
      <c r="QCT25" s="276"/>
      <c r="QCU25" s="276"/>
      <c r="QCV25" s="276"/>
      <c r="QCW25" s="276"/>
      <c r="QCX25" s="276"/>
      <c r="QCY25" s="276"/>
      <c r="QCZ25" s="276"/>
      <c r="QDA25" s="276"/>
      <c r="QDB25" s="276"/>
      <c r="QDC25" s="276"/>
      <c r="QDD25" s="276"/>
      <c r="QDE25" s="276"/>
      <c r="QDF25" s="276"/>
      <c r="QDG25" s="276"/>
      <c r="QDH25" s="276"/>
      <c r="QDI25" s="276"/>
      <c r="QDJ25" s="276"/>
      <c r="QDK25" s="276"/>
      <c r="QDL25" s="276"/>
      <c r="QDM25" s="276"/>
      <c r="QDN25" s="276"/>
      <c r="QDO25" s="276"/>
      <c r="QDP25" s="276"/>
      <c r="QDQ25" s="276"/>
      <c r="QDR25" s="276"/>
      <c r="QDS25" s="276"/>
      <c r="QDT25" s="276"/>
      <c r="QDU25" s="276"/>
      <c r="QDV25" s="276"/>
      <c r="QDW25" s="276"/>
      <c r="QDX25" s="276"/>
      <c r="QDY25" s="276"/>
      <c r="QDZ25" s="276"/>
      <c r="QEA25" s="276"/>
      <c r="QEB25" s="276"/>
      <c r="QEC25" s="276"/>
      <c r="QED25" s="276"/>
      <c r="QEE25" s="276"/>
      <c r="QEF25" s="276"/>
      <c r="QEG25" s="276"/>
      <c r="QEH25" s="276"/>
      <c r="QEI25" s="276"/>
      <c r="QEJ25" s="276"/>
      <c r="QEK25" s="276"/>
      <c r="QEL25" s="276"/>
      <c r="QEM25" s="276"/>
      <c r="QEN25" s="276"/>
      <c r="QEO25" s="276"/>
      <c r="QEP25" s="276"/>
      <c r="QEQ25" s="276"/>
      <c r="QER25" s="276"/>
      <c r="QES25" s="276"/>
      <c r="QET25" s="276"/>
      <c r="QEU25" s="276"/>
      <c r="QEV25" s="276"/>
      <c r="QEW25" s="276"/>
      <c r="QEX25" s="276"/>
      <c r="QEY25" s="276"/>
      <c r="QEZ25" s="276"/>
      <c r="QFA25" s="276"/>
      <c r="QFB25" s="276"/>
      <c r="QFC25" s="276"/>
      <c r="QFD25" s="276"/>
      <c r="QFE25" s="276"/>
      <c r="QFF25" s="276"/>
      <c r="QFG25" s="276"/>
      <c r="QFH25" s="276"/>
      <c r="QFI25" s="276"/>
      <c r="QFJ25" s="276"/>
      <c r="QFK25" s="276"/>
      <c r="QFL25" s="276"/>
      <c r="QFM25" s="276"/>
      <c r="QFN25" s="276"/>
      <c r="QFO25" s="276"/>
      <c r="QFP25" s="276"/>
      <c r="QFQ25" s="276"/>
      <c r="QFR25" s="276"/>
      <c r="QFS25" s="276"/>
      <c r="QFT25" s="276"/>
      <c r="QFU25" s="276"/>
      <c r="QFV25" s="276"/>
      <c r="QFW25" s="276"/>
      <c r="QFX25" s="276"/>
      <c r="QFY25" s="276"/>
      <c r="QFZ25" s="276"/>
      <c r="QGA25" s="276"/>
      <c r="QGB25" s="276"/>
      <c r="QGC25" s="276"/>
      <c r="QGD25" s="276"/>
      <c r="QGE25" s="276"/>
      <c r="QGF25" s="276"/>
      <c r="QGG25" s="276"/>
      <c r="QGH25" s="276"/>
      <c r="QGI25" s="276"/>
      <c r="QGJ25" s="276"/>
      <c r="QGK25" s="276"/>
      <c r="QGL25" s="276"/>
      <c r="QGM25" s="276"/>
      <c r="QGN25" s="276"/>
      <c r="QGO25" s="276"/>
      <c r="QGP25" s="276"/>
      <c r="QGQ25" s="276"/>
      <c r="QGR25" s="276"/>
      <c r="QGS25" s="276"/>
      <c r="QGT25" s="276"/>
      <c r="QGU25" s="276"/>
      <c r="QGV25" s="276"/>
      <c r="QGW25" s="276"/>
      <c r="QGX25" s="276"/>
      <c r="QGY25" s="276"/>
      <c r="QGZ25" s="276"/>
      <c r="QHA25" s="276"/>
      <c r="QHB25" s="276"/>
      <c r="QHC25" s="276"/>
      <c r="QHD25" s="276"/>
      <c r="QHE25" s="276"/>
      <c r="QHF25" s="276"/>
      <c r="QHG25" s="276"/>
      <c r="QHH25" s="276"/>
      <c r="QHI25" s="276"/>
      <c r="QHJ25" s="276"/>
      <c r="QHK25" s="276"/>
      <c r="QHL25" s="276"/>
      <c r="QHM25" s="276"/>
      <c r="QHN25" s="276"/>
      <c r="QHO25" s="276"/>
      <c r="QHP25" s="276"/>
      <c r="QHQ25" s="276"/>
      <c r="QHR25" s="276"/>
      <c r="QHS25" s="276"/>
      <c r="QHT25" s="276"/>
      <c r="QHU25" s="276"/>
      <c r="QHV25" s="276"/>
      <c r="QHW25" s="276"/>
      <c r="QHX25" s="276"/>
      <c r="QHY25" s="276"/>
      <c r="QHZ25" s="276"/>
      <c r="QIA25" s="276"/>
      <c r="QIB25" s="276"/>
      <c r="QIC25" s="276"/>
      <c r="QID25" s="276"/>
      <c r="QIE25" s="276"/>
      <c r="QIF25" s="276"/>
      <c r="QIG25" s="276"/>
      <c r="QIH25" s="276"/>
      <c r="QII25" s="276"/>
      <c r="QIJ25" s="276"/>
      <c r="QIK25" s="276"/>
      <c r="QIL25" s="276"/>
      <c r="QIM25" s="276"/>
      <c r="QIN25" s="276"/>
      <c r="QIO25" s="276"/>
      <c r="QIP25" s="276"/>
      <c r="QIQ25" s="276"/>
      <c r="QIR25" s="276"/>
      <c r="QIS25" s="276"/>
      <c r="QIT25" s="276"/>
      <c r="QIU25" s="276"/>
      <c r="QIV25" s="276"/>
      <c r="QIW25" s="276"/>
      <c r="QIX25" s="276"/>
      <c r="QIY25" s="276"/>
      <c r="QIZ25" s="276"/>
      <c r="QJA25" s="276"/>
      <c r="QJB25" s="276"/>
      <c r="QJC25" s="276"/>
      <c r="QJD25" s="276"/>
      <c r="QJE25" s="276"/>
      <c r="QJF25" s="276"/>
      <c r="QJG25" s="276"/>
      <c r="QJH25" s="276"/>
      <c r="QJI25" s="276"/>
      <c r="QJJ25" s="276"/>
      <c r="QJK25" s="276"/>
      <c r="QJL25" s="276"/>
      <c r="QJM25" s="276"/>
      <c r="QJN25" s="276"/>
      <c r="QJO25" s="276"/>
      <c r="QJP25" s="276"/>
      <c r="QJQ25" s="276"/>
      <c r="QJR25" s="276"/>
      <c r="QJS25" s="276"/>
      <c r="QJT25" s="276"/>
      <c r="QJU25" s="276"/>
      <c r="QJV25" s="276"/>
      <c r="QJW25" s="276"/>
      <c r="QJX25" s="276"/>
      <c r="QJY25" s="276"/>
      <c r="QJZ25" s="276"/>
      <c r="QKA25" s="276"/>
      <c r="QKB25" s="276"/>
      <c r="QKC25" s="276"/>
      <c r="QKD25" s="276"/>
      <c r="QKE25" s="276"/>
      <c r="QKF25" s="276"/>
      <c r="QKG25" s="276"/>
      <c r="QKH25" s="276"/>
      <c r="QKI25" s="276"/>
      <c r="QKJ25" s="276"/>
      <c r="QKK25" s="276"/>
      <c r="QKL25" s="276"/>
      <c r="QKM25" s="276"/>
      <c r="QKN25" s="276"/>
      <c r="QKO25" s="276"/>
      <c r="QKP25" s="276"/>
      <c r="QKQ25" s="276"/>
      <c r="QKR25" s="276"/>
      <c r="QKS25" s="276"/>
      <c r="QKT25" s="276"/>
      <c r="QKU25" s="276"/>
      <c r="QKV25" s="276"/>
      <c r="QKW25" s="276"/>
      <c r="QKX25" s="276"/>
      <c r="QKY25" s="276"/>
      <c r="QKZ25" s="276"/>
      <c r="QLA25" s="276"/>
      <c r="QLB25" s="276"/>
      <c r="QLC25" s="276"/>
      <c r="QLD25" s="276"/>
      <c r="QLE25" s="276"/>
      <c r="QLF25" s="276"/>
      <c r="QLG25" s="276"/>
      <c r="QLH25" s="276"/>
      <c r="QLI25" s="276"/>
      <c r="QLJ25" s="276"/>
      <c r="QLK25" s="276"/>
      <c r="QLL25" s="276"/>
      <c r="QLM25" s="276"/>
      <c r="QLN25" s="276"/>
      <c r="QLO25" s="276"/>
      <c r="QLP25" s="276"/>
      <c r="QLQ25" s="276"/>
      <c r="QLR25" s="276"/>
      <c r="QLS25" s="276"/>
      <c r="QLT25" s="276"/>
      <c r="QLU25" s="276"/>
      <c r="QLV25" s="276"/>
      <c r="QLW25" s="276"/>
      <c r="QLX25" s="276"/>
      <c r="QLY25" s="276"/>
      <c r="QLZ25" s="276"/>
      <c r="QMA25" s="276"/>
      <c r="QMB25" s="276"/>
      <c r="QMC25" s="276"/>
      <c r="QMD25" s="276"/>
      <c r="QME25" s="276"/>
      <c r="QMF25" s="276"/>
      <c r="QMG25" s="276"/>
      <c r="QMH25" s="276"/>
      <c r="QMI25" s="276"/>
      <c r="QMJ25" s="276"/>
      <c r="QMK25" s="276"/>
      <c r="QML25" s="276"/>
      <c r="QMM25" s="276"/>
      <c r="QMN25" s="276"/>
      <c r="QMO25" s="276"/>
      <c r="QMP25" s="276"/>
      <c r="QMQ25" s="276"/>
      <c r="QMR25" s="276"/>
      <c r="QMS25" s="276"/>
      <c r="QMT25" s="276"/>
      <c r="QMU25" s="276"/>
      <c r="QMV25" s="276"/>
      <c r="QMW25" s="276"/>
      <c r="QMX25" s="276"/>
      <c r="QMY25" s="276"/>
      <c r="QMZ25" s="276"/>
      <c r="QNA25" s="276"/>
      <c r="QNB25" s="276"/>
      <c r="QNC25" s="276"/>
      <c r="QND25" s="276"/>
      <c r="QNE25" s="276"/>
      <c r="QNF25" s="276"/>
      <c r="QNG25" s="276"/>
      <c r="QNH25" s="276"/>
      <c r="QNI25" s="276"/>
      <c r="QNJ25" s="276"/>
      <c r="QNK25" s="276"/>
      <c r="QNL25" s="276"/>
      <c r="QNM25" s="276"/>
      <c r="QNN25" s="276"/>
      <c r="QNO25" s="276"/>
      <c r="QNP25" s="276"/>
      <c r="QNQ25" s="276"/>
      <c r="QNR25" s="276"/>
      <c r="QNS25" s="276"/>
      <c r="QNT25" s="276"/>
      <c r="QNU25" s="276"/>
      <c r="QNV25" s="276"/>
      <c r="QNW25" s="276"/>
      <c r="QNX25" s="276"/>
      <c r="QNY25" s="276"/>
      <c r="QNZ25" s="276"/>
      <c r="QOA25" s="276"/>
      <c r="QOB25" s="276"/>
      <c r="QOC25" s="276"/>
      <c r="QOD25" s="276"/>
      <c r="QOE25" s="276"/>
      <c r="QOF25" s="276"/>
      <c r="QOG25" s="276"/>
      <c r="QOH25" s="276"/>
      <c r="QOI25" s="276"/>
      <c r="QOJ25" s="276"/>
      <c r="QOK25" s="276"/>
      <c r="QOL25" s="276"/>
      <c r="QOM25" s="276"/>
      <c r="QON25" s="276"/>
      <c r="QOO25" s="276"/>
      <c r="QOP25" s="276"/>
      <c r="QOQ25" s="276"/>
      <c r="QOR25" s="276"/>
      <c r="QOS25" s="276"/>
      <c r="QOT25" s="276"/>
      <c r="QOU25" s="276"/>
      <c r="QOV25" s="276"/>
      <c r="QOW25" s="276"/>
      <c r="QOX25" s="276"/>
      <c r="QOY25" s="276"/>
      <c r="QOZ25" s="276"/>
      <c r="QPA25" s="276"/>
      <c r="QPB25" s="276"/>
      <c r="QPC25" s="276"/>
      <c r="QPD25" s="276"/>
      <c r="QPE25" s="276"/>
      <c r="QPF25" s="276"/>
      <c r="QPG25" s="276"/>
      <c r="QPH25" s="276"/>
      <c r="QPI25" s="276"/>
      <c r="QPJ25" s="276"/>
      <c r="QPK25" s="276"/>
      <c r="QPL25" s="276"/>
      <c r="QPM25" s="276"/>
      <c r="QPN25" s="276"/>
      <c r="QPO25" s="276"/>
      <c r="QPP25" s="276"/>
      <c r="QPQ25" s="276"/>
      <c r="QPR25" s="276"/>
      <c r="QPS25" s="276"/>
      <c r="QPT25" s="276"/>
      <c r="QPU25" s="276"/>
      <c r="QPV25" s="276"/>
      <c r="QPW25" s="276"/>
      <c r="QPX25" s="276"/>
      <c r="QPY25" s="276"/>
      <c r="QPZ25" s="276"/>
      <c r="QQA25" s="276"/>
      <c r="QQB25" s="276"/>
      <c r="QQC25" s="276"/>
      <c r="QQD25" s="276"/>
      <c r="QQE25" s="276"/>
      <c r="QQF25" s="276"/>
      <c r="QQG25" s="276"/>
      <c r="QQH25" s="276"/>
      <c r="QQI25" s="276"/>
      <c r="QQJ25" s="276"/>
      <c r="QQK25" s="276"/>
      <c r="QQL25" s="276"/>
      <c r="QQM25" s="276"/>
      <c r="QQN25" s="276"/>
      <c r="QQO25" s="276"/>
      <c r="QQP25" s="276"/>
      <c r="QQQ25" s="276"/>
      <c r="QQR25" s="276"/>
      <c r="QQS25" s="276"/>
      <c r="QQT25" s="276"/>
      <c r="QQU25" s="276"/>
      <c r="QQV25" s="276"/>
      <c r="QQW25" s="276"/>
      <c r="QQX25" s="276"/>
      <c r="QQY25" s="276"/>
      <c r="QQZ25" s="276"/>
      <c r="QRA25" s="276"/>
      <c r="QRB25" s="276"/>
      <c r="QRC25" s="276"/>
      <c r="QRD25" s="276"/>
      <c r="QRE25" s="276"/>
      <c r="QRF25" s="276"/>
      <c r="QRG25" s="276"/>
      <c r="QRH25" s="276"/>
      <c r="QRI25" s="276"/>
      <c r="QRJ25" s="276"/>
      <c r="QRK25" s="276"/>
      <c r="QRL25" s="276"/>
      <c r="QRM25" s="276"/>
      <c r="QRN25" s="276"/>
      <c r="QRO25" s="276"/>
      <c r="QRP25" s="276"/>
      <c r="QRQ25" s="276"/>
      <c r="QRR25" s="276"/>
      <c r="QRS25" s="276"/>
      <c r="QRT25" s="276"/>
      <c r="QRU25" s="276"/>
      <c r="QRV25" s="276"/>
      <c r="QRW25" s="276"/>
      <c r="QRX25" s="276"/>
      <c r="QRY25" s="276"/>
      <c r="QRZ25" s="276"/>
      <c r="QSA25" s="276"/>
      <c r="QSB25" s="276"/>
      <c r="QSC25" s="276"/>
      <c r="QSD25" s="276"/>
      <c r="QSE25" s="276"/>
      <c r="QSF25" s="276"/>
      <c r="QSG25" s="276"/>
      <c r="QSH25" s="276"/>
      <c r="QSI25" s="276"/>
      <c r="QSJ25" s="276"/>
      <c r="QSK25" s="276"/>
      <c r="QSL25" s="276"/>
      <c r="QSM25" s="276"/>
      <c r="QSN25" s="276"/>
      <c r="QSO25" s="276"/>
      <c r="QSP25" s="276"/>
      <c r="QSQ25" s="276"/>
      <c r="QSR25" s="276"/>
      <c r="QSS25" s="276"/>
      <c r="QST25" s="276"/>
      <c r="QSU25" s="276"/>
      <c r="QSV25" s="276"/>
      <c r="QSW25" s="276"/>
      <c r="QSX25" s="276"/>
      <c r="QSY25" s="276"/>
      <c r="QSZ25" s="276"/>
      <c r="QTA25" s="276"/>
      <c r="QTB25" s="276"/>
      <c r="QTC25" s="276"/>
      <c r="QTD25" s="276"/>
      <c r="QTE25" s="276"/>
      <c r="QTF25" s="276"/>
      <c r="QTG25" s="276"/>
      <c r="QTH25" s="276"/>
      <c r="QTI25" s="276"/>
      <c r="QTJ25" s="276"/>
      <c r="QTK25" s="276"/>
      <c r="QTL25" s="276"/>
      <c r="QTM25" s="276"/>
      <c r="QTN25" s="276"/>
      <c r="QTO25" s="276"/>
      <c r="QTP25" s="276"/>
      <c r="QTQ25" s="276"/>
      <c r="QTR25" s="276"/>
      <c r="QTS25" s="276"/>
      <c r="QTT25" s="276"/>
      <c r="QTU25" s="276"/>
      <c r="QTV25" s="276"/>
      <c r="QTW25" s="276"/>
      <c r="QTX25" s="276"/>
      <c r="QTY25" s="276"/>
      <c r="QTZ25" s="276"/>
      <c r="QUA25" s="276"/>
      <c r="QUB25" s="276"/>
      <c r="QUC25" s="276"/>
      <c r="QUD25" s="276"/>
      <c r="QUE25" s="276"/>
      <c r="QUF25" s="276"/>
      <c r="QUG25" s="276"/>
      <c r="QUH25" s="276"/>
      <c r="QUI25" s="276"/>
      <c r="QUJ25" s="276"/>
      <c r="QUK25" s="276"/>
      <c r="QUL25" s="276"/>
      <c r="QUM25" s="276"/>
      <c r="QUN25" s="276"/>
      <c r="QUO25" s="276"/>
      <c r="QUP25" s="276"/>
      <c r="QUQ25" s="276"/>
      <c r="QUR25" s="276"/>
      <c r="QUS25" s="276"/>
      <c r="QUT25" s="276"/>
      <c r="QUU25" s="276"/>
      <c r="QUV25" s="276"/>
      <c r="QUW25" s="276"/>
      <c r="QUX25" s="276"/>
      <c r="QUY25" s="276"/>
      <c r="QUZ25" s="276"/>
      <c r="QVA25" s="276"/>
      <c r="QVB25" s="276"/>
      <c r="QVC25" s="276"/>
      <c r="QVD25" s="276"/>
      <c r="QVE25" s="276"/>
      <c r="QVF25" s="276"/>
      <c r="QVG25" s="276"/>
      <c r="QVH25" s="276"/>
      <c r="QVI25" s="276"/>
      <c r="QVJ25" s="276"/>
      <c r="QVK25" s="276"/>
      <c r="QVL25" s="276"/>
      <c r="QVM25" s="276"/>
      <c r="QVN25" s="276"/>
      <c r="QVO25" s="276"/>
      <c r="QVP25" s="276"/>
      <c r="QVQ25" s="276"/>
      <c r="QVR25" s="276"/>
      <c r="QVS25" s="276"/>
      <c r="QVT25" s="276"/>
      <c r="QVU25" s="276"/>
      <c r="QVV25" s="276"/>
      <c r="QVW25" s="276"/>
      <c r="QVX25" s="276"/>
      <c r="QVY25" s="276"/>
      <c r="QVZ25" s="276"/>
      <c r="QWA25" s="276"/>
      <c r="QWB25" s="276"/>
      <c r="QWC25" s="276"/>
      <c r="QWD25" s="276"/>
      <c r="QWE25" s="276"/>
      <c r="QWF25" s="276"/>
      <c r="QWG25" s="276"/>
      <c r="QWH25" s="276"/>
      <c r="QWI25" s="276"/>
      <c r="QWJ25" s="276"/>
      <c r="QWK25" s="276"/>
      <c r="QWL25" s="276"/>
      <c r="QWM25" s="276"/>
      <c r="QWN25" s="276"/>
      <c r="QWO25" s="276"/>
      <c r="QWP25" s="276"/>
      <c r="QWQ25" s="276"/>
      <c r="QWR25" s="276"/>
      <c r="QWS25" s="276"/>
      <c r="QWT25" s="276"/>
      <c r="QWU25" s="276"/>
      <c r="QWV25" s="276"/>
      <c r="QWW25" s="276"/>
      <c r="QWX25" s="276"/>
      <c r="QWY25" s="276"/>
      <c r="QWZ25" s="276"/>
      <c r="QXA25" s="276"/>
      <c r="QXB25" s="276"/>
      <c r="QXC25" s="276"/>
      <c r="QXD25" s="276"/>
      <c r="QXE25" s="276"/>
      <c r="QXF25" s="276"/>
      <c r="QXG25" s="276"/>
      <c r="QXH25" s="276"/>
      <c r="QXI25" s="276"/>
      <c r="QXJ25" s="276"/>
      <c r="QXK25" s="276"/>
      <c r="QXL25" s="276"/>
      <c r="QXM25" s="276"/>
      <c r="QXN25" s="276"/>
      <c r="QXO25" s="276"/>
      <c r="QXP25" s="276"/>
      <c r="QXQ25" s="276"/>
      <c r="QXR25" s="276"/>
      <c r="QXS25" s="276"/>
      <c r="QXT25" s="276"/>
      <c r="QXU25" s="276"/>
      <c r="QXV25" s="276"/>
      <c r="QXW25" s="276"/>
      <c r="QXX25" s="276"/>
      <c r="QXY25" s="276"/>
      <c r="QXZ25" s="276"/>
      <c r="QYA25" s="276"/>
      <c r="QYB25" s="276"/>
      <c r="QYC25" s="276"/>
      <c r="QYD25" s="276"/>
      <c r="QYE25" s="276"/>
      <c r="QYF25" s="276"/>
      <c r="QYG25" s="276"/>
      <c r="QYH25" s="276"/>
      <c r="QYI25" s="276"/>
      <c r="QYJ25" s="276"/>
      <c r="QYK25" s="276"/>
      <c r="QYL25" s="276"/>
      <c r="QYM25" s="276"/>
      <c r="QYN25" s="276"/>
      <c r="QYO25" s="276"/>
      <c r="QYP25" s="276"/>
      <c r="QYQ25" s="276"/>
      <c r="QYR25" s="276"/>
      <c r="QYS25" s="276"/>
      <c r="QYT25" s="276"/>
      <c r="QYU25" s="276"/>
      <c r="QYV25" s="276"/>
      <c r="QYW25" s="276"/>
      <c r="QYX25" s="276"/>
      <c r="QYY25" s="276"/>
      <c r="QYZ25" s="276"/>
      <c r="QZA25" s="276"/>
      <c r="QZB25" s="276"/>
      <c r="QZC25" s="276"/>
      <c r="QZD25" s="276"/>
      <c r="QZE25" s="276"/>
      <c r="QZF25" s="276"/>
      <c r="QZG25" s="276"/>
      <c r="QZH25" s="276"/>
      <c r="QZI25" s="276"/>
      <c r="QZJ25" s="276"/>
      <c r="QZK25" s="276"/>
      <c r="QZL25" s="276"/>
      <c r="QZM25" s="276"/>
      <c r="QZN25" s="276"/>
      <c r="QZO25" s="276"/>
      <c r="QZP25" s="276"/>
      <c r="QZQ25" s="276"/>
      <c r="QZR25" s="276"/>
      <c r="QZS25" s="276"/>
      <c r="QZT25" s="276"/>
      <c r="QZU25" s="276"/>
      <c r="QZV25" s="276"/>
      <c r="QZW25" s="276"/>
      <c r="QZX25" s="276"/>
      <c r="QZY25" s="276"/>
      <c r="QZZ25" s="276"/>
      <c r="RAA25" s="276"/>
      <c r="RAB25" s="276"/>
      <c r="RAC25" s="276"/>
      <c r="RAD25" s="276"/>
      <c r="RAE25" s="276"/>
      <c r="RAF25" s="276"/>
      <c r="RAG25" s="276"/>
      <c r="RAH25" s="276"/>
      <c r="RAI25" s="276"/>
      <c r="RAJ25" s="276"/>
      <c r="RAK25" s="276"/>
      <c r="RAL25" s="276"/>
      <c r="RAM25" s="276"/>
      <c r="RAN25" s="276"/>
      <c r="RAO25" s="276"/>
      <c r="RAP25" s="276"/>
      <c r="RAQ25" s="276"/>
      <c r="RAR25" s="276"/>
      <c r="RAS25" s="276"/>
      <c r="RAT25" s="276"/>
      <c r="RAU25" s="276"/>
      <c r="RAV25" s="276"/>
      <c r="RAW25" s="276"/>
      <c r="RAX25" s="276"/>
      <c r="RAY25" s="276"/>
      <c r="RAZ25" s="276"/>
      <c r="RBA25" s="276"/>
      <c r="RBB25" s="276"/>
      <c r="RBC25" s="276"/>
      <c r="RBD25" s="276"/>
      <c r="RBE25" s="276"/>
      <c r="RBF25" s="276"/>
      <c r="RBG25" s="276"/>
      <c r="RBH25" s="276"/>
      <c r="RBI25" s="276"/>
      <c r="RBJ25" s="276"/>
      <c r="RBK25" s="276"/>
      <c r="RBL25" s="276"/>
      <c r="RBM25" s="276"/>
      <c r="RBN25" s="276"/>
      <c r="RBO25" s="276"/>
      <c r="RBP25" s="276"/>
      <c r="RBQ25" s="276"/>
      <c r="RBR25" s="276"/>
      <c r="RBS25" s="276"/>
      <c r="RBT25" s="276"/>
      <c r="RBU25" s="276"/>
      <c r="RBV25" s="276"/>
      <c r="RBW25" s="276"/>
      <c r="RBX25" s="276"/>
      <c r="RBY25" s="276"/>
      <c r="RBZ25" s="276"/>
      <c r="RCA25" s="276"/>
      <c r="RCB25" s="276"/>
      <c r="RCC25" s="276"/>
      <c r="RCD25" s="276"/>
      <c r="RCE25" s="276"/>
      <c r="RCF25" s="276"/>
      <c r="RCG25" s="276"/>
      <c r="RCH25" s="276"/>
      <c r="RCI25" s="276"/>
      <c r="RCJ25" s="276"/>
      <c r="RCK25" s="276"/>
      <c r="RCL25" s="276"/>
      <c r="RCM25" s="276"/>
      <c r="RCN25" s="276"/>
      <c r="RCO25" s="276"/>
      <c r="RCP25" s="276"/>
      <c r="RCQ25" s="276"/>
      <c r="RCR25" s="276"/>
      <c r="RCS25" s="276"/>
      <c r="RCT25" s="276"/>
      <c r="RCU25" s="276"/>
      <c r="RCV25" s="276"/>
      <c r="RCW25" s="276"/>
      <c r="RCX25" s="276"/>
      <c r="RCY25" s="276"/>
      <c r="RCZ25" s="276"/>
      <c r="RDA25" s="276"/>
      <c r="RDB25" s="276"/>
      <c r="RDC25" s="276"/>
      <c r="RDD25" s="276"/>
      <c r="RDE25" s="276"/>
      <c r="RDF25" s="276"/>
      <c r="RDG25" s="276"/>
      <c r="RDH25" s="276"/>
      <c r="RDI25" s="276"/>
      <c r="RDJ25" s="276"/>
      <c r="RDK25" s="276"/>
      <c r="RDL25" s="276"/>
      <c r="RDM25" s="276"/>
      <c r="RDN25" s="276"/>
      <c r="RDO25" s="276"/>
      <c r="RDP25" s="276"/>
      <c r="RDQ25" s="276"/>
      <c r="RDR25" s="276"/>
      <c r="RDS25" s="276"/>
      <c r="RDT25" s="276"/>
      <c r="RDU25" s="276"/>
      <c r="RDV25" s="276"/>
      <c r="RDW25" s="276"/>
      <c r="RDX25" s="276"/>
      <c r="RDY25" s="276"/>
      <c r="RDZ25" s="276"/>
      <c r="REA25" s="276"/>
      <c r="REB25" s="276"/>
      <c r="REC25" s="276"/>
      <c r="RED25" s="276"/>
      <c r="REE25" s="276"/>
      <c r="REF25" s="276"/>
      <c r="REG25" s="276"/>
      <c r="REH25" s="276"/>
      <c r="REI25" s="276"/>
      <c r="REJ25" s="276"/>
      <c r="REK25" s="276"/>
      <c r="REL25" s="276"/>
      <c r="REM25" s="276"/>
      <c r="REN25" s="276"/>
      <c r="REO25" s="276"/>
      <c r="REP25" s="276"/>
      <c r="REQ25" s="276"/>
      <c r="RER25" s="276"/>
      <c r="RES25" s="276"/>
      <c r="RET25" s="276"/>
      <c r="REU25" s="276"/>
      <c r="REV25" s="276"/>
      <c r="REW25" s="276"/>
      <c r="REX25" s="276"/>
      <c r="REY25" s="276"/>
      <c r="REZ25" s="276"/>
      <c r="RFA25" s="276"/>
      <c r="RFB25" s="276"/>
      <c r="RFC25" s="276"/>
      <c r="RFD25" s="276"/>
      <c r="RFE25" s="276"/>
      <c r="RFF25" s="276"/>
      <c r="RFG25" s="276"/>
      <c r="RFH25" s="276"/>
      <c r="RFI25" s="276"/>
      <c r="RFJ25" s="276"/>
      <c r="RFK25" s="276"/>
      <c r="RFL25" s="276"/>
      <c r="RFM25" s="276"/>
      <c r="RFN25" s="276"/>
      <c r="RFO25" s="276"/>
      <c r="RFP25" s="276"/>
      <c r="RFQ25" s="276"/>
      <c r="RFR25" s="276"/>
      <c r="RFS25" s="276"/>
      <c r="RFT25" s="276"/>
      <c r="RFU25" s="276"/>
      <c r="RFV25" s="276"/>
      <c r="RFW25" s="276"/>
      <c r="RFX25" s="276"/>
      <c r="RFY25" s="276"/>
      <c r="RFZ25" s="276"/>
      <c r="RGA25" s="276"/>
      <c r="RGB25" s="276"/>
      <c r="RGC25" s="276"/>
      <c r="RGD25" s="276"/>
      <c r="RGE25" s="276"/>
      <c r="RGF25" s="276"/>
      <c r="RGG25" s="276"/>
      <c r="RGH25" s="276"/>
      <c r="RGI25" s="276"/>
      <c r="RGJ25" s="276"/>
      <c r="RGK25" s="276"/>
      <c r="RGL25" s="276"/>
      <c r="RGM25" s="276"/>
      <c r="RGN25" s="276"/>
      <c r="RGO25" s="276"/>
      <c r="RGP25" s="276"/>
      <c r="RGQ25" s="276"/>
      <c r="RGR25" s="276"/>
      <c r="RGS25" s="276"/>
      <c r="RGT25" s="276"/>
      <c r="RGU25" s="276"/>
      <c r="RGV25" s="276"/>
      <c r="RGW25" s="276"/>
      <c r="RGX25" s="276"/>
      <c r="RGY25" s="276"/>
      <c r="RGZ25" s="276"/>
      <c r="RHA25" s="276"/>
      <c r="RHB25" s="276"/>
      <c r="RHC25" s="276"/>
      <c r="RHD25" s="276"/>
      <c r="RHE25" s="276"/>
      <c r="RHF25" s="276"/>
      <c r="RHG25" s="276"/>
      <c r="RHH25" s="276"/>
      <c r="RHI25" s="276"/>
      <c r="RHJ25" s="276"/>
      <c r="RHK25" s="276"/>
      <c r="RHL25" s="276"/>
      <c r="RHM25" s="276"/>
      <c r="RHN25" s="276"/>
      <c r="RHO25" s="276"/>
      <c r="RHP25" s="276"/>
      <c r="RHQ25" s="276"/>
      <c r="RHR25" s="276"/>
      <c r="RHS25" s="276"/>
      <c r="RHT25" s="276"/>
      <c r="RHU25" s="276"/>
      <c r="RHV25" s="276"/>
      <c r="RHW25" s="276"/>
      <c r="RHX25" s="276"/>
      <c r="RHY25" s="276"/>
      <c r="RHZ25" s="276"/>
      <c r="RIA25" s="276"/>
      <c r="RIB25" s="276"/>
      <c r="RIC25" s="276"/>
      <c r="RID25" s="276"/>
      <c r="RIE25" s="276"/>
      <c r="RIF25" s="276"/>
      <c r="RIG25" s="276"/>
      <c r="RIH25" s="276"/>
      <c r="RII25" s="276"/>
      <c r="RIJ25" s="276"/>
      <c r="RIK25" s="276"/>
      <c r="RIL25" s="276"/>
      <c r="RIM25" s="276"/>
      <c r="RIN25" s="276"/>
      <c r="RIO25" s="276"/>
      <c r="RIP25" s="276"/>
      <c r="RIQ25" s="276"/>
      <c r="RIR25" s="276"/>
      <c r="RIS25" s="276"/>
      <c r="RIT25" s="276"/>
      <c r="RIU25" s="276"/>
      <c r="RIV25" s="276"/>
      <c r="RIW25" s="276"/>
      <c r="RIX25" s="276"/>
      <c r="RIY25" s="276"/>
      <c r="RIZ25" s="276"/>
      <c r="RJA25" s="276"/>
      <c r="RJB25" s="276"/>
      <c r="RJC25" s="276"/>
      <c r="RJD25" s="276"/>
      <c r="RJE25" s="276"/>
      <c r="RJF25" s="276"/>
      <c r="RJG25" s="276"/>
      <c r="RJH25" s="276"/>
      <c r="RJI25" s="276"/>
      <c r="RJJ25" s="276"/>
      <c r="RJK25" s="276"/>
      <c r="RJL25" s="276"/>
      <c r="RJM25" s="276"/>
      <c r="RJN25" s="276"/>
      <c r="RJO25" s="276"/>
      <c r="RJP25" s="276"/>
      <c r="RJQ25" s="276"/>
      <c r="RJR25" s="276"/>
      <c r="RJS25" s="276"/>
      <c r="RJT25" s="276"/>
      <c r="RJU25" s="276"/>
      <c r="RJV25" s="276"/>
      <c r="RJW25" s="276"/>
      <c r="RJX25" s="276"/>
      <c r="RJY25" s="276"/>
      <c r="RJZ25" s="276"/>
      <c r="RKA25" s="276"/>
      <c r="RKB25" s="276"/>
      <c r="RKC25" s="276"/>
      <c r="RKD25" s="276"/>
      <c r="RKE25" s="276"/>
      <c r="RKF25" s="276"/>
      <c r="RKG25" s="276"/>
      <c r="RKH25" s="276"/>
      <c r="RKI25" s="276"/>
      <c r="RKJ25" s="276"/>
      <c r="RKK25" s="276"/>
      <c r="RKL25" s="276"/>
      <c r="RKM25" s="276"/>
      <c r="RKN25" s="276"/>
      <c r="RKO25" s="276"/>
      <c r="RKP25" s="276"/>
      <c r="RKQ25" s="276"/>
      <c r="RKR25" s="276"/>
      <c r="RKS25" s="276"/>
      <c r="RKT25" s="276"/>
      <c r="RKU25" s="276"/>
      <c r="RKV25" s="276"/>
      <c r="RKW25" s="276"/>
      <c r="RKX25" s="276"/>
      <c r="RKY25" s="276"/>
      <c r="RKZ25" s="276"/>
      <c r="RLA25" s="276"/>
      <c r="RLB25" s="276"/>
      <c r="RLC25" s="276"/>
      <c r="RLD25" s="276"/>
      <c r="RLE25" s="276"/>
      <c r="RLF25" s="276"/>
      <c r="RLG25" s="276"/>
      <c r="RLH25" s="276"/>
      <c r="RLI25" s="276"/>
      <c r="RLJ25" s="276"/>
      <c r="RLK25" s="276"/>
      <c r="RLL25" s="276"/>
      <c r="RLM25" s="276"/>
      <c r="RLN25" s="276"/>
      <c r="RLO25" s="276"/>
      <c r="RLP25" s="276"/>
      <c r="RLQ25" s="276"/>
      <c r="RLR25" s="276"/>
      <c r="RLS25" s="276"/>
      <c r="RLT25" s="276"/>
      <c r="RLU25" s="276"/>
      <c r="RLV25" s="276"/>
      <c r="RLW25" s="276"/>
      <c r="RLX25" s="276"/>
      <c r="RLY25" s="276"/>
      <c r="RLZ25" s="276"/>
      <c r="RMA25" s="276"/>
      <c r="RMB25" s="276"/>
      <c r="RMC25" s="276"/>
      <c r="RMD25" s="276"/>
      <c r="RME25" s="276"/>
      <c r="RMF25" s="276"/>
      <c r="RMG25" s="276"/>
      <c r="RMH25" s="276"/>
      <c r="RMI25" s="276"/>
      <c r="RMJ25" s="276"/>
      <c r="RMK25" s="276"/>
      <c r="RML25" s="276"/>
      <c r="RMM25" s="276"/>
      <c r="RMN25" s="276"/>
      <c r="RMO25" s="276"/>
      <c r="RMP25" s="276"/>
      <c r="RMQ25" s="276"/>
      <c r="RMR25" s="276"/>
      <c r="RMS25" s="276"/>
      <c r="RMT25" s="276"/>
      <c r="RMU25" s="276"/>
      <c r="RMV25" s="276"/>
      <c r="RMW25" s="276"/>
      <c r="RMX25" s="276"/>
      <c r="RMY25" s="276"/>
      <c r="RMZ25" s="276"/>
      <c r="RNA25" s="276"/>
      <c r="RNB25" s="276"/>
      <c r="RNC25" s="276"/>
      <c r="RND25" s="276"/>
      <c r="RNE25" s="276"/>
      <c r="RNF25" s="276"/>
      <c r="RNG25" s="276"/>
      <c r="RNH25" s="276"/>
      <c r="RNI25" s="276"/>
      <c r="RNJ25" s="276"/>
      <c r="RNK25" s="276"/>
      <c r="RNL25" s="276"/>
      <c r="RNM25" s="276"/>
      <c r="RNN25" s="276"/>
      <c r="RNO25" s="276"/>
      <c r="RNP25" s="276"/>
      <c r="RNQ25" s="276"/>
      <c r="RNR25" s="276"/>
      <c r="RNS25" s="276"/>
      <c r="RNT25" s="276"/>
      <c r="RNU25" s="276"/>
      <c r="RNV25" s="276"/>
      <c r="RNW25" s="276"/>
      <c r="RNX25" s="276"/>
      <c r="RNY25" s="276"/>
      <c r="RNZ25" s="276"/>
      <c r="ROA25" s="276"/>
      <c r="ROB25" s="276"/>
      <c r="ROC25" s="276"/>
      <c r="ROD25" s="276"/>
      <c r="ROE25" s="276"/>
      <c r="ROF25" s="276"/>
      <c r="ROG25" s="276"/>
      <c r="ROH25" s="276"/>
      <c r="ROI25" s="276"/>
      <c r="ROJ25" s="276"/>
      <c r="ROK25" s="276"/>
      <c r="ROL25" s="276"/>
      <c r="ROM25" s="276"/>
      <c r="RON25" s="276"/>
      <c r="ROO25" s="276"/>
      <c r="ROP25" s="276"/>
      <c r="ROQ25" s="276"/>
      <c r="ROR25" s="276"/>
      <c r="ROS25" s="276"/>
      <c r="ROT25" s="276"/>
      <c r="ROU25" s="276"/>
      <c r="ROV25" s="276"/>
      <c r="ROW25" s="276"/>
      <c r="ROX25" s="276"/>
      <c r="ROY25" s="276"/>
      <c r="ROZ25" s="276"/>
      <c r="RPA25" s="276"/>
      <c r="RPB25" s="276"/>
      <c r="RPC25" s="276"/>
      <c r="RPD25" s="276"/>
      <c r="RPE25" s="276"/>
      <c r="RPF25" s="276"/>
      <c r="RPG25" s="276"/>
      <c r="RPH25" s="276"/>
      <c r="RPI25" s="276"/>
      <c r="RPJ25" s="276"/>
      <c r="RPK25" s="276"/>
      <c r="RPL25" s="276"/>
      <c r="RPM25" s="276"/>
      <c r="RPN25" s="276"/>
      <c r="RPO25" s="276"/>
      <c r="RPP25" s="276"/>
      <c r="RPQ25" s="276"/>
      <c r="RPR25" s="276"/>
      <c r="RPS25" s="276"/>
      <c r="RPT25" s="276"/>
      <c r="RPU25" s="276"/>
      <c r="RPV25" s="276"/>
      <c r="RPW25" s="276"/>
      <c r="RPX25" s="276"/>
      <c r="RPY25" s="276"/>
      <c r="RPZ25" s="276"/>
      <c r="RQA25" s="276"/>
      <c r="RQB25" s="276"/>
      <c r="RQC25" s="276"/>
      <c r="RQD25" s="276"/>
      <c r="RQE25" s="276"/>
      <c r="RQF25" s="276"/>
      <c r="RQG25" s="276"/>
      <c r="RQH25" s="276"/>
      <c r="RQI25" s="276"/>
      <c r="RQJ25" s="276"/>
      <c r="RQK25" s="276"/>
      <c r="RQL25" s="276"/>
      <c r="RQM25" s="276"/>
      <c r="RQN25" s="276"/>
      <c r="RQO25" s="276"/>
      <c r="RQP25" s="276"/>
      <c r="RQQ25" s="276"/>
      <c r="RQR25" s="276"/>
      <c r="RQS25" s="276"/>
      <c r="RQT25" s="276"/>
      <c r="RQU25" s="276"/>
      <c r="RQV25" s="276"/>
      <c r="RQW25" s="276"/>
      <c r="RQX25" s="276"/>
      <c r="RQY25" s="276"/>
      <c r="RQZ25" s="276"/>
      <c r="RRA25" s="276"/>
      <c r="RRB25" s="276"/>
      <c r="RRC25" s="276"/>
      <c r="RRD25" s="276"/>
      <c r="RRE25" s="276"/>
      <c r="RRF25" s="276"/>
      <c r="RRG25" s="276"/>
      <c r="RRH25" s="276"/>
      <c r="RRI25" s="276"/>
      <c r="RRJ25" s="276"/>
      <c r="RRK25" s="276"/>
      <c r="RRL25" s="276"/>
      <c r="RRM25" s="276"/>
      <c r="RRN25" s="276"/>
      <c r="RRO25" s="276"/>
      <c r="RRP25" s="276"/>
      <c r="RRQ25" s="276"/>
      <c r="RRR25" s="276"/>
      <c r="RRS25" s="276"/>
      <c r="RRT25" s="276"/>
      <c r="RRU25" s="276"/>
      <c r="RRV25" s="276"/>
      <c r="RRW25" s="276"/>
      <c r="RRX25" s="276"/>
      <c r="RRY25" s="276"/>
      <c r="RRZ25" s="276"/>
      <c r="RSA25" s="276"/>
      <c r="RSB25" s="276"/>
      <c r="RSC25" s="276"/>
      <c r="RSD25" s="276"/>
      <c r="RSE25" s="276"/>
      <c r="RSF25" s="276"/>
      <c r="RSG25" s="276"/>
      <c r="RSH25" s="276"/>
      <c r="RSI25" s="276"/>
      <c r="RSJ25" s="276"/>
      <c r="RSK25" s="276"/>
      <c r="RSL25" s="276"/>
      <c r="RSM25" s="276"/>
      <c r="RSN25" s="276"/>
      <c r="RSO25" s="276"/>
      <c r="RSP25" s="276"/>
      <c r="RSQ25" s="276"/>
      <c r="RSR25" s="276"/>
      <c r="RSS25" s="276"/>
      <c r="RST25" s="276"/>
      <c r="RSU25" s="276"/>
      <c r="RSV25" s="276"/>
      <c r="RSW25" s="276"/>
      <c r="RSX25" s="276"/>
      <c r="RSY25" s="276"/>
      <c r="RSZ25" s="276"/>
      <c r="RTA25" s="276"/>
      <c r="RTB25" s="276"/>
      <c r="RTC25" s="276"/>
      <c r="RTD25" s="276"/>
      <c r="RTE25" s="276"/>
      <c r="RTF25" s="276"/>
      <c r="RTG25" s="276"/>
      <c r="RTH25" s="276"/>
      <c r="RTI25" s="276"/>
      <c r="RTJ25" s="276"/>
      <c r="RTK25" s="276"/>
      <c r="RTL25" s="276"/>
      <c r="RTM25" s="276"/>
      <c r="RTN25" s="276"/>
      <c r="RTO25" s="276"/>
      <c r="RTP25" s="276"/>
      <c r="RTQ25" s="276"/>
      <c r="RTR25" s="276"/>
      <c r="RTS25" s="276"/>
      <c r="RTT25" s="276"/>
      <c r="RTU25" s="276"/>
      <c r="RTV25" s="276"/>
      <c r="RTW25" s="276"/>
      <c r="RTX25" s="276"/>
      <c r="RTY25" s="276"/>
      <c r="RTZ25" s="276"/>
      <c r="RUA25" s="276"/>
      <c r="RUB25" s="276"/>
      <c r="RUC25" s="276"/>
      <c r="RUD25" s="276"/>
      <c r="RUE25" s="276"/>
      <c r="RUF25" s="276"/>
      <c r="RUG25" s="276"/>
      <c r="RUH25" s="276"/>
      <c r="RUI25" s="276"/>
      <c r="RUJ25" s="276"/>
      <c r="RUK25" s="276"/>
      <c r="RUL25" s="276"/>
      <c r="RUM25" s="276"/>
      <c r="RUN25" s="276"/>
      <c r="RUO25" s="276"/>
      <c r="RUP25" s="276"/>
      <c r="RUQ25" s="276"/>
      <c r="RUR25" s="276"/>
      <c r="RUS25" s="276"/>
      <c r="RUT25" s="276"/>
      <c r="RUU25" s="276"/>
      <c r="RUV25" s="276"/>
      <c r="RUW25" s="276"/>
      <c r="RUX25" s="276"/>
      <c r="RUY25" s="276"/>
      <c r="RUZ25" s="276"/>
      <c r="RVA25" s="276"/>
      <c r="RVB25" s="276"/>
      <c r="RVC25" s="276"/>
      <c r="RVD25" s="276"/>
      <c r="RVE25" s="276"/>
      <c r="RVF25" s="276"/>
      <c r="RVG25" s="276"/>
      <c r="RVH25" s="276"/>
      <c r="RVI25" s="276"/>
      <c r="RVJ25" s="276"/>
      <c r="RVK25" s="276"/>
      <c r="RVL25" s="276"/>
      <c r="RVM25" s="276"/>
      <c r="RVN25" s="276"/>
      <c r="RVO25" s="276"/>
      <c r="RVP25" s="276"/>
      <c r="RVQ25" s="276"/>
      <c r="RVR25" s="276"/>
      <c r="RVS25" s="276"/>
      <c r="RVT25" s="276"/>
      <c r="RVU25" s="276"/>
      <c r="RVV25" s="276"/>
      <c r="RVW25" s="276"/>
      <c r="RVX25" s="276"/>
      <c r="RVY25" s="276"/>
      <c r="RVZ25" s="276"/>
      <c r="RWA25" s="276"/>
      <c r="RWB25" s="276"/>
      <c r="RWC25" s="276"/>
      <c r="RWD25" s="276"/>
      <c r="RWE25" s="276"/>
      <c r="RWF25" s="276"/>
      <c r="RWG25" s="276"/>
      <c r="RWH25" s="276"/>
      <c r="RWI25" s="276"/>
      <c r="RWJ25" s="276"/>
      <c r="RWK25" s="276"/>
      <c r="RWL25" s="276"/>
      <c r="RWM25" s="276"/>
      <c r="RWN25" s="276"/>
      <c r="RWO25" s="276"/>
      <c r="RWP25" s="276"/>
      <c r="RWQ25" s="276"/>
      <c r="RWR25" s="276"/>
      <c r="RWS25" s="276"/>
      <c r="RWT25" s="276"/>
      <c r="RWU25" s="276"/>
      <c r="RWV25" s="276"/>
      <c r="RWW25" s="276"/>
      <c r="RWX25" s="276"/>
      <c r="RWY25" s="276"/>
      <c r="RWZ25" s="276"/>
      <c r="RXA25" s="276"/>
      <c r="RXB25" s="276"/>
      <c r="RXC25" s="276"/>
      <c r="RXD25" s="276"/>
      <c r="RXE25" s="276"/>
      <c r="RXF25" s="276"/>
      <c r="RXG25" s="276"/>
      <c r="RXH25" s="276"/>
      <c r="RXI25" s="276"/>
      <c r="RXJ25" s="276"/>
      <c r="RXK25" s="276"/>
      <c r="RXL25" s="276"/>
      <c r="RXM25" s="276"/>
      <c r="RXN25" s="276"/>
      <c r="RXO25" s="276"/>
      <c r="RXP25" s="276"/>
      <c r="RXQ25" s="276"/>
      <c r="RXR25" s="276"/>
      <c r="RXS25" s="276"/>
      <c r="RXT25" s="276"/>
      <c r="RXU25" s="276"/>
      <c r="RXV25" s="276"/>
      <c r="RXW25" s="276"/>
      <c r="RXX25" s="276"/>
      <c r="RXY25" s="276"/>
      <c r="RXZ25" s="276"/>
      <c r="RYA25" s="276"/>
      <c r="RYB25" s="276"/>
      <c r="RYC25" s="276"/>
      <c r="RYD25" s="276"/>
      <c r="RYE25" s="276"/>
      <c r="RYF25" s="276"/>
      <c r="RYG25" s="276"/>
      <c r="RYH25" s="276"/>
      <c r="RYI25" s="276"/>
      <c r="RYJ25" s="276"/>
      <c r="RYK25" s="276"/>
      <c r="RYL25" s="276"/>
      <c r="RYM25" s="276"/>
      <c r="RYN25" s="276"/>
      <c r="RYO25" s="276"/>
      <c r="RYP25" s="276"/>
      <c r="RYQ25" s="276"/>
      <c r="RYR25" s="276"/>
      <c r="RYS25" s="276"/>
      <c r="RYT25" s="276"/>
      <c r="RYU25" s="276"/>
      <c r="RYV25" s="276"/>
      <c r="RYW25" s="276"/>
      <c r="RYX25" s="276"/>
      <c r="RYY25" s="276"/>
      <c r="RYZ25" s="276"/>
      <c r="RZA25" s="276"/>
      <c r="RZB25" s="276"/>
      <c r="RZC25" s="276"/>
      <c r="RZD25" s="276"/>
      <c r="RZE25" s="276"/>
      <c r="RZF25" s="276"/>
      <c r="RZG25" s="276"/>
      <c r="RZH25" s="276"/>
      <c r="RZI25" s="276"/>
      <c r="RZJ25" s="276"/>
      <c r="RZK25" s="276"/>
      <c r="RZL25" s="276"/>
      <c r="RZM25" s="276"/>
      <c r="RZN25" s="276"/>
      <c r="RZO25" s="276"/>
      <c r="RZP25" s="276"/>
      <c r="RZQ25" s="276"/>
      <c r="RZR25" s="276"/>
      <c r="RZS25" s="276"/>
      <c r="RZT25" s="276"/>
      <c r="RZU25" s="276"/>
      <c r="RZV25" s="276"/>
      <c r="RZW25" s="276"/>
      <c r="RZX25" s="276"/>
      <c r="RZY25" s="276"/>
      <c r="RZZ25" s="276"/>
      <c r="SAA25" s="276"/>
      <c r="SAB25" s="276"/>
      <c r="SAC25" s="276"/>
      <c r="SAD25" s="276"/>
      <c r="SAE25" s="276"/>
      <c r="SAF25" s="276"/>
      <c r="SAG25" s="276"/>
      <c r="SAH25" s="276"/>
      <c r="SAI25" s="276"/>
      <c r="SAJ25" s="276"/>
      <c r="SAK25" s="276"/>
      <c r="SAL25" s="276"/>
      <c r="SAM25" s="276"/>
      <c r="SAN25" s="276"/>
      <c r="SAO25" s="276"/>
      <c r="SAP25" s="276"/>
      <c r="SAQ25" s="276"/>
      <c r="SAR25" s="276"/>
      <c r="SAS25" s="276"/>
      <c r="SAT25" s="276"/>
      <c r="SAU25" s="276"/>
      <c r="SAV25" s="276"/>
      <c r="SAW25" s="276"/>
      <c r="SAX25" s="276"/>
      <c r="SAY25" s="276"/>
      <c r="SAZ25" s="276"/>
      <c r="SBA25" s="276"/>
      <c r="SBB25" s="276"/>
      <c r="SBC25" s="276"/>
      <c r="SBD25" s="276"/>
      <c r="SBE25" s="276"/>
      <c r="SBF25" s="276"/>
      <c r="SBG25" s="276"/>
      <c r="SBH25" s="276"/>
      <c r="SBI25" s="276"/>
      <c r="SBJ25" s="276"/>
      <c r="SBK25" s="276"/>
      <c r="SBL25" s="276"/>
      <c r="SBM25" s="276"/>
      <c r="SBN25" s="276"/>
      <c r="SBO25" s="276"/>
      <c r="SBP25" s="276"/>
      <c r="SBQ25" s="276"/>
      <c r="SBR25" s="276"/>
      <c r="SBS25" s="276"/>
      <c r="SBT25" s="276"/>
      <c r="SBU25" s="276"/>
      <c r="SBV25" s="276"/>
      <c r="SBW25" s="276"/>
      <c r="SBX25" s="276"/>
      <c r="SBY25" s="276"/>
      <c r="SBZ25" s="276"/>
      <c r="SCA25" s="276"/>
      <c r="SCB25" s="276"/>
      <c r="SCC25" s="276"/>
      <c r="SCD25" s="276"/>
      <c r="SCE25" s="276"/>
      <c r="SCF25" s="276"/>
      <c r="SCG25" s="276"/>
      <c r="SCH25" s="276"/>
      <c r="SCI25" s="276"/>
      <c r="SCJ25" s="276"/>
      <c r="SCK25" s="276"/>
      <c r="SCL25" s="276"/>
      <c r="SCM25" s="276"/>
      <c r="SCN25" s="276"/>
      <c r="SCO25" s="276"/>
      <c r="SCP25" s="276"/>
      <c r="SCQ25" s="276"/>
      <c r="SCR25" s="276"/>
      <c r="SCS25" s="276"/>
      <c r="SCT25" s="276"/>
      <c r="SCU25" s="276"/>
      <c r="SCV25" s="276"/>
      <c r="SCW25" s="276"/>
      <c r="SCX25" s="276"/>
      <c r="SCY25" s="276"/>
      <c r="SCZ25" s="276"/>
      <c r="SDA25" s="276"/>
      <c r="SDB25" s="276"/>
      <c r="SDC25" s="276"/>
      <c r="SDD25" s="276"/>
      <c r="SDE25" s="276"/>
      <c r="SDF25" s="276"/>
      <c r="SDG25" s="276"/>
      <c r="SDH25" s="276"/>
      <c r="SDI25" s="276"/>
      <c r="SDJ25" s="276"/>
      <c r="SDK25" s="276"/>
      <c r="SDL25" s="276"/>
      <c r="SDM25" s="276"/>
      <c r="SDN25" s="276"/>
      <c r="SDO25" s="276"/>
      <c r="SDP25" s="276"/>
      <c r="SDQ25" s="276"/>
      <c r="SDR25" s="276"/>
      <c r="SDS25" s="276"/>
      <c r="SDT25" s="276"/>
      <c r="SDU25" s="276"/>
      <c r="SDV25" s="276"/>
      <c r="SDW25" s="276"/>
      <c r="SDX25" s="276"/>
      <c r="SDY25" s="276"/>
      <c r="SDZ25" s="276"/>
      <c r="SEA25" s="276"/>
      <c r="SEB25" s="276"/>
      <c r="SEC25" s="276"/>
      <c r="SED25" s="276"/>
      <c r="SEE25" s="276"/>
      <c r="SEF25" s="276"/>
      <c r="SEG25" s="276"/>
      <c r="SEH25" s="276"/>
      <c r="SEI25" s="276"/>
      <c r="SEJ25" s="276"/>
      <c r="SEK25" s="276"/>
      <c r="SEL25" s="276"/>
      <c r="SEM25" s="276"/>
      <c r="SEN25" s="276"/>
      <c r="SEO25" s="276"/>
      <c r="SEP25" s="276"/>
      <c r="SEQ25" s="276"/>
      <c r="SER25" s="276"/>
      <c r="SES25" s="276"/>
      <c r="SET25" s="276"/>
      <c r="SEU25" s="276"/>
      <c r="SEV25" s="276"/>
      <c r="SEW25" s="276"/>
      <c r="SEX25" s="276"/>
      <c r="SEY25" s="276"/>
      <c r="SEZ25" s="276"/>
      <c r="SFA25" s="276"/>
      <c r="SFB25" s="276"/>
      <c r="SFC25" s="276"/>
      <c r="SFD25" s="276"/>
      <c r="SFE25" s="276"/>
      <c r="SFF25" s="276"/>
      <c r="SFG25" s="276"/>
      <c r="SFH25" s="276"/>
      <c r="SFI25" s="276"/>
      <c r="SFJ25" s="276"/>
      <c r="SFK25" s="276"/>
      <c r="SFL25" s="276"/>
      <c r="SFM25" s="276"/>
      <c r="SFN25" s="276"/>
      <c r="SFO25" s="276"/>
      <c r="SFP25" s="276"/>
      <c r="SFQ25" s="276"/>
      <c r="SFR25" s="276"/>
      <c r="SFS25" s="276"/>
      <c r="SFT25" s="276"/>
      <c r="SFU25" s="276"/>
      <c r="SFV25" s="276"/>
      <c r="SFW25" s="276"/>
      <c r="SFX25" s="276"/>
      <c r="SFY25" s="276"/>
      <c r="SFZ25" s="276"/>
      <c r="SGA25" s="276"/>
      <c r="SGB25" s="276"/>
      <c r="SGC25" s="276"/>
      <c r="SGD25" s="276"/>
      <c r="SGE25" s="276"/>
      <c r="SGF25" s="276"/>
      <c r="SGG25" s="276"/>
      <c r="SGH25" s="276"/>
      <c r="SGI25" s="276"/>
      <c r="SGJ25" s="276"/>
      <c r="SGK25" s="276"/>
      <c r="SGL25" s="276"/>
      <c r="SGM25" s="276"/>
      <c r="SGN25" s="276"/>
      <c r="SGO25" s="276"/>
      <c r="SGP25" s="276"/>
      <c r="SGQ25" s="276"/>
      <c r="SGR25" s="276"/>
      <c r="SGS25" s="276"/>
      <c r="SGT25" s="276"/>
      <c r="SGU25" s="276"/>
      <c r="SGV25" s="276"/>
      <c r="SGW25" s="276"/>
      <c r="SGX25" s="276"/>
      <c r="SGY25" s="276"/>
      <c r="SGZ25" s="276"/>
      <c r="SHA25" s="276"/>
      <c r="SHB25" s="276"/>
      <c r="SHC25" s="276"/>
      <c r="SHD25" s="276"/>
      <c r="SHE25" s="276"/>
      <c r="SHF25" s="276"/>
      <c r="SHG25" s="276"/>
      <c r="SHH25" s="276"/>
      <c r="SHI25" s="276"/>
      <c r="SHJ25" s="276"/>
      <c r="SHK25" s="276"/>
      <c r="SHL25" s="276"/>
      <c r="SHM25" s="276"/>
      <c r="SHN25" s="276"/>
      <c r="SHO25" s="276"/>
      <c r="SHP25" s="276"/>
      <c r="SHQ25" s="276"/>
      <c r="SHR25" s="276"/>
      <c r="SHS25" s="276"/>
      <c r="SHT25" s="276"/>
      <c r="SHU25" s="276"/>
      <c r="SHV25" s="276"/>
      <c r="SHW25" s="276"/>
      <c r="SHX25" s="276"/>
      <c r="SHY25" s="276"/>
      <c r="SHZ25" s="276"/>
      <c r="SIA25" s="276"/>
      <c r="SIB25" s="276"/>
      <c r="SIC25" s="276"/>
      <c r="SID25" s="276"/>
      <c r="SIE25" s="276"/>
      <c r="SIF25" s="276"/>
      <c r="SIG25" s="276"/>
      <c r="SIH25" s="276"/>
      <c r="SII25" s="276"/>
      <c r="SIJ25" s="276"/>
      <c r="SIK25" s="276"/>
      <c r="SIL25" s="276"/>
      <c r="SIM25" s="276"/>
      <c r="SIN25" s="276"/>
      <c r="SIO25" s="276"/>
      <c r="SIP25" s="276"/>
      <c r="SIQ25" s="276"/>
      <c r="SIR25" s="276"/>
      <c r="SIS25" s="276"/>
      <c r="SIT25" s="276"/>
      <c r="SIU25" s="276"/>
      <c r="SIV25" s="276"/>
      <c r="SIW25" s="276"/>
      <c r="SIX25" s="276"/>
      <c r="SIY25" s="276"/>
      <c r="SIZ25" s="276"/>
      <c r="SJA25" s="276"/>
      <c r="SJB25" s="276"/>
      <c r="SJC25" s="276"/>
      <c r="SJD25" s="276"/>
      <c r="SJE25" s="276"/>
      <c r="SJF25" s="276"/>
      <c r="SJG25" s="276"/>
      <c r="SJH25" s="276"/>
      <c r="SJI25" s="276"/>
      <c r="SJJ25" s="276"/>
      <c r="SJK25" s="276"/>
      <c r="SJL25" s="276"/>
      <c r="SJM25" s="276"/>
      <c r="SJN25" s="276"/>
      <c r="SJO25" s="276"/>
      <c r="SJP25" s="276"/>
      <c r="SJQ25" s="276"/>
      <c r="SJR25" s="276"/>
      <c r="SJS25" s="276"/>
      <c r="SJT25" s="276"/>
      <c r="SJU25" s="276"/>
      <c r="SJV25" s="276"/>
      <c r="SJW25" s="276"/>
      <c r="SJX25" s="276"/>
      <c r="SJY25" s="276"/>
      <c r="SJZ25" s="276"/>
      <c r="SKA25" s="276"/>
      <c r="SKB25" s="276"/>
      <c r="SKC25" s="276"/>
      <c r="SKD25" s="276"/>
      <c r="SKE25" s="276"/>
      <c r="SKF25" s="276"/>
      <c r="SKG25" s="276"/>
      <c r="SKH25" s="276"/>
      <c r="SKI25" s="276"/>
      <c r="SKJ25" s="276"/>
      <c r="SKK25" s="276"/>
      <c r="SKL25" s="276"/>
      <c r="SKM25" s="276"/>
      <c r="SKN25" s="276"/>
      <c r="SKO25" s="276"/>
      <c r="SKP25" s="276"/>
      <c r="SKQ25" s="276"/>
      <c r="SKR25" s="276"/>
      <c r="SKS25" s="276"/>
      <c r="SKT25" s="276"/>
      <c r="SKU25" s="276"/>
      <c r="SKV25" s="276"/>
      <c r="SKW25" s="276"/>
      <c r="SKX25" s="276"/>
      <c r="SKY25" s="276"/>
      <c r="SKZ25" s="276"/>
      <c r="SLA25" s="276"/>
      <c r="SLB25" s="276"/>
      <c r="SLC25" s="276"/>
      <c r="SLD25" s="276"/>
      <c r="SLE25" s="276"/>
      <c r="SLF25" s="276"/>
      <c r="SLG25" s="276"/>
      <c r="SLH25" s="276"/>
      <c r="SLI25" s="276"/>
      <c r="SLJ25" s="276"/>
      <c r="SLK25" s="276"/>
      <c r="SLL25" s="276"/>
      <c r="SLM25" s="276"/>
      <c r="SLN25" s="276"/>
      <c r="SLO25" s="276"/>
      <c r="SLP25" s="276"/>
      <c r="SLQ25" s="276"/>
      <c r="SLR25" s="276"/>
      <c r="SLS25" s="276"/>
      <c r="SLT25" s="276"/>
      <c r="SLU25" s="276"/>
      <c r="SLV25" s="276"/>
      <c r="SLW25" s="276"/>
      <c r="SLX25" s="276"/>
      <c r="SLY25" s="276"/>
      <c r="SLZ25" s="276"/>
      <c r="SMA25" s="276"/>
      <c r="SMB25" s="276"/>
      <c r="SMC25" s="276"/>
      <c r="SMD25" s="276"/>
      <c r="SME25" s="276"/>
      <c r="SMF25" s="276"/>
      <c r="SMG25" s="276"/>
      <c r="SMH25" s="276"/>
      <c r="SMI25" s="276"/>
      <c r="SMJ25" s="276"/>
      <c r="SMK25" s="276"/>
      <c r="SML25" s="276"/>
      <c r="SMM25" s="276"/>
      <c r="SMN25" s="276"/>
      <c r="SMO25" s="276"/>
      <c r="SMP25" s="276"/>
      <c r="SMQ25" s="276"/>
      <c r="SMR25" s="276"/>
      <c r="SMS25" s="276"/>
      <c r="SMT25" s="276"/>
      <c r="SMU25" s="276"/>
      <c r="SMV25" s="276"/>
      <c r="SMW25" s="276"/>
      <c r="SMX25" s="276"/>
      <c r="SMY25" s="276"/>
      <c r="SMZ25" s="276"/>
      <c r="SNA25" s="276"/>
      <c r="SNB25" s="276"/>
      <c r="SNC25" s="276"/>
      <c r="SND25" s="276"/>
      <c r="SNE25" s="276"/>
      <c r="SNF25" s="276"/>
      <c r="SNG25" s="276"/>
      <c r="SNH25" s="276"/>
      <c r="SNI25" s="276"/>
      <c r="SNJ25" s="276"/>
      <c r="SNK25" s="276"/>
      <c r="SNL25" s="276"/>
      <c r="SNM25" s="276"/>
      <c r="SNN25" s="276"/>
      <c r="SNO25" s="276"/>
      <c r="SNP25" s="276"/>
      <c r="SNQ25" s="276"/>
      <c r="SNR25" s="276"/>
      <c r="SNS25" s="276"/>
      <c r="SNT25" s="276"/>
      <c r="SNU25" s="276"/>
      <c r="SNV25" s="276"/>
      <c r="SNW25" s="276"/>
      <c r="SNX25" s="276"/>
      <c r="SNY25" s="276"/>
      <c r="SNZ25" s="276"/>
      <c r="SOA25" s="276"/>
      <c r="SOB25" s="276"/>
      <c r="SOC25" s="276"/>
      <c r="SOD25" s="276"/>
      <c r="SOE25" s="276"/>
      <c r="SOF25" s="276"/>
      <c r="SOG25" s="276"/>
      <c r="SOH25" s="276"/>
      <c r="SOI25" s="276"/>
      <c r="SOJ25" s="276"/>
      <c r="SOK25" s="276"/>
      <c r="SOL25" s="276"/>
      <c r="SOM25" s="276"/>
      <c r="SON25" s="276"/>
      <c r="SOO25" s="276"/>
      <c r="SOP25" s="276"/>
      <c r="SOQ25" s="276"/>
      <c r="SOR25" s="276"/>
      <c r="SOS25" s="276"/>
      <c r="SOT25" s="276"/>
      <c r="SOU25" s="276"/>
      <c r="SOV25" s="276"/>
      <c r="SOW25" s="276"/>
      <c r="SOX25" s="276"/>
      <c r="SOY25" s="276"/>
      <c r="SOZ25" s="276"/>
      <c r="SPA25" s="276"/>
      <c r="SPB25" s="276"/>
      <c r="SPC25" s="276"/>
      <c r="SPD25" s="276"/>
      <c r="SPE25" s="276"/>
      <c r="SPF25" s="276"/>
      <c r="SPG25" s="276"/>
      <c r="SPH25" s="276"/>
      <c r="SPI25" s="276"/>
      <c r="SPJ25" s="276"/>
      <c r="SPK25" s="276"/>
      <c r="SPL25" s="276"/>
      <c r="SPM25" s="276"/>
      <c r="SPN25" s="276"/>
      <c r="SPO25" s="276"/>
      <c r="SPP25" s="276"/>
      <c r="SPQ25" s="276"/>
      <c r="SPR25" s="276"/>
      <c r="SPS25" s="276"/>
      <c r="SPT25" s="276"/>
      <c r="SPU25" s="276"/>
      <c r="SPV25" s="276"/>
      <c r="SPW25" s="276"/>
      <c r="SPX25" s="276"/>
      <c r="SPY25" s="276"/>
      <c r="SPZ25" s="276"/>
      <c r="SQA25" s="276"/>
      <c r="SQB25" s="276"/>
      <c r="SQC25" s="276"/>
      <c r="SQD25" s="276"/>
      <c r="SQE25" s="276"/>
      <c r="SQF25" s="276"/>
      <c r="SQG25" s="276"/>
      <c r="SQH25" s="276"/>
      <c r="SQI25" s="276"/>
      <c r="SQJ25" s="276"/>
      <c r="SQK25" s="276"/>
      <c r="SQL25" s="276"/>
      <c r="SQM25" s="276"/>
      <c r="SQN25" s="276"/>
      <c r="SQO25" s="276"/>
      <c r="SQP25" s="276"/>
      <c r="SQQ25" s="276"/>
      <c r="SQR25" s="276"/>
      <c r="SQS25" s="276"/>
      <c r="SQT25" s="276"/>
      <c r="SQU25" s="276"/>
      <c r="SQV25" s="276"/>
      <c r="SQW25" s="276"/>
      <c r="SQX25" s="276"/>
      <c r="SQY25" s="276"/>
      <c r="SQZ25" s="276"/>
      <c r="SRA25" s="276"/>
      <c r="SRB25" s="276"/>
      <c r="SRC25" s="276"/>
      <c r="SRD25" s="276"/>
      <c r="SRE25" s="276"/>
      <c r="SRF25" s="276"/>
      <c r="SRG25" s="276"/>
      <c r="SRH25" s="276"/>
      <c r="SRI25" s="276"/>
      <c r="SRJ25" s="276"/>
      <c r="SRK25" s="276"/>
      <c r="SRL25" s="276"/>
      <c r="SRM25" s="276"/>
      <c r="SRN25" s="276"/>
      <c r="SRO25" s="276"/>
      <c r="SRP25" s="276"/>
      <c r="SRQ25" s="276"/>
      <c r="SRR25" s="276"/>
      <c r="SRS25" s="276"/>
      <c r="SRT25" s="276"/>
      <c r="SRU25" s="276"/>
      <c r="SRV25" s="276"/>
      <c r="SRW25" s="276"/>
      <c r="SRX25" s="276"/>
      <c r="SRY25" s="276"/>
      <c r="SRZ25" s="276"/>
      <c r="SSA25" s="276"/>
      <c r="SSB25" s="276"/>
      <c r="SSC25" s="276"/>
      <c r="SSD25" s="276"/>
      <c r="SSE25" s="276"/>
      <c r="SSF25" s="276"/>
      <c r="SSG25" s="276"/>
      <c r="SSH25" s="276"/>
      <c r="SSI25" s="276"/>
      <c r="SSJ25" s="276"/>
      <c r="SSK25" s="276"/>
      <c r="SSL25" s="276"/>
      <c r="SSM25" s="276"/>
      <c r="SSN25" s="276"/>
      <c r="SSO25" s="276"/>
      <c r="SSP25" s="276"/>
      <c r="SSQ25" s="276"/>
      <c r="SSR25" s="276"/>
      <c r="SSS25" s="276"/>
      <c r="SST25" s="276"/>
      <c r="SSU25" s="276"/>
      <c r="SSV25" s="276"/>
      <c r="SSW25" s="276"/>
      <c r="SSX25" s="276"/>
      <c r="SSY25" s="276"/>
      <c r="SSZ25" s="276"/>
      <c r="STA25" s="276"/>
      <c r="STB25" s="276"/>
      <c r="STC25" s="276"/>
      <c r="STD25" s="276"/>
      <c r="STE25" s="276"/>
      <c r="STF25" s="276"/>
      <c r="STG25" s="276"/>
      <c r="STH25" s="276"/>
      <c r="STI25" s="276"/>
      <c r="STJ25" s="276"/>
      <c r="STK25" s="276"/>
      <c r="STL25" s="276"/>
      <c r="STM25" s="276"/>
      <c r="STN25" s="276"/>
      <c r="STO25" s="276"/>
      <c r="STP25" s="276"/>
      <c r="STQ25" s="276"/>
      <c r="STR25" s="276"/>
      <c r="STS25" s="276"/>
      <c r="STT25" s="276"/>
      <c r="STU25" s="276"/>
      <c r="STV25" s="276"/>
      <c r="STW25" s="276"/>
      <c r="STX25" s="276"/>
      <c r="STY25" s="276"/>
      <c r="STZ25" s="276"/>
      <c r="SUA25" s="276"/>
      <c r="SUB25" s="276"/>
      <c r="SUC25" s="276"/>
      <c r="SUD25" s="276"/>
      <c r="SUE25" s="276"/>
      <c r="SUF25" s="276"/>
      <c r="SUG25" s="276"/>
      <c r="SUH25" s="276"/>
      <c r="SUI25" s="276"/>
      <c r="SUJ25" s="276"/>
      <c r="SUK25" s="276"/>
      <c r="SUL25" s="276"/>
      <c r="SUM25" s="276"/>
      <c r="SUN25" s="276"/>
      <c r="SUO25" s="276"/>
      <c r="SUP25" s="276"/>
      <c r="SUQ25" s="276"/>
      <c r="SUR25" s="276"/>
      <c r="SUS25" s="276"/>
      <c r="SUT25" s="276"/>
      <c r="SUU25" s="276"/>
      <c r="SUV25" s="276"/>
      <c r="SUW25" s="276"/>
      <c r="SUX25" s="276"/>
      <c r="SUY25" s="276"/>
      <c r="SUZ25" s="276"/>
      <c r="SVA25" s="276"/>
      <c r="SVB25" s="276"/>
      <c r="SVC25" s="276"/>
      <c r="SVD25" s="276"/>
      <c r="SVE25" s="276"/>
      <c r="SVF25" s="276"/>
      <c r="SVG25" s="276"/>
      <c r="SVH25" s="276"/>
      <c r="SVI25" s="276"/>
      <c r="SVJ25" s="276"/>
      <c r="SVK25" s="276"/>
      <c r="SVL25" s="276"/>
      <c r="SVM25" s="276"/>
      <c r="SVN25" s="276"/>
      <c r="SVO25" s="276"/>
      <c r="SVP25" s="276"/>
      <c r="SVQ25" s="276"/>
      <c r="SVR25" s="276"/>
      <c r="SVS25" s="276"/>
      <c r="SVT25" s="276"/>
      <c r="SVU25" s="276"/>
      <c r="SVV25" s="276"/>
      <c r="SVW25" s="276"/>
      <c r="SVX25" s="276"/>
      <c r="SVY25" s="276"/>
      <c r="SVZ25" s="276"/>
      <c r="SWA25" s="276"/>
      <c r="SWB25" s="276"/>
      <c r="SWC25" s="276"/>
      <c r="SWD25" s="276"/>
      <c r="SWE25" s="276"/>
      <c r="SWF25" s="276"/>
      <c r="SWG25" s="276"/>
      <c r="SWH25" s="276"/>
      <c r="SWI25" s="276"/>
      <c r="SWJ25" s="276"/>
      <c r="SWK25" s="276"/>
      <c r="SWL25" s="276"/>
      <c r="SWM25" s="276"/>
      <c r="SWN25" s="276"/>
      <c r="SWO25" s="276"/>
      <c r="SWP25" s="276"/>
      <c r="SWQ25" s="276"/>
      <c r="SWR25" s="276"/>
      <c r="SWS25" s="276"/>
      <c r="SWT25" s="276"/>
      <c r="SWU25" s="276"/>
      <c r="SWV25" s="276"/>
      <c r="SWW25" s="276"/>
      <c r="SWX25" s="276"/>
      <c r="SWY25" s="276"/>
      <c r="SWZ25" s="276"/>
      <c r="SXA25" s="276"/>
      <c r="SXB25" s="276"/>
      <c r="SXC25" s="276"/>
      <c r="SXD25" s="276"/>
      <c r="SXE25" s="276"/>
      <c r="SXF25" s="276"/>
      <c r="SXG25" s="276"/>
      <c r="SXH25" s="276"/>
      <c r="SXI25" s="276"/>
      <c r="SXJ25" s="276"/>
      <c r="SXK25" s="276"/>
      <c r="SXL25" s="276"/>
      <c r="SXM25" s="276"/>
      <c r="SXN25" s="276"/>
      <c r="SXO25" s="276"/>
      <c r="SXP25" s="276"/>
      <c r="SXQ25" s="276"/>
      <c r="SXR25" s="276"/>
      <c r="SXS25" s="276"/>
      <c r="SXT25" s="276"/>
      <c r="SXU25" s="276"/>
      <c r="SXV25" s="276"/>
      <c r="SXW25" s="276"/>
      <c r="SXX25" s="276"/>
      <c r="SXY25" s="276"/>
      <c r="SXZ25" s="276"/>
      <c r="SYA25" s="276"/>
      <c r="SYB25" s="276"/>
      <c r="SYC25" s="276"/>
      <c r="SYD25" s="276"/>
      <c r="SYE25" s="276"/>
      <c r="SYF25" s="276"/>
      <c r="SYG25" s="276"/>
      <c r="SYH25" s="276"/>
      <c r="SYI25" s="276"/>
      <c r="SYJ25" s="276"/>
      <c r="SYK25" s="276"/>
      <c r="SYL25" s="276"/>
      <c r="SYM25" s="276"/>
      <c r="SYN25" s="276"/>
      <c r="SYO25" s="276"/>
      <c r="SYP25" s="276"/>
      <c r="SYQ25" s="276"/>
      <c r="SYR25" s="276"/>
      <c r="SYS25" s="276"/>
      <c r="SYT25" s="276"/>
      <c r="SYU25" s="276"/>
      <c r="SYV25" s="276"/>
      <c r="SYW25" s="276"/>
      <c r="SYX25" s="276"/>
      <c r="SYY25" s="276"/>
      <c r="SYZ25" s="276"/>
      <c r="SZA25" s="276"/>
      <c r="SZB25" s="276"/>
      <c r="SZC25" s="276"/>
      <c r="SZD25" s="276"/>
      <c r="SZE25" s="276"/>
      <c r="SZF25" s="276"/>
      <c r="SZG25" s="276"/>
      <c r="SZH25" s="276"/>
      <c r="SZI25" s="276"/>
      <c r="SZJ25" s="276"/>
      <c r="SZK25" s="276"/>
      <c r="SZL25" s="276"/>
      <c r="SZM25" s="276"/>
      <c r="SZN25" s="276"/>
      <c r="SZO25" s="276"/>
      <c r="SZP25" s="276"/>
      <c r="SZQ25" s="276"/>
      <c r="SZR25" s="276"/>
      <c r="SZS25" s="276"/>
      <c r="SZT25" s="276"/>
      <c r="SZU25" s="276"/>
      <c r="SZV25" s="276"/>
      <c r="SZW25" s="276"/>
      <c r="SZX25" s="276"/>
      <c r="SZY25" s="276"/>
      <c r="SZZ25" s="276"/>
      <c r="TAA25" s="276"/>
      <c r="TAB25" s="276"/>
      <c r="TAC25" s="276"/>
      <c r="TAD25" s="276"/>
      <c r="TAE25" s="276"/>
      <c r="TAF25" s="276"/>
      <c r="TAG25" s="276"/>
      <c r="TAH25" s="276"/>
      <c r="TAI25" s="276"/>
      <c r="TAJ25" s="276"/>
      <c r="TAK25" s="276"/>
      <c r="TAL25" s="276"/>
      <c r="TAM25" s="276"/>
      <c r="TAN25" s="276"/>
      <c r="TAO25" s="276"/>
      <c r="TAP25" s="276"/>
      <c r="TAQ25" s="276"/>
      <c r="TAR25" s="276"/>
      <c r="TAS25" s="276"/>
      <c r="TAT25" s="276"/>
      <c r="TAU25" s="276"/>
      <c r="TAV25" s="276"/>
      <c r="TAW25" s="276"/>
      <c r="TAX25" s="276"/>
      <c r="TAY25" s="276"/>
      <c r="TAZ25" s="276"/>
      <c r="TBA25" s="276"/>
      <c r="TBB25" s="276"/>
      <c r="TBC25" s="276"/>
      <c r="TBD25" s="276"/>
      <c r="TBE25" s="276"/>
      <c r="TBF25" s="276"/>
      <c r="TBG25" s="276"/>
      <c r="TBH25" s="276"/>
      <c r="TBI25" s="276"/>
      <c r="TBJ25" s="276"/>
      <c r="TBK25" s="276"/>
      <c r="TBL25" s="276"/>
      <c r="TBM25" s="276"/>
      <c r="TBN25" s="276"/>
      <c r="TBO25" s="276"/>
      <c r="TBP25" s="276"/>
      <c r="TBQ25" s="276"/>
      <c r="TBR25" s="276"/>
      <c r="TBS25" s="276"/>
      <c r="TBT25" s="276"/>
      <c r="TBU25" s="276"/>
      <c r="TBV25" s="276"/>
      <c r="TBW25" s="276"/>
      <c r="TBX25" s="276"/>
      <c r="TBY25" s="276"/>
      <c r="TBZ25" s="276"/>
      <c r="TCA25" s="276"/>
      <c r="TCB25" s="276"/>
      <c r="TCC25" s="276"/>
      <c r="TCD25" s="276"/>
      <c r="TCE25" s="276"/>
      <c r="TCF25" s="276"/>
      <c r="TCG25" s="276"/>
      <c r="TCH25" s="276"/>
      <c r="TCI25" s="276"/>
      <c r="TCJ25" s="276"/>
      <c r="TCK25" s="276"/>
      <c r="TCL25" s="276"/>
      <c r="TCM25" s="276"/>
      <c r="TCN25" s="276"/>
      <c r="TCO25" s="276"/>
      <c r="TCP25" s="276"/>
      <c r="TCQ25" s="276"/>
      <c r="TCR25" s="276"/>
      <c r="TCS25" s="276"/>
      <c r="TCT25" s="276"/>
      <c r="TCU25" s="276"/>
      <c r="TCV25" s="276"/>
      <c r="TCW25" s="276"/>
      <c r="TCX25" s="276"/>
      <c r="TCY25" s="276"/>
      <c r="TCZ25" s="276"/>
      <c r="TDA25" s="276"/>
      <c r="TDB25" s="276"/>
      <c r="TDC25" s="276"/>
      <c r="TDD25" s="276"/>
      <c r="TDE25" s="276"/>
      <c r="TDF25" s="276"/>
      <c r="TDG25" s="276"/>
      <c r="TDH25" s="276"/>
      <c r="TDI25" s="276"/>
      <c r="TDJ25" s="276"/>
      <c r="TDK25" s="276"/>
      <c r="TDL25" s="276"/>
      <c r="TDM25" s="276"/>
      <c r="TDN25" s="276"/>
      <c r="TDO25" s="276"/>
      <c r="TDP25" s="276"/>
      <c r="TDQ25" s="276"/>
      <c r="TDR25" s="276"/>
      <c r="TDS25" s="276"/>
      <c r="TDT25" s="276"/>
      <c r="TDU25" s="276"/>
      <c r="TDV25" s="276"/>
      <c r="TDW25" s="276"/>
      <c r="TDX25" s="276"/>
      <c r="TDY25" s="276"/>
      <c r="TDZ25" s="276"/>
      <c r="TEA25" s="276"/>
      <c r="TEB25" s="276"/>
      <c r="TEC25" s="276"/>
      <c r="TED25" s="276"/>
      <c r="TEE25" s="276"/>
      <c r="TEF25" s="276"/>
      <c r="TEG25" s="276"/>
      <c r="TEH25" s="276"/>
      <c r="TEI25" s="276"/>
      <c r="TEJ25" s="276"/>
      <c r="TEK25" s="276"/>
      <c r="TEL25" s="276"/>
      <c r="TEM25" s="276"/>
      <c r="TEN25" s="276"/>
      <c r="TEO25" s="276"/>
      <c r="TEP25" s="276"/>
      <c r="TEQ25" s="276"/>
      <c r="TER25" s="276"/>
      <c r="TES25" s="276"/>
      <c r="TET25" s="276"/>
      <c r="TEU25" s="276"/>
      <c r="TEV25" s="276"/>
      <c r="TEW25" s="276"/>
      <c r="TEX25" s="276"/>
      <c r="TEY25" s="276"/>
      <c r="TEZ25" s="276"/>
      <c r="TFA25" s="276"/>
      <c r="TFB25" s="276"/>
      <c r="TFC25" s="276"/>
      <c r="TFD25" s="276"/>
      <c r="TFE25" s="276"/>
      <c r="TFF25" s="276"/>
      <c r="TFG25" s="276"/>
      <c r="TFH25" s="276"/>
      <c r="TFI25" s="276"/>
      <c r="TFJ25" s="276"/>
      <c r="TFK25" s="276"/>
      <c r="TFL25" s="276"/>
      <c r="TFM25" s="276"/>
      <c r="TFN25" s="276"/>
      <c r="TFO25" s="276"/>
      <c r="TFP25" s="276"/>
      <c r="TFQ25" s="276"/>
      <c r="TFR25" s="276"/>
      <c r="TFS25" s="276"/>
      <c r="TFT25" s="276"/>
      <c r="TFU25" s="276"/>
      <c r="TFV25" s="276"/>
      <c r="TFW25" s="276"/>
      <c r="TFX25" s="276"/>
      <c r="TFY25" s="276"/>
      <c r="TFZ25" s="276"/>
      <c r="TGA25" s="276"/>
      <c r="TGB25" s="276"/>
      <c r="TGC25" s="276"/>
      <c r="TGD25" s="276"/>
      <c r="TGE25" s="276"/>
      <c r="TGF25" s="276"/>
      <c r="TGG25" s="276"/>
      <c r="TGH25" s="276"/>
      <c r="TGI25" s="276"/>
      <c r="TGJ25" s="276"/>
      <c r="TGK25" s="276"/>
      <c r="TGL25" s="276"/>
      <c r="TGM25" s="276"/>
      <c r="TGN25" s="276"/>
      <c r="TGO25" s="276"/>
      <c r="TGP25" s="276"/>
      <c r="TGQ25" s="276"/>
      <c r="TGR25" s="276"/>
      <c r="TGS25" s="276"/>
      <c r="TGT25" s="276"/>
      <c r="TGU25" s="276"/>
      <c r="TGV25" s="276"/>
      <c r="TGW25" s="276"/>
      <c r="TGX25" s="276"/>
      <c r="TGY25" s="276"/>
      <c r="TGZ25" s="276"/>
      <c r="THA25" s="276"/>
      <c r="THB25" s="276"/>
      <c r="THC25" s="276"/>
      <c r="THD25" s="276"/>
      <c r="THE25" s="276"/>
      <c r="THF25" s="276"/>
      <c r="THG25" s="276"/>
      <c r="THH25" s="276"/>
      <c r="THI25" s="276"/>
      <c r="THJ25" s="276"/>
      <c r="THK25" s="276"/>
      <c r="THL25" s="276"/>
      <c r="THM25" s="276"/>
      <c r="THN25" s="276"/>
      <c r="THO25" s="276"/>
      <c r="THP25" s="276"/>
      <c r="THQ25" s="276"/>
      <c r="THR25" s="276"/>
      <c r="THS25" s="276"/>
      <c r="THT25" s="276"/>
      <c r="THU25" s="276"/>
      <c r="THV25" s="276"/>
      <c r="THW25" s="276"/>
      <c r="THX25" s="276"/>
      <c r="THY25" s="276"/>
      <c r="THZ25" s="276"/>
      <c r="TIA25" s="276"/>
      <c r="TIB25" s="276"/>
      <c r="TIC25" s="276"/>
      <c r="TID25" s="276"/>
      <c r="TIE25" s="276"/>
      <c r="TIF25" s="276"/>
      <c r="TIG25" s="276"/>
      <c r="TIH25" s="276"/>
      <c r="TII25" s="276"/>
      <c r="TIJ25" s="276"/>
      <c r="TIK25" s="276"/>
      <c r="TIL25" s="276"/>
      <c r="TIM25" s="276"/>
      <c r="TIN25" s="276"/>
      <c r="TIO25" s="276"/>
      <c r="TIP25" s="276"/>
      <c r="TIQ25" s="276"/>
      <c r="TIR25" s="276"/>
      <c r="TIS25" s="276"/>
      <c r="TIT25" s="276"/>
      <c r="TIU25" s="276"/>
      <c r="TIV25" s="276"/>
      <c r="TIW25" s="276"/>
      <c r="TIX25" s="276"/>
      <c r="TIY25" s="276"/>
      <c r="TIZ25" s="276"/>
      <c r="TJA25" s="276"/>
      <c r="TJB25" s="276"/>
      <c r="TJC25" s="276"/>
      <c r="TJD25" s="276"/>
      <c r="TJE25" s="276"/>
      <c r="TJF25" s="276"/>
      <c r="TJG25" s="276"/>
      <c r="TJH25" s="276"/>
      <c r="TJI25" s="276"/>
      <c r="TJJ25" s="276"/>
      <c r="TJK25" s="276"/>
      <c r="TJL25" s="276"/>
      <c r="TJM25" s="276"/>
      <c r="TJN25" s="276"/>
      <c r="TJO25" s="276"/>
      <c r="TJP25" s="276"/>
      <c r="TJQ25" s="276"/>
      <c r="TJR25" s="276"/>
      <c r="TJS25" s="276"/>
      <c r="TJT25" s="276"/>
      <c r="TJU25" s="276"/>
      <c r="TJV25" s="276"/>
      <c r="TJW25" s="276"/>
      <c r="TJX25" s="276"/>
      <c r="TJY25" s="276"/>
      <c r="TJZ25" s="276"/>
      <c r="TKA25" s="276"/>
      <c r="TKB25" s="276"/>
      <c r="TKC25" s="276"/>
      <c r="TKD25" s="276"/>
      <c r="TKE25" s="276"/>
      <c r="TKF25" s="276"/>
      <c r="TKG25" s="276"/>
      <c r="TKH25" s="276"/>
      <c r="TKI25" s="276"/>
      <c r="TKJ25" s="276"/>
      <c r="TKK25" s="276"/>
      <c r="TKL25" s="276"/>
      <c r="TKM25" s="276"/>
      <c r="TKN25" s="276"/>
      <c r="TKO25" s="276"/>
      <c r="TKP25" s="276"/>
      <c r="TKQ25" s="276"/>
      <c r="TKR25" s="276"/>
      <c r="TKS25" s="276"/>
      <c r="TKT25" s="276"/>
      <c r="TKU25" s="276"/>
      <c r="TKV25" s="276"/>
      <c r="TKW25" s="276"/>
      <c r="TKX25" s="276"/>
      <c r="TKY25" s="276"/>
      <c r="TKZ25" s="276"/>
      <c r="TLA25" s="276"/>
      <c r="TLB25" s="276"/>
      <c r="TLC25" s="276"/>
      <c r="TLD25" s="276"/>
      <c r="TLE25" s="276"/>
      <c r="TLF25" s="276"/>
      <c r="TLG25" s="276"/>
      <c r="TLH25" s="276"/>
      <c r="TLI25" s="276"/>
      <c r="TLJ25" s="276"/>
      <c r="TLK25" s="276"/>
      <c r="TLL25" s="276"/>
      <c r="TLM25" s="276"/>
      <c r="TLN25" s="276"/>
      <c r="TLO25" s="276"/>
      <c r="TLP25" s="276"/>
      <c r="TLQ25" s="276"/>
      <c r="TLR25" s="276"/>
      <c r="TLS25" s="276"/>
      <c r="TLT25" s="276"/>
      <c r="TLU25" s="276"/>
      <c r="TLV25" s="276"/>
      <c r="TLW25" s="276"/>
      <c r="TLX25" s="276"/>
      <c r="TLY25" s="276"/>
      <c r="TLZ25" s="276"/>
      <c r="TMA25" s="276"/>
      <c r="TMB25" s="276"/>
      <c r="TMC25" s="276"/>
      <c r="TMD25" s="276"/>
      <c r="TME25" s="276"/>
      <c r="TMF25" s="276"/>
      <c r="TMG25" s="276"/>
      <c r="TMH25" s="276"/>
      <c r="TMI25" s="276"/>
      <c r="TMJ25" s="276"/>
      <c r="TMK25" s="276"/>
      <c r="TML25" s="276"/>
      <c r="TMM25" s="276"/>
      <c r="TMN25" s="276"/>
      <c r="TMO25" s="276"/>
      <c r="TMP25" s="276"/>
      <c r="TMQ25" s="276"/>
      <c r="TMR25" s="276"/>
      <c r="TMS25" s="276"/>
      <c r="TMT25" s="276"/>
      <c r="TMU25" s="276"/>
      <c r="TMV25" s="276"/>
      <c r="TMW25" s="276"/>
      <c r="TMX25" s="276"/>
      <c r="TMY25" s="276"/>
      <c r="TMZ25" s="276"/>
      <c r="TNA25" s="276"/>
      <c r="TNB25" s="276"/>
      <c r="TNC25" s="276"/>
      <c r="TND25" s="276"/>
      <c r="TNE25" s="276"/>
      <c r="TNF25" s="276"/>
      <c r="TNG25" s="276"/>
      <c r="TNH25" s="276"/>
      <c r="TNI25" s="276"/>
      <c r="TNJ25" s="276"/>
      <c r="TNK25" s="276"/>
      <c r="TNL25" s="276"/>
      <c r="TNM25" s="276"/>
      <c r="TNN25" s="276"/>
      <c r="TNO25" s="276"/>
      <c r="TNP25" s="276"/>
      <c r="TNQ25" s="276"/>
      <c r="TNR25" s="276"/>
      <c r="TNS25" s="276"/>
      <c r="TNT25" s="276"/>
      <c r="TNU25" s="276"/>
      <c r="TNV25" s="276"/>
      <c r="TNW25" s="276"/>
      <c r="TNX25" s="276"/>
      <c r="TNY25" s="276"/>
      <c r="TNZ25" s="276"/>
      <c r="TOA25" s="276"/>
      <c r="TOB25" s="276"/>
      <c r="TOC25" s="276"/>
      <c r="TOD25" s="276"/>
      <c r="TOE25" s="276"/>
      <c r="TOF25" s="276"/>
      <c r="TOG25" s="276"/>
      <c r="TOH25" s="276"/>
      <c r="TOI25" s="276"/>
      <c r="TOJ25" s="276"/>
      <c r="TOK25" s="276"/>
      <c r="TOL25" s="276"/>
      <c r="TOM25" s="276"/>
      <c r="TON25" s="276"/>
      <c r="TOO25" s="276"/>
      <c r="TOP25" s="276"/>
      <c r="TOQ25" s="276"/>
      <c r="TOR25" s="276"/>
      <c r="TOS25" s="276"/>
      <c r="TOT25" s="276"/>
      <c r="TOU25" s="276"/>
      <c r="TOV25" s="276"/>
      <c r="TOW25" s="276"/>
      <c r="TOX25" s="276"/>
      <c r="TOY25" s="276"/>
      <c r="TOZ25" s="276"/>
      <c r="TPA25" s="276"/>
      <c r="TPB25" s="276"/>
      <c r="TPC25" s="276"/>
      <c r="TPD25" s="276"/>
      <c r="TPE25" s="276"/>
      <c r="TPF25" s="276"/>
      <c r="TPG25" s="276"/>
      <c r="TPH25" s="276"/>
      <c r="TPI25" s="276"/>
      <c r="TPJ25" s="276"/>
      <c r="TPK25" s="276"/>
      <c r="TPL25" s="276"/>
      <c r="TPM25" s="276"/>
      <c r="TPN25" s="276"/>
      <c r="TPO25" s="276"/>
      <c r="TPP25" s="276"/>
      <c r="TPQ25" s="276"/>
      <c r="TPR25" s="276"/>
      <c r="TPS25" s="276"/>
      <c r="TPT25" s="276"/>
      <c r="TPU25" s="276"/>
      <c r="TPV25" s="276"/>
      <c r="TPW25" s="276"/>
      <c r="TPX25" s="276"/>
      <c r="TPY25" s="276"/>
      <c r="TPZ25" s="276"/>
      <c r="TQA25" s="276"/>
      <c r="TQB25" s="276"/>
      <c r="TQC25" s="276"/>
      <c r="TQD25" s="276"/>
      <c r="TQE25" s="276"/>
      <c r="TQF25" s="276"/>
      <c r="TQG25" s="276"/>
      <c r="TQH25" s="276"/>
      <c r="TQI25" s="276"/>
      <c r="TQJ25" s="276"/>
      <c r="TQK25" s="276"/>
      <c r="TQL25" s="276"/>
      <c r="TQM25" s="276"/>
      <c r="TQN25" s="276"/>
      <c r="TQO25" s="276"/>
      <c r="TQP25" s="276"/>
      <c r="TQQ25" s="276"/>
      <c r="TQR25" s="276"/>
      <c r="TQS25" s="276"/>
      <c r="TQT25" s="276"/>
      <c r="TQU25" s="276"/>
      <c r="TQV25" s="276"/>
      <c r="TQW25" s="276"/>
      <c r="TQX25" s="276"/>
      <c r="TQY25" s="276"/>
      <c r="TQZ25" s="276"/>
      <c r="TRA25" s="276"/>
      <c r="TRB25" s="276"/>
      <c r="TRC25" s="276"/>
      <c r="TRD25" s="276"/>
      <c r="TRE25" s="276"/>
      <c r="TRF25" s="276"/>
      <c r="TRG25" s="276"/>
      <c r="TRH25" s="276"/>
      <c r="TRI25" s="276"/>
      <c r="TRJ25" s="276"/>
      <c r="TRK25" s="276"/>
      <c r="TRL25" s="276"/>
      <c r="TRM25" s="276"/>
      <c r="TRN25" s="276"/>
      <c r="TRO25" s="276"/>
      <c r="TRP25" s="276"/>
      <c r="TRQ25" s="276"/>
      <c r="TRR25" s="276"/>
      <c r="TRS25" s="276"/>
      <c r="TRT25" s="276"/>
      <c r="TRU25" s="276"/>
      <c r="TRV25" s="276"/>
      <c r="TRW25" s="276"/>
      <c r="TRX25" s="276"/>
      <c r="TRY25" s="276"/>
      <c r="TRZ25" s="276"/>
      <c r="TSA25" s="276"/>
      <c r="TSB25" s="276"/>
      <c r="TSC25" s="276"/>
      <c r="TSD25" s="276"/>
      <c r="TSE25" s="276"/>
      <c r="TSF25" s="276"/>
      <c r="TSG25" s="276"/>
      <c r="TSH25" s="276"/>
      <c r="TSI25" s="276"/>
      <c r="TSJ25" s="276"/>
      <c r="TSK25" s="276"/>
      <c r="TSL25" s="276"/>
      <c r="TSM25" s="276"/>
      <c r="TSN25" s="276"/>
      <c r="TSO25" s="276"/>
      <c r="TSP25" s="276"/>
      <c r="TSQ25" s="276"/>
      <c r="TSR25" s="276"/>
      <c r="TSS25" s="276"/>
      <c r="TST25" s="276"/>
      <c r="TSU25" s="276"/>
      <c r="TSV25" s="276"/>
      <c r="TSW25" s="276"/>
      <c r="TSX25" s="276"/>
      <c r="TSY25" s="276"/>
      <c r="TSZ25" s="276"/>
      <c r="TTA25" s="276"/>
      <c r="TTB25" s="276"/>
      <c r="TTC25" s="276"/>
      <c r="TTD25" s="276"/>
      <c r="TTE25" s="276"/>
      <c r="TTF25" s="276"/>
      <c r="TTG25" s="276"/>
      <c r="TTH25" s="276"/>
      <c r="TTI25" s="276"/>
      <c r="TTJ25" s="276"/>
      <c r="TTK25" s="276"/>
      <c r="TTL25" s="276"/>
      <c r="TTM25" s="276"/>
      <c r="TTN25" s="276"/>
      <c r="TTO25" s="276"/>
      <c r="TTP25" s="276"/>
      <c r="TTQ25" s="276"/>
      <c r="TTR25" s="276"/>
      <c r="TTS25" s="276"/>
      <c r="TTT25" s="276"/>
      <c r="TTU25" s="276"/>
      <c r="TTV25" s="276"/>
      <c r="TTW25" s="276"/>
      <c r="TTX25" s="276"/>
      <c r="TTY25" s="276"/>
      <c r="TTZ25" s="276"/>
      <c r="TUA25" s="276"/>
      <c r="TUB25" s="276"/>
      <c r="TUC25" s="276"/>
      <c r="TUD25" s="276"/>
      <c r="TUE25" s="276"/>
      <c r="TUF25" s="276"/>
      <c r="TUG25" s="276"/>
      <c r="TUH25" s="276"/>
      <c r="TUI25" s="276"/>
      <c r="TUJ25" s="276"/>
      <c r="TUK25" s="276"/>
      <c r="TUL25" s="276"/>
      <c r="TUM25" s="276"/>
      <c r="TUN25" s="276"/>
      <c r="TUO25" s="276"/>
      <c r="TUP25" s="276"/>
      <c r="TUQ25" s="276"/>
      <c r="TUR25" s="276"/>
      <c r="TUS25" s="276"/>
      <c r="TUT25" s="276"/>
      <c r="TUU25" s="276"/>
      <c r="TUV25" s="276"/>
      <c r="TUW25" s="276"/>
      <c r="TUX25" s="276"/>
      <c r="TUY25" s="276"/>
      <c r="TUZ25" s="276"/>
      <c r="TVA25" s="276"/>
      <c r="TVB25" s="276"/>
      <c r="TVC25" s="276"/>
      <c r="TVD25" s="276"/>
      <c r="TVE25" s="276"/>
      <c r="TVF25" s="276"/>
      <c r="TVG25" s="276"/>
      <c r="TVH25" s="276"/>
      <c r="TVI25" s="276"/>
      <c r="TVJ25" s="276"/>
      <c r="TVK25" s="276"/>
      <c r="TVL25" s="276"/>
      <c r="TVM25" s="276"/>
      <c r="TVN25" s="276"/>
      <c r="TVO25" s="276"/>
      <c r="TVP25" s="276"/>
      <c r="TVQ25" s="276"/>
      <c r="TVR25" s="276"/>
      <c r="TVS25" s="276"/>
      <c r="TVT25" s="276"/>
      <c r="TVU25" s="276"/>
      <c r="TVV25" s="276"/>
      <c r="TVW25" s="276"/>
      <c r="TVX25" s="276"/>
      <c r="TVY25" s="276"/>
      <c r="TVZ25" s="276"/>
      <c r="TWA25" s="276"/>
      <c r="TWB25" s="276"/>
      <c r="TWC25" s="276"/>
      <c r="TWD25" s="276"/>
      <c r="TWE25" s="276"/>
      <c r="TWF25" s="276"/>
      <c r="TWG25" s="276"/>
      <c r="TWH25" s="276"/>
      <c r="TWI25" s="276"/>
      <c r="TWJ25" s="276"/>
      <c r="TWK25" s="276"/>
      <c r="TWL25" s="276"/>
      <c r="TWM25" s="276"/>
      <c r="TWN25" s="276"/>
      <c r="TWO25" s="276"/>
      <c r="TWP25" s="276"/>
      <c r="TWQ25" s="276"/>
      <c r="TWR25" s="276"/>
      <c r="TWS25" s="276"/>
      <c r="TWT25" s="276"/>
      <c r="TWU25" s="276"/>
      <c r="TWV25" s="276"/>
      <c r="TWW25" s="276"/>
      <c r="TWX25" s="276"/>
      <c r="TWY25" s="276"/>
      <c r="TWZ25" s="276"/>
      <c r="TXA25" s="276"/>
      <c r="TXB25" s="276"/>
      <c r="TXC25" s="276"/>
      <c r="TXD25" s="276"/>
      <c r="TXE25" s="276"/>
      <c r="TXF25" s="276"/>
      <c r="TXG25" s="276"/>
      <c r="TXH25" s="276"/>
      <c r="TXI25" s="276"/>
      <c r="TXJ25" s="276"/>
      <c r="TXK25" s="276"/>
      <c r="TXL25" s="276"/>
      <c r="TXM25" s="276"/>
      <c r="TXN25" s="276"/>
      <c r="TXO25" s="276"/>
      <c r="TXP25" s="276"/>
      <c r="TXQ25" s="276"/>
      <c r="TXR25" s="276"/>
      <c r="TXS25" s="276"/>
      <c r="TXT25" s="276"/>
      <c r="TXU25" s="276"/>
      <c r="TXV25" s="276"/>
      <c r="TXW25" s="276"/>
      <c r="TXX25" s="276"/>
      <c r="TXY25" s="276"/>
      <c r="TXZ25" s="276"/>
      <c r="TYA25" s="276"/>
      <c r="TYB25" s="276"/>
      <c r="TYC25" s="276"/>
      <c r="TYD25" s="276"/>
      <c r="TYE25" s="276"/>
      <c r="TYF25" s="276"/>
      <c r="TYG25" s="276"/>
      <c r="TYH25" s="276"/>
      <c r="TYI25" s="276"/>
      <c r="TYJ25" s="276"/>
      <c r="TYK25" s="276"/>
      <c r="TYL25" s="276"/>
      <c r="TYM25" s="276"/>
      <c r="TYN25" s="276"/>
      <c r="TYO25" s="276"/>
      <c r="TYP25" s="276"/>
      <c r="TYQ25" s="276"/>
      <c r="TYR25" s="276"/>
      <c r="TYS25" s="276"/>
      <c r="TYT25" s="276"/>
      <c r="TYU25" s="276"/>
      <c r="TYV25" s="276"/>
      <c r="TYW25" s="276"/>
      <c r="TYX25" s="276"/>
      <c r="TYY25" s="276"/>
      <c r="TYZ25" s="276"/>
      <c r="TZA25" s="276"/>
      <c r="TZB25" s="276"/>
      <c r="TZC25" s="276"/>
      <c r="TZD25" s="276"/>
      <c r="TZE25" s="276"/>
      <c r="TZF25" s="276"/>
      <c r="TZG25" s="276"/>
      <c r="TZH25" s="276"/>
      <c r="TZI25" s="276"/>
      <c r="TZJ25" s="276"/>
      <c r="TZK25" s="276"/>
      <c r="TZL25" s="276"/>
      <c r="TZM25" s="276"/>
      <c r="TZN25" s="276"/>
      <c r="TZO25" s="276"/>
      <c r="TZP25" s="276"/>
      <c r="TZQ25" s="276"/>
      <c r="TZR25" s="276"/>
      <c r="TZS25" s="276"/>
      <c r="TZT25" s="276"/>
      <c r="TZU25" s="276"/>
      <c r="TZV25" s="276"/>
      <c r="TZW25" s="276"/>
      <c r="TZX25" s="276"/>
      <c r="TZY25" s="276"/>
      <c r="TZZ25" s="276"/>
      <c r="UAA25" s="276"/>
      <c r="UAB25" s="276"/>
      <c r="UAC25" s="276"/>
      <c r="UAD25" s="276"/>
      <c r="UAE25" s="276"/>
      <c r="UAF25" s="276"/>
      <c r="UAG25" s="276"/>
      <c r="UAH25" s="276"/>
      <c r="UAI25" s="276"/>
      <c r="UAJ25" s="276"/>
      <c r="UAK25" s="276"/>
      <c r="UAL25" s="276"/>
      <c r="UAM25" s="276"/>
      <c r="UAN25" s="276"/>
      <c r="UAO25" s="276"/>
      <c r="UAP25" s="276"/>
      <c r="UAQ25" s="276"/>
      <c r="UAR25" s="276"/>
      <c r="UAS25" s="276"/>
      <c r="UAT25" s="276"/>
      <c r="UAU25" s="276"/>
      <c r="UAV25" s="276"/>
      <c r="UAW25" s="276"/>
      <c r="UAX25" s="276"/>
      <c r="UAY25" s="276"/>
      <c r="UAZ25" s="276"/>
      <c r="UBA25" s="276"/>
      <c r="UBB25" s="276"/>
      <c r="UBC25" s="276"/>
      <c r="UBD25" s="276"/>
      <c r="UBE25" s="276"/>
      <c r="UBF25" s="276"/>
      <c r="UBG25" s="276"/>
      <c r="UBH25" s="276"/>
      <c r="UBI25" s="276"/>
      <c r="UBJ25" s="276"/>
      <c r="UBK25" s="276"/>
      <c r="UBL25" s="276"/>
      <c r="UBM25" s="276"/>
      <c r="UBN25" s="276"/>
      <c r="UBO25" s="276"/>
      <c r="UBP25" s="276"/>
      <c r="UBQ25" s="276"/>
      <c r="UBR25" s="276"/>
      <c r="UBS25" s="276"/>
      <c r="UBT25" s="276"/>
      <c r="UBU25" s="276"/>
      <c r="UBV25" s="276"/>
      <c r="UBW25" s="276"/>
      <c r="UBX25" s="276"/>
      <c r="UBY25" s="276"/>
      <c r="UBZ25" s="276"/>
      <c r="UCA25" s="276"/>
      <c r="UCB25" s="276"/>
      <c r="UCC25" s="276"/>
      <c r="UCD25" s="276"/>
      <c r="UCE25" s="276"/>
      <c r="UCF25" s="276"/>
      <c r="UCG25" s="276"/>
      <c r="UCH25" s="276"/>
      <c r="UCI25" s="276"/>
      <c r="UCJ25" s="276"/>
      <c r="UCK25" s="276"/>
      <c r="UCL25" s="276"/>
      <c r="UCM25" s="276"/>
      <c r="UCN25" s="276"/>
      <c r="UCO25" s="276"/>
      <c r="UCP25" s="276"/>
      <c r="UCQ25" s="276"/>
      <c r="UCR25" s="276"/>
      <c r="UCS25" s="276"/>
      <c r="UCT25" s="276"/>
      <c r="UCU25" s="276"/>
      <c r="UCV25" s="276"/>
      <c r="UCW25" s="276"/>
      <c r="UCX25" s="276"/>
      <c r="UCY25" s="276"/>
      <c r="UCZ25" s="276"/>
      <c r="UDA25" s="276"/>
      <c r="UDB25" s="276"/>
      <c r="UDC25" s="276"/>
      <c r="UDD25" s="276"/>
      <c r="UDE25" s="276"/>
      <c r="UDF25" s="276"/>
      <c r="UDG25" s="276"/>
      <c r="UDH25" s="276"/>
      <c r="UDI25" s="276"/>
      <c r="UDJ25" s="276"/>
      <c r="UDK25" s="276"/>
      <c r="UDL25" s="276"/>
      <c r="UDM25" s="276"/>
      <c r="UDN25" s="276"/>
      <c r="UDO25" s="276"/>
      <c r="UDP25" s="276"/>
      <c r="UDQ25" s="276"/>
      <c r="UDR25" s="276"/>
      <c r="UDS25" s="276"/>
      <c r="UDT25" s="276"/>
      <c r="UDU25" s="276"/>
      <c r="UDV25" s="276"/>
      <c r="UDW25" s="276"/>
      <c r="UDX25" s="276"/>
      <c r="UDY25" s="276"/>
      <c r="UDZ25" s="276"/>
      <c r="UEA25" s="276"/>
      <c r="UEB25" s="276"/>
      <c r="UEC25" s="276"/>
      <c r="UED25" s="276"/>
      <c r="UEE25" s="276"/>
      <c r="UEF25" s="276"/>
      <c r="UEG25" s="276"/>
      <c r="UEH25" s="276"/>
      <c r="UEI25" s="276"/>
      <c r="UEJ25" s="276"/>
      <c r="UEK25" s="276"/>
      <c r="UEL25" s="276"/>
      <c r="UEM25" s="276"/>
      <c r="UEN25" s="276"/>
      <c r="UEO25" s="276"/>
      <c r="UEP25" s="276"/>
      <c r="UEQ25" s="276"/>
      <c r="UER25" s="276"/>
      <c r="UES25" s="276"/>
      <c r="UET25" s="276"/>
      <c r="UEU25" s="276"/>
      <c r="UEV25" s="276"/>
      <c r="UEW25" s="276"/>
      <c r="UEX25" s="276"/>
      <c r="UEY25" s="276"/>
      <c r="UEZ25" s="276"/>
      <c r="UFA25" s="276"/>
      <c r="UFB25" s="276"/>
      <c r="UFC25" s="276"/>
      <c r="UFD25" s="276"/>
      <c r="UFE25" s="276"/>
      <c r="UFF25" s="276"/>
      <c r="UFG25" s="276"/>
      <c r="UFH25" s="276"/>
      <c r="UFI25" s="276"/>
      <c r="UFJ25" s="276"/>
      <c r="UFK25" s="276"/>
      <c r="UFL25" s="276"/>
      <c r="UFM25" s="276"/>
      <c r="UFN25" s="276"/>
      <c r="UFO25" s="276"/>
      <c r="UFP25" s="276"/>
      <c r="UFQ25" s="276"/>
      <c r="UFR25" s="276"/>
      <c r="UFS25" s="276"/>
      <c r="UFT25" s="276"/>
      <c r="UFU25" s="276"/>
      <c r="UFV25" s="276"/>
      <c r="UFW25" s="276"/>
      <c r="UFX25" s="276"/>
      <c r="UFY25" s="276"/>
      <c r="UFZ25" s="276"/>
      <c r="UGA25" s="276"/>
      <c r="UGB25" s="276"/>
      <c r="UGC25" s="276"/>
      <c r="UGD25" s="276"/>
      <c r="UGE25" s="276"/>
      <c r="UGF25" s="276"/>
      <c r="UGG25" s="276"/>
      <c r="UGH25" s="276"/>
      <c r="UGI25" s="276"/>
      <c r="UGJ25" s="276"/>
      <c r="UGK25" s="276"/>
      <c r="UGL25" s="276"/>
      <c r="UGM25" s="276"/>
      <c r="UGN25" s="276"/>
      <c r="UGO25" s="276"/>
      <c r="UGP25" s="276"/>
      <c r="UGQ25" s="276"/>
      <c r="UGR25" s="276"/>
      <c r="UGS25" s="276"/>
      <c r="UGT25" s="276"/>
      <c r="UGU25" s="276"/>
      <c r="UGV25" s="276"/>
      <c r="UGW25" s="276"/>
      <c r="UGX25" s="276"/>
      <c r="UGY25" s="276"/>
      <c r="UGZ25" s="276"/>
      <c r="UHA25" s="276"/>
      <c r="UHB25" s="276"/>
      <c r="UHC25" s="276"/>
      <c r="UHD25" s="276"/>
      <c r="UHE25" s="276"/>
      <c r="UHF25" s="276"/>
      <c r="UHG25" s="276"/>
      <c r="UHH25" s="276"/>
      <c r="UHI25" s="276"/>
      <c r="UHJ25" s="276"/>
      <c r="UHK25" s="276"/>
      <c r="UHL25" s="276"/>
      <c r="UHM25" s="276"/>
      <c r="UHN25" s="276"/>
      <c r="UHO25" s="276"/>
      <c r="UHP25" s="276"/>
      <c r="UHQ25" s="276"/>
      <c r="UHR25" s="276"/>
      <c r="UHS25" s="276"/>
      <c r="UHT25" s="276"/>
      <c r="UHU25" s="276"/>
      <c r="UHV25" s="276"/>
      <c r="UHW25" s="276"/>
      <c r="UHX25" s="276"/>
      <c r="UHY25" s="276"/>
      <c r="UHZ25" s="276"/>
      <c r="UIA25" s="276"/>
      <c r="UIB25" s="276"/>
      <c r="UIC25" s="276"/>
      <c r="UID25" s="276"/>
      <c r="UIE25" s="276"/>
      <c r="UIF25" s="276"/>
      <c r="UIG25" s="276"/>
      <c r="UIH25" s="276"/>
      <c r="UII25" s="276"/>
      <c r="UIJ25" s="276"/>
      <c r="UIK25" s="276"/>
      <c r="UIL25" s="276"/>
      <c r="UIM25" s="276"/>
      <c r="UIN25" s="276"/>
      <c r="UIO25" s="276"/>
      <c r="UIP25" s="276"/>
      <c r="UIQ25" s="276"/>
      <c r="UIR25" s="276"/>
      <c r="UIS25" s="276"/>
      <c r="UIT25" s="276"/>
      <c r="UIU25" s="276"/>
      <c r="UIV25" s="276"/>
      <c r="UIW25" s="276"/>
      <c r="UIX25" s="276"/>
      <c r="UIY25" s="276"/>
      <c r="UIZ25" s="276"/>
      <c r="UJA25" s="276"/>
      <c r="UJB25" s="276"/>
      <c r="UJC25" s="276"/>
      <c r="UJD25" s="276"/>
      <c r="UJE25" s="276"/>
      <c r="UJF25" s="276"/>
      <c r="UJG25" s="276"/>
      <c r="UJH25" s="276"/>
      <c r="UJI25" s="276"/>
      <c r="UJJ25" s="276"/>
      <c r="UJK25" s="276"/>
      <c r="UJL25" s="276"/>
      <c r="UJM25" s="276"/>
      <c r="UJN25" s="276"/>
      <c r="UJO25" s="276"/>
      <c r="UJP25" s="276"/>
      <c r="UJQ25" s="276"/>
      <c r="UJR25" s="276"/>
      <c r="UJS25" s="276"/>
      <c r="UJT25" s="276"/>
      <c r="UJU25" s="276"/>
      <c r="UJV25" s="276"/>
      <c r="UJW25" s="276"/>
      <c r="UJX25" s="276"/>
      <c r="UJY25" s="276"/>
      <c r="UJZ25" s="276"/>
      <c r="UKA25" s="276"/>
      <c r="UKB25" s="276"/>
      <c r="UKC25" s="276"/>
      <c r="UKD25" s="276"/>
      <c r="UKE25" s="276"/>
      <c r="UKF25" s="276"/>
      <c r="UKG25" s="276"/>
      <c r="UKH25" s="276"/>
      <c r="UKI25" s="276"/>
      <c r="UKJ25" s="276"/>
      <c r="UKK25" s="276"/>
      <c r="UKL25" s="276"/>
      <c r="UKM25" s="276"/>
      <c r="UKN25" s="276"/>
      <c r="UKO25" s="276"/>
      <c r="UKP25" s="276"/>
      <c r="UKQ25" s="276"/>
      <c r="UKR25" s="276"/>
      <c r="UKS25" s="276"/>
      <c r="UKT25" s="276"/>
      <c r="UKU25" s="276"/>
      <c r="UKV25" s="276"/>
      <c r="UKW25" s="276"/>
      <c r="UKX25" s="276"/>
      <c r="UKY25" s="276"/>
      <c r="UKZ25" s="276"/>
      <c r="ULA25" s="276"/>
      <c r="ULB25" s="276"/>
      <c r="ULC25" s="276"/>
      <c r="ULD25" s="276"/>
      <c r="ULE25" s="276"/>
      <c r="ULF25" s="276"/>
      <c r="ULG25" s="276"/>
      <c r="ULH25" s="276"/>
      <c r="ULI25" s="276"/>
      <c r="ULJ25" s="276"/>
      <c r="ULK25" s="276"/>
      <c r="ULL25" s="276"/>
      <c r="ULM25" s="276"/>
      <c r="ULN25" s="276"/>
      <c r="ULO25" s="276"/>
      <c r="ULP25" s="276"/>
      <c r="ULQ25" s="276"/>
      <c r="ULR25" s="276"/>
      <c r="ULS25" s="276"/>
      <c r="ULT25" s="276"/>
      <c r="ULU25" s="276"/>
      <c r="ULV25" s="276"/>
      <c r="ULW25" s="276"/>
      <c r="ULX25" s="276"/>
      <c r="ULY25" s="276"/>
      <c r="ULZ25" s="276"/>
      <c r="UMA25" s="276"/>
      <c r="UMB25" s="276"/>
      <c r="UMC25" s="276"/>
      <c r="UMD25" s="276"/>
      <c r="UME25" s="276"/>
      <c r="UMF25" s="276"/>
      <c r="UMG25" s="276"/>
      <c r="UMH25" s="276"/>
      <c r="UMI25" s="276"/>
      <c r="UMJ25" s="276"/>
      <c r="UMK25" s="276"/>
      <c r="UML25" s="276"/>
      <c r="UMM25" s="276"/>
      <c r="UMN25" s="276"/>
      <c r="UMO25" s="276"/>
      <c r="UMP25" s="276"/>
      <c r="UMQ25" s="276"/>
      <c r="UMR25" s="276"/>
      <c r="UMS25" s="276"/>
      <c r="UMT25" s="276"/>
      <c r="UMU25" s="276"/>
      <c r="UMV25" s="276"/>
      <c r="UMW25" s="276"/>
      <c r="UMX25" s="276"/>
      <c r="UMY25" s="276"/>
      <c r="UMZ25" s="276"/>
      <c r="UNA25" s="276"/>
      <c r="UNB25" s="276"/>
      <c r="UNC25" s="276"/>
      <c r="UND25" s="276"/>
      <c r="UNE25" s="276"/>
      <c r="UNF25" s="276"/>
      <c r="UNG25" s="276"/>
      <c r="UNH25" s="276"/>
      <c r="UNI25" s="276"/>
      <c r="UNJ25" s="276"/>
      <c r="UNK25" s="276"/>
      <c r="UNL25" s="276"/>
      <c r="UNM25" s="276"/>
      <c r="UNN25" s="276"/>
      <c r="UNO25" s="276"/>
      <c r="UNP25" s="276"/>
      <c r="UNQ25" s="276"/>
      <c r="UNR25" s="276"/>
      <c r="UNS25" s="276"/>
      <c r="UNT25" s="276"/>
      <c r="UNU25" s="276"/>
      <c r="UNV25" s="276"/>
      <c r="UNW25" s="276"/>
      <c r="UNX25" s="276"/>
      <c r="UNY25" s="276"/>
      <c r="UNZ25" s="276"/>
      <c r="UOA25" s="276"/>
      <c r="UOB25" s="276"/>
      <c r="UOC25" s="276"/>
      <c r="UOD25" s="276"/>
      <c r="UOE25" s="276"/>
      <c r="UOF25" s="276"/>
      <c r="UOG25" s="276"/>
      <c r="UOH25" s="276"/>
      <c r="UOI25" s="276"/>
      <c r="UOJ25" s="276"/>
      <c r="UOK25" s="276"/>
      <c r="UOL25" s="276"/>
      <c r="UOM25" s="276"/>
      <c r="UON25" s="276"/>
      <c r="UOO25" s="276"/>
      <c r="UOP25" s="276"/>
      <c r="UOQ25" s="276"/>
      <c r="UOR25" s="276"/>
      <c r="UOS25" s="276"/>
      <c r="UOT25" s="276"/>
      <c r="UOU25" s="276"/>
      <c r="UOV25" s="276"/>
      <c r="UOW25" s="276"/>
      <c r="UOX25" s="276"/>
      <c r="UOY25" s="276"/>
      <c r="UOZ25" s="276"/>
      <c r="UPA25" s="276"/>
      <c r="UPB25" s="276"/>
      <c r="UPC25" s="276"/>
      <c r="UPD25" s="276"/>
      <c r="UPE25" s="276"/>
      <c r="UPF25" s="276"/>
      <c r="UPG25" s="276"/>
      <c r="UPH25" s="276"/>
      <c r="UPI25" s="276"/>
      <c r="UPJ25" s="276"/>
      <c r="UPK25" s="276"/>
      <c r="UPL25" s="276"/>
      <c r="UPM25" s="276"/>
      <c r="UPN25" s="276"/>
      <c r="UPO25" s="276"/>
      <c r="UPP25" s="276"/>
      <c r="UPQ25" s="276"/>
      <c r="UPR25" s="276"/>
      <c r="UPS25" s="276"/>
      <c r="UPT25" s="276"/>
      <c r="UPU25" s="276"/>
      <c r="UPV25" s="276"/>
      <c r="UPW25" s="276"/>
      <c r="UPX25" s="276"/>
      <c r="UPY25" s="276"/>
      <c r="UPZ25" s="276"/>
      <c r="UQA25" s="276"/>
      <c r="UQB25" s="276"/>
      <c r="UQC25" s="276"/>
      <c r="UQD25" s="276"/>
      <c r="UQE25" s="276"/>
      <c r="UQF25" s="276"/>
      <c r="UQG25" s="276"/>
      <c r="UQH25" s="276"/>
      <c r="UQI25" s="276"/>
      <c r="UQJ25" s="276"/>
      <c r="UQK25" s="276"/>
      <c r="UQL25" s="276"/>
      <c r="UQM25" s="276"/>
      <c r="UQN25" s="276"/>
      <c r="UQO25" s="276"/>
      <c r="UQP25" s="276"/>
      <c r="UQQ25" s="276"/>
      <c r="UQR25" s="276"/>
      <c r="UQS25" s="276"/>
      <c r="UQT25" s="276"/>
      <c r="UQU25" s="276"/>
      <c r="UQV25" s="276"/>
      <c r="UQW25" s="276"/>
      <c r="UQX25" s="276"/>
      <c r="UQY25" s="276"/>
      <c r="UQZ25" s="276"/>
      <c r="URA25" s="276"/>
      <c r="URB25" s="276"/>
      <c r="URC25" s="276"/>
      <c r="URD25" s="276"/>
      <c r="URE25" s="276"/>
      <c r="URF25" s="276"/>
      <c r="URG25" s="276"/>
      <c r="URH25" s="276"/>
      <c r="URI25" s="276"/>
      <c r="URJ25" s="276"/>
      <c r="URK25" s="276"/>
      <c r="URL25" s="276"/>
      <c r="URM25" s="276"/>
      <c r="URN25" s="276"/>
      <c r="URO25" s="276"/>
      <c r="URP25" s="276"/>
      <c r="URQ25" s="276"/>
      <c r="URR25" s="276"/>
      <c r="URS25" s="276"/>
      <c r="URT25" s="276"/>
      <c r="URU25" s="276"/>
      <c r="URV25" s="276"/>
      <c r="URW25" s="276"/>
      <c r="URX25" s="276"/>
      <c r="URY25" s="276"/>
      <c r="URZ25" s="276"/>
      <c r="USA25" s="276"/>
      <c r="USB25" s="276"/>
      <c r="USC25" s="276"/>
      <c r="USD25" s="276"/>
      <c r="USE25" s="276"/>
      <c r="USF25" s="276"/>
      <c r="USG25" s="276"/>
      <c r="USH25" s="276"/>
      <c r="USI25" s="276"/>
      <c r="USJ25" s="276"/>
      <c r="USK25" s="276"/>
      <c r="USL25" s="276"/>
      <c r="USM25" s="276"/>
      <c r="USN25" s="276"/>
      <c r="USO25" s="276"/>
      <c r="USP25" s="276"/>
      <c r="USQ25" s="276"/>
      <c r="USR25" s="276"/>
      <c r="USS25" s="276"/>
      <c r="UST25" s="276"/>
      <c r="USU25" s="276"/>
      <c r="USV25" s="276"/>
      <c r="USW25" s="276"/>
      <c r="USX25" s="276"/>
      <c r="USY25" s="276"/>
      <c r="USZ25" s="276"/>
      <c r="UTA25" s="276"/>
      <c r="UTB25" s="276"/>
      <c r="UTC25" s="276"/>
      <c r="UTD25" s="276"/>
      <c r="UTE25" s="276"/>
      <c r="UTF25" s="276"/>
      <c r="UTG25" s="276"/>
      <c r="UTH25" s="276"/>
      <c r="UTI25" s="276"/>
      <c r="UTJ25" s="276"/>
      <c r="UTK25" s="276"/>
      <c r="UTL25" s="276"/>
      <c r="UTM25" s="276"/>
      <c r="UTN25" s="276"/>
      <c r="UTO25" s="276"/>
      <c r="UTP25" s="276"/>
      <c r="UTQ25" s="276"/>
      <c r="UTR25" s="276"/>
      <c r="UTS25" s="276"/>
      <c r="UTT25" s="276"/>
      <c r="UTU25" s="276"/>
      <c r="UTV25" s="276"/>
      <c r="UTW25" s="276"/>
      <c r="UTX25" s="276"/>
      <c r="UTY25" s="276"/>
      <c r="UTZ25" s="276"/>
      <c r="UUA25" s="276"/>
      <c r="UUB25" s="276"/>
      <c r="UUC25" s="276"/>
      <c r="UUD25" s="276"/>
      <c r="UUE25" s="276"/>
      <c r="UUF25" s="276"/>
      <c r="UUG25" s="276"/>
      <c r="UUH25" s="276"/>
      <c r="UUI25" s="276"/>
      <c r="UUJ25" s="276"/>
      <c r="UUK25" s="276"/>
      <c r="UUL25" s="276"/>
      <c r="UUM25" s="276"/>
      <c r="UUN25" s="276"/>
      <c r="UUO25" s="276"/>
      <c r="UUP25" s="276"/>
      <c r="UUQ25" s="276"/>
      <c r="UUR25" s="276"/>
      <c r="UUS25" s="276"/>
      <c r="UUT25" s="276"/>
      <c r="UUU25" s="276"/>
      <c r="UUV25" s="276"/>
      <c r="UUW25" s="276"/>
      <c r="UUX25" s="276"/>
      <c r="UUY25" s="276"/>
      <c r="UUZ25" s="276"/>
      <c r="UVA25" s="276"/>
      <c r="UVB25" s="276"/>
      <c r="UVC25" s="276"/>
      <c r="UVD25" s="276"/>
      <c r="UVE25" s="276"/>
      <c r="UVF25" s="276"/>
      <c r="UVG25" s="276"/>
      <c r="UVH25" s="276"/>
      <c r="UVI25" s="276"/>
      <c r="UVJ25" s="276"/>
      <c r="UVK25" s="276"/>
      <c r="UVL25" s="276"/>
      <c r="UVM25" s="276"/>
      <c r="UVN25" s="276"/>
      <c r="UVO25" s="276"/>
      <c r="UVP25" s="276"/>
      <c r="UVQ25" s="276"/>
      <c r="UVR25" s="276"/>
      <c r="UVS25" s="276"/>
      <c r="UVT25" s="276"/>
      <c r="UVU25" s="276"/>
      <c r="UVV25" s="276"/>
      <c r="UVW25" s="276"/>
      <c r="UVX25" s="276"/>
      <c r="UVY25" s="276"/>
      <c r="UVZ25" s="276"/>
      <c r="UWA25" s="276"/>
      <c r="UWB25" s="276"/>
      <c r="UWC25" s="276"/>
      <c r="UWD25" s="276"/>
      <c r="UWE25" s="276"/>
      <c r="UWF25" s="276"/>
      <c r="UWG25" s="276"/>
      <c r="UWH25" s="276"/>
      <c r="UWI25" s="276"/>
      <c r="UWJ25" s="276"/>
      <c r="UWK25" s="276"/>
      <c r="UWL25" s="276"/>
      <c r="UWM25" s="276"/>
      <c r="UWN25" s="276"/>
      <c r="UWO25" s="276"/>
      <c r="UWP25" s="276"/>
      <c r="UWQ25" s="276"/>
      <c r="UWR25" s="276"/>
      <c r="UWS25" s="276"/>
      <c r="UWT25" s="276"/>
      <c r="UWU25" s="276"/>
      <c r="UWV25" s="276"/>
      <c r="UWW25" s="276"/>
      <c r="UWX25" s="276"/>
      <c r="UWY25" s="276"/>
      <c r="UWZ25" s="276"/>
      <c r="UXA25" s="276"/>
      <c r="UXB25" s="276"/>
      <c r="UXC25" s="276"/>
      <c r="UXD25" s="276"/>
      <c r="UXE25" s="276"/>
      <c r="UXF25" s="276"/>
      <c r="UXG25" s="276"/>
      <c r="UXH25" s="276"/>
      <c r="UXI25" s="276"/>
      <c r="UXJ25" s="276"/>
      <c r="UXK25" s="276"/>
      <c r="UXL25" s="276"/>
      <c r="UXM25" s="276"/>
      <c r="UXN25" s="276"/>
      <c r="UXO25" s="276"/>
      <c r="UXP25" s="276"/>
      <c r="UXQ25" s="276"/>
      <c r="UXR25" s="276"/>
      <c r="UXS25" s="276"/>
      <c r="UXT25" s="276"/>
      <c r="UXU25" s="276"/>
      <c r="UXV25" s="276"/>
      <c r="UXW25" s="276"/>
      <c r="UXX25" s="276"/>
      <c r="UXY25" s="276"/>
      <c r="UXZ25" s="276"/>
      <c r="UYA25" s="276"/>
      <c r="UYB25" s="276"/>
      <c r="UYC25" s="276"/>
      <c r="UYD25" s="276"/>
      <c r="UYE25" s="276"/>
      <c r="UYF25" s="276"/>
      <c r="UYG25" s="276"/>
      <c r="UYH25" s="276"/>
      <c r="UYI25" s="276"/>
      <c r="UYJ25" s="276"/>
      <c r="UYK25" s="276"/>
      <c r="UYL25" s="276"/>
      <c r="UYM25" s="276"/>
      <c r="UYN25" s="276"/>
      <c r="UYO25" s="276"/>
      <c r="UYP25" s="276"/>
      <c r="UYQ25" s="276"/>
      <c r="UYR25" s="276"/>
      <c r="UYS25" s="276"/>
      <c r="UYT25" s="276"/>
      <c r="UYU25" s="276"/>
      <c r="UYV25" s="276"/>
      <c r="UYW25" s="276"/>
      <c r="UYX25" s="276"/>
      <c r="UYY25" s="276"/>
      <c r="UYZ25" s="276"/>
      <c r="UZA25" s="276"/>
      <c r="UZB25" s="276"/>
      <c r="UZC25" s="276"/>
      <c r="UZD25" s="276"/>
      <c r="UZE25" s="276"/>
      <c r="UZF25" s="276"/>
      <c r="UZG25" s="276"/>
      <c r="UZH25" s="276"/>
      <c r="UZI25" s="276"/>
      <c r="UZJ25" s="276"/>
      <c r="UZK25" s="276"/>
      <c r="UZL25" s="276"/>
      <c r="UZM25" s="276"/>
      <c r="UZN25" s="276"/>
      <c r="UZO25" s="276"/>
      <c r="UZP25" s="276"/>
      <c r="UZQ25" s="276"/>
      <c r="UZR25" s="276"/>
      <c r="UZS25" s="276"/>
      <c r="UZT25" s="276"/>
      <c r="UZU25" s="276"/>
      <c r="UZV25" s="276"/>
      <c r="UZW25" s="276"/>
      <c r="UZX25" s="276"/>
      <c r="UZY25" s="276"/>
      <c r="UZZ25" s="276"/>
      <c r="VAA25" s="276"/>
      <c r="VAB25" s="276"/>
      <c r="VAC25" s="276"/>
      <c r="VAD25" s="276"/>
      <c r="VAE25" s="276"/>
      <c r="VAF25" s="276"/>
      <c r="VAG25" s="276"/>
      <c r="VAH25" s="276"/>
      <c r="VAI25" s="276"/>
      <c r="VAJ25" s="276"/>
      <c r="VAK25" s="276"/>
      <c r="VAL25" s="276"/>
      <c r="VAM25" s="276"/>
      <c r="VAN25" s="276"/>
      <c r="VAO25" s="276"/>
      <c r="VAP25" s="276"/>
      <c r="VAQ25" s="276"/>
      <c r="VAR25" s="276"/>
      <c r="VAS25" s="276"/>
      <c r="VAT25" s="276"/>
      <c r="VAU25" s="276"/>
      <c r="VAV25" s="276"/>
      <c r="VAW25" s="276"/>
      <c r="VAX25" s="276"/>
      <c r="VAY25" s="276"/>
      <c r="VAZ25" s="276"/>
      <c r="VBA25" s="276"/>
      <c r="VBB25" s="276"/>
      <c r="VBC25" s="276"/>
      <c r="VBD25" s="276"/>
      <c r="VBE25" s="276"/>
      <c r="VBF25" s="276"/>
      <c r="VBG25" s="276"/>
      <c r="VBH25" s="276"/>
      <c r="VBI25" s="276"/>
      <c r="VBJ25" s="276"/>
      <c r="VBK25" s="276"/>
      <c r="VBL25" s="276"/>
      <c r="VBM25" s="276"/>
      <c r="VBN25" s="276"/>
      <c r="VBO25" s="276"/>
      <c r="VBP25" s="276"/>
      <c r="VBQ25" s="276"/>
      <c r="VBR25" s="276"/>
      <c r="VBS25" s="276"/>
      <c r="VBT25" s="276"/>
      <c r="VBU25" s="276"/>
      <c r="VBV25" s="276"/>
      <c r="VBW25" s="276"/>
      <c r="VBX25" s="276"/>
      <c r="VBY25" s="276"/>
      <c r="VBZ25" s="276"/>
      <c r="VCA25" s="276"/>
      <c r="VCB25" s="276"/>
      <c r="VCC25" s="276"/>
      <c r="VCD25" s="276"/>
      <c r="VCE25" s="276"/>
      <c r="VCF25" s="276"/>
      <c r="VCG25" s="276"/>
      <c r="VCH25" s="276"/>
      <c r="VCI25" s="276"/>
      <c r="VCJ25" s="276"/>
      <c r="VCK25" s="276"/>
      <c r="VCL25" s="276"/>
      <c r="VCM25" s="276"/>
      <c r="VCN25" s="276"/>
      <c r="VCO25" s="276"/>
      <c r="VCP25" s="276"/>
      <c r="VCQ25" s="276"/>
      <c r="VCR25" s="276"/>
      <c r="VCS25" s="276"/>
      <c r="VCT25" s="276"/>
      <c r="VCU25" s="276"/>
      <c r="VCV25" s="276"/>
      <c r="VCW25" s="276"/>
      <c r="VCX25" s="276"/>
      <c r="VCY25" s="276"/>
      <c r="VCZ25" s="276"/>
      <c r="VDA25" s="276"/>
      <c r="VDB25" s="276"/>
      <c r="VDC25" s="276"/>
      <c r="VDD25" s="276"/>
      <c r="VDE25" s="276"/>
      <c r="VDF25" s="276"/>
      <c r="VDG25" s="276"/>
      <c r="VDH25" s="276"/>
      <c r="VDI25" s="276"/>
      <c r="VDJ25" s="276"/>
      <c r="VDK25" s="276"/>
      <c r="VDL25" s="276"/>
      <c r="VDM25" s="276"/>
      <c r="VDN25" s="276"/>
      <c r="VDO25" s="276"/>
      <c r="VDP25" s="276"/>
      <c r="VDQ25" s="276"/>
      <c r="VDR25" s="276"/>
      <c r="VDS25" s="276"/>
      <c r="VDT25" s="276"/>
      <c r="VDU25" s="276"/>
      <c r="VDV25" s="276"/>
      <c r="VDW25" s="276"/>
      <c r="VDX25" s="276"/>
      <c r="VDY25" s="276"/>
      <c r="VDZ25" s="276"/>
      <c r="VEA25" s="276"/>
      <c r="VEB25" s="276"/>
      <c r="VEC25" s="276"/>
      <c r="VED25" s="276"/>
      <c r="VEE25" s="276"/>
      <c r="VEF25" s="276"/>
      <c r="VEG25" s="276"/>
      <c r="VEH25" s="276"/>
      <c r="VEI25" s="276"/>
      <c r="VEJ25" s="276"/>
      <c r="VEK25" s="276"/>
      <c r="VEL25" s="276"/>
      <c r="VEM25" s="276"/>
      <c r="VEN25" s="276"/>
      <c r="VEO25" s="276"/>
      <c r="VEP25" s="276"/>
      <c r="VEQ25" s="276"/>
      <c r="VER25" s="276"/>
      <c r="VES25" s="276"/>
      <c r="VET25" s="276"/>
      <c r="VEU25" s="276"/>
      <c r="VEV25" s="276"/>
      <c r="VEW25" s="276"/>
      <c r="VEX25" s="276"/>
      <c r="VEY25" s="276"/>
      <c r="VEZ25" s="276"/>
      <c r="VFA25" s="276"/>
      <c r="VFB25" s="276"/>
      <c r="VFC25" s="276"/>
      <c r="VFD25" s="276"/>
      <c r="VFE25" s="276"/>
      <c r="VFF25" s="276"/>
      <c r="VFG25" s="276"/>
      <c r="VFH25" s="276"/>
      <c r="VFI25" s="276"/>
      <c r="VFJ25" s="276"/>
      <c r="VFK25" s="276"/>
      <c r="VFL25" s="276"/>
      <c r="VFM25" s="276"/>
      <c r="VFN25" s="276"/>
      <c r="VFO25" s="276"/>
      <c r="VFP25" s="276"/>
      <c r="VFQ25" s="276"/>
      <c r="VFR25" s="276"/>
      <c r="VFS25" s="276"/>
      <c r="VFT25" s="276"/>
      <c r="VFU25" s="276"/>
      <c r="VFV25" s="276"/>
      <c r="VFW25" s="276"/>
      <c r="VFX25" s="276"/>
      <c r="VFY25" s="276"/>
      <c r="VFZ25" s="276"/>
      <c r="VGA25" s="276"/>
      <c r="VGB25" s="276"/>
      <c r="VGC25" s="276"/>
      <c r="VGD25" s="276"/>
      <c r="VGE25" s="276"/>
      <c r="VGF25" s="276"/>
      <c r="VGG25" s="276"/>
      <c r="VGH25" s="276"/>
      <c r="VGI25" s="276"/>
      <c r="VGJ25" s="276"/>
      <c r="VGK25" s="276"/>
      <c r="VGL25" s="276"/>
      <c r="VGM25" s="276"/>
      <c r="VGN25" s="276"/>
      <c r="VGO25" s="276"/>
      <c r="VGP25" s="276"/>
      <c r="VGQ25" s="276"/>
      <c r="VGR25" s="276"/>
      <c r="VGS25" s="276"/>
      <c r="VGT25" s="276"/>
      <c r="VGU25" s="276"/>
      <c r="VGV25" s="276"/>
      <c r="VGW25" s="276"/>
      <c r="VGX25" s="276"/>
      <c r="VGY25" s="276"/>
      <c r="VGZ25" s="276"/>
      <c r="VHA25" s="276"/>
      <c r="VHB25" s="276"/>
      <c r="VHC25" s="276"/>
      <c r="VHD25" s="276"/>
      <c r="VHE25" s="276"/>
      <c r="VHF25" s="276"/>
      <c r="VHG25" s="276"/>
      <c r="VHH25" s="276"/>
      <c r="VHI25" s="276"/>
      <c r="VHJ25" s="276"/>
      <c r="VHK25" s="276"/>
      <c r="VHL25" s="276"/>
      <c r="VHM25" s="276"/>
      <c r="VHN25" s="276"/>
      <c r="VHO25" s="276"/>
      <c r="VHP25" s="276"/>
      <c r="VHQ25" s="276"/>
      <c r="VHR25" s="276"/>
      <c r="VHS25" s="276"/>
      <c r="VHT25" s="276"/>
      <c r="VHU25" s="276"/>
      <c r="VHV25" s="276"/>
      <c r="VHW25" s="276"/>
      <c r="VHX25" s="276"/>
      <c r="VHY25" s="276"/>
      <c r="VHZ25" s="276"/>
      <c r="VIA25" s="276"/>
      <c r="VIB25" s="276"/>
      <c r="VIC25" s="276"/>
      <c r="VID25" s="276"/>
      <c r="VIE25" s="276"/>
      <c r="VIF25" s="276"/>
      <c r="VIG25" s="276"/>
      <c r="VIH25" s="276"/>
      <c r="VII25" s="276"/>
      <c r="VIJ25" s="276"/>
      <c r="VIK25" s="276"/>
      <c r="VIL25" s="276"/>
      <c r="VIM25" s="276"/>
      <c r="VIN25" s="276"/>
      <c r="VIO25" s="276"/>
      <c r="VIP25" s="276"/>
      <c r="VIQ25" s="276"/>
      <c r="VIR25" s="276"/>
      <c r="VIS25" s="276"/>
      <c r="VIT25" s="276"/>
      <c r="VIU25" s="276"/>
      <c r="VIV25" s="276"/>
      <c r="VIW25" s="276"/>
      <c r="VIX25" s="276"/>
      <c r="VIY25" s="276"/>
      <c r="VIZ25" s="276"/>
      <c r="VJA25" s="276"/>
      <c r="VJB25" s="276"/>
      <c r="VJC25" s="276"/>
      <c r="VJD25" s="276"/>
      <c r="VJE25" s="276"/>
      <c r="VJF25" s="276"/>
      <c r="VJG25" s="276"/>
      <c r="VJH25" s="276"/>
      <c r="VJI25" s="276"/>
      <c r="VJJ25" s="276"/>
      <c r="VJK25" s="276"/>
      <c r="VJL25" s="276"/>
      <c r="VJM25" s="276"/>
      <c r="VJN25" s="276"/>
      <c r="VJO25" s="276"/>
      <c r="VJP25" s="276"/>
      <c r="VJQ25" s="276"/>
      <c r="VJR25" s="276"/>
      <c r="VJS25" s="276"/>
      <c r="VJT25" s="276"/>
      <c r="VJU25" s="276"/>
      <c r="VJV25" s="276"/>
      <c r="VJW25" s="276"/>
      <c r="VJX25" s="276"/>
      <c r="VJY25" s="276"/>
      <c r="VJZ25" s="276"/>
      <c r="VKA25" s="276"/>
      <c r="VKB25" s="276"/>
      <c r="VKC25" s="276"/>
      <c r="VKD25" s="276"/>
      <c r="VKE25" s="276"/>
      <c r="VKF25" s="276"/>
      <c r="VKG25" s="276"/>
      <c r="VKH25" s="276"/>
      <c r="VKI25" s="276"/>
      <c r="VKJ25" s="276"/>
      <c r="VKK25" s="276"/>
      <c r="VKL25" s="276"/>
      <c r="VKM25" s="276"/>
      <c r="VKN25" s="276"/>
      <c r="VKO25" s="276"/>
      <c r="VKP25" s="276"/>
      <c r="VKQ25" s="276"/>
      <c r="VKR25" s="276"/>
      <c r="VKS25" s="276"/>
      <c r="VKT25" s="276"/>
      <c r="VKU25" s="276"/>
      <c r="VKV25" s="276"/>
      <c r="VKW25" s="276"/>
      <c r="VKX25" s="276"/>
      <c r="VKY25" s="276"/>
      <c r="VKZ25" s="276"/>
      <c r="VLA25" s="276"/>
      <c r="VLB25" s="276"/>
      <c r="VLC25" s="276"/>
      <c r="VLD25" s="276"/>
      <c r="VLE25" s="276"/>
      <c r="VLF25" s="276"/>
      <c r="VLG25" s="276"/>
      <c r="VLH25" s="276"/>
      <c r="VLI25" s="276"/>
      <c r="VLJ25" s="276"/>
      <c r="VLK25" s="276"/>
      <c r="VLL25" s="276"/>
      <c r="VLM25" s="276"/>
      <c r="VLN25" s="276"/>
      <c r="VLO25" s="276"/>
      <c r="VLP25" s="276"/>
      <c r="VLQ25" s="276"/>
      <c r="VLR25" s="276"/>
      <c r="VLS25" s="276"/>
      <c r="VLT25" s="276"/>
      <c r="VLU25" s="276"/>
      <c r="VLV25" s="276"/>
      <c r="VLW25" s="276"/>
      <c r="VLX25" s="276"/>
      <c r="VLY25" s="276"/>
      <c r="VLZ25" s="276"/>
      <c r="VMA25" s="276"/>
      <c r="VMB25" s="276"/>
      <c r="VMC25" s="276"/>
      <c r="VMD25" s="276"/>
      <c r="VME25" s="276"/>
      <c r="VMF25" s="276"/>
      <c r="VMG25" s="276"/>
      <c r="VMH25" s="276"/>
      <c r="VMI25" s="276"/>
      <c r="VMJ25" s="276"/>
      <c r="VMK25" s="276"/>
      <c r="VML25" s="276"/>
      <c r="VMM25" s="276"/>
      <c r="VMN25" s="276"/>
      <c r="VMO25" s="276"/>
      <c r="VMP25" s="276"/>
      <c r="VMQ25" s="276"/>
      <c r="VMR25" s="276"/>
      <c r="VMS25" s="276"/>
      <c r="VMT25" s="276"/>
      <c r="VMU25" s="276"/>
      <c r="VMV25" s="276"/>
      <c r="VMW25" s="276"/>
      <c r="VMX25" s="276"/>
      <c r="VMY25" s="276"/>
      <c r="VMZ25" s="276"/>
      <c r="VNA25" s="276"/>
      <c r="VNB25" s="276"/>
      <c r="VNC25" s="276"/>
      <c r="VND25" s="276"/>
      <c r="VNE25" s="276"/>
      <c r="VNF25" s="276"/>
      <c r="VNG25" s="276"/>
      <c r="VNH25" s="276"/>
      <c r="VNI25" s="276"/>
      <c r="VNJ25" s="276"/>
      <c r="VNK25" s="276"/>
      <c r="VNL25" s="276"/>
      <c r="VNM25" s="276"/>
      <c r="VNN25" s="276"/>
      <c r="VNO25" s="276"/>
      <c r="VNP25" s="276"/>
      <c r="VNQ25" s="276"/>
      <c r="VNR25" s="276"/>
      <c r="VNS25" s="276"/>
      <c r="VNT25" s="276"/>
      <c r="VNU25" s="276"/>
      <c r="VNV25" s="276"/>
      <c r="VNW25" s="276"/>
      <c r="VNX25" s="276"/>
      <c r="VNY25" s="276"/>
      <c r="VNZ25" s="276"/>
      <c r="VOA25" s="276"/>
      <c r="VOB25" s="276"/>
      <c r="VOC25" s="276"/>
      <c r="VOD25" s="276"/>
      <c r="VOE25" s="276"/>
      <c r="VOF25" s="276"/>
      <c r="VOG25" s="276"/>
      <c r="VOH25" s="276"/>
      <c r="VOI25" s="276"/>
      <c r="VOJ25" s="276"/>
      <c r="VOK25" s="276"/>
      <c r="VOL25" s="276"/>
      <c r="VOM25" s="276"/>
      <c r="VON25" s="276"/>
      <c r="VOO25" s="276"/>
      <c r="VOP25" s="276"/>
      <c r="VOQ25" s="276"/>
      <c r="VOR25" s="276"/>
      <c r="VOS25" s="276"/>
      <c r="VOT25" s="276"/>
      <c r="VOU25" s="276"/>
      <c r="VOV25" s="276"/>
      <c r="VOW25" s="276"/>
      <c r="VOX25" s="276"/>
      <c r="VOY25" s="276"/>
      <c r="VOZ25" s="276"/>
      <c r="VPA25" s="276"/>
      <c r="VPB25" s="276"/>
      <c r="VPC25" s="276"/>
      <c r="VPD25" s="276"/>
      <c r="VPE25" s="276"/>
      <c r="VPF25" s="276"/>
      <c r="VPG25" s="276"/>
      <c r="VPH25" s="276"/>
      <c r="VPI25" s="276"/>
      <c r="VPJ25" s="276"/>
      <c r="VPK25" s="276"/>
      <c r="VPL25" s="276"/>
      <c r="VPM25" s="276"/>
      <c r="VPN25" s="276"/>
      <c r="VPO25" s="276"/>
      <c r="VPP25" s="276"/>
      <c r="VPQ25" s="276"/>
      <c r="VPR25" s="276"/>
      <c r="VPS25" s="276"/>
      <c r="VPT25" s="276"/>
      <c r="VPU25" s="276"/>
      <c r="VPV25" s="276"/>
      <c r="VPW25" s="276"/>
      <c r="VPX25" s="276"/>
      <c r="VPY25" s="276"/>
      <c r="VPZ25" s="276"/>
      <c r="VQA25" s="276"/>
      <c r="VQB25" s="276"/>
      <c r="VQC25" s="276"/>
      <c r="VQD25" s="276"/>
      <c r="VQE25" s="276"/>
      <c r="VQF25" s="276"/>
      <c r="VQG25" s="276"/>
      <c r="VQH25" s="276"/>
      <c r="VQI25" s="276"/>
      <c r="VQJ25" s="276"/>
      <c r="VQK25" s="276"/>
      <c r="VQL25" s="276"/>
      <c r="VQM25" s="276"/>
      <c r="VQN25" s="276"/>
      <c r="VQO25" s="276"/>
      <c r="VQP25" s="276"/>
      <c r="VQQ25" s="276"/>
      <c r="VQR25" s="276"/>
      <c r="VQS25" s="276"/>
      <c r="VQT25" s="276"/>
      <c r="VQU25" s="276"/>
      <c r="VQV25" s="276"/>
      <c r="VQW25" s="276"/>
      <c r="VQX25" s="276"/>
      <c r="VQY25" s="276"/>
      <c r="VQZ25" s="276"/>
      <c r="VRA25" s="276"/>
      <c r="VRB25" s="276"/>
      <c r="VRC25" s="276"/>
      <c r="VRD25" s="276"/>
      <c r="VRE25" s="276"/>
      <c r="VRF25" s="276"/>
      <c r="VRG25" s="276"/>
      <c r="VRH25" s="276"/>
      <c r="VRI25" s="276"/>
      <c r="VRJ25" s="276"/>
      <c r="VRK25" s="276"/>
      <c r="VRL25" s="276"/>
      <c r="VRM25" s="276"/>
      <c r="VRN25" s="276"/>
      <c r="VRO25" s="276"/>
      <c r="VRP25" s="276"/>
      <c r="VRQ25" s="276"/>
      <c r="VRR25" s="276"/>
      <c r="VRS25" s="276"/>
      <c r="VRT25" s="276"/>
      <c r="VRU25" s="276"/>
      <c r="VRV25" s="276"/>
      <c r="VRW25" s="276"/>
      <c r="VRX25" s="276"/>
      <c r="VRY25" s="276"/>
      <c r="VRZ25" s="276"/>
      <c r="VSA25" s="276"/>
      <c r="VSB25" s="276"/>
      <c r="VSC25" s="276"/>
      <c r="VSD25" s="276"/>
      <c r="VSE25" s="276"/>
      <c r="VSF25" s="276"/>
      <c r="VSG25" s="276"/>
      <c r="VSH25" s="276"/>
      <c r="VSI25" s="276"/>
      <c r="VSJ25" s="276"/>
      <c r="VSK25" s="276"/>
      <c r="VSL25" s="276"/>
      <c r="VSM25" s="276"/>
      <c r="VSN25" s="276"/>
      <c r="VSO25" s="276"/>
      <c r="VSP25" s="276"/>
      <c r="VSQ25" s="276"/>
      <c r="VSR25" s="276"/>
      <c r="VSS25" s="276"/>
      <c r="VST25" s="276"/>
      <c r="VSU25" s="276"/>
      <c r="VSV25" s="276"/>
      <c r="VSW25" s="276"/>
      <c r="VSX25" s="276"/>
      <c r="VSY25" s="276"/>
      <c r="VSZ25" s="276"/>
      <c r="VTA25" s="276"/>
      <c r="VTB25" s="276"/>
      <c r="VTC25" s="276"/>
      <c r="VTD25" s="276"/>
      <c r="VTE25" s="276"/>
      <c r="VTF25" s="276"/>
      <c r="VTG25" s="276"/>
      <c r="VTH25" s="276"/>
      <c r="VTI25" s="276"/>
      <c r="VTJ25" s="276"/>
      <c r="VTK25" s="276"/>
      <c r="VTL25" s="276"/>
      <c r="VTM25" s="276"/>
      <c r="VTN25" s="276"/>
      <c r="VTO25" s="276"/>
      <c r="VTP25" s="276"/>
      <c r="VTQ25" s="276"/>
      <c r="VTR25" s="276"/>
      <c r="VTS25" s="276"/>
      <c r="VTT25" s="276"/>
      <c r="VTU25" s="276"/>
      <c r="VTV25" s="276"/>
      <c r="VTW25" s="276"/>
      <c r="VTX25" s="276"/>
      <c r="VTY25" s="276"/>
      <c r="VTZ25" s="276"/>
      <c r="VUA25" s="276"/>
      <c r="VUB25" s="276"/>
      <c r="VUC25" s="276"/>
      <c r="VUD25" s="276"/>
      <c r="VUE25" s="276"/>
      <c r="VUF25" s="276"/>
      <c r="VUG25" s="276"/>
      <c r="VUH25" s="276"/>
      <c r="VUI25" s="276"/>
      <c r="VUJ25" s="276"/>
      <c r="VUK25" s="276"/>
      <c r="VUL25" s="276"/>
      <c r="VUM25" s="276"/>
      <c r="VUN25" s="276"/>
      <c r="VUO25" s="276"/>
      <c r="VUP25" s="276"/>
      <c r="VUQ25" s="276"/>
      <c r="VUR25" s="276"/>
      <c r="VUS25" s="276"/>
      <c r="VUT25" s="276"/>
      <c r="VUU25" s="276"/>
      <c r="VUV25" s="276"/>
      <c r="VUW25" s="276"/>
      <c r="VUX25" s="276"/>
      <c r="VUY25" s="276"/>
      <c r="VUZ25" s="276"/>
      <c r="VVA25" s="276"/>
      <c r="VVB25" s="276"/>
      <c r="VVC25" s="276"/>
      <c r="VVD25" s="276"/>
      <c r="VVE25" s="276"/>
      <c r="VVF25" s="276"/>
      <c r="VVG25" s="276"/>
      <c r="VVH25" s="276"/>
      <c r="VVI25" s="276"/>
      <c r="VVJ25" s="276"/>
      <c r="VVK25" s="276"/>
      <c r="VVL25" s="276"/>
      <c r="VVM25" s="276"/>
      <c r="VVN25" s="276"/>
      <c r="VVO25" s="276"/>
      <c r="VVP25" s="276"/>
      <c r="VVQ25" s="276"/>
      <c r="VVR25" s="276"/>
      <c r="VVS25" s="276"/>
      <c r="VVT25" s="276"/>
      <c r="VVU25" s="276"/>
      <c r="VVV25" s="276"/>
      <c r="VVW25" s="276"/>
      <c r="VVX25" s="276"/>
      <c r="VVY25" s="276"/>
      <c r="VVZ25" s="276"/>
      <c r="VWA25" s="276"/>
      <c r="VWB25" s="276"/>
      <c r="VWC25" s="276"/>
      <c r="VWD25" s="276"/>
      <c r="VWE25" s="276"/>
      <c r="VWF25" s="276"/>
      <c r="VWG25" s="276"/>
      <c r="VWH25" s="276"/>
      <c r="VWI25" s="276"/>
      <c r="VWJ25" s="276"/>
      <c r="VWK25" s="276"/>
      <c r="VWL25" s="276"/>
      <c r="VWM25" s="276"/>
      <c r="VWN25" s="276"/>
      <c r="VWO25" s="276"/>
      <c r="VWP25" s="276"/>
      <c r="VWQ25" s="276"/>
      <c r="VWR25" s="276"/>
      <c r="VWS25" s="276"/>
      <c r="VWT25" s="276"/>
      <c r="VWU25" s="276"/>
      <c r="VWV25" s="276"/>
      <c r="VWW25" s="276"/>
      <c r="VWX25" s="276"/>
      <c r="VWY25" s="276"/>
      <c r="VWZ25" s="276"/>
      <c r="VXA25" s="276"/>
      <c r="VXB25" s="276"/>
      <c r="VXC25" s="276"/>
      <c r="VXD25" s="276"/>
      <c r="VXE25" s="276"/>
      <c r="VXF25" s="276"/>
      <c r="VXG25" s="276"/>
      <c r="VXH25" s="276"/>
      <c r="VXI25" s="276"/>
      <c r="VXJ25" s="276"/>
      <c r="VXK25" s="276"/>
      <c r="VXL25" s="276"/>
      <c r="VXM25" s="276"/>
      <c r="VXN25" s="276"/>
      <c r="VXO25" s="276"/>
      <c r="VXP25" s="276"/>
      <c r="VXQ25" s="276"/>
      <c r="VXR25" s="276"/>
      <c r="VXS25" s="276"/>
      <c r="VXT25" s="276"/>
      <c r="VXU25" s="276"/>
      <c r="VXV25" s="276"/>
      <c r="VXW25" s="276"/>
      <c r="VXX25" s="276"/>
      <c r="VXY25" s="276"/>
      <c r="VXZ25" s="276"/>
      <c r="VYA25" s="276"/>
      <c r="VYB25" s="276"/>
      <c r="VYC25" s="276"/>
      <c r="VYD25" s="276"/>
      <c r="VYE25" s="276"/>
      <c r="VYF25" s="276"/>
      <c r="VYG25" s="276"/>
      <c r="VYH25" s="276"/>
      <c r="VYI25" s="276"/>
      <c r="VYJ25" s="276"/>
      <c r="VYK25" s="276"/>
      <c r="VYL25" s="276"/>
      <c r="VYM25" s="276"/>
      <c r="VYN25" s="276"/>
      <c r="VYO25" s="276"/>
      <c r="VYP25" s="276"/>
      <c r="VYQ25" s="276"/>
      <c r="VYR25" s="276"/>
      <c r="VYS25" s="276"/>
      <c r="VYT25" s="276"/>
      <c r="VYU25" s="276"/>
      <c r="VYV25" s="276"/>
      <c r="VYW25" s="276"/>
      <c r="VYX25" s="276"/>
      <c r="VYY25" s="276"/>
      <c r="VYZ25" s="276"/>
      <c r="VZA25" s="276"/>
      <c r="VZB25" s="276"/>
      <c r="VZC25" s="276"/>
      <c r="VZD25" s="276"/>
      <c r="VZE25" s="276"/>
      <c r="VZF25" s="276"/>
      <c r="VZG25" s="276"/>
      <c r="VZH25" s="276"/>
      <c r="VZI25" s="276"/>
      <c r="VZJ25" s="276"/>
      <c r="VZK25" s="276"/>
      <c r="VZL25" s="276"/>
      <c r="VZM25" s="276"/>
      <c r="VZN25" s="276"/>
      <c r="VZO25" s="276"/>
      <c r="VZP25" s="276"/>
      <c r="VZQ25" s="276"/>
      <c r="VZR25" s="276"/>
      <c r="VZS25" s="276"/>
      <c r="VZT25" s="276"/>
      <c r="VZU25" s="276"/>
      <c r="VZV25" s="276"/>
      <c r="VZW25" s="276"/>
      <c r="VZX25" s="276"/>
      <c r="VZY25" s="276"/>
      <c r="VZZ25" s="276"/>
      <c r="WAA25" s="276"/>
      <c r="WAB25" s="276"/>
      <c r="WAC25" s="276"/>
      <c r="WAD25" s="276"/>
      <c r="WAE25" s="276"/>
      <c r="WAF25" s="276"/>
      <c r="WAG25" s="276"/>
      <c r="WAH25" s="276"/>
      <c r="WAI25" s="276"/>
      <c r="WAJ25" s="276"/>
      <c r="WAK25" s="276"/>
      <c r="WAL25" s="276"/>
      <c r="WAM25" s="276"/>
      <c r="WAN25" s="276"/>
      <c r="WAO25" s="276"/>
      <c r="WAP25" s="276"/>
      <c r="WAQ25" s="276"/>
      <c r="WAR25" s="276"/>
      <c r="WAS25" s="276"/>
      <c r="WAT25" s="276"/>
      <c r="WAU25" s="276"/>
      <c r="WAV25" s="276"/>
      <c r="WAW25" s="276"/>
      <c r="WAX25" s="276"/>
      <c r="WAY25" s="276"/>
      <c r="WAZ25" s="276"/>
      <c r="WBA25" s="276"/>
      <c r="WBB25" s="276"/>
      <c r="WBC25" s="276"/>
      <c r="WBD25" s="276"/>
      <c r="WBE25" s="276"/>
      <c r="WBF25" s="276"/>
      <c r="WBG25" s="276"/>
      <c r="WBH25" s="276"/>
      <c r="WBI25" s="276"/>
      <c r="WBJ25" s="276"/>
      <c r="WBK25" s="276"/>
      <c r="WBL25" s="276"/>
      <c r="WBM25" s="276"/>
      <c r="WBN25" s="276"/>
      <c r="WBO25" s="276"/>
      <c r="WBP25" s="276"/>
      <c r="WBQ25" s="276"/>
      <c r="WBR25" s="276"/>
      <c r="WBS25" s="276"/>
      <c r="WBT25" s="276"/>
      <c r="WBU25" s="276"/>
      <c r="WBV25" s="276"/>
      <c r="WBW25" s="276"/>
      <c r="WBX25" s="276"/>
      <c r="WBY25" s="276"/>
      <c r="WBZ25" s="276"/>
      <c r="WCA25" s="276"/>
      <c r="WCB25" s="276"/>
      <c r="WCC25" s="276"/>
      <c r="WCD25" s="276"/>
      <c r="WCE25" s="276"/>
      <c r="WCF25" s="276"/>
      <c r="WCG25" s="276"/>
      <c r="WCH25" s="276"/>
      <c r="WCI25" s="276"/>
      <c r="WCJ25" s="276"/>
      <c r="WCK25" s="276"/>
      <c r="WCL25" s="276"/>
      <c r="WCM25" s="276"/>
      <c r="WCN25" s="276"/>
      <c r="WCO25" s="276"/>
      <c r="WCP25" s="276"/>
      <c r="WCQ25" s="276"/>
      <c r="WCR25" s="276"/>
      <c r="WCS25" s="276"/>
      <c r="WCT25" s="276"/>
      <c r="WCU25" s="276"/>
      <c r="WCV25" s="276"/>
      <c r="WCW25" s="276"/>
      <c r="WCX25" s="276"/>
      <c r="WCY25" s="276"/>
      <c r="WCZ25" s="276"/>
      <c r="WDA25" s="276"/>
      <c r="WDB25" s="276"/>
      <c r="WDC25" s="276"/>
      <c r="WDD25" s="276"/>
      <c r="WDE25" s="276"/>
      <c r="WDF25" s="276"/>
      <c r="WDG25" s="276"/>
      <c r="WDH25" s="276"/>
      <c r="WDI25" s="276"/>
      <c r="WDJ25" s="276"/>
      <c r="WDK25" s="276"/>
      <c r="WDL25" s="276"/>
      <c r="WDM25" s="276"/>
      <c r="WDN25" s="276"/>
      <c r="WDO25" s="276"/>
      <c r="WDP25" s="276"/>
      <c r="WDQ25" s="276"/>
      <c r="WDR25" s="276"/>
      <c r="WDS25" s="276"/>
      <c r="WDT25" s="276"/>
      <c r="WDU25" s="276"/>
      <c r="WDV25" s="276"/>
      <c r="WDW25" s="276"/>
      <c r="WDX25" s="276"/>
      <c r="WDY25" s="276"/>
      <c r="WDZ25" s="276"/>
      <c r="WEA25" s="276"/>
      <c r="WEB25" s="276"/>
      <c r="WEC25" s="276"/>
      <c r="WED25" s="276"/>
      <c r="WEE25" s="276"/>
      <c r="WEF25" s="276"/>
      <c r="WEG25" s="276"/>
      <c r="WEH25" s="276"/>
      <c r="WEI25" s="276"/>
      <c r="WEJ25" s="276"/>
      <c r="WEK25" s="276"/>
      <c r="WEL25" s="276"/>
      <c r="WEM25" s="276"/>
      <c r="WEN25" s="276"/>
      <c r="WEO25" s="276"/>
      <c r="WEP25" s="276"/>
      <c r="WEQ25" s="276"/>
      <c r="WER25" s="276"/>
      <c r="WES25" s="276"/>
      <c r="WET25" s="276"/>
      <c r="WEU25" s="276"/>
      <c r="WEV25" s="276"/>
      <c r="WEW25" s="276"/>
      <c r="WEX25" s="276"/>
      <c r="WEY25" s="276"/>
      <c r="WEZ25" s="276"/>
      <c r="WFA25" s="276"/>
      <c r="WFB25" s="276"/>
      <c r="WFC25" s="276"/>
      <c r="WFD25" s="276"/>
      <c r="WFE25" s="276"/>
      <c r="WFF25" s="276"/>
      <c r="WFG25" s="276"/>
      <c r="WFH25" s="276"/>
      <c r="WFI25" s="276"/>
      <c r="WFJ25" s="276"/>
      <c r="WFK25" s="276"/>
      <c r="WFL25" s="276"/>
      <c r="WFM25" s="276"/>
      <c r="WFN25" s="276"/>
      <c r="WFO25" s="276"/>
      <c r="WFP25" s="276"/>
      <c r="WFQ25" s="276"/>
      <c r="WFR25" s="276"/>
      <c r="WFS25" s="276"/>
      <c r="WFT25" s="276"/>
      <c r="WFU25" s="276"/>
      <c r="WFV25" s="276"/>
      <c r="WFW25" s="276"/>
      <c r="WFX25" s="276"/>
      <c r="WFY25" s="276"/>
      <c r="WFZ25" s="276"/>
      <c r="WGA25" s="276"/>
      <c r="WGB25" s="276"/>
      <c r="WGC25" s="276"/>
      <c r="WGD25" s="276"/>
      <c r="WGE25" s="276"/>
      <c r="WGF25" s="276"/>
      <c r="WGG25" s="276"/>
      <c r="WGH25" s="276"/>
      <c r="WGI25" s="276"/>
      <c r="WGJ25" s="276"/>
      <c r="WGK25" s="276"/>
      <c r="WGL25" s="276"/>
      <c r="WGM25" s="276"/>
      <c r="WGN25" s="276"/>
      <c r="WGO25" s="276"/>
      <c r="WGP25" s="276"/>
      <c r="WGQ25" s="276"/>
      <c r="WGR25" s="276"/>
      <c r="WGS25" s="276"/>
      <c r="WGT25" s="276"/>
      <c r="WGU25" s="276"/>
      <c r="WGV25" s="276"/>
      <c r="WGW25" s="276"/>
      <c r="WGX25" s="276"/>
      <c r="WGY25" s="276"/>
      <c r="WGZ25" s="276"/>
      <c r="WHA25" s="276"/>
      <c r="WHB25" s="276"/>
      <c r="WHC25" s="276"/>
      <c r="WHD25" s="276"/>
      <c r="WHE25" s="276"/>
      <c r="WHF25" s="276"/>
      <c r="WHG25" s="276"/>
      <c r="WHH25" s="276"/>
      <c r="WHI25" s="276"/>
      <c r="WHJ25" s="276"/>
      <c r="WHK25" s="276"/>
      <c r="WHL25" s="276"/>
      <c r="WHM25" s="276"/>
      <c r="WHN25" s="276"/>
      <c r="WHO25" s="276"/>
      <c r="WHP25" s="276"/>
      <c r="WHQ25" s="276"/>
      <c r="WHR25" s="276"/>
      <c r="WHS25" s="276"/>
      <c r="WHT25" s="276"/>
      <c r="WHU25" s="276"/>
      <c r="WHV25" s="276"/>
      <c r="WHW25" s="276"/>
      <c r="WHX25" s="276"/>
      <c r="WHY25" s="276"/>
      <c r="WHZ25" s="276"/>
      <c r="WIA25" s="276"/>
      <c r="WIB25" s="276"/>
      <c r="WIC25" s="276"/>
      <c r="WID25" s="276"/>
      <c r="WIE25" s="276"/>
      <c r="WIF25" s="276"/>
      <c r="WIG25" s="276"/>
      <c r="WIH25" s="276"/>
      <c r="WII25" s="276"/>
      <c r="WIJ25" s="276"/>
      <c r="WIK25" s="276"/>
      <c r="WIL25" s="276"/>
      <c r="WIM25" s="276"/>
      <c r="WIN25" s="276"/>
      <c r="WIO25" s="276"/>
      <c r="WIP25" s="276"/>
      <c r="WIQ25" s="276"/>
      <c r="WIR25" s="276"/>
      <c r="WIS25" s="276"/>
      <c r="WIT25" s="276"/>
      <c r="WIU25" s="276"/>
      <c r="WIV25" s="276"/>
      <c r="WIW25" s="276"/>
      <c r="WIX25" s="276"/>
      <c r="WIY25" s="276"/>
      <c r="WIZ25" s="276"/>
      <c r="WJA25" s="276"/>
      <c r="WJB25" s="276"/>
      <c r="WJC25" s="276"/>
      <c r="WJD25" s="276"/>
      <c r="WJE25" s="276"/>
      <c r="WJF25" s="276"/>
      <c r="WJG25" s="276"/>
      <c r="WJH25" s="276"/>
      <c r="WJI25" s="276"/>
      <c r="WJJ25" s="276"/>
      <c r="WJK25" s="276"/>
      <c r="WJL25" s="276"/>
      <c r="WJM25" s="276"/>
      <c r="WJN25" s="276"/>
      <c r="WJO25" s="276"/>
      <c r="WJP25" s="276"/>
      <c r="WJQ25" s="276"/>
      <c r="WJR25" s="276"/>
      <c r="WJS25" s="276"/>
      <c r="WJT25" s="276"/>
      <c r="WJU25" s="276"/>
      <c r="WJV25" s="276"/>
      <c r="WJW25" s="276"/>
      <c r="WJX25" s="276"/>
      <c r="WJY25" s="276"/>
      <c r="WJZ25" s="276"/>
      <c r="WKA25" s="276"/>
      <c r="WKB25" s="276"/>
      <c r="WKC25" s="276"/>
      <c r="WKD25" s="276"/>
      <c r="WKE25" s="276"/>
      <c r="WKF25" s="276"/>
      <c r="WKG25" s="276"/>
      <c r="WKH25" s="276"/>
      <c r="WKI25" s="276"/>
      <c r="WKJ25" s="276"/>
      <c r="WKK25" s="276"/>
      <c r="WKL25" s="276"/>
      <c r="WKM25" s="276"/>
      <c r="WKN25" s="276"/>
      <c r="WKO25" s="276"/>
      <c r="WKP25" s="276"/>
      <c r="WKQ25" s="276"/>
      <c r="WKR25" s="276"/>
      <c r="WKS25" s="276"/>
      <c r="WKT25" s="276"/>
      <c r="WKU25" s="276"/>
      <c r="WKV25" s="276"/>
      <c r="WKW25" s="276"/>
      <c r="WKX25" s="276"/>
      <c r="WKY25" s="276"/>
      <c r="WKZ25" s="276"/>
      <c r="WLA25" s="276"/>
      <c r="WLB25" s="276"/>
      <c r="WLC25" s="276"/>
      <c r="WLD25" s="276"/>
      <c r="WLE25" s="276"/>
      <c r="WLF25" s="276"/>
      <c r="WLG25" s="276"/>
      <c r="WLH25" s="276"/>
      <c r="WLI25" s="276"/>
      <c r="WLJ25" s="276"/>
      <c r="WLK25" s="276"/>
      <c r="WLL25" s="276"/>
      <c r="WLM25" s="276"/>
      <c r="WLN25" s="276"/>
      <c r="WLO25" s="276"/>
      <c r="WLP25" s="276"/>
      <c r="WLQ25" s="276"/>
      <c r="WLR25" s="276"/>
      <c r="WLS25" s="276"/>
      <c r="WLT25" s="276"/>
      <c r="WLU25" s="276"/>
      <c r="WLV25" s="276"/>
      <c r="WLW25" s="276"/>
      <c r="WLX25" s="276"/>
      <c r="WLY25" s="276"/>
      <c r="WLZ25" s="276"/>
      <c r="WMA25" s="276"/>
      <c r="WMB25" s="276"/>
      <c r="WMC25" s="276"/>
      <c r="WMD25" s="276"/>
      <c r="WME25" s="276"/>
      <c r="WMF25" s="276"/>
      <c r="WMG25" s="276"/>
      <c r="WMH25" s="276"/>
      <c r="WMI25" s="276"/>
      <c r="WMJ25" s="276"/>
      <c r="WMK25" s="276"/>
      <c r="WML25" s="276"/>
      <c r="WMM25" s="276"/>
      <c r="WMN25" s="276"/>
      <c r="WMO25" s="276"/>
      <c r="WMP25" s="276"/>
      <c r="WMQ25" s="276"/>
      <c r="WMR25" s="276"/>
      <c r="WMS25" s="276"/>
      <c r="WMT25" s="276"/>
      <c r="WMU25" s="276"/>
      <c r="WMV25" s="276"/>
      <c r="WMW25" s="276"/>
      <c r="WMX25" s="276"/>
      <c r="WMY25" s="276"/>
      <c r="WMZ25" s="276"/>
      <c r="WNA25" s="276"/>
      <c r="WNB25" s="276"/>
      <c r="WNC25" s="276"/>
      <c r="WND25" s="276"/>
      <c r="WNE25" s="276"/>
      <c r="WNF25" s="276"/>
      <c r="WNG25" s="276"/>
      <c r="WNH25" s="276"/>
      <c r="WNI25" s="276"/>
      <c r="WNJ25" s="276"/>
      <c r="WNK25" s="276"/>
      <c r="WNL25" s="276"/>
      <c r="WNM25" s="276"/>
      <c r="WNN25" s="276"/>
      <c r="WNO25" s="276"/>
      <c r="WNP25" s="276"/>
      <c r="WNQ25" s="276"/>
      <c r="WNR25" s="276"/>
      <c r="WNS25" s="276"/>
      <c r="WNT25" s="276"/>
      <c r="WNU25" s="276"/>
      <c r="WNV25" s="276"/>
      <c r="WNW25" s="276"/>
      <c r="WNX25" s="276"/>
      <c r="WNY25" s="276"/>
      <c r="WNZ25" s="276"/>
      <c r="WOA25" s="276"/>
      <c r="WOB25" s="276"/>
      <c r="WOC25" s="276"/>
      <c r="WOD25" s="276"/>
      <c r="WOE25" s="276"/>
      <c r="WOF25" s="276"/>
      <c r="WOG25" s="276"/>
      <c r="WOH25" s="276"/>
      <c r="WOI25" s="276"/>
      <c r="WOJ25" s="276"/>
      <c r="WOK25" s="276"/>
      <c r="WOL25" s="276"/>
      <c r="WOM25" s="276"/>
      <c r="WON25" s="276"/>
      <c r="WOO25" s="276"/>
      <c r="WOP25" s="276"/>
      <c r="WOQ25" s="276"/>
      <c r="WOR25" s="276"/>
      <c r="WOS25" s="276"/>
      <c r="WOT25" s="276"/>
      <c r="WOU25" s="276"/>
      <c r="WOV25" s="276"/>
      <c r="WOW25" s="276"/>
      <c r="WOX25" s="276"/>
      <c r="WOY25" s="276"/>
      <c r="WOZ25" s="276"/>
      <c r="WPA25" s="276"/>
      <c r="WPB25" s="276"/>
      <c r="WPC25" s="276"/>
      <c r="WPD25" s="276"/>
      <c r="WPE25" s="276"/>
      <c r="WPF25" s="276"/>
      <c r="WPG25" s="276"/>
      <c r="WPH25" s="276"/>
      <c r="WPI25" s="276"/>
      <c r="WPJ25" s="276"/>
      <c r="WPK25" s="276"/>
      <c r="WPL25" s="276"/>
      <c r="WPM25" s="276"/>
      <c r="WPN25" s="276"/>
      <c r="WPO25" s="276"/>
      <c r="WPP25" s="276"/>
      <c r="WPQ25" s="276"/>
      <c r="WPR25" s="276"/>
      <c r="WPS25" s="276"/>
      <c r="WPT25" s="276"/>
      <c r="WPU25" s="276"/>
      <c r="WPV25" s="276"/>
      <c r="WPW25" s="276"/>
      <c r="WPX25" s="276"/>
      <c r="WPY25" s="276"/>
      <c r="WPZ25" s="276"/>
      <c r="WQA25" s="276"/>
      <c r="WQB25" s="276"/>
      <c r="WQC25" s="276"/>
      <c r="WQD25" s="276"/>
      <c r="WQE25" s="276"/>
      <c r="WQF25" s="276"/>
      <c r="WQG25" s="276"/>
      <c r="WQH25" s="276"/>
      <c r="WQI25" s="276"/>
      <c r="WQJ25" s="276"/>
      <c r="WQK25" s="276"/>
      <c r="WQL25" s="276"/>
      <c r="WQM25" s="276"/>
      <c r="WQN25" s="276"/>
      <c r="WQO25" s="276"/>
      <c r="WQP25" s="276"/>
      <c r="WQQ25" s="276"/>
      <c r="WQR25" s="276"/>
      <c r="WQS25" s="276"/>
      <c r="WQT25" s="276"/>
      <c r="WQU25" s="276"/>
      <c r="WQV25" s="276"/>
      <c r="WQW25" s="276"/>
      <c r="WQX25" s="276"/>
      <c r="WQY25" s="276"/>
      <c r="WQZ25" s="276"/>
      <c r="WRA25" s="276"/>
      <c r="WRB25" s="276"/>
      <c r="WRC25" s="276"/>
      <c r="WRD25" s="276"/>
      <c r="WRE25" s="276"/>
      <c r="WRF25" s="276"/>
      <c r="WRG25" s="276"/>
      <c r="WRH25" s="276"/>
      <c r="WRI25" s="276"/>
      <c r="WRJ25" s="276"/>
      <c r="WRK25" s="276"/>
      <c r="WRL25" s="276"/>
      <c r="WRM25" s="276"/>
      <c r="WRN25" s="276"/>
      <c r="WRO25" s="276"/>
      <c r="WRP25" s="276"/>
      <c r="WRQ25" s="276"/>
      <c r="WRR25" s="276"/>
      <c r="WRS25" s="276"/>
      <c r="WRT25" s="276"/>
      <c r="WRU25" s="276"/>
      <c r="WRV25" s="276"/>
      <c r="WRW25" s="276"/>
      <c r="WRX25" s="276"/>
      <c r="WRY25" s="276"/>
      <c r="WRZ25" s="276"/>
      <c r="WSA25" s="276"/>
      <c r="WSB25" s="276"/>
      <c r="WSC25" s="276"/>
      <c r="WSD25" s="276"/>
      <c r="WSE25" s="276"/>
      <c r="WSF25" s="276"/>
      <c r="WSG25" s="276"/>
      <c r="WSH25" s="276"/>
      <c r="WSI25" s="276"/>
      <c r="WSJ25" s="276"/>
      <c r="WSK25" s="276"/>
      <c r="WSL25" s="276"/>
      <c r="WSM25" s="276"/>
      <c r="WSN25" s="276"/>
      <c r="WSO25" s="276"/>
      <c r="WSP25" s="276"/>
      <c r="WSQ25" s="276"/>
      <c r="WSR25" s="276"/>
      <c r="WSS25" s="276"/>
      <c r="WST25" s="276"/>
      <c r="WSU25" s="276"/>
      <c r="WSV25" s="276"/>
      <c r="WSW25" s="276"/>
      <c r="WSX25" s="276"/>
      <c r="WSY25" s="276"/>
      <c r="WSZ25" s="276"/>
      <c r="WTA25" s="276"/>
      <c r="WTB25" s="276"/>
      <c r="WTC25" s="276"/>
      <c r="WTD25" s="276"/>
      <c r="WTE25" s="276"/>
      <c r="WTF25" s="276"/>
      <c r="WTG25" s="276"/>
      <c r="WTH25" s="276"/>
      <c r="WTI25" s="276"/>
      <c r="WTJ25" s="276"/>
      <c r="WTK25" s="276"/>
      <c r="WTL25" s="276"/>
      <c r="WTM25" s="276"/>
      <c r="WTN25" s="276"/>
      <c r="WTO25" s="276"/>
      <c r="WTP25" s="276"/>
      <c r="WTQ25" s="276"/>
      <c r="WTR25" s="276"/>
      <c r="WTS25" s="276"/>
      <c r="WTT25" s="276"/>
      <c r="WTU25" s="276"/>
      <c r="WTV25" s="276"/>
      <c r="WTW25" s="276"/>
      <c r="WTX25" s="276"/>
      <c r="WTY25" s="276"/>
      <c r="WTZ25" s="276"/>
      <c r="WUA25" s="276"/>
      <c r="WUB25" s="276"/>
      <c r="WUC25" s="276"/>
      <c r="WUD25" s="276"/>
      <c r="WUE25" s="276"/>
      <c r="WUF25" s="276"/>
      <c r="WUG25" s="276"/>
      <c r="WUH25" s="276"/>
      <c r="WUI25" s="276"/>
      <c r="WUJ25" s="276"/>
      <c r="WUK25" s="276"/>
      <c r="WUL25" s="276"/>
      <c r="WUM25" s="276"/>
      <c r="WUN25" s="276"/>
      <c r="WUO25" s="276"/>
      <c r="WUP25" s="276"/>
      <c r="WUQ25" s="276"/>
      <c r="WUR25" s="276"/>
      <c r="WUS25" s="276"/>
      <c r="WUT25" s="276"/>
      <c r="WUU25" s="276"/>
      <c r="WUV25" s="276"/>
      <c r="WUW25" s="276"/>
      <c r="WUX25" s="276"/>
      <c r="WUY25" s="276"/>
      <c r="WUZ25" s="276"/>
      <c r="WVA25" s="276"/>
      <c r="WVB25" s="276"/>
      <c r="WVC25" s="276"/>
      <c r="WVD25" s="276"/>
      <c r="WVE25" s="276"/>
      <c r="WVF25" s="276"/>
      <c r="WVG25" s="276"/>
      <c r="WVH25" s="276"/>
      <c r="WVI25" s="276"/>
      <c r="WVJ25" s="276"/>
      <c r="WVK25" s="276"/>
      <c r="WVL25" s="276"/>
      <c r="WVM25" s="276"/>
      <c r="WVN25" s="276"/>
      <c r="WVO25" s="276"/>
      <c r="WVP25" s="276"/>
      <c r="WVQ25" s="276"/>
      <c r="WVR25" s="276"/>
      <c r="WVS25" s="276"/>
      <c r="WVT25" s="276"/>
      <c r="WVU25" s="276"/>
      <c r="WVV25" s="276"/>
      <c r="WVW25" s="276"/>
      <c r="WVX25" s="276"/>
      <c r="WVY25" s="276"/>
      <c r="WVZ25" s="276"/>
      <c r="WWA25" s="276"/>
      <c r="WWB25" s="276"/>
      <c r="WWC25" s="276"/>
      <c r="WWD25" s="276"/>
      <c r="WWE25" s="276"/>
      <c r="WWF25" s="276"/>
      <c r="WWG25" s="276"/>
      <c r="WWH25" s="276"/>
      <c r="WWI25" s="276"/>
      <c r="WWJ25" s="276"/>
      <c r="WWK25" s="276"/>
      <c r="WWL25" s="276"/>
      <c r="WWM25" s="276"/>
      <c r="WWN25" s="276"/>
      <c r="WWO25" s="276"/>
      <c r="WWP25" s="276"/>
      <c r="WWQ25" s="276"/>
      <c r="WWR25" s="276"/>
      <c r="WWS25" s="276"/>
      <c r="WWT25" s="276"/>
      <c r="WWU25" s="276"/>
      <c r="WWV25" s="276"/>
      <c r="WWW25" s="276"/>
      <c r="WWX25" s="276"/>
      <c r="WWY25" s="276"/>
      <c r="WWZ25" s="276"/>
      <c r="WXA25" s="276"/>
      <c r="WXB25" s="276"/>
      <c r="WXC25" s="276"/>
      <c r="WXD25" s="276"/>
      <c r="WXE25" s="276"/>
      <c r="WXF25" s="276"/>
      <c r="WXG25" s="276"/>
      <c r="WXH25" s="276"/>
      <c r="WXI25" s="276"/>
      <c r="WXJ25" s="276"/>
      <c r="WXK25" s="276"/>
      <c r="WXL25" s="276"/>
      <c r="WXM25" s="276"/>
      <c r="WXN25" s="276"/>
      <c r="WXO25" s="276"/>
      <c r="WXP25" s="276"/>
      <c r="WXQ25" s="276"/>
      <c r="WXR25" s="276"/>
      <c r="WXS25" s="276"/>
      <c r="WXT25" s="276"/>
      <c r="WXU25" s="276"/>
      <c r="WXV25" s="276"/>
      <c r="WXW25" s="276"/>
      <c r="WXX25" s="276"/>
      <c r="WXY25" s="276"/>
      <c r="WXZ25" s="276"/>
      <c r="WYA25" s="276"/>
      <c r="WYB25" s="276"/>
      <c r="WYC25" s="276"/>
      <c r="WYD25" s="276"/>
      <c r="WYE25" s="276"/>
      <c r="WYF25" s="276"/>
      <c r="WYG25" s="276"/>
      <c r="WYH25" s="276"/>
      <c r="WYI25" s="276"/>
      <c r="WYJ25" s="276"/>
      <c r="WYK25" s="276"/>
      <c r="WYL25" s="276"/>
      <c r="WYM25" s="276"/>
      <c r="WYN25" s="276"/>
      <c r="WYO25" s="276"/>
      <c r="WYP25" s="276"/>
      <c r="WYQ25" s="276"/>
      <c r="WYR25" s="276"/>
      <c r="WYS25" s="276"/>
      <c r="WYT25" s="276"/>
      <c r="WYU25" s="276"/>
      <c r="WYV25" s="276"/>
      <c r="WYW25" s="276"/>
      <c r="WYX25" s="276"/>
      <c r="WYY25" s="276"/>
      <c r="WYZ25" s="276"/>
      <c r="WZA25" s="276"/>
      <c r="WZB25" s="276"/>
      <c r="WZC25" s="276"/>
      <c r="WZD25" s="276"/>
      <c r="WZE25" s="276"/>
      <c r="WZF25" s="276"/>
      <c r="WZG25" s="276"/>
      <c r="WZH25" s="276"/>
      <c r="WZI25" s="276"/>
      <c r="WZJ25" s="276"/>
      <c r="WZK25" s="276"/>
      <c r="WZL25" s="276"/>
      <c r="WZM25" s="276"/>
      <c r="WZN25" s="276"/>
      <c r="WZO25" s="276"/>
      <c r="WZP25" s="276"/>
      <c r="WZQ25" s="276"/>
      <c r="WZR25" s="276"/>
      <c r="WZS25" s="276"/>
      <c r="WZT25" s="276"/>
      <c r="WZU25" s="276"/>
      <c r="WZV25" s="276"/>
      <c r="WZW25" s="276"/>
      <c r="WZX25" s="276"/>
      <c r="WZY25" s="276"/>
      <c r="WZZ25" s="276"/>
      <c r="XAA25" s="276"/>
      <c r="XAB25" s="276"/>
      <c r="XAC25" s="276"/>
      <c r="XAD25" s="276"/>
      <c r="XAE25" s="276"/>
      <c r="XAF25" s="276"/>
      <c r="XAG25" s="276"/>
      <c r="XAH25" s="276"/>
      <c r="XAI25" s="276"/>
      <c r="XAJ25" s="276"/>
      <c r="XAK25" s="276"/>
      <c r="XAL25" s="276"/>
      <c r="XAM25" s="276"/>
      <c r="XAN25" s="276"/>
      <c r="XAO25" s="276"/>
      <c r="XAP25" s="276"/>
      <c r="XAQ25" s="276"/>
      <c r="XAR25" s="276"/>
      <c r="XAS25" s="276"/>
      <c r="XAT25" s="276"/>
      <c r="XAU25" s="276"/>
      <c r="XAV25" s="276"/>
      <c r="XAW25" s="276"/>
      <c r="XAX25" s="276"/>
      <c r="XAY25" s="276"/>
      <c r="XAZ25" s="276"/>
      <c r="XBA25" s="276"/>
      <c r="XBB25" s="276"/>
      <c r="XBC25" s="276"/>
      <c r="XBD25" s="276"/>
      <c r="XBE25" s="276"/>
      <c r="XBF25" s="276"/>
      <c r="XBG25" s="276"/>
      <c r="XBH25" s="276"/>
      <c r="XBI25" s="276"/>
      <c r="XBJ25" s="276"/>
      <c r="XBK25" s="276"/>
      <c r="XBL25" s="276"/>
      <c r="XBM25" s="276"/>
      <c r="XBN25" s="276"/>
      <c r="XBO25" s="276"/>
      <c r="XBP25" s="276"/>
      <c r="XBQ25" s="276"/>
      <c r="XBR25" s="276"/>
      <c r="XBS25" s="276"/>
      <c r="XBT25" s="276"/>
      <c r="XBU25" s="276"/>
      <c r="XBV25" s="276"/>
      <c r="XBW25" s="276"/>
      <c r="XBX25" s="276"/>
      <c r="XBY25" s="276"/>
      <c r="XBZ25" s="276"/>
      <c r="XCA25" s="276"/>
      <c r="XCB25" s="276"/>
      <c r="XCC25" s="276"/>
      <c r="XCD25" s="276"/>
      <c r="XCE25" s="276"/>
      <c r="XCF25" s="276"/>
      <c r="XCG25" s="276"/>
      <c r="XCH25" s="276"/>
      <c r="XCI25" s="276"/>
      <c r="XCJ25" s="276"/>
      <c r="XCK25" s="276"/>
      <c r="XCL25" s="276"/>
      <c r="XCM25" s="276"/>
      <c r="XCN25" s="276"/>
      <c r="XCO25" s="276"/>
      <c r="XCP25" s="276"/>
      <c r="XCQ25" s="276"/>
      <c r="XCR25" s="276"/>
      <c r="XCS25" s="276"/>
      <c r="XCT25" s="276"/>
      <c r="XCU25" s="276"/>
      <c r="XCV25" s="276"/>
      <c r="XCW25" s="276"/>
      <c r="XCX25" s="276"/>
      <c r="XCY25" s="276"/>
      <c r="XCZ25" s="276"/>
      <c r="XDA25" s="276"/>
      <c r="XDB25" s="276"/>
      <c r="XDC25" s="276"/>
      <c r="XDD25" s="276"/>
      <c r="XDE25" s="276"/>
      <c r="XDF25" s="276"/>
      <c r="XDG25" s="276"/>
      <c r="XDH25" s="276"/>
      <c r="XDI25" s="276"/>
      <c r="XDJ25" s="276"/>
      <c r="XDK25" s="276"/>
      <c r="XDL25" s="276"/>
      <c r="XDM25" s="276"/>
      <c r="XDN25" s="276"/>
      <c r="XDO25" s="276"/>
      <c r="XDP25" s="276"/>
      <c r="XDQ25" s="276"/>
      <c r="XDR25" s="276"/>
      <c r="XDS25" s="276"/>
      <c r="XDT25" s="276"/>
      <c r="XDU25" s="276"/>
      <c r="XDV25" s="276"/>
      <c r="XDW25" s="276"/>
      <c r="XDX25" s="276"/>
      <c r="XDY25" s="276"/>
      <c r="XDZ25" s="276"/>
      <c r="XEA25" s="276"/>
      <c r="XEB25" s="276"/>
      <c r="XEC25" s="276"/>
      <c r="XED25" s="276"/>
      <c r="XEE25" s="276"/>
      <c r="XEF25" s="276"/>
      <c r="XEG25" s="276"/>
      <c r="XEH25" s="276"/>
      <c r="XEI25" s="276"/>
      <c r="XEJ25" s="276"/>
      <c r="XEK25" s="276"/>
      <c r="XEL25" s="276"/>
      <c r="XEM25" s="276"/>
      <c r="XEN25" s="276"/>
      <c r="XEO25" s="276"/>
      <c r="XEP25" s="276"/>
      <c r="XEQ25" s="276"/>
      <c r="XER25" s="276"/>
      <c r="XES25" s="276"/>
      <c r="XET25" s="276"/>
      <c r="XEU25" s="276"/>
      <c r="XEV25" s="276"/>
      <c r="XEW25" s="276"/>
      <c r="XEX25" s="276"/>
      <c r="XEY25" s="276"/>
      <c r="XEZ25" s="276"/>
      <c r="XFA25" s="276"/>
      <c r="XFB25" s="276"/>
      <c r="XFC25" s="276"/>
      <c r="XFD25" s="276"/>
    </row>
    <row r="26" spans="1:16384" x14ac:dyDescent="0.2">
      <c r="A26" s="161" t="s">
        <v>316</v>
      </c>
    </row>
    <row r="27" spans="1:16384" x14ac:dyDescent="0.2">
      <c r="A27" s="6" t="s">
        <v>263</v>
      </c>
    </row>
    <row r="28" spans="1:16384" x14ac:dyDescent="0.2">
      <c r="A28" s="6" t="s">
        <v>265</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XFD47"/>
  <sheetViews>
    <sheetView showGridLines="0" topLeftCell="A5" workbookViewId="0">
      <selection activeCell="A6" sqref="A6"/>
    </sheetView>
  </sheetViews>
  <sheetFormatPr defaultRowHeight="12.75" x14ac:dyDescent="0.2"/>
  <cols>
    <col min="1" max="1" width="16" style="140" customWidth="1"/>
    <col min="2" max="11" width="8.28515625" style="140" customWidth="1"/>
    <col min="12" max="15" width="8.5703125" style="148" customWidth="1"/>
    <col min="16" max="255" width="9.140625" style="140"/>
    <col min="256" max="256" width="3.7109375" style="140" customWidth="1"/>
    <col min="257" max="257" width="61.140625" style="140" customWidth="1"/>
    <col min="258" max="265" width="11.42578125" style="140" customWidth="1"/>
    <col min="266" max="266" width="11.5703125" style="140" bestFit="1" customWidth="1"/>
    <col min="267" max="267" width="10.28515625" style="140" bestFit="1" customWidth="1"/>
    <col min="268" max="268" width="10.5703125" style="140" bestFit="1" customWidth="1"/>
    <col min="269" max="269" width="8" style="140" bestFit="1" customWidth="1"/>
    <col min="270" max="511" width="9.140625" style="140"/>
    <col min="512" max="512" width="3.7109375" style="140" customWidth="1"/>
    <col min="513" max="513" width="61.140625" style="140" customWidth="1"/>
    <col min="514" max="521" width="11.42578125" style="140" customWidth="1"/>
    <col min="522" max="522" width="11.5703125" style="140" bestFit="1" customWidth="1"/>
    <col min="523" max="523" width="10.28515625" style="140" bestFit="1" customWidth="1"/>
    <col min="524" max="524" width="10.5703125" style="140" bestFit="1" customWidth="1"/>
    <col min="525" max="525" width="8" style="140" bestFit="1" customWidth="1"/>
    <col min="526" max="767" width="9.140625" style="140"/>
    <col min="768" max="768" width="3.7109375" style="140" customWidth="1"/>
    <col min="769" max="769" width="61.140625" style="140" customWidth="1"/>
    <col min="770" max="777" width="11.42578125" style="140" customWidth="1"/>
    <col min="778" max="778" width="11.5703125" style="140" bestFit="1" customWidth="1"/>
    <col min="779" max="779" width="10.28515625" style="140" bestFit="1" customWidth="1"/>
    <col min="780" max="780" width="10.5703125" style="140" bestFit="1" customWidth="1"/>
    <col min="781" max="781" width="8" style="140" bestFit="1" customWidth="1"/>
    <col min="782" max="1023" width="9.140625" style="140"/>
    <col min="1024" max="1024" width="3.7109375" style="140" customWidth="1"/>
    <col min="1025" max="1025" width="61.140625" style="140" customWidth="1"/>
    <col min="1026" max="1033" width="11.42578125" style="140" customWidth="1"/>
    <col min="1034" max="1034" width="11.5703125" style="140" bestFit="1" customWidth="1"/>
    <col min="1035" max="1035" width="10.28515625" style="140" bestFit="1" customWidth="1"/>
    <col min="1036" max="1036" width="10.5703125" style="140" bestFit="1" customWidth="1"/>
    <col min="1037" max="1037" width="8" style="140" bestFit="1" customWidth="1"/>
    <col min="1038" max="1279" width="9.140625" style="140"/>
    <col min="1280" max="1280" width="3.7109375" style="140" customWidth="1"/>
    <col min="1281" max="1281" width="61.140625" style="140" customWidth="1"/>
    <col min="1282" max="1289" width="11.42578125" style="140" customWidth="1"/>
    <col min="1290" max="1290" width="11.5703125" style="140" bestFit="1" customWidth="1"/>
    <col min="1291" max="1291" width="10.28515625" style="140" bestFit="1" customWidth="1"/>
    <col min="1292" max="1292" width="10.5703125" style="140" bestFit="1" customWidth="1"/>
    <col min="1293" max="1293" width="8" style="140" bestFit="1" customWidth="1"/>
    <col min="1294" max="1535" width="9.140625" style="140"/>
    <col min="1536" max="1536" width="3.7109375" style="140" customWidth="1"/>
    <col min="1537" max="1537" width="61.140625" style="140" customWidth="1"/>
    <col min="1538" max="1545" width="11.42578125" style="140" customWidth="1"/>
    <col min="1546" max="1546" width="11.5703125" style="140" bestFit="1" customWidth="1"/>
    <col min="1547" max="1547" width="10.28515625" style="140" bestFit="1" customWidth="1"/>
    <col min="1548" max="1548" width="10.5703125" style="140" bestFit="1" customWidth="1"/>
    <col min="1549" max="1549" width="8" style="140" bestFit="1" customWidth="1"/>
    <col min="1550" max="1791" width="9.140625" style="140"/>
    <col min="1792" max="1792" width="3.7109375" style="140" customWidth="1"/>
    <col min="1793" max="1793" width="61.140625" style="140" customWidth="1"/>
    <col min="1794" max="1801" width="11.42578125" style="140" customWidth="1"/>
    <col min="1802" max="1802" width="11.5703125" style="140" bestFit="1" customWidth="1"/>
    <col min="1803" max="1803" width="10.28515625" style="140" bestFit="1" customWidth="1"/>
    <col min="1804" max="1804" width="10.5703125" style="140" bestFit="1" customWidth="1"/>
    <col min="1805" max="1805" width="8" style="140" bestFit="1" customWidth="1"/>
    <col min="1806" max="2047" width="9.140625" style="140"/>
    <col min="2048" max="2048" width="3.7109375" style="140" customWidth="1"/>
    <col min="2049" max="2049" width="61.140625" style="140" customWidth="1"/>
    <col min="2050" max="2057" width="11.42578125" style="140" customWidth="1"/>
    <col min="2058" max="2058" width="11.5703125" style="140" bestFit="1" customWidth="1"/>
    <col min="2059" max="2059" width="10.28515625" style="140" bestFit="1" customWidth="1"/>
    <col min="2060" max="2060" width="10.5703125" style="140" bestFit="1" customWidth="1"/>
    <col min="2061" max="2061" width="8" style="140" bestFit="1" customWidth="1"/>
    <col min="2062" max="2303" width="9.140625" style="140"/>
    <col min="2304" max="2304" width="3.7109375" style="140" customWidth="1"/>
    <col min="2305" max="2305" width="61.140625" style="140" customWidth="1"/>
    <col min="2306" max="2313" width="11.42578125" style="140" customWidth="1"/>
    <col min="2314" max="2314" width="11.5703125" style="140" bestFit="1" customWidth="1"/>
    <col min="2315" max="2315" width="10.28515625" style="140" bestFit="1" customWidth="1"/>
    <col min="2316" max="2316" width="10.5703125" style="140" bestFit="1" customWidth="1"/>
    <col min="2317" max="2317" width="8" style="140" bestFit="1" customWidth="1"/>
    <col min="2318" max="2559" width="9.140625" style="140"/>
    <col min="2560" max="2560" width="3.7109375" style="140" customWidth="1"/>
    <col min="2561" max="2561" width="61.140625" style="140" customWidth="1"/>
    <col min="2562" max="2569" width="11.42578125" style="140" customWidth="1"/>
    <col min="2570" max="2570" width="11.5703125" style="140" bestFit="1" customWidth="1"/>
    <col min="2571" max="2571" width="10.28515625" style="140" bestFit="1" customWidth="1"/>
    <col min="2572" max="2572" width="10.5703125" style="140" bestFit="1" customWidth="1"/>
    <col min="2573" max="2573" width="8" style="140" bestFit="1" customWidth="1"/>
    <col min="2574" max="2815" width="9.140625" style="140"/>
    <col min="2816" max="2816" width="3.7109375" style="140" customWidth="1"/>
    <col min="2817" max="2817" width="61.140625" style="140" customWidth="1"/>
    <col min="2818" max="2825" width="11.42578125" style="140" customWidth="1"/>
    <col min="2826" max="2826" width="11.5703125" style="140" bestFit="1" customWidth="1"/>
    <col min="2827" max="2827" width="10.28515625" style="140" bestFit="1" customWidth="1"/>
    <col min="2828" max="2828" width="10.5703125" style="140" bestFit="1" customWidth="1"/>
    <col min="2829" max="2829" width="8" style="140" bestFit="1" customWidth="1"/>
    <col min="2830" max="3071" width="9.140625" style="140"/>
    <col min="3072" max="3072" width="3.7109375" style="140" customWidth="1"/>
    <col min="3073" max="3073" width="61.140625" style="140" customWidth="1"/>
    <col min="3074" max="3081" width="11.42578125" style="140" customWidth="1"/>
    <col min="3082" max="3082" width="11.5703125" style="140" bestFit="1" customWidth="1"/>
    <col min="3083" max="3083" width="10.28515625" style="140" bestFit="1" customWidth="1"/>
    <col min="3084" max="3084" width="10.5703125" style="140" bestFit="1" customWidth="1"/>
    <col min="3085" max="3085" width="8" style="140" bestFit="1" customWidth="1"/>
    <col min="3086" max="3327" width="9.140625" style="140"/>
    <col min="3328" max="3328" width="3.7109375" style="140" customWidth="1"/>
    <col min="3329" max="3329" width="61.140625" style="140" customWidth="1"/>
    <col min="3330" max="3337" width="11.42578125" style="140" customWidth="1"/>
    <col min="3338" max="3338" width="11.5703125" style="140" bestFit="1" customWidth="1"/>
    <col min="3339" max="3339" width="10.28515625" style="140" bestFit="1" customWidth="1"/>
    <col min="3340" max="3340" width="10.5703125" style="140" bestFit="1" customWidth="1"/>
    <col min="3341" max="3341" width="8" style="140" bestFit="1" customWidth="1"/>
    <col min="3342" max="3583" width="9.140625" style="140"/>
    <col min="3584" max="3584" width="3.7109375" style="140" customWidth="1"/>
    <col min="3585" max="3585" width="61.140625" style="140" customWidth="1"/>
    <col min="3586" max="3593" width="11.42578125" style="140" customWidth="1"/>
    <col min="3594" max="3594" width="11.5703125" style="140" bestFit="1" customWidth="1"/>
    <col min="3595" max="3595" width="10.28515625" style="140" bestFit="1" customWidth="1"/>
    <col min="3596" max="3596" width="10.5703125" style="140" bestFit="1" customWidth="1"/>
    <col min="3597" max="3597" width="8" style="140" bestFit="1" customWidth="1"/>
    <col min="3598" max="3839" width="9.140625" style="140"/>
    <col min="3840" max="3840" width="3.7109375" style="140" customWidth="1"/>
    <col min="3841" max="3841" width="61.140625" style="140" customWidth="1"/>
    <col min="3842" max="3849" width="11.42578125" style="140" customWidth="1"/>
    <col min="3850" max="3850" width="11.5703125" style="140" bestFit="1" customWidth="1"/>
    <col min="3851" max="3851" width="10.28515625" style="140" bestFit="1" customWidth="1"/>
    <col min="3852" max="3852" width="10.5703125" style="140" bestFit="1" customWidth="1"/>
    <col min="3853" max="3853" width="8" style="140" bestFit="1" customWidth="1"/>
    <col min="3854" max="4095" width="9.140625" style="140"/>
    <col min="4096" max="4096" width="3.7109375" style="140" customWidth="1"/>
    <col min="4097" max="4097" width="61.140625" style="140" customWidth="1"/>
    <col min="4098" max="4105" width="11.42578125" style="140" customWidth="1"/>
    <col min="4106" max="4106" width="11.5703125" style="140" bestFit="1" customWidth="1"/>
    <col min="4107" max="4107" width="10.28515625" style="140" bestFit="1" customWidth="1"/>
    <col min="4108" max="4108" width="10.5703125" style="140" bestFit="1" customWidth="1"/>
    <col min="4109" max="4109" width="8" style="140" bestFit="1" customWidth="1"/>
    <col min="4110" max="4351" width="9.140625" style="140"/>
    <col min="4352" max="4352" width="3.7109375" style="140" customWidth="1"/>
    <col min="4353" max="4353" width="61.140625" style="140" customWidth="1"/>
    <col min="4354" max="4361" width="11.42578125" style="140" customWidth="1"/>
    <col min="4362" max="4362" width="11.5703125" style="140" bestFit="1" customWidth="1"/>
    <col min="4363" max="4363" width="10.28515625" style="140" bestFit="1" customWidth="1"/>
    <col min="4364" max="4364" width="10.5703125" style="140" bestFit="1" customWidth="1"/>
    <col min="4365" max="4365" width="8" style="140" bestFit="1" customWidth="1"/>
    <col min="4366" max="4607" width="9.140625" style="140"/>
    <col min="4608" max="4608" width="3.7109375" style="140" customWidth="1"/>
    <col min="4609" max="4609" width="61.140625" style="140" customWidth="1"/>
    <col min="4610" max="4617" width="11.42578125" style="140" customWidth="1"/>
    <col min="4618" max="4618" width="11.5703125" style="140" bestFit="1" customWidth="1"/>
    <col min="4619" max="4619" width="10.28515625" style="140" bestFit="1" customWidth="1"/>
    <col min="4620" max="4620" width="10.5703125" style="140" bestFit="1" customWidth="1"/>
    <col min="4621" max="4621" width="8" style="140" bestFit="1" customWidth="1"/>
    <col min="4622" max="4863" width="9.140625" style="140"/>
    <col min="4864" max="4864" width="3.7109375" style="140" customWidth="1"/>
    <col min="4865" max="4865" width="61.140625" style="140" customWidth="1"/>
    <col min="4866" max="4873" width="11.42578125" style="140" customWidth="1"/>
    <col min="4874" max="4874" width="11.5703125" style="140" bestFit="1" customWidth="1"/>
    <col min="4875" max="4875" width="10.28515625" style="140" bestFit="1" customWidth="1"/>
    <col min="4876" max="4876" width="10.5703125" style="140" bestFit="1" customWidth="1"/>
    <col min="4877" max="4877" width="8" style="140" bestFit="1" customWidth="1"/>
    <col min="4878" max="5119" width="9.140625" style="140"/>
    <col min="5120" max="5120" width="3.7109375" style="140" customWidth="1"/>
    <col min="5121" max="5121" width="61.140625" style="140" customWidth="1"/>
    <col min="5122" max="5129" width="11.42578125" style="140" customWidth="1"/>
    <col min="5130" max="5130" width="11.5703125" style="140" bestFit="1" customWidth="1"/>
    <col min="5131" max="5131" width="10.28515625" style="140" bestFit="1" customWidth="1"/>
    <col min="5132" max="5132" width="10.5703125" style="140" bestFit="1" customWidth="1"/>
    <col min="5133" max="5133" width="8" style="140" bestFit="1" customWidth="1"/>
    <col min="5134" max="5375" width="9.140625" style="140"/>
    <col min="5376" max="5376" width="3.7109375" style="140" customWidth="1"/>
    <col min="5377" max="5377" width="61.140625" style="140" customWidth="1"/>
    <col min="5378" max="5385" width="11.42578125" style="140" customWidth="1"/>
    <col min="5386" max="5386" width="11.5703125" style="140" bestFit="1" customWidth="1"/>
    <col min="5387" max="5387" width="10.28515625" style="140" bestFit="1" customWidth="1"/>
    <col min="5388" max="5388" width="10.5703125" style="140" bestFit="1" customWidth="1"/>
    <col min="5389" max="5389" width="8" style="140" bestFit="1" customWidth="1"/>
    <col min="5390" max="5631" width="9.140625" style="140"/>
    <col min="5632" max="5632" width="3.7109375" style="140" customWidth="1"/>
    <col min="5633" max="5633" width="61.140625" style="140" customWidth="1"/>
    <col min="5634" max="5641" width="11.42578125" style="140" customWidth="1"/>
    <col min="5642" max="5642" width="11.5703125" style="140" bestFit="1" customWidth="1"/>
    <col min="5643" max="5643" width="10.28515625" style="140" bestFit="1" customWidth="1"/>
    <col min="5644" max="5644" width="10.5703125" style="140" bestFit="1" customWidth="1"/>
    <col min="5645" max="5645" width="8" style="140" bestFit="1" customWidth="1"/>
    <col min="5646" max="5887" width="9.140625" style="140"/>
    <col min="5888" max="5888" width="3.7109375" style="140" customWidth="1"/>
    <col min="5889" max="5889" width="61.140625" style="140" customWidth="1"/>
    <col min="5890" max="5897" width="11.42578125" style="140" customWidth="1"/>
    <col min="5898" max="5898" width="11.5703125" style="140" bestFit="1" customWidth="1"/>
    <col min="5899" max="5899" width="10.28515625" style="140" bestFit="1" customWidth="1"/>
    <col min="5900" max="5900" width="10.5703125" style="140" bestFit="1" customWidth="1"/>
    <col min="5901" max="5901" width="8" style="140" bestFit="1" customWidth="1"/>
    <col min="5902" max="6143" width="9.140625" style="140"/>
    <col min="6144" max="6144" width="3.7109375" style="140" customWidth="1"/>
    <col min="6145" max="6145" width="61.140625" style="140" customWidth="1"/>
    <col min="6146" max="6153" width="11.42578125" style="140" customWidth="1"/>
    <col min="6154" max="6154" width="11.5703125" style="140" bestFit="1" customWidth="1"/>
    <col min="6155" max="6155" width="10.28515625" style="140" bestFit="1" customWidth="1"/>
    <col min="6156" max="6156" width="10.5703125" style="140" bestFit="1" customWidth="1"/>
    <col min="6157" max="6157" width="8" style="140" bestFit="1" customWidth="1"/>
    <col min="6158" max="6399" width="9.140625" style="140"/>
    <col min="6400" max="6400" width="3.7109375" style="140" customWidth="1"/>
    <col min="6401" max="6401" width="61.140625" style="140" customWidth="1"/>
    <col min="6402" max="6409" width="11.42578125" style="140" customWidth="1"/>
    <col min="6410" max="6410" width="11.5703125" style="140" bestFit="1" customWidth="1"/>
    <col min="6411" max="6411" width="10.28515625" style="140" bestFit="1" customWidth="1"/>
    <col min="6412" max="6412" width="10.5703125" style="140" bestFit="1" customWidth="1"/>
    <col min="6413" max="6413" width="8" style="140" bestFit="1" customWidth="1"/>
    <col min="6414" max="6655" width="9.140625" style="140"/>
    <col min="6656" max="6656" width="3.7109375" style="140" customWidth="1"/>
    <col min="6657" max="6657" width="61.140625" style="140" customWidth="1"/>
    <col min="6658" max="6665" width="11.42578125" style="140" customWidth="1"/>
    <col min="6666" max="6666" width="11.5703125" style="140" bestFit="1" customWidth="1"/>
    <col min="6667" max="6667" width="10.28515625" style="140" bestFit="1" customWidth="1"/>
    <col min="6668" max="6668" width="10.5703125" style="140" bestFit="1" customWidth="1"/>
    <col min="6669" max="6669" width="8" style="140" bestFit="1" customWidth="1"/>
    <col min="6670" max="6911" width="9.140625" style="140"/>
    <col min="6912" max="6912" width="3.7109375" style="140" customWidth="1"/>
    <col min="6913" max="6913" width="61.140625" style="140" customWidth="1"/>
    <col min="6914" max="6921" width="11.42578125" style="140" customWidth="1"/>
    <col min="6922" max="6922" width="11.5703125" style="140" bestFit="1" customWidth="1"/>
    <col min="6923" max="6923" width="10.28515625" style="140" bestFit="1" customWidth="1"/>
    <col min="6924" max="6924" width="10.5703125" style="140" bestFit="1" customWidth="1"/>
    <col min="6925" max="6925" width="8" style="140" bestFit="1" customWidth="1"/>
    <col min="6926" max="7167" width="9.140625" style="140"/>
    <col min="7168" max="7168" width="3.7109375" style="140" customWidth="1"/>
    <col min="7169" max="7169" width="61.140625" style="140" customWidth="1"/>
    <col min="7170" max="7177" width="11.42578125" style="140" customWidth="1"/>
    <col min="7178" max="7178" width="11.5703125" style="140" bestFit="1" customWidth="1"/>
    <col min="7179" max="7179" width="10.28515625" style="140" bestFit="1" customWidth="1"/>
    <col min="7180" max="7180" width="10.5703125" style="140" bestFit="1" customWidth="1"/>
    <col min="7181" max="7181" width="8" style="140" bestFit="1" customWidth="1"/>
    <col min="7182" max="7423" width="9.140625" style="140"/>
    <col min="7424" max="7424" width="3.7109375" style="140" customWidth="1"/>
    <col min="7425" max="7425" width="61.140625" style="140" customWidth="1"/>
    <col min="7426" max="7433" width="11.42578125" style="140" customWidth="1"/>
    <col min="7434" max="7434" width="11.5703125" style="140" bestFit="1" customWidth="1"/>
    <col min="7435" max="7435" width="10.28515625" style="140" bestFit="1" customWidth="1"/>
    <col min="7436" max="7436" width="10.5703125" style="140" bestFit="1" customWidth="1"/>
    <col min="7437" max="7437" width="8" style="140" bestFit="1" customWidth="1"/>
    <col min="7438" max="7679" width="9.140625" style="140"/>
    <col min="7680" max="7680" width="3.7109375" style="140" customWidth="1"/>
    <col min="7681" max="7681" width="61.140625" style="140" customWidth="1"/>
    <col min="7682" max="7689" width="11.42578125" style="140" customWidth="1"/>
    <col min="7690" max="7690" width="11.5703125" style="140" bestFit="1" customWidth="1"/>
    <col min="7691" max="7691" width="10.28515625" style="140" bestFit="1" customWidth="1"/>
    <col min="7692" max="7692" width="10.5703125" style="140" bestFit="1" customWidth="1"/>
    <col min="7693" max="7693" width="8" style="140" bestFit="1" customWidth="1"/>
    <col min="7694" max="7935" width="9.140625" style="140"/>
    <col min="7936" max="7936" width="3.7109375" style="140" customWidth="1"/>
    <col min="7937" max="7937" width="61.140625" style="140" customWidth="1"/>
    <col min="7938" max="7945" width="11.42578125" style="140" customWidth="1"/>
    <col min="7946" max="7946" width="11.5703125" style="140" bestFit="1" customWidth="1"/>
    <col min="7947" max="7947" width="10.28515625" style="140" bestFit="1" customWidth="1"/>
    <col min="7948" max="7948" width="10.5703125" style="140" bestFit="1" customWidth="1"/>
    <col min="7949" max="7949" width="8" style="140" bestFit="1" customWidth="1"/>
    <col min="7950" max="8191" width="9.140625" style="140"/>
    <col min="8192" max="8192" width="3.7109375" style="140" customWidth="1"/>
    <col min="8193" max="8193" width="61.140625" style="140" customWidth="1"/>
    <col min="8194" max="8201" width="11.42578125" style="140" customWidth="1"/>
    <col min="8202" max="8202" width="11.5703125" style="140" bestFit="1" customWidth="1"/>
    <col min="8203" max="8203" width="10.28515625" style="140" bestFit="1" customWidth="1"/>
    <col min="8204" max="8204" width="10.5703125" style="140" bestFit="1" customWidth="1"/>
    <col min="8205" max="8205" width="8" style="140" bestFit="1" customWidth="1"/>
    <col min="8206" max="8447" width="9.140625" style="140"/>
    <col min="8448" max="8448" width="3.7109375" style="140" customWidth="1"/>
    <col min="8449" max="8449" width="61.140625" style="140" customWidth="1"/>
    <col min="8450" max="8457" width="11.42578125" style="140" customWidth="1"/>
    <col min="8458" max="8458" width="11.5703125" style="140" bestFit="1" customWidth="1"/>
    <col min="8459" max="8459" width="10.28515625" style="140" bestFit="1" customWidth="1"/>
    <col min="8460" max="8460" width="10.5703125" style="140" bestFit="1" customWidth="1"/>
    <col min="8461" max="8461" width="8" style="140" bestFit="1" customWidth="1"/>
    <col min="8462" max="8703" width="9.140625" style="140"/>
    <col min="8704" max="8704" width="3.7109375" style="140" customWidth="1"/>
    <col min="8705" max="8705" width="61.140625" style="140" customWidth="1"/>
    <col min="8706" max="8713" width="11.42578125" style="140" customWidth="1"/>
    <col min="8714" max="8714" width="11.5703125" style="140" bestFit="1" customWidth="1"/>
    <col min="8715" max="8715" width="10.28515625" style="140" bestFit="1" customWidth="1"/>
    <col min="8716" max="8716" width="10.5703125" style="140" bestFit="1" customWidth="1"/>
    <col min="8717" max="8717" width="8" style="140" bestFit="1" customWidth="1"/>
    <col min="8718" max="8959" width="9.140625" style="140"/>
    <col min="8960" max="8960" width="3.7109375" style="140" customWidth="1"/>
    <col min="8961" max="8961" width="61.140625" style="140" customWidth="1"/>
    <col min="8962" max="8969" width="11.42578125" style="140" customWidth="1"/>
    <col min="8970" max="8970" width="11.5703125" style="140" bestFit="1" customWidth="1"/>
    <col min="8971" max="8971" width="10.28515625" style="140" bestFit="1" customWidth="1"/>
    <col min="8972" max="8972" width="10.5703125" style="140" bestFit="1" customWidth="1"/>
    <col min="8973" max="8973" width="8" style="140" bestFit="1" customWidth="1"/>
    <col min="8974" max="9215" width="9.140625" style="140"/>
    <col min="9216" max="9216" width="3.7109375" style="140" customWidth="1"/>
    <col min="9217" max="9217" width="61.140625" style="140" customWidth="1"/>
    <col min="9218" max="9225" width="11.42578125" style="140" customWidth="1"/>
    <col min="9226" max="9226" width="11.5703125" style="140" bestFit="1" customWidth="1"/>
    <col min="9227" max="9227" width="10.28515625" style="140" bestFit="1" customWidth="1"/>
    <col min="9228" max="9228" width="10.5703125" style="140" bestFit="1" customWidth="1"/>
    <col min="9229" max="9229" width="8" style="140" bestFit="1" customWidth="1"/>
    <col min="9230" max="9471" width="9.140625" style="140"/>
    <col min="9472" max="9472" width="3.7109375" style="140" customWidth="1"/>
    <col min="9473" max="9473" width="61.140625" style="140" customWidth="1"/>
    <col min="9474" max="9481" width="11.42578125" style="140" customWidth="1"/>
    <col min="9482" max="9482" width="11.5703125" style="140" bestFit="1" customWidth="1"/>
    <col min="9483" max="9483" width="10.28515625" style="140" bestFit="1" customWidth="1"/>
    <col min="9484" max="9484" width="10.5703125" style="140" bestFit="1" customWidth="1"/>
    <col min="9485" max="9485" width="8" style="140" bestFit="1" customWidth="1"/>
    <col min="9486" max="9727" width="9.140625" style="140"/>
    <col min="9728" max="9728" width="3.7109375" style="140" customWidth="1"/>
    <col min="9729" max="9729" width="61.140625" style="140" customWidth="1"/>
    <col min="9730" max="9737" width="11.42578125" style="140" customWidth="1"/>
    <col min="9738" max="9738" width="11.5703125" style="140" bestFit="1" customWidth="1"/>
    <col min="9739" max="9739" width="10.28515625" style="140" bestFit="1" customWidth="1"/>
    <col min="9740" max="9740" width="10.5703125" style="140" bestFit="1" customWidth="1"/>
    <col min="9741" max="9741" width="8" style="140" bestFit="1" customWidth="1"/>
    <col min="9742" max="9983" width="9.140625" style="140"/>
    <col min="9984" max="9984" width="3.7109375" style="140" customWidth="1"/>
    <col min="9985" max="9985" width="61.140625" style="140" customWidth="1"/>
    <col min="9986" max="9993" width="11.42578125" style="140" customWidth="1"/>
    <col min="9994" max="9994" width="11.5703125" style="140" bestFit="1" customWidth="1"/>
    <col min="9995" max="9995" width="10.28515625" style="140" bestFit="1" customWidth="1"/>
    <col min="9996" max="9996" width="10.5703125" style="140" bestFit="1" customWidth="1"/>
    <col min="9997" max="9997" width="8" style="140" bestFit="1" customWidth="1"/>
    <col min="9998" max="10239" width="9.140625" style="140"/>
    <col min="10240" max="10240" width="3.7109375" style="140" customWidth="1"/>
    <col min="10241" max="10241" width="61.140625" style="140" customWidth="1"/>
    <col min="10242" max="10249" width="11.42578125" style="140" customWidth="1"/>
    <col min="10250" max="10250" width="11.5703125" style="140" bestFit="1" customWidth="1"/>
    <col min="10251" max="10251" width="10.28515625" style="140" bestFit="1" customWidth="1"/>
    <col min="10252" max="10252" width="10.5703125" style="140" bestFit="1" customWidth="1"/>
    <col min="10253" max="10253" width="8" style="140" bestFit="1" customWidth="1"/>
    <col min="10254" max="10495" width="9.140625" style="140"/>
    <col min="10496" max="10496" width="3.7109375" style="140" customWidth="1"/>
    <col min="10497" max="10497" width="61.140625" style="140" customWidth="1"/>
    <col min="10498" max="10505" width="11.42578125" style="140" customWidth="1"/>
    <col min="10506" max="10506" width="11.5703125" style="140" bestFit="1" customWidth="1"/>
    <col min="10507" max="10507" width="10.28515625" style="140" bestFit="1" customWidth="1"/>
    <col min="10508" max="10508" width="10.5703125" style="140" bestFit="1" customWidth="1"/>
    <col min="10509" max="10509" width="8" style="140" bestFit="1" customWidth="1"/>
    <col min="10510" max="10751" width="9.140625" style="140"/>
    <col min="10752" max="10752" width="3.7109375" style="140" customWidth="1"/>
    <col min="10753" max="10753" width="61.140625" style="140" customWidth="1"/>
    <col min="10754" max="10761" width="11.42578125" style="140" customWidth="1"/>
    <col min="10762" max="10762" width="11.5703125" style="140" bestFit="1" customWidth="1"/>
    <col min="10763" max="10763" width="10.28515625" style="140" bestFit="1" customWidth="1"/>
    <col min="10764" max="10764" width="10.5703125" style="140" bestFit="1" customWidth="1"/>
    <col min="10765" max="10765" width="8" style="140" bestFit="1" customWidth="1"/>
    <col min="10766" max="11007" width="9.140625" style="140"/>
    <col min="11008" max="11008" width="3.7109375" style="140" customWidth="1"/>
    <col min="11009" max="11009" width="61.140625" style="140" customWidth="1"/>
    <col min="11010" max="11017" width="11.42578125" style="140" customWidth="1"/>
    <col min="11018" max="11018" width="11.5703125" style="140" bestFit="1" customWidth="1"/>
    <col min="11019" max="11019" width="10.28515625" style="140" bestFit="1" customWidth="1"/>
    <col min="11020" max="11020" width="10.5703125" style="140" bestFit="1" customWidth="1"/>
    <col min="11021" max="11021" width="8" style="140" bestFit="1" customWidth="1"/>
    <col min="11022" max="11263" width="9.140625" style="140"/>
    <col min="11264" max="11264" width="3.7109375" style="140" customWidth="1"/>
    <col min="11265" max="11265" width="61.140625" style="140" customWidth="1"/>
    <col min="11266" max="11273" width="11.42578125" style="140" customWidth="1"/>
    <col min="11274" max="11274" width="11.5703125" style="140" bestFit="1" customWidth="1"/>
    <col min="11275" max="11275" width="10.28515625" style="140" bestFit="1" customWidth="1"/>
    <col min="11276" max="11276" width="10.5703125" style="140" bestFit="1" customWidth="1"/>
    <col min="11277" max="11277" width="8" style="140" bestFit="1" customWidth="1"/>
    <col min="11278" max="11519" width="9.140625" style="140"/>
    <col min="11520" max="11520" width="3.7109375" style="140" customWidth="1"/>
    <col min="11521" max="11521" width="61.140625" style="140" customWidth="1"/>
    <col min="11522" max="11529" width="11.42578125" style="140" customWidth="1"/>
    <col min="11530" max="11530" width="11.5703125" style="140" bestFit="1" customWidth="1"/>
    <col min="11531" max="11531" width="10.28515625" style="140" bestFit="1" customWidth="1"/>
    <col min="11532" max="11532" width="10.5703125" style="140" bestFit="1" customWidth="1"/>
    <col min="11533" max="11533" width="8" style="140" bestFit="1" customWidth="1"/>
    <col min="11534" max="11775" width="9.140625" style="140"/>
    <col min="11776" max="11776" width="3.7109375" style="140" customWidth="1"/>
    <col min="11777" max="11777" width="61.140625" style="140" customWidth="1"/>
    <col min="11778" max="11785" width="11.42578125" style="140" customWidth="1"/>
    <col min="11786" max="11786" width="11.5703125" style="140" bestFit="1" customWidth="1"/>
    <col min="11787" max="11787" width="10.28515625" style="140" bestFit="1" customWidth="1"/>
    <col min="11788" max="11788" width="10.5703125" style="140" bestFit="1" customWidth="1"/>
    <col min="11789" max="11789" width="8" style="140" bestFit="1" customWidth="1"/>
    <col min="11790" max="12031" width="9.140625" style="140"/>
    <col min="12032" max="12032" width="3.7109375" style="140" customWidth="1"/>
    <col min="12033" max="12033" width="61.140625" style="140" customWidth="1"/>
    <col min="12034" max="12041" width="11.42578125" style="140" customWidth="1"/>
    <col min="12042" max="12042" width="11.5703125" style="140" bestFit="1" customWidth="1"/>
    <col min="12043" max="12043" width="10.28515625" style="140" bestFit="1" customWidth="1"/>
    <col min="12044" max="12044" width="10.5703125" style="140" bestFit="1" customWidth="1"/>
    <col min="12045" max="12045" width="8" style="140" bestFit="1" customWidth="1"/>
    <col min="12046" max="12287" width="9.140625" style="140"/>
    <col min="12288" max="12288" width="3.7109375" style="140" customWidth="1"/>
    <col min="12289" max="12289" width="61.140625" style="140" customWidth="1"/>
    <col min="12290" max="12297" width="11.42578125" style="140" customWidth="1"/>
    <col min="12298" max="12298" width="11.5703125" style="140" bestFit="1" customWidth="1"/>
    <col min="12299" max="12299" width="10.28515625" style="140" bestFit="1" customWidth="1"/>
    <col min="12300" max="12300" width="10.5703125" style="140" bestFit="1" customWidth="1"/>
    <col min="12301" max="12301" width="8" style="140" bestFit="1" customWidth="1"/>
    <col min="12302" max="12543" width="9.140625" style="140"/>
    <col min="12544" max="12544" width="3.7109375" style="140" customWidth="1"/>
    <col min="12545" max="12545" width="61.140625" style="140" customWidth="1"/>
    <col min="12546" max="12553" width="11.42578125" style="140" customWidth="1"/>
    <col min="12554" max="12554" width="11.5703125" style="140" bestFit="1" customWidth="1"/>
    <col min="12555" max="12555" width="10.28515625" style="140" bestFit="1" customWidth="1"/>
    <col min="12556" max="12556" width="10.5703125" style="140" bestFit="1" customWidth="1"/>
    <col min="12557" max="12557" width="8" style="140" bestFit="1" customWidth="1"/>
    <col min="12558" max="12799" width="9.140625" style="140"/>
    <col min="12800" max="12800" width="3.7109375" style="140" customWidth="1"/>
    <col min="12801" max="12801" width="61.140625" style="140" customWidth="1"/>
    <col min="12802" max="12809" width="11.42578125" style="140" customWidth="1"/>
    <col min="12810" max="12810" width="11.5703125" style="140" bestFit="1" customWidth="1"/>
    <col min="12811" max="12811" width="10.28515625" style="140" bestFit="1" customWidth="1"/>
    <col min="12812" max="12812" width="10.5703125" style="140" bestFit="1" customWidth="1"/>
    <col min="12813" max="12813" width="8" style="140" bestFit="1" customWidth="1"/>
    <col min="12814" max="13055" width="9.140625" style="140"/>
    <col min="13056" max="13056" width="3.7109375" style="140" customWidth="1"/>
    <col min="13057" max="13057" width="61.140625" style="140" customWidth="1"/>
    <col min="13058" max="13065" width="11.42578125" style="140" customWidth="1"/>
    <col min="13066" max="13066" width="11.5703125" style="140" bestFit="1" customWidth="1"/>
    <col min="13067" max="13067" width="10.28515625" style="140" bestFit="1" customWidth="1"/>
    <col min="13068" max="13068" width="10.5703125" style="140" bestFit="1" customWidth="1"/>
    <col min="13069" max="13069" width="8" style="140" bestFit="1" customWidth="1"/>
    <col min="13070" max="13311" width="9.140625" style="140"/>
    <col min="13312" max="13312" width="3.7109375" style="140" customWidth="1"/>
    <col min="13313" max="13313" width="61.140625" style="140" customWidth="1"/>
    <col min="13314" max="13321" width="11.42578125" style="140" customWidth="1"/>
    <col min="13322" max="13322" width="11.5703125" style="140" bestFit="1" customWidth="1"/>
    <col min="13323" max="13323" width="10.28515625" style="140" bestFit="1" customWidth="1"/>
    <col min="13324" max="13324" width="10.5703125" style="140" bestFit="1" customWidth="1"/>
    <col min="13325" max="13325" width="8" style="140" bestFit="1" customWidth="1"/>
    <col min="13326" max="13567" width="9.140625" style="140"/>
    <col min="13568" max="13568" width="3.7109375" style="140" customWidth="1"/>
    <col min="13569" max="13569" width="61.140625" style="140" customWidth="1"/>
    <col min="13570" max="13577" width="11.42578125" style="140" customWidth="1"/>
    <col min="13578" max="13578" width="11.5703125" style="140" bestFit="1" customWidth="1"/>
    <col min="13579" max="13579" width="10.28515625" style="140" bestFit="1" customWidth="1"/>
    <col min="13580" max="13580" width="10.5703125" style="140" bestFit="1" customWidth="1"/>
    <col min="13581" max="13581" width="8" style="140" bestFit="1" customWidth="1"/>
    <col min="13582" max="13823" width="9.140625" style="140"/>
    <col min="13824" max="13824" width="3.7109375" style="140" customWidth="1"/>
    <col min="13825" max="13825" width="61.140625" style="140" customWidth="1"/>
    <col min="13826" max="13833" width="11.42578125" style="140" customWidth="1"/>
    <col min="13834" max="13834" width="11.5703125" style="140" bestFit="1" customWidth="1"/>
    <col min="13835" max="13835" width="10.28515625" style="140" bestFit="1" customWidth="1"/>
    <col min="13836" max="13836" width="10.5703125" style="140" bestFit="1" customWidth="1"/>
    <col min="13837" max="13837" width="8" style="140" bestFit="1" customWidth="1"/>
    <col min="13838" max="14079" width="9.140625" style="140"/>
    <col min="14080" max="14080" width="3.7109375" style="140" customWidth="1"/>
    <col min="14081" max="14081" width="61.140625" style="140" customWidth="1"/>
    <col min="14082" max="14089" width="11.42578125" style="140" customWidth="1"/>
    <col min="14090" max="14090" width="11.5703125" style="140" bestFit="1" customWidth="1"/>
    <col min="14091" max="14091" width="10.28515625" style="140" bestFit="1" customWidth="1"/>
    <col min="14092" max="14092" width="10.5703125" style="140" bestFit="1" customWidth="1"/>
    <col min="14093" max="14093" width="8" style="140" bestFit="1" customWidth="1"/>
    <col min="14094" max="14335" width="9.140625" style="140"/>
    <col min="14336" max="14336" width="3.7109375" style="140" customWidth="1"/>
    <col min="14337" max="14337" width="61.140625" style="140" customWidth="1"/>
    <col min="14338" max="14345" width="11.42578125" style="140" customWidth="1"/>
    <col min="14346" max="14346" width="11.5703125" style="140" bestFit="1" customWidth="1"/>
    <col min="14347" max="14347" width="10.28515625" style="140" bestFit="1" customWidth="1"/>
    <col min="14348" max="14348" width="10.5703125" style="140" bestFit="1" customWidth="1"/>
    <col min="14349" max="14349" width="8" style="140" bestFit="1" customWidth="1"/>
    <col min="14350" max="14591" width="9.140625" style="140"/>
    <col min="14592" max="14592" width="3.7109375" style="140" customWidth="1"/>
    <col min="14593" max="14593" width="61.140625" style="140" customWidth="1"/>
    <col min="14594" max="14601" width="11.42578125" style="140" customWidth="1"/>
    <col min="14602" max="14602" width="11.5703125" style="140" bestFit="1" customWidth="1"/>
    <col min="14603" max="14603" width="10.28515625" style="140" bestFit="1" customWidth="1"/>
    <col min="14604" max="14604" width="10.5703125" style="140" bestFit="1" customWidth="1"/>
    <col min="14605" max="14605" width="8" style="140" bestFit="1" customWidth="1"/>
    <col min="14606" max="14847" width="9.140625" style="140"/>
    <col min="14848" max="14848" width="3.7109375" style="140" customWidth="1"/>
    <col min="14849" max="14849" width="61.140625" style="140" customWidth="1"/>
    <col min="14850" max="14857" width="11.42578125" style="140" customWidth="1"/>
    <col min="14858" max="14858" width="11.5703125" style="140" bestFit="1" customWidth="1"/>
    <col min="14859" max="14859" width="10.28515625" style="140" bestFit="1" customWidth="1"/>
    <col min="14860" max="14860" width="10.5703125" style="140" bestFit="1" customWidth="1"/>
    <col min="14861" max="14861" width="8" style="140" bestFit="1" customWidth="1"/>
    <col min="14862" max="15103" width="9.140625" style="140"/>
    <col min="15104" max="15104" width="3.7109375" style="140" customWidth="1"/>
    <col min="15105" max="15105" width="61.140625" style="140" customWidth="1"/>
    <col min="15106" max="15113" width="11.42578125" style="140" customWidth="1"/>
    <col min="15114" max="15114" width="11.5703125" style="140" bestFit="1" customWidth="1"/>
    <col min="15115" max="15115" width="10.28515625" style="140" bestFit="1" customWidth="1"/>
    <col min="15116" max="15116" width="10.5703125" style="140" bestFit="1" customWidth="1"/>
    <col min="15117" max="15117" width="8" style="140" bestFit="1" customWidth="1"/>
    <col min="15118" max="15359" width="9.140625" style="140"/>
    <col min="15360" max="15360" width="3.7109375" style="140" customWidth="1"/>
    <col min="15361" max="15361" width="61.140625" style="140" customWidth="1"/>
    <col min="15362" max="15369" width="11.42578125" style="140" customWidth="1"/>
    <col min="15370" max="15370" width="11.5703125" style="140" bestFit="1" customWidth="1"/>
    <col min="15371" max="15371" width="10.28515625" style="140" bestFit="1" customWidth="1"/>
    <col min="15372" max="15372" width="10.5703125" style="140" bestFit="1" customWidth="1"/>
    <col min="15373" max="15373" width="8" style="140" bestFit="1" customWidth="1"/>
    <col min="15374" max="15615" width="9.140625" style="140"/>
    <col min="15616" max="15616" width="3.7109375" style="140" customWidth="1"/>
    <col min="15617" max="15617" width="61.140625" style="140" customWidth="1"/>
    <col min="15618" max="15625" width="11.42578125" style="140" customWidth="1"/>
    <col min="15626" max="15626" width="11.5703125" style="140" bestFit="1" customWidth="1"/>
    <col min="15627" max="15627" width="10.28515625" style="140" bestFit="1" customWidth="1"/>
    <col min="15628" max="15628" width="10.5703125" style="140" bestFit="1" customWidth="1"/>
    <col min="15629" max="15629" width="8" style="140" bestFit="1" customWidth="1"/>
    <col min="15630" max="15871" width="9.140625" style="140"/>
    <col min="15872" max="15872" width="3.7109375" style="140" customWidth="1"/>
    <col min="15873" max="15873" width="61.140625" style="140" customWidth="1"/>
    <col min="15874" max="15881" width="11.42578125" style="140" customWidth="1"/>
    <col min="15882" max="15882" width="11.5703125" style="140" bestFit="1" customWidth="1"/>
    <col min="15883" max="15883" width="10.28515625" style="140" bestFit="1" customWidth="1"/>
    <col min="15884" max="15884" width="10.5703125" style="140" bestFit="1" customWidth="1"/>
    <col min="15885" max="15885" width="8" style="140" bestFit="1" customWidth="1"/>
    <col min="15886" max="16127" width="9.140625" style="140"/>
    <col min="16128" max="16128" width="3.7109375" style="140" customWidth="1"/>
    <col min="16129" max="16129" width="61.140625" style="140" customWidth="1"/>
    <col min="16130" max="16137" width="11.42578125" style="140" customWidth="1"/>
    <col min="16138" max="16138" width="11.5703125" style="140" bestFit="1" customWidth="1"/>
    <col min="16139" max="16139" width="10.28515625" style="140" bestFit="1" customWidth="1"/>
    <col min="16140" max="16140" width="10.5703125" style="140" bestFit="1" customWidth="1"/>
    <col min="16141" max="16141" width="8" style="140" bestFit="1" customWidth="1"/>
    <col min="16142" max="16384" width="9.140625" style="140"/>
  </cols>
  <sheetData>
    <row r="1" spans="1:16384" x14ac:dyDescent="0.2">
      <c r="A1" s="139" t="s">
        <v>196</v>
      </c>
    </row>
    <row r="2" spans="1:16384" ht="15" x14ac:dyDescent="0.25">
      <c r="A2" s="226" t="s">
        <v>241</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EQ2" s="226"/>
      <c r="ER2" s="226"/>
      <c r="ES2" s="226"/>
      <c r="ET2" s="226"/>
      <c r="EU2" s="226"/>
      <c r="EV2" s="226"/>
      <c r="EW2" s="226"/>
      <c r="EX2" s="226"/>
      <c r="EY2" s="226"/>
      <c r="EZ2" s="226"/>
      <c r="FA2" s="226"/>
      <c r="FB2" s="226"/>
      <c r="FC2" s="226"/>
      <c r="FD2" s="226"/>
      <c r="FE2" s="226"/>
      <c r="FF2" s="226"/>
      <c r="FG2" s="226"/>
      <c r="FH2" s="226"/>
      <c r="FI2" s="226"/>
      <c r="FJ2" s="226"/>
      <c r="FK2" s="226"/>
      <c r="FL2" s="226"/>
      <c r="FM2" s="226"/>
      <c r="FN2" s="226"/>
      <c r="FO2" s="226"/>
      <c r="FP2" s="226"/>
      <c r="FQ2" s="226"/>
      <c r="FR2" s="226"/>
      <c r="FS2" s="226"/>
      <c r="FT2" s="226"/>
      <c r="FU2" s="226"/>
      <c r="FV2" s="226"/>
      <c r="FW2" s="226"/>
      <c r="FX2" s="226"/>
      <c r="FY2" s="226"/>
      <c r="FZ2" s="226"/>
      <c r="GA2" s="226"/>
      <c r="GB2" s="226"/>
      <c r="GC2" s="226"/>
      <c r="GD2" s="226"/>
      <c r="GE2" s="226"/>
      <c r="GF2" s="226"/>
      <c r="GG2" s="226"/>
      <c r="GH2" s="226"/>
      <c r="GI2" s="226"/>
      <c r="GJ2" s="226"/>
      <c r="GK2" s="226"/>
      <c r="GL2" s="226"/>
      <c r="GM2" s="226"/>
      <c r="GN2" s="226"/>
      <c r="GO2" s="226"/>
      <c r="GP2" s="226"/>
      <c r="GQ2" s="226"/>
      <c r="GR2" s="226"/>
      <c r="GS2" s="226"/>
      <c r="GT2" s="226"/>
      <c r="GU2" s="226"/>
      <c r="GV2" s="226"/>
      <c r="GW2" s="226"/>
      <c r="GX2" s="226"/>
      <c r="GY2" s="226"/>
      <c r="GZ2" s="226"/>
      <c r="HA2" s="226"/>
      <c r="HB2" s="226"/>
      <c r="HC2" s="226"/>
      <c r="HD2" s="226"/>
      <c r="HE2" s="226"/>
      <c r="HF2" s="226"/>
      <c r="HG2" s="226"/>
      <c r="HH2" s="226"/>
      <c r="HI2" s="226"/>
      <c r="HJ2" s="226"/>
      <c r="HK2" s="226"/>
      <c r="HL2" s="226"/>
      <c r="HM2" s="226"/>
      <c r="HN2" s="226"/>
      <c r="HO2" s="226"/>
      <c r="HP2" s="226"/>
      <c r="HQ2" s="226"/>
      <c r="HR2" s="226"/>
      <c r="HS2" s="226"/>
      <c r="HT2" s="226"/>
      <c r="HU2" s="226"/>
      <c r="HV2" s="226"/>
      <c r="HW2" s="226"/>
      <c r="HX2" s="226"/>
      <c r="HY2" s="226"/>
      <c r="HZ2" s="226"/>
      <c r="IA2" s="226"/>
      <c r="IB2" s="226"/>
      <c r="IC2" s="226"/>
      <c r="ID2" s="226"/>
      <c r="IE2" s="226"/>
      <c r="IF2" s="226"/>
      <c r="IG2" s="226"/>
      <c r="IH2" s="226"/>
      <c r="II2" s="226"/>
      <c r="IJ2" s="226"/>
      <c r="IK2" s="226"/>
      <c r="IL2" s="226"/>
      <c r="IM2" s="226"/>
      <c r="IN2" s="226"/>
      <c r="IO2" s="226"/>
      <c r="IP2" s="226"/>
      <c r="IQ2" s="226"/>
      <c r="IR2" s="226"/>
      <c r="IS2" s="226"/>
      <c r="IT2" s="226"/>
      <c r="IU2" s="226"/>
      <c r="IV2" s="226"/>
      <c r="IW2" s="226"/>
      <c r="IX2" s="226"/>
      <c r="IY2" s="226"/>
      <c r="IZ2" s="226"/>
      <c r="JA2" s="226"/>
      <c r="JB2" s="226"/>
      <c r="JC2" s="226"/>
      <c r="JD2" s="226"/>
      <c r="JE2" s="226"/>
      <c r="JF2" s="226"/>
      <c r="JG2" s="226"/>
      <c r="JH2" s="226"/>
      <c r="JI2" s="226"/>
      <c r="JJ2" s="226"/>
      <c r="JK2" s="226"/>
      <c r="JL2" s="226"/>
      <c r="JM2" s="226"/>
      <c r="JN2" s="226"/>
      <c r="JO2" s="226"/>
      <c r="JP2" s="226"/>
      <c r="JQ2" s="226"/>
      <c r="JR2" s="226"/>
      <c r="JS2" s="226"/>
      <c r="JT2" s="226"/>
      <c r="JU2" s="226"/>
      <c r="JV2" s="226"/>
      <c r="JW2" s="226"/>
      <c r="JX2" s="226"/>
      <c r="JY2" s="226"/>
      <c r="JZ2" s="226"/>
      <c r="KA2" s="226"/>
      <c r="KB2" s="226"/>
      <c r="KC2" s="226"/>
      <c r="KD2" s="226"/>
      <c r="KE2" s="226"/>
      <c r="KF2" s="226"/>
      <c r="KG2" s="226"/>
      <c r="KH2" s="226"/>
      <c r="KI2" s="226"/>
      <c r="KJ2" s="226"/>
      <c r="KK2" s="226"/>
      <c r="KL2" s="226"/>
      <c r="KM2" s="226"/>
      <c r="KN2" s="226"/>
      <c r="KO2" s="226"/>
      <c r="KP2" s="226"/>
      <c r="KQ2" s="226"/>
      <c r="KR2" s="226"/>
      <c r="KS2" s="226"/>
      <c r="KT2" s="226"/>
      <c r="KU2" s="226"/>
      <c r="KV2" s="226"/>
      <c r="KW2" s="226"/>
      <c r="KX2" s="226"/>
      <c r="KY2" s="226"/>
      <c r="KZ2" s="226"/>
      <c r="LA2" s="226"/>
      <c r="LB2" s="226"/>
      <c r="LC2" s="226"/>
      <c r="LD2" s="226"/>
      <c r="LE2" s="226"/>
      <c r="LF2" s="226"/>
      <c r="LG2" s="226"/>
      <c r="LH2" s="226"/>
      <c r="LI2" s="226"/>
      <c r="LJ2" s="226"/>
      <c r="LK2" s="226"/>
      <c r="LL2" s="226"/>
      <c r="LM2" s="226"/>
      <c r="LN2" s="226"/>
      <c r="LO2" s="226"/>
      <c r="LP2" s="226"/>
      <c r="LQ2" s="226"/>
      <c r="LR2" s="226"/>
      <c r="LS2" s="226"/>
      <c r="LT2" s="226"/>
      <c r="LU2" s="226"/>
      <c r="LV2" s="226"/>
      <c r="LW2" s="226"/>
      <c r="LX2" s="226"/>
      <c r="LY2" s="226"/>
      <c r="LZ2" s="226"/>
      <c r="MA2" s="226"/>
      <c r="MB2" s="226"/>
      <c r="MC2" s="226"/>
      <c r="MD2" s="226"/>
      <c r="ME2" s="226"/>
      <c r="MF2" s="226"/>
      <c r="MG2" s="226"/>
      <c r="MH2" s="226"/>
      <c r="MI2" s="226"/>
      <c r="MJ2" s="226"/>
      <c r="MK2" s="226"/>
      <c r="ML2" s="226"/>
      <c r="MM2" s="226"/>
      <c r="MN2" s="226"/>
      <c r="MO2" s="226"/>
      <c r="MP2" s="226"/>
      <c r="MQ2" s="226"/>
      <c r="MR2" s="226"/>
      <c r="MS2" s="226"/>
      <c r="MT2" s="226"/>
      <c r="MU2" s="226"/>
      <c r="MV2" s="226"/>
      <c r="MW2" s="226"/>
      <c r="MX2" s="226"/>
      <c r="MY2" s="226"/>
      <c r="MZ2" s="226"/>
      <c r="NA2" s="226"/>
      <c r="NB2" s="226"/>
      <c r="NC2" s="226"/>
      <c r="ND2" s="226"/>
      <c r="NE2" s="226"/>
      <c r="NF2" s="226"/>
      <c r="NG2" s="226"/>
      <c r="NH2" s="226"/>
      <c r="NI2" s="226"/>
      <c r="NJ2" s="226"/>
      <c r="NK2" s="226"/>
      <c r="NL2" s="226"/>
      <c r="NM2" s="226"/>
      <c r="NN2" s="226"/>
      <c r="NO2" s="226"/>
      <c r="NP2" s="226"/>
      <c r="NQ2" s="226"/>
      <c r="NR2" s="226"/>
      <c r="NS2" s="226"/>
      <c r="NT2" s="226"/>
      <c r="NU2" s="226"/>
      <c r="NV2" s="226"/>
      <c r="NW2" s="226"/>
      <c r="NX2" s="226"/>
      <c r="NY2" s="226"/>
      <c r="NZ2" s="226"/>
      <c r="OA2" s="226"/>
      <c r="OB2" s="226"/>
      <c r="OC2" s="226"/>
      <c r="OD2" s="226"/>
      <c r="OE2" s="226"/>
      <c r="OF2" s="226"/>
      <c r="OG2" s="226"/>
      <c r="OH2" s="226"/>
      <c r="OI2" s="226"/>
      <c r="OJ2" s="226"/>
      <c r="OK2" s="226"/>
      <c r="OL2" s="226"/>
      <c r="OM2" s="226"/>
      <c r="ON2" s="226"/>
      <c r="OO2" s="226"/>
      <c r="OP2" s="226"/>
      <c r="OQ2" s="226"/>
      <c r="OR2" s="226"/>
      <c r="OS2" s="226"/>
      <c r="OT2" s="226"/>
      <c r="OU2" s="226"/>
      <c r="OV2" s="226"/>
      <c r="OW2" s="226"/>
      <c r="OX2" s="226"/>
      <c r="OY2" s="226"/>
      <c r="OZ2" s="226"/>
      <c r="PA2" s="226"/>
      <c r="PB2" s="226"/>
      <c r="PC2" s="226"/>
      <c r="PD2" s="226"/>
      <c r="PE2" s="226"/>
      <c r="PF2" s="226"/>
      <c r="PG2" s="226"/>
      <c r="PH2" s="226"/>
      <c r="PI2" s="226"/>
      <c r="PJ2" s="226"/>
      <c r="PK2" s="226"/>
      <c r="PL2" s="226"/>
      <c r="PM2" s="226"/>
      <c r="PN2" s="226"/>
      <c r="PO2" s="226"/>
      <c r="PP2" s="226"/>
      <c r="PQ2" s="226"/>
      <c r="PR2" s="226"/>
      <c r="PS2" s="226"/>
      <c r="PT2" s="226"/>
      <c r="PU2" s="226"/>
      <c r="PV2" s="226"/>
      <c r="PW2" s="226"/>
      <c r="PX2" s="226"/>
      <c r="PY2" s="226"/>
      <c r="PZ2" s="226"/>
      <c r="QA2" s="226"/>
      <c r="QB2" s="226"/>
      <c r="QC2" s="226"/>
      <c r="QD2" s="226"/>
      <c r="QE2" s="226"/>
      <c r="QF2" s="226"/>
      <c r="QG2" s="226"/>
      <c r="QH2" s="226"/>
      <c r="QI2" s="226"/>
      <c r="QJ2" s="226"/>
      <c r="QK2" s="226"/>
      <c r="QL2" s="226"/>
      <c r="QM2" s="226"/>
      <c r="QN2" s="226"/>
      <c r="QO2" s="226"/>
      <c r="QP2" s="226"/>
      <c r="QQ2" s="226"/>
      <c r="QR2" s="226"/>
      <c r="QS2" s="226"/>
      <c r="QT2" s="226"/>
      <c r="QU2" s="226"/>
      <c r="QV2" s="226"/>
      <c r="QW2" s="226"/>
      <c r="QX2" s="226"/>
      <c r="QY2" s="226"/>
      <c r="QZ2" s="226"/>
      <c r="RA2" s="226"/>
      <c r="RB2" s="226"/>
      <c r="RC2" s="226"/>
      <c r="RD2" s="226"/>
      <c r="RE2" s="226"/>
      <c r="RF2" s="226"/>
      <c r="RG2" s="226"/>
      <c r="RH2" s="226"/>
      <c r="RI2" s="226"/>
      <c r="RJ2" s="226"/>
      <c r="RK2" s="226"/>
      <c r="RL2" s="226"/>
      <c r="RM2" s="226"/>
      <c r="RN2" s="226"/>
      <c r="RO2" s="226"/>
      <c r="RP2" s="226"/>
      <c r="RQ2" s="226"/>
      <c r="RR2" s="226"/>
      <c r="RS2" s="226"/>
      <c r="RT2" s="226"/>
      <c r="RU2" s="226"/>
      <c r="RV2" s="226"/>
      <c r="RW2" s="226"/>
      <c r="RX2" s="226"/>
      <c r="RY2" s="226"/>
      <c r="RZ2" s="226"/>
      <c r="SA2" s="226"/>
      <c r="SB2" s="226"/>
      <c r="SC2" s="226"/>
      <c r="SD2" s="226"/>
      <c r="SE2" s="226"/>
      <c r="SF2" s="226"/>
      <c r="SG2" s="226"/>
      <c r="SH2" s="226"/>
      <c r="SI2" s="226"/>
      <c r="SJ2" s="226"/>
      <c r="SK2" s="226"/>
      <c r="SL2" s="226"/>
      <c r="SM2" s="226"/>
      <c r="SN2" s="226"/>
      <c r="SO2" s="226"/>
      <c r="SP2" s="226"/>
      <c r="SQ2" s="226"/>
      <c r="SR2" s="226"/>
      <c r="SS2" s="226"/>
      <c r="ST2" s="226"/>
      <c r="SU2" s="226"/>
      <c r="SV2" s="226"/>
      <c r="SW2" s="226"/>
      <c r="SX2" s="226"/>
      <c r="SY2" s="226"/>
      <c r="SZ2" s="226"/>
      <c r="TA2" s="226"/>
      <c r="TB2" s="226"/>
      <c r="TC2" s="226"/>
      <c r="TD2" s="226"/>
      <c r="TE2" s="226"/>
      <c r="TF2" s="226"/>
      <c r="TG2" s="226"/>
      <c r="TH2" s="226"/>
      <c r="TI2" s="226"/>
      <c r="TJ2" s="226"/>
      <c r="TK2" s="226"/>
      <c r="TL2" s="226"/>
      <c r="TM2" s="226"/>
      <c r="TN2" s="226"/>
      <c r="TO2" s="226"/>
      <c r="TP2" s="226"/>
      <c r="TQ2" s="226"/>
      <c r="TR2" s="226"/>
      <c r="TS2" s="226"/>
      <c r="TT2" s="226"/>
      <c r="TU2" s="226"/>
      <c r="TV2" s="226"/>
      <c r="TW2" s="226"/>
      <c r="TX2" s="226"/>
      <c r="TY2" s="226"/>
      <c r="TZ2" s="226"/>
      <c r="UA2" s="226"/>
      <c r="UB2" s="226"/>
      <c r="UC2" s="226"/>
      <c r="UD2" s="226"/>
      <c r="UE2" s="226"/>
      <c r="UF2" s="226"/>
      <c r="UG2" s="226"/>
      <c r="UH2" s="226"/>
      <c r="UI2" s="226"/>
      <c r="UJ2" s="226"/>
      <c r="UK2" s="226"/>
      <c r="UL2" s="226"/>
      <c r="UM2" s="226"/>
      <c r="UN2" s="226"/>
      <c r="UO2" s="226"/>
      <c r="UP2" s="226"/>
      <c r="UQ2" s="226"/>
      <c r="UR2" s="226"/>
      <c r="US2" s="226"/>
      <c r="UT2" s="226"/>
      <c r="UU2" s="226"/>
      <c r="UV2" s="226"/>
      <c r="UW2" s="226"/>
      <c r="UX2" s="226"/>
      <c r="UY2" s="226"/>
      <c r="UZ2" s="226"/>
      <c r="VA2" s="226"/>
      <c r="VB2" s="226"/>
      <c r="VC2" s="226"/>
      <c r="VD2" s="226"/>
      <c r="VE2" s="226"/>
      <c r="VF2" s="226"/>
      <c r="VG2" s="226"/>
      <c r="VH2" s="226"/>
      <c r="VI2" s="226"/>
      <c r="VJ2" s="226"/>
      <c r="VK2" s="226"/>
      <c r="VL2" s="226"/>
      <c r="VM2" s="226"/>
      <c r="VN2" s="226"/>
      <c r="VO2" s="226"/>
      <c r="VP2" s="226"/>
      <c r="VQ2" s="226"/>
      <c r="VR2" s="226"/>
      <c r="VS2" s="226"/>
      <c r="VT2" s="226"/>
      <c r="VU2" s="226"/>
      <c r="VV2" s="226"/>
      <c r="VW2" s="226"/>
      <c r="VX2" s="226"/>
      <c r="VY2" s="226"/>
      <c r="VZ2" s="226"/>
      <c r="WA2" s="226"/>
      <c r="WB2" s="226"/>
      <c r="WC2" s="226"/>
      <c r="WD2" s="226"/>
      <c r="WE2" s="226"/>
      <c r="WF2" s="226"/>
      <c r="WG2" s="226"/>
      <c r="WH2" s="226"/>
      <c r="WI2" s="226"/>
      <c r="WJ2" s="226"/>
      <c r="WK2" s="226"/>
      <c r="WL2" s="226"/>
      <c r="WM2" s="226"/>
      <c r="WN2" s="226"/>
      <c r="WO2" s="226"/>
      <c r="WP2" s="226"/>
      <c r="WQ2" s="226"/>
      <c r="WR2" s="226"/>
      <c r="WS2" s="226"/>
      <c r="WT2" s="226"/>
      <c r="WU2" s="226"/>
      <c r="WV2" s="226"/>
      <c r="WW2" s="226"/>
      <c r="WX2" s="226"/>
      <c r="WY2" s="226"/>
      <c r="WZ2" s="226"/>
      <c r="XA2" s="226"/>
      <c r="XB2" s="226"/>
      <c r="XC2" s="226"/>
      <c r="XD2" s="226"/>
      <c r="XE2" s="226"/>
      <c r="XF2" s="226"/>
      <c r="XG2" s="226"/>
      <c r="XH2" s="226"/>
      <c r="XI2" s="226"/>
      <c r="XJ2" s="226"/>
      <c r="XK2" s="226"/>
      <c r="XL2" s="226"/>
      <c r="XM2" s="226"/>
      <c r="XN2" s="226"/>
      <c r="XO2" s="226"/>
      <c r="XP2" s="226"/>
      <c r="XQ2" s="226"/>
      <c r="XR2" s="226"/>
      <c r="XS2" s="226"/>
      <c r="XT2" s="226"/>
      <c r="XU2" s="226"/>
      <c r="XV2" s="226"/>
      <c r="XW2" s="226"/>
      <c r="XX2" s="226"/>
      <c r="XY2" s="226"/>
      <c r="XZ2" s="226"/>
      <c r="YA2" s="226"/>
      <c r="YB2" s="226"/>
      <c r="YC2" s="226"/>
      <c r="YD2" s="226"/>
      <c r="YE2" s="226"/>
      <c r="YF2" s="226"/>
      <c r="YG2" s="226"/>
      <c r="YH2" s="226"/>
      <c r="YI2" s="226"/>
      <c r="YJ2" s="226"/>
      <c r="YK2" s="226"/>
      <c r="YL2" s="226"/>
      <c r="YM2" s="226"/>
      <c r="YN2" s="226"/>
      <c r="YO2" s="226"/>
      <c r="YP2" s="226"/>
      <c r="YQ2" s="226"/>
      <c r="YR2" s="226"/>
      <c r="YS2" s="226"/>
      <c r="YT2" s="226"/>
      <c r="YU2" s="226"/>
      <c r="YV2" s="226"/>
      <c r="YW2" s="226"/>
      <c r="YX2" s="226"/>
      <c r="YY2" s="226"/>
      <c r="YZ2" s="226"/>
      <c r="ZA2" s="226"/>
      <c r="ZB2" s="226"/>
      <c r="ZC2" s="226"/>
      <c r="ZD2" s="226"/>
      <c r="ZE2" s="226"/>
      <c r="ZF2" s="226"/>
      <c r="ZG2" s="226"/>
      <c r="ZH2" s="226"/>
      <c r="ZI2" s="226"/>
      <c r="ZJ2" s="226"/>
      <c r="ZK2" s="226"/>
      <c r="ZL2" s="226"/>
      <c r="ZM2" s="226"/>
      <c r="ZN2" s="226"/>
      <c r="ZO2" s="226"/>
      <c r="ZP2" s="226"/>
      <c r="ZQ2" s="226"/>
      <c r="ZR2" s="226"/>
      <c r="ZS2" s="226"/>
      <c r="ZT2" s="226"/>
      <c r="ZU2" s="226"/>
      <c r="ZV2" s="226"/>
      <c r="ZW2" s="226"/>
      <c r="ZX2" s="226"/>
      <c r="ZY2" s="226"/>
      <c r="ZZ2" s="226"/>
      <c r="AAA2" s="226"/>
      <c r="AAB2" s="226"/>
      <c r="AAC2" s="226"/>
      <c r="AAD2" s="226"/>
      <c r="AAE2" s="226"/>
      <c r="AAF2" s="226"/>
      <c r="AAG2" s="226"/>
      <c r="AAH2" s="226"/>
      <c r="AAI2" s="226"/>
      <c r="AAJ2" s="226"/>
      <c r="AAK2" s="226"/>
      <c r="AAL2" s="226"/>
      <c r="AAM2" s="226"/>
      <c r="AAN2" s="226"/>
      <c r="AAO2" s="226"/>
      <c r="AAP2" s="226"/>
      <c r="AAQ2" s="226"/>
      <c r="AAR2" s="226"/>
      <c r="AAS2" s="226"/>
      <c r="AAT2" s="226"/>
      <c r="AAU2" s="226"/>
      <c r="AAV2" s="226"/>
      <c r="AAW2" s="226"/>
      <c r="AAX2" s="226"/>
      <c r="AAY2" s="226"/>
      <c r="AAZ2" s="226"/>
      <c r="ABA2" s="226"/>
      <c r="ABB2" s="226"/>
      <c r="ABC2" s="226"/>
      <c r="ABD2" s="226"/>
      <c r="ABE2" s="226"/>
      <c r="ABF2" s="226"/>
      <c r="ABG2" s="226"/>
      <c r="ABH2" s="226"/>
      <c r="ABI2" s="226"/>
      <c r="ABJ2" s="226"/>
      <c r="ABK2" s="226"/>
      <c r="ABL2" s="226"/>
      <c r="ABM2" s="226"/>
      <c r="ABN2" s="226"/>
      <c r="ABO2" s="226"/>
      <c r="ABP2" s="226"/>
      <c r="ABQ2" s="226"/>
      <c r="ABR2" s="226"/>
      <c r="ABS2" s="226"/>
      <c r="ABT2" s="226"/>
      <c r="ABU2" s="226"/>
      <c r="ABV2" s="226"/>
      <c r="ABW2" s="226"/>
      <c r="ABX2" s="226"/>
      <c r="ABY2" s="226"/>
      <c r="ABZ2" s="226"/>
      <c r="ACA2" s="226"/>
      <c r="ACB2" s="226"/>
      <c r="ACC2" s="226"/>
      <c r="ACD2" s="226"/>
      <c r="ACE2" s="226"/>
      <c r="ACF2" s="226"/>
      <c r="ACG2" s="226"/>
      <c r="ACH2" s="226"/>
      <c r="ACI2" s="226"/>
      <c r="ACJ2" s="226"/>
      <c r="ACK2" s="226"/>
      <c r="ACL2" s="226"/>
      <c r="ACM2" s="226"/>
      <c r="ACN2" s="226"/>
      <c r="ACO2" s="226"/>
      <c r="ACP2" s="226"/>
      <c r="ACQ2" s="226"/>
      <c r="ACR2" s="226"/>
      <c r="ACS2" s="226"/>
      <c r="ACT2" s="226"/>
      <c r="ACU2" s="226"/>
      <c r="ACV2" s="226"/>
      <c r="ACW2" s="226"/>
      <c r="ACX2" s="226"/>
      <c r="ACY2" s="226"/>
      <c r="ACZ2" s="226"/>
      <c r="ADA2" s="226"/>
      <c r="ADB2" s="226"/>
      <c r="ADC2" s="226"/>
      <c r="ADD2" s="226"/>
      <c r="ADE2" s="226"/>
      <c r="ADF2" s="226"/>
      <c r="ADG2" s="226"/>
      <c r="ADH2" s="226"/>
      <c r="ADI2" s="226"/>
      <c r="ADJ2" s="226"/>
      <c r="ADK2" s="226"/>
      <c r="ADL2" s="226"/>
      <c r="ADM2" s="226"/>
      <c r="ADN2" s="226"/>
      <c r="ADO2" s="226"/>
      <c r="ADP2" s="226"/>
      <c r="ADQ2" s="226"/>
      <c r="ADR2" s="226"/>
      <c r="ADS2" s="226"/>
      <c r="ADT2" s="226"/>
      <c r="ADU2" s="226"/>
      <c r="ADV2" s="226"/>
      <c r="ADW2" s="226"/>
      <c r="ADX2" s="226"/>
      <c r="ADY2" s="226"/>
      <c r="ADZ2" s="226"/>
      <c r="AEA2" s="226"/>
      <c r="AEB2" s="226"/>
      <c r="AEC2" s="226"/>
      <c r="AED2" s="226"/>
      <c r="AEE2" s="226"/>
      <c r="AEF2" s="226"/>
      <c r="AEG2" s="226"/>
      <c r="AEH2" s="226"/>
      <c r="AEI2" s="226"/>
      <c r="AEJ2" s="226"/>
      <c r="AEK2" s="226"/>
      <c r="AEL2" s="226"/>
      <c r="AEM2" s="226"/>
      <c r="AEN2" s="226"/>
      <c r="AEO2" s="226"/>
      <c r="AEP2" s="226"/>
      <c r="AEQ2" s="226"/>
      <c r="AER2" s="226"/>
      <c r="AES2" s="226"/>
      <c r="AET2" s="226"/>
      <c r="AEU2" s="226"/>
      <c r="AEV2" s="226"/>
      <c r="AEW2" s="226"/>
      <c r="AEX2" s="226"/>
      <c r="AEY2" s="226"/>
      <c r="AEZ2" s="226"/>
      <c r="AFA2" s="226"/>
      <c r="AFB2" s="226"/>
      <c r="AFC2" s="226"/>
      <c r="AFD2" s="226"/>
      <c r="AFE2" s="226"/>
      <c r="AFF2" s="226"/>
      <c r="AFG2" s="226"/>
      <c r="AFH2" s="226"/>
      <c r="AFI2" s="226"/>
      <c r="AFJ2" s="226"/>
      <c r="AFK2" s="226"/>
      <c r="AFL2" s="226"/>
      <c r="AFM2" s="226"/>
      <c r="AFN2" s="226"/>
      <c r="AFO2" s="226"/>
      <c r="AFP2" s="226"/>
      <c r="AFQ2" s="226"/>
      <c r="AFR2" s="226"/>
      <c r="AFS2" s="226"/>
      <c r="AFT2" s="226"/>
      <c r="AFU2" s="226"/>
      <c r="AFV2" s="226"/>
      <c r="AFW2" s="226"/>
      <c r="AFX2" s="226"/>
      <c r="AFY2" s="226"/>
      <c r="AFZ2" s="226"/>
      <c r="AGA2" s="226"/>
      <c r="AGB2" s="226"/>
      <c r="AGC2" s="226"/>
      <c r="AGD2" s="226"/>
      <c r="AGE2" s="226"/>
      <c r="AGF2" s="226"/>
      <c r="AGG2" s="226"/>
      <c r="AGH2" s="226"/>
      <c r="AGI2" s="226"/>
      <c r="AGJ2" s="226"/>
      <c r="AGK2" s="226"/>
      <c r="AGL2" s="226"/>
      <c r="AGM2" s="226"/>
      <c r="AGN2" s="226"/>
      <c r="AGO2" s="226"/>
      <c r="AGP2" s="226"/>
      <c r="AGQ2" s="226"/>
      <c r="AGR2" s="226"/>
      <c r="AGS2" s="226"/>
      <c r="AGT2" s="226"/>
      <c r="AGU2" s="226"/>
      <c r="AGV2" s="226"/>
      <c r="AGW2" s="226"/>
      <c r="AGX2" s="226"/>
      <c r="AGY2" s="226"/>
      <c r="AGZ2" s="226"/>
      <c r="AHA2" s="226"/>
      <c r="AHB2" s="226"/>
      <c r="AHC2" s="226"/>
      <c r="AHD2" s="226"/>
      <c r="AHE2" s="226"/>
      <c r="AHF2" s="226"/>
      <c r="AHG2" s="226"/>
      <c r="AHH2" s="226"/>
      <c r="AHI2" s="226"/>
      <c r="AHJ2" s="226"/>
      <c r="AHK2" s="226"/>
      <c r="AHL2" s="226"/>
      <c r="AHM2" s="226"/>
      <c r="AHN2" s="226"/>
      <c r="AHO2" s="226"/>
      <c r="AHP2" s="226"/>
      <c r="AHQ2" s="226"/>
      <c r="AHR2" s="226"/>
      <c r="AHS2" s="226"/>
      <c r="AHT2" s="226"/>
      <c r="AHU2" s="226"/>
      <c r="AHV2" s="226"/>
      <c r="AHW2" s="226"/>
      <c r="AHX2" s="226"/>
      <c r="AHY2" s="226"/>
      <c r="AHZ2" s="226"/>
      <c r="AIA2" s="226"/>
      <c r="AIB2" s="226"/>
      <c r="AIC2" s="226"/>
      <c r="AID2" s="226"/>
      <c r="AIE2" s="226"/>
      <c r="AIF2" s="226"/>
      <c r="AIG2" s="226"/>
      <c r="AIH2" s="226"/>
      <c r="AII2" s="226"/>
      <c r="AIJ2" s="226"/>
      <c r="AIK2" s="226"/>
      <c r="AIL2" s="226"/>
      <c r="AIM2" s="226"/>
      <c r="AIN2" s="226"/>
      <c r="AIO2" s="226"/>
      <c r="AIP2" s="226"/>
      <c r="AIQ2" s="226"/>
      <c r="AIR2" s="226"/>
      <c r="AIS2" s="226"/>
      <c r="AIT2" s="226"/>
      <c r="AIU2" s="226"/>
      <c r="AIV2" s="226"/>
      <c r="AIW2" s="226"/>
      <c r="AIX2" s="226"/>
      <c r="AIY2" s="226"/>
      <c r="AIZ2" s="226"/>
      <c r="AJA2" s="226"/>
      <c r="AJB2" s="226"/>
      <c r="AJC2" s="226"/>
      <c r="AJD2" s="226"/>
      <c r="AJE2" s="226"/>
      <c r="AJF2" s="226"/>
      <c r="AJG2" s="226"/>
      <c r="AJH2" s="226"/>
      <c r="AJI2" s="226"/>
      <c r="AJJ2" s="226"/>
      <c r="AJK2" s="226"/>
      <c r="AJL2" s="226"/>
      <c r="AJM2" s="226"/>
      <c r="AJN2" s="226"/>
      <c r="AJO2" s="226"/>
      <c r="AJP2" s="226"/>
      <c r="AJQ2" s="226"/>
      <c r="AJR2" s="226"/>
      <c r="AJS2" s="226"/>
      <c r="AJT2" s="226"/>
      <c r="AJU2" s="226"/>
      <c r="AJV2" s="226"/>
      <c r="AJW2" s="226"/>
      <c r="AJX2" s="226"/>
      <c r="AJY2" s="226"/>
      <c r="AJZ2" s="226"/>
      <c r="AKA2" s="226"/>
      <c r="AKB2" s="226"/>
      <c r="AKC2" s="226"/>
      <c r="AKD2" s="226"/>
      <c r="AKE2" s="226"/>
      <c r="AKF2" s="226"/>
      <c r="AKG2" s="226"/>
      <c r="AKH2" s="226"/>
      <c r="AKI2" s="226"/>
      <c r="AKJ2" s="226"/>
      <c r="AKK2" s="226"/>
      <c r="AKL2" s="226"/>
      <c r="AKM2" s="226"/>
      <c r="AKN2" s="226"/>
      <c r="AKO2" s="226"/>
      <c r="AKP2" s="226"/>
      <c r="AKQ2" s="226"/>
      <c r="AKR2" s="226"/>
      <c r="AKS2" s="226"/>
      <c r="AKT2" s="226"/>
      <c r="AKU2" s="226"/>
      <c r="AKV2" s="226"/>
      <c r="AKW2" s="226"/>
      <c r="AKX2" s="226"/>
      <c r="AKY2" s="226"/>
      <c r="AKZ2" s="226"/>
      <c r="ALA2" s="226"/>
      <c r="ALB2" s="226"/>
      <c r="ALC2" s="226"/>
      <c r="ALD2" s="226"/>
      <c r="ALE2" s="226"/>
      <c r="ALF2" s="226"/>
      <c r="ALG2" s="226"/>
      <c r="ALH2" s="226"/>
      <c r="ALI2" s="226"/>
      <c r="ALJ2" s="226"/>
      <c r="ALK2" s="226"/>
      <c r="ALL2" s="226"/>
      <c r="ALM2" s="226"/>
      <c r="ALN2" s="226"/>
      <c r="ALO2" s="226"/>
      <c r="ALP2" s="226"/>
      <c r="ALQ2" s="226"/>
      <c r="ALR2" s="226"/>
      <c r="ALS2" s="226"/>
      <c r="ALT2" s="226"/>
      <c r="ALU2" s="226"/>
      <c r="ALV2" s="226"/>
      <c r="ALW2" s="226"/>
      <c r="ALX2" s="226"/>
      <c r="ALY2" s="226"/>
      <c r="ALZ2" s="226"/>
      <c r="AMA2" s="226"/>
      <c r="AMB2" s="226"/>
      <c r="AMC2" s="226"/>
      <c r="AMD2" s="226"/>
      <c r="AME2" s="226"/>
      <c r="AMF2" s="226"/>
      <c r="AMG2" s="226"/>
      <c r="AMH2" s="226"/>
      <c r="AMI2" s="226"/>
      <c r="AMJ2" s="226"/>
      <c r="AMK2" s="226"/>
      <c r="AML2" s="226"/>
      <c r="AMM2" s="226"/>
      <c r="AMN2" s="226"/>
      <c r="AMO2" s="226"/>
      <c r="AMP2" s="226"/>
      <c r="AMQ2" s="226"/>
      <c r="AMR2" s="226"/>
      <c r="AMS2" s="226"/>
      <c r="AMT2" s="226"/>
      <c r="AMU2" s="226"/>
      <c r="AMV2" s="226"/>
      <c r="AMW2" s="226"/>
      <c r="AMX2" s="226"/>
      <c r="AMY2" s="226"/>
      <c r="AMZ2" s="226"/>
      <c r="ANA2" s="226"/>
      <c r="ANB2" s="226"/>
      <c r="ANC2" s="226"/>
      <c r="AND2" s="226"/>
      <c r="ANE2" s="226"/>
      <c r="ANF2" s="226"/>
      <c r="ANG2" s="226"/>
      <c r="ANH2" s="226"/>
      <c r="ANI2" s="226"/>
      <c r="ANJ2" s="226"/>
      <c r="ANK2" s="226"/>
      <c r="ANL2" s="226"/>
      <c r="ANM2" s="226"/>
      <c r="ANN2" s="226"/>
      <c r="ANO2" s="226"/>
      <c r="ANP2" s="226"/>
      <c r="ANQ2" s="226"/>
      <c r="ANR2" s="226"/>
      <c r="ANS2" s="226"/>
      <c r="ANT2" s="226"/>
      <c r="ANU2" s="226"/>
      <c r="ANV2" s="226"/>
      <c r="ANW2" s="226"/>
      <c r="ANX2" s="226"/>
      <c r="ANY2" s="226"/>
      <c r="ANZ2" s="226"/>
      <c r="AOA2" s="226"/>
      <c r="AOB2" s="226"/>
      <c r="AOC2" s="226"/>
      <c r="AOD2" s="226"/>
      <c r="AOE2" s="226"/>
      <c r="AOF2" s="226"/>
      <c r="AOG2" s="226"/>
      <c r="AOH2" s="226"/>
      <c r="AOI2" s="226"/>
      <c r="AOJ2" s="226"/>
      <c r="AOK2" s="226"/>
      <c r="AOL2" s="226"/>
      <c r="AOM2" s="226"/>
      <c r="AON2" s="226"/>
      <c r="AOO2" s="226"/>
      <c r="AOP2" s="226"/>
      <c r="AOQ2" s="226"/>
      <c r="AOR2" s="226"/>
      <c r="AOS2" s="226"/>
      <c r="AOT2" s="226"/>
      <c r="AOU2" s="226"/>
      <c r="AOV2" s="226"/>
      <c r="AOW2" s="226"/>
      <c r="AOX2" s="226"/>
      <c r="AOY2" s="226"/>
      <c r="AOZ2" s="226"/>
      <c r="APA2" s="226"/>
      <c r="APB2" s="226"/>
      <c r="APC2" s="226"/>
      <c r="APD2" s="226"/>
      <c r="APE2" s="226"/>
      <c r="APF2" s="226"/>
      <c r="APG2" s="226"/>
      <c r="APH2" s="226"/>
      <c r="API2" s="226"/>
      <c r="APJ2" s="226"/>
      <c r="APK2" s="226"/>
      <c r="APL2" s="226"/>
      <c r="APM2" s="226"/>
      <c r="APN2" s="226"/>
      <c r="APO2" s="226"/>
      <c r="APP2" s="226"/>
      <c r="APQ2" s="226"/>
      <c r="APR2" s="226"/>
      <c r="APS2" s="226"/>
      <c r="APT2" s="226"/>
      <c r="APU2" s="226"/>
      <c r="APV2" s="226"/>
      <c r="APW2" s="226"/>
      <c r="APX2" s="226"/>
      <c r="APY2" s="226"/>
      <c r="APZ2" s="226"/>
      <c r="AQA2" s="226"/>
      <c r="AQB2" s="226"/>
      <c r="AQC2" s="226"/>
      <c r="AQD2" s="226"/>
      <c r="AQE2" s="226"/>
      <c r="AQF2" s="226"/>
      <c r="AQG2" s="226"/>
      <c r="AQH2" s="226"/>
      <c r="AQI2" s="226"/>
      <c r="AQJ2" s="226"/>
      <c r="AQK2" s="226"/>
      <c r="AQL2" s="226"/>
      <c r="AQM2" s="226"/>
      <c r="AQN2" s="226"/>
      <c r="AQO2" s="226"/>
      <c r="AQP2" s="226"/>
      <c r="AQQ2" s="226"/>
      <c r="AQR2" s="226"/>
      <c r="AQS2" s="226"/>
      <c r="AQT2" s="226"/>
      <c r="AQU2" s="226"/>
      <c r="AQV2" s="226"/>
      <c r="AQW2" s="226"/>
      <c r="AQX2" s="226"/>
      <c r="AQY2" s="226"/>
      <c r="AQZ2" s="226"/>
      <c r="ARA2" s="226"/>
      <c r="ARB2" s="226"/>
      <c r="ARC2" s="226"/>
      <c r="ARD2" s="226"/>
      <c r="ARE2" s="226"/>
      <c r="ARF2" s="226"/>
      <c r="ARG2" s="226"/>
      <c r="ARH2" s="226"/>
      <c r="ARI2" s="226"/>
      <c r="ARJ2" s="226"/>
      <c r="ARK2" s="226"/>
      <c r="ARL2" s="226"/>
      <c r="ARM2" s="226"/>
      <c r="ARN2" s="226"/>
      <c r="ARO2" s="226"/>
      <c r="ARP2" s="226"/>
      <c r="ARQ2" s="226"/>
      <c r="ARR2" s="226"/>
      <c r="ARS2" s="226"/>
      <c r="ART2" s="226"/>
      <c r="ARU2" s="226"/>
      <c r="ARV2" s="226"/>
      <c r="ARW2" s="226"/>
      <c r="ARX2" s="226"/>
      <c r="ARY2" s="226"/>
      <c r="ARZ2" s="226"/>
      <c r="ASA2" s="226"/>
      <c r="ASB2" s="226"/>
      <c r="ASC2" s="226"/>
      <c r="ASD2" s="226"/>
      <c r="ASE2" s="226"/>
      <c r="ASF2" s="226"/>
      <c r="ASG2" s="226"/>
      <c r="ASH2" s="226"/>
      <c r="ASI2" s="226"/>
      <c r="ASJ2" s="226"/>
      <c r="ASK2" s="226"/>
      <c r="ASL2" s="226"/>
      <c r="ASM2" s="226"/>
      <c r="ASN2" s="226"/>
      <c r="ASO2" s="226"/>
      <c r="ASP2" s="226"/>
      <c r="ASQ2" s="226"/>
      <c r="ASR2" s="226"/>
      <c r="ASS2" s="226"/>
      <c r="AST2" s="226"/>
      <c r="ASU2" s="226"/>
      <c r="ASV2" s="226"/>
      <c r="ASW2" s="226"/>
      <c r="ASX2" s="226"/>
      <c r="ASY2" s="226"/>
      <c r="ASZ2" s="226"/>
      <c r="ATA2" s="226"/>
      <c r="ATB2" s="226"/>
      <c r="ATC2" s="226"/>
      <c r="ATD2" s="226"/>
      <c r="ATE2" s="226"/>
      <c r="ATF2" s="226"/>
      <c r="ATG2" s="226"/>
      <c r="ATH2" s="226"/>
      <c r="ATI2" s="226"/>
      <c r="ATJ2" s="226"/>
      <c r="ATK2" s="226"/>
      <c r="ATL2" s="226"/>
      <c r="ATM2" s="226"/>
      <c r="ATN2" s="226"/>
      <c r="ATO2" s="226"/>
      <c r="ATP2" s="226"/>
      <c r="ATQ2" s="226"/>
      <c r="ATR2" s="226"/>
      <c r="ATS2" s="226"/>
      <c r="ATT2" s="226"/>
      <c r="ATU2" s="226"/>
      <c r="ATV2" s="226"/>
      <c r="ATW2" s="226"/>
      <c r="ATX2" s="226"/>
      <c r="ATY2" s="226"/>
      <c r="ATZ2" s="226"/>
      <c r="AUA2" s="226"/>
      <c r="AUB2" s="226"/>
      <c r="AUC2" s="226"/>
      <c r="AUD2" s="226"/>
      <c r="AUE2" s="226"/>
      <c r="AUF2" s="226"/>
      <c r="AUG2" s="226"/>
      <c r="AUH2" s="226"/>
      <c r="AUI2" s="226"/>
      <c r="AUJ2" s="226"/>
      <c r="AUK2" s="226"/>
      <c r="AUL2" s="226"/>
      <c r="AUM2" s="226"/>
      <c r="AUN2" s="226"/>
      <c r="AUO2" s="226"/>
      <c r="AUP2" s="226"/>
      <c r="AUQ2" s="226"/>
      <c r="AUR2" s="226"/>
      <c r="AUS2" s="226"/>
      <c r="AUT2" s="226"/>
      <c r="AUU2" s="226"/>
      <c r="AUV2" s="226"/>
      <c r="AUW2" s="226"/>
      <c r="AUX2" s="226"/>
      <c r="AUY2" s="226"/>
      <c r="AUZ2" s="226"/>
      <c r="AVA2" s="226"/>
      <c r="AVB2" s="226"/>
      <c r="AVC2" s="226"/>
      <c r="AVD2" s="226"/>
      <c r="AVE2" s="226"/>
      <c r="AVF2" s="226"/>
      <c r="AVG2" s="226"/>
      <c r="AVH2" s="226"/>
      <c r="AVI2" s="226"/>
      <c r="AVJ2" s="226"/>
      <c r="AVK2" s="226"/>
      <c r="AVL2" s="226"/>
      <c r="AVM2" s="226"/>
      <c r="AVN2" s="226"/>
      <c r="AVO2" s="226"/>
      <c r="AVP2" s="226"/>
      <c r="AVQ2" s="226"/>
      <c r="AVR2" s="226"/>
      <c r="AVS2" s="226"/>
      <c r="AVT2" s="226"/>
      <c r="AVU2" s="226"/>
      <c r="AVV2" s="226"/>
      <c r="AVW2" s="226"/>
      <c r="AVX2" s="226"/>
      <c r="AVY2" s="226"/>
      <c r="AVZ2" s="226"/>
      <c r="AWA2" s="226"/>
      <c r="AWB2" s="226"/>
      <c r="AWC2" s="226"/>
      <c r="AWD2" s="226"/>
      <c r="AWE2" s="226"/>
      <c r="AWF2" s="226"/>
      <c r="AWG2" s="226"/>
      <c r="AWH2" s="226"/>
      <c r="AWI2" s="226"/>
      <c r="AWJ2" s="226"/>
      <c r="AWK2" s="226"/>
      <c r="AWL2" s="226"/>
      <c r="AWM2" s="226"/>
      <c r="AWN2" s="226"/>
      <c r="AWO2" s="226"/>
      <c r="AWP2" s="226"/>
      <c r="AWQ2" s="226"/>
      <c r="AWR2" s="226"/>
      <c r="AWS2" s="226"/>
      <c r="AWT2" s="226"/>
      <c r="AWU2" s="226"/>
      <c r="AWV2" s="226"/>
      <c r="AWW2" s="226"/>
      <c r="AWX2" s="226"/>
      <c r="AWY2" s="226"/>
      <c r="AWZ2" s="226"/>
      <c r="AXA2" s="226"/>
      <c r="AXB2" s="226"/>
      <c r="AXC2" s="226"/>
      <c r="AXD2" s="226"/>
      <c r="AXE2" s="226"/>
      <c r="AXF2" s="226"/>
      <c r="AXG2" s="226"/>
      <c r="AXH2" s="226"/>
      <c r="AXI2" s="226"/>
      <c r="AXJ2" s="226"/>
      <c r="AXK2" s="226"/>
      <c r="AXL2" s="226"/>
      <c r="AXM2" s="226"/>
      <c r="AXN2" s="226"/>
      <c r="AXO2" s="226"/>
      <c r="AXP2" s="226"/>
      <c r="AXQ2" s="226"/>
      <c r="AXR2" s="226"/>
      <c r="AXS2" s="226"/>
      <c r="AXT2" s="226"/>
      <c r="AXU2" s="226"/>
      <c r="AXV2" s="226"/>
      <c r="AXW2" s="226"/>
      <c r="AXX2" s="226"/>
      <c r="AXY2" s="226"/>
      <c r="AXZ2" s="226"/>
      <c r="AYA2" s="226"/>
      <c r="AYB2" s="226"/>
      <c r="AYC2" s="226"/>
      <c r="AYD2" s="226"/>
      <c r="AYE2" s="226"/>
      <c r="AYF2" s="226"/>
      <c r="AYG2" s="226"/>
      <c r="AYH2" s="226"/>
      <c r="AYI2" s="226"/>
      <c r="AYJ2" s="226"/>
      <c r="AYK2" s="226"/>
      <c r="AYL2" s="226"/>
      <c r="AYM2" s="226"/>
      <c r="AYN2" s="226"/>
      <c r="AYO2" s="226"/>
      <c r="AYP2" s="226"/>
      <c r="AYQ2" s="226"/>
      <c r="AYR2" s="226"/>
      <c r="AYS2" s="226"/>
      <c r="AYT2" s="226"/>
      <c r="AYU2" s="226"/>
      <c r="AYV2" s="226"/>
      <c r="AYW2" s="226"/>
      <c r="AYX2" s="226"/>
      <c r="AYY2" s="226"/>
      <c r="AYZ2" s="226"/>
      <c r="AZA2" s="226"/>
      <c r="AZB2" s="226"/>
      <c r="AZC2" s="226"/>
      <c r="AZD2" s="226"/>
      <c r="AZE2" s="226"/>
      <c r="AZF2" s="226"/>
      <c r="AZG2" s="226"/>
      <c r="AZH2" s="226"/>
      <c r="AZI2" s="226"/>
      <c r="AZJ2" s="226"/>
      <c r="AZK2" s="226"/>
      <c r="AZL2" s="226"/>
      <c r="AZM2" s="226"/>
      <c r="AZN2" s="226"/>
      <c r="AZO2" s="226"/>
      <c r="AZP2" s="226"/>
      <c r="AZQ2" s="226"/>
      <c r="AZR2" s="226"/>
      <c r="AZS2" s="226"/>
      <c r="AZT2" s="226"/>
      <c r="AZU2" s="226"/>
      <c r="AZV2" s="226"/>
      <c r="AZW2" s="226"/>
      <c r="AZX2" s="226"/>
      <c r="AZY2" s="226"/>
      <c r="AZZ2" s="226"/>
      <c r="BAA2" s="226"/>
      <c r="BAB2" s="226"/>
      <c r="BAC2" s="226"/>
      <c r="BAD2" s="226"/>
      <c r="BAE2" s="226"/>
      <c r="BAF2" s="226"/>
      <c r="BAG2" s="226"/>
      <c r="BAH2" s="226"/>
      <c r="BAI2" s="226"/>
      <c r="BAJ2" s="226"/>
      <c r="BAK2" s="226"/>
      <c r="BAL2" s="226"/>
      <c r="BAM2" s="226"/>
      <c r="BAN2" s="226"/>
      <c r="BAO2" s="226"/>
      <c r="BAP2" s="226"/>
      <c r="BAQ2" s="226"/>
      <c r="BAR2" s="226"/>
      <c r="BAS2" s="226"/>
      <c r="BAT2" s="226"/>
      <c r="BAU2" s="226"/>
      <c r="BAV2" s="226"/>
      <c r="BAW2" s="226"/>
      <c r="BAX2" s="226"/>
      <c r="BAY2" s="226"/>
      <c r="BAZ2" s="226"/>
      <c r="BBA2" s="226"/>
      <c r="BBB2" s="226"/>
      <c r="BBC2" s="226"/>
      <c r="BBD2" s="226"/>
      <c r="BBE2" s="226"/>
      <c r="BBF2" s="226"/>
      <c r="BBG2" s="226"/>
      <c r="BBH2" s="226"/>
      <c r="BBI2" s="226"/>
      <c r="BBJ2" s="226"/>
      <c r="BBK2" s="226"/>
      <c r="BBL2" s="226"/>
      <c r="BBM2" s="226"/>
      <c r="BBN2" s="226"/>
      <c r="BBO2" s="226"/>
      <c r="BBP2" s="226"/>
      <c r="BBQ2" s="226"/>
      <c r="BBR2" s="226"/>
      <c r="BBS2" s="226"/>
      <c r="BBT2" s="226"/>
      <c r="BBU2" s="226"/>
      <c r="BBV2" s="226"/>
      <c r="BBW2" s="226"/>
      <c r="BBX2" s="226"/>
      <c r="BBY2" s="226"/>
      <c r="BBZ2" s="226"/>
      <c r="BCA2" s="226"/>
      <c r="BCB2" s="226"/>
      <c r="BCC2" s="226"/>
      <c r="BCD2" s="226"/>
      <c r="BCE2" s="226"/>
      <c r="BCF2" s="226"/>
      <c r="BCG2" s="226"/>
      <c r="BCH2" s="226"/>
      <c r="BCI2" s="226"/>
      <c r="BCJ2" s="226"/>
      <c r="BCK2" s="226"/>
      <c r="BCL2" s="226"/>
      <c r="BCM2" s="226"/>
      <c r="BCN2" s="226"/>
      <c r="BCO2" s="226"/>
      <c r="BCP2" s="226"/>
      <c r="BCQ2" s="226"/>
      <c r="BCR2" s="226"/>
      <c r="BCS2" s="226"/>
      <c r="BCT2" s="226"/>
      <c r="BCU2" s="226"/>
      <c r="BCV2" s="226"/>
      <c r="BCW2" s="226"/>
      <c r="BCX2" s="226"/>
      <c r="BCY2" s="226"/>
      <c r="BCZ2" s="226"/>
      <c r="BDA2" s="226"/>
      <c r="BDB2" s="226"/>
      <c r="BDC2" s="226"/>
      <c r="BDD2" s="226"/>
      <c r="BDE2" s="226"/>
      <c r="BDF2" s="226"/>
      <c r="BDG2" s="226"/>
      <c r="BDH2" s="226"/>
      <c r="BDI2" s="226"/>
      <c r="BDJ2" s="226"/>
      <c r="BDK2" s="226"/>
      <c r="BDL2" s="226"/>
      <c r="BDM2" s="226"/>
      <c r="BDN2" s="226"/>
      <c r="BDO2" s="226"/>
      <c r="BDP2" s="226"/>
      <c r="BDQ2" s="226"/>
      <c r="BDR2" s="226"/>
      <c r="BDS2" s="226"/>
      <c r="BDT2" s="226"/>
      <c r="BDU2" s="226"/>
      <c r="BDV2" s="226"/>
      <c r="BDW2" s="226"/>
      <c r="BDX2" s="226"/>
      <c r="BDY2" s="226"/>
      <c r="BDZ2" s="226"/>
      <c r="BEA2" s="226"/>
      <c r="BEB2" s="226"/>
      <c r="BEC2" s="226"/>
      <c r="BED2" s="226"/>
      <c r="BEE2" s="226"/>
      <c r="BEF2" s="226"/>
      <c r="BEG2" s="226"/>
      <c r="BEH2" s="226"/>
      <c r="BEI2" s="226"/>
      <c r="BEJ2" s="226"/>
      <c r="BEK2" s="226"/>
      <c r="BEL2" s="226"/>
      <c r="BEM2" s="226"/>
      <c r="BEN2" s="226"/>
      <c r="BEO2" s="226"/>
      <c r="BEP2" s="226"/>
      <c r="BEQ2" s="226"/>
      <c r="BER2" s="226"/>
      <c r="BES2" s="226"/>
      <c r="BET2" s="226"/>
      <c r="BEU2" s="226"/>
      <c r="BEV2" s="226"/>
      <c r="BEW2" s="226"/>
      <c r="BEX2" s="226"/>
      <c r="BEY2" s="226"/>
      <c r="BEZ2" s="226"/>
      <c r="BFA2" s="226"/>
      <c r="BFB2" s="226"/>
      <c r="BFC2" s="226"/>
      <c r="BFD2" s="226"/>
      <c r="BFE2" s="226"/>
      <c r="BFF2" s="226"/>
      <c r="BFG2" s="226"/>
      <c r="BFH2" s="226"/>
      <c r="BFI2" s="226"/>
      <c r="BFJ2" s="226"/>
      <c r="BFK2" s="226"/>
      <c r="BFL2" s="226"/>
      <c r="BFM2" s="226"/>
      <c r="BFN2" s="226"/>
      <c r="BFO2" s="226"/>
      <c r="BFP2" s="226"/>
      <c r="BFQ2" s="226"/>
      <c r="BFR2" s="226"/>
      <c r="BFS2" s="226"/>
      <c r="BFT2" s="226"/>
      <c r="BFU2" s="226"/>
      <c r="BFV2" s="226"/>
      <c r="BFW2" s="226"/>
      <c r="BFX2" s="226"/>
      <c r="BFY2" s="226"/>
      <c r="BFZ2" s="226"/>
      <c r="BGA2" s="226"/>
      <c r="BGB2" s="226"/>
      <c r="BGC2" s="226"/>
      <c r="BGD2" s="226"/>
      <c r="BGE2" s="226"/>
      <c r="BGF2" s="226"/>
      <c r="BGG2" s="226"/>
      <c r="BGH2" s="226"/>
      <c r="BGI2" s="226"/>
      <c r="BGJ2" s="226"/>
      <c r="BGK2" s="226"/>
      <c r="BGL2" s="226"/>
      <c r="BGM2" s="226"/>
      <c r="BGN2" s="226"/>
      <c r="BGO2" s="226"/>
      <c r="BGP2" s="226"/>
      <c r="BGQ2" s="226"/>
      <c r="BGR2" s="226"/>
      <c r="BGS2" s="226"/>
      <c r="BGT2" s="226"/>
      <c r="BGU2" s="226"/>
      <c r="BGV2" s="226"/>
      <c r="BGW2" s="226"/>
      <c r="BGX2" s="226"/>
      <c r="BGY2" s="226"/>
      <c r="BGZ2" s="226"/>
      <c r="BHA2" s="226"/>
      <c r="BHB2" s="226"/>
      <c r="BHC2" s="226"/>
      <c r="BHD2" s="226"/>
      <c r="BHE2" s="226"/>
      <c r="BHF2" s="226"/>
      <c r="BHG2" s="226"/>
      <c r="BHH2" s="226"/>
      <c r="BHI2" s="226"/>
      <c r="BHJ2" s="226"/>
      <c r="BHK2" s="226"/>
      <c r="BHL2" s="226"/>
      <c r="BHM2" s="226"/>
      <c r="BHN2" s="226"/>
      <c r="BHO2" s="226"/>
      <c r="BHP2" s="226"/>
      <c r="BHQ2" s="226"/>
      <c r="BHR2" s="226"/>
      <c r="BHS2" s="226"/>
      <c r="BHT2" s="226"/>
      <c r="BHU2" s="226"/>
      <c r="BHV2" s="226"/>
      <c r="BHW2" s="226"/>
      <c r="BHX2" s="226"/>
      <c r="BHY2" s="226"/>
      <c r="BHZ2" s="226"/>
      <c r="BIA2" s="226"/>
      <c r="BIB2" s="226"/>
      <c r="BIC2" s="226"/>
      <c r="BID2" s="226"/>
      <c r="BIE2" s="226"/>
      <c r="BIF2" s="226"/>
      <c r="BIG2" s="226"/>
      <c r="BIH2" s="226"/>
      <c r="BII2" s="226"/>
      <c r="BIJ2" s="226"/>
      <c r="BIK2" s="226"/>
      <c r="BIL2" s="226"/>
      <c r="BIM2" s="226"/>
      <c r="BIN2" s="226"/>
      <c r="BIO2" s="226"/>
      <c r="BIP2" s="226"/>
      <c r="BIQ2" s="226"/>
      <c r="BIR2" s="226"/>
      <c r="BIS2" s="226"/>
      <c r="BIT2" s="226"/>
      <c r="BIU2" s="226"/>
      <c r="BIV2" s="226"/>
      <c r="BIW2" s="226"/>
      <c r="BIX2" s="226"/>
      <c r="BIY2" s="226"/>
      <c r="BIZ2" s="226"/>
      <c r="BJA2" s="226"/>
      <c r="BJB2" s="226"/>
      <c r="BJC2" s="226"/>
      <c r="BJD2" s="226"/>
      <c r="BJE2" s="226"/>
      <c r="BJF2" s="226"/>
      <c r="BJG2" s="226"/>
      <c r="BJH2" s="226"/>
      <c r="BJI2" s="226"/>
      <c r="BJJ2" s="226"/>
      <c r="BJK2" s="226"/>
      <c r="BJL2" s="226"/>
      <c r="BJM2" s="226"/>
      <c r="BJN2" s="226"/>
      <c r="BJO2" s="226"/>
      <c r="BJP2" s="226"/>
      <c r="BJQ2" s="226"/>
      <c r="BJR2" s="226"/>
      <c r="BJS2" s="226"/>
      <c r="BJT2" s="226"/>
      <c r="BJU2" s="226"/>
      <c r="BJV2" s="226"/>
      <c r="BJW2" s="226"/>
      <c r="BJX2" s="226"/>
      <c r="BJY2" s="226"/>
      <c r="BJZ2" s="226"/>
      <c r="BKA2" s="226"/>
      <c r="BKB2" s="226"/>
      <c r="BKC2" s="226"/>
      <c r="BKD2" s="226"/>
      <c r="BKE2" s="226"/>
      <c r="BKF2" s="226"/>
      <c r="BKG2" s="226"/>
      <c r="BKH2" s="226"/>
      <c r="BKI2" s="226"/>
      <c r="BKJ2" s="226"/>
      <c r="BKK2" s="226"/>
      <c r="BKL2" s="226"/>
      <c r="BKM2" s="226"/>
      <c r="BKN2" s="226"/>
      <c r="BKO2" s="226"/>
      <c r="BKP2" s="226"/>
      <c r="BKQ2" s="226"/>
      <c r="BKR2" s="226"/>
      <c r="BKS2" s="226"/>
      <c r="BKT2" s="226"/>
      <c r="BKU2" s="226"/>
      <c r="BKV2" s="226"/>
      <c r="BKW2" s="226"/>
      <c r="BKX2" s="226"/>
      <c r="BKY2" s="226"/>
      <c r="BKZ2" s="226"/>
      <c r="BLA2" s="226"/>
      <c r="BLB2" s="226"/>
      <c r="BLC2" s="226"/>
      <c r="BLD2" s="226"/>
      <c r="BLE2" s="226"/>
      <c r="BLF2" s="226"/>
      <c r="BLG2" s="226"/>
      <c r="BLH2" s="226"/>
      <c r="BLI2" s="226"/>
      <c r="BLJ2" s="226"/>
      <c r="BLK2" s="226"/>
      <c r="BLL2" s="226"/>
      <c r="BLM2" s="226"/>
      <c r="BLN2" s="226"/>
      <c r="BLO2" s="226"/>
      <c r="BLP2" s="226"/>
      <c r="BLQ2" s="226"/>
      <c r="BLR2" s="226"/>
      <c r="BLS2" s="226"/>
      <c r="BLT2" s="226"/>
      <c r="BLU2" s="226"/>
      <c r="BLV2" s="226"/>
      <c r="BLW2" s="226"/>
      <c r="BLX2" s="226"/>
      <c r="BLY2" s="226"/>
      <c r="BLZ2" s="226"/>
      <c r="BMA2" s="226"/>
      <c r="BMB2" s="226"/>
      <c r="BMC2" s="226"/>
      <c r="BMD2" s="226"/>
      <c r="BME2" s="226"/>
      <c r="BMF2" s="226"/>
      <c r="BMG2" s="226"/>
      <c r="BMH2" s="226"/>
      <c r="BMI2" s="226"/>
      <c r="BMJ2" s="226"/>
      <c r="BMK2" s="226"/>
      <c r="BML2" s="226"/>
      <c r="BMM2" s="226"/>
      <c r="BMN2" s="226"/>
      <c r="BMO2" s="226"/>
      <c r="BMP2" s="226"/>
      <c r="BMQ2" s="226"/>
      <c r="BMR2" s="226"/>
      <c r="BMS2" s="226"/>
      <c r="BMT2" s="226"/>
      <c r="BMU2" s="226"/>
      <c r="BMV2" s="226"/>
      <c r="BMW2" s="226"/>
      <c r="BMX2" s="226"/>
      <c r="BMY2" s="226"/>
      <c r="BMZ2" s="226"/>
      <c r="BNA2" s="226"/>
      <c r="BNB2" s="226"/>
      <c r="BNC2" s="226"/>
      <c r="BND2" s="226"/>
      <c r="BNE2" s="226"/>
      <c r="BNF2" s="226"/>
      <c r="BNG2" s="226"/>
      <c r="BNH2" s="226"/>
      <c r="BNI2" s="226"/>
      <c r="BNJ2" s="226"/>
      <c r="BNK2" s="226"/>
      <c r="BNL2" s="226"/>
      <c r="BNM2" s="226"/>
      <c r="BNN2" s="226"/>
      <c r="BNO2" s="226"/>
      <c r="BNP2" s="226"/>
      <c r="BNQ2" s="226"/>
      <c r="BNR2" s="226"/>
      <c r="BNS2" s="226"/>
      <c r="BNT2" s="226"/>
      <c r="BNU2" s="226"/>
      <c r="BNV2" s="226"/>
      <c r="BNW2" s="226"/>
      <c r="BNX2" s="226"/>
      <c r="BNY2" s="226"/>
      <c r="BNZ2" s="226"/>
      <c r="BOA2" s="226"/>
      <c r="BOB2" s="226"/>
      <c r="BOC2" s="226"/>
      <c r="BOD2" s="226"/>
      <c r="BOE2" s="226"/>
      <c r="BOF2" s="226"/>
      <c r="BOG2" s="226"/>
      <c r="BOH2" s="226"/>
      <c r="BOI2" s="226"/>
      <c r="BOJ2" s="226"/>
      <c r="BOK2" s="226"/>
      <c r="BOL2" s="226"/>
      <c r="BOM2" s="226"/>
      <c r="BON2" s="226"/>
      <c r="BOO2" s="226"/>
      <c r="BOP2" s="226"/>
      <c r="BOQ2" s="226"/>
      <c r="BOR2" s="226"/>
      <c r="BOS2" s="226"/>
      <c r="BOT2" s="226"/>
      <c r="BOU2" s="226"/>
      <c r="BOV2" s="226"/>
      <c r="BOW2" s="226"/>
      <c r="BOX2" s="226"/>
      <c r="BOY2" s="226"/>
      <c r="BOZ2" s="226"/>
      <c r="BPA2" s="226"/>
      <c r="BPB2" s="226"/>
      <c r="BPC2" s="226"/>
      <c r="BPD2" s="226"/>
      <c r="BPE2" s="226"/>
      <c r="BPF2" s="226"/>
      <c r="BPG2" s="226"/>
      <c r="BPH2" s="226"/>
      <c r="BPI2" s="226"/>
      <c r="BPJ2" s="226"/>
      <c r="BPK2" s="226"/>
      <c r="BPL2" s="226"/>
      <c r="BPM2" s="226"/>
      <c r="BPN2" s="226"/>
      <c r="BPO2" s="226"/>
      <c r="BPP2" s="226"/>
      <c r="BPQ2" s="226"/>
      <c r="BPR2" s="226"/>
      <c r="BPS2" s="226"/>
      <c r="BPT2" s="226"/>
      <c r="BPU2" s="226"/>
      <c r="BPV2" s="226"/>
      <c r="BPW2" s="226"/>
      <c r="BPX2" s="226"/>
      <c r="BPY2" s="226"/>
      <c r="BPZ2" s="226"/>
      <c r="BQA2" s="226"/>
      <c r="BQB2" s="226"/>
      <c r="BQC2" s="226"/>
      <c r="BQD2" s="226"/>
      <c r="BQE2" s="226"/>
      <c r="BQF2" s="226"/>
      <c r="BQG2" s="226"/>
      <c r="BQH2" s="226"/>
      <c r="BQI2" s="226"/>
      <c r="BQJ2" s="226"/>
      <c r="BQK2" s="226"/>
      <c r="BQL2" s="226"/>
      <c r="BQM2" s="226"/>
      <c r="BQN2" s="226"/>
      <c r="BQO2" s="226"/>
      <c r="BQP2" s="226"/>
      <c r="BQQ2" s="226"/>
      <c r="BQR2" s="226"/>
      <c r="BQS2" s="226"/>
      <c r="BQT2" s="226"/>
      <c r="BQU2" s="226"/>
      <c r="BQV2" s="226"/>
      <c r="BQW2" s="226"/>
      <c r="BQX2" s="226"/>
      <c r="BQY2" s="226"/>
      <c r="BQZ2" s="226"/>
      <c r="BRA2" s="226"/>
      <c r="BRB2" s="226"/>
      <c r="BRC2" s="226"/>
      <c r="BRD2" s="226"/>
      <c r="BRE2" s="226"/>
      <c r="BRF2" s="226"/>
      <c r="BRG2" s="226"/>
      <c r="BRH2" s="226"/>
      <c r="BRI2" s="226"/>
      <c r="BRJ2" s="226"/>
      <c r="BRK2" s="226"/>
      <c r="BRL2" s="226"/>
      <c r="BRM2" s="226"/>
      <c r="BRN2" s="226"/>
      <c r="BRO2" s="226"/>
      <c r="BRP2" s="226"/>
      <c r="BRQ2" s="226"/>
      <c r="BRR2" s="226"/>
      <c r="BRS2" s="226"/>
      <c r="BRT2" s="226"/>
      <c r="BRU2" s="226"/>
      <c r="BRV2" s="226"/>
      <c r="BRW2" s="226"/>
      <c r="BRX2" s="226"/>
      <c r="BRY2" s="226"/>
      <c r="BRZ2" s="226"/>
      <c r="BSA2" s="226"/>
      <c r="BSB2" s="226"/>
      <c r="BSC2" s="226"/>
      <c r="BSD2" s="226"/>
      <c r="BSE2" s="226"/>
      <c r="BSF2" s="226"/>
      <c r="BSG2" s="226"/>
      <c r="BSH2" s="226"/>
      <c r="BSI2" s="226"/>
      <c r="BSJ2" s="226"/>
      <c r="BSK2" s="226"/>
      <c r="BSL2" s="226"/>
      <c r="BSM2" s="226"/>
      <c r="BSN2" s="226"/>
      <c r="BSO2" s="226"/>
      <c r="BSP2" s="226"/>
      <c r="BSQ2" s="226"/>
      <c r="BSR2" s="226"/>
      <c r="BSS2" s="226"/>
      <c r="BST2" s="226"/>
      <c r="BSU2" s="226"/>
      <c r="BSV2" s="226"/>
      <c r="BSW2" s="226"/>
      <c r="BSX2" s="226"/>
      <c r="BSY2" s="226"/>
      <c r="BSZ2" s="226"/>
      <c r="BTA2" s="226"/>
      <c r="BTB2" s="226"/>
      <c r="BTC2" s="226"/>
      <c r="BTD2" s="226"/>
      <c r="BTE2" s="226"/>
      <c r="BTF2" s="226"/>
      <c r="BTG2" s="226"/>
      <c r="BTH2" s="226"/>
      <c r="BTI2" s="226"/>
      <c r="BTJ2" s="226"/>
      <c r="BTK2" s="226"/>
      <c r="BTL2" s="226"/>
      <c r="BTM2" s="226"/>
      <c r="BTN2" s="226"/>
      <c r="BTO2" s="226"/>
      <c r="BTP2" s="226"/>
      <c r="BTQ2" s="226"/>
      <c r="BTR2" s="226"/>
      <c r="BTS2" s="226"/>
      <c r="BTT2" s="226"/>
      <c r="BTU2" s="226"/>
      <c r="BTV2" s="226"/>
      <c r="BTW2" s="226"/>
      <c r="BTX2" s="226"/>
      <c r="BTY2" s="226"/>
      <c r="BTZ2" s="226"/>
      <c r="BUA2" s="226"/>
      <c r="BUB2" s="226"/>
      <c r="BUC2" s="226"/>
      <c r="BUD2" s="226"/>
      <c r="BUE2" s="226"/>
      <c r="BUF2" s="226"/>
      <c r="BUG2" s="226"/>
      <c r="BUH2" s="226"/>
      <c r="BUI2" s="226"/>
      <c r="BUJ2" s="226"/>
      <c r="BUK2" s="226"/>
      <c r="BUL2" s="226"/>
      <c r="BUM2" s="226"/>
      <c r="BUN2" s="226"/>
      <c r="BUO2" s="226"/>
      <c r="BUP2" s="226"/>
      <c r="BUQ2" s="226"/>
      <c r="BUR2" s="226"/>
      <c r="BUS2" s="226"/>
      <c r="BUT2" s="226"/>
      <c r="BUU2" s="226"/>
      <c r="BUV2" s="226"/>
      <c r="BUW2" s="226"/>
      <c r="BUX2" s="226"/>
      <c r="BUY2" s="226"/>
      <c r="BUZ2" s="226"/>
      <c r="BVA2" s="226"/>
      <c r="BVB2" s="226"/>
      <c r="BVC2" s="226"/>
      <c r="BVD2" s="226"/>
      <c r="BVE2" s="226"/>
      <c r="BVF2" s="226"/>
      <c r="BVG2" s="226"/>
      <c r="BVH2" s="226"/>
      <c r="BVI2" s="226"/>
      <c r="BVJ2" s="226"/>
      <c r="BVK2" s="226"/>
      <c r="BVL2" s="226"/>
      <c r="BVM2" s="226"/>
      <c r="BVN2" s="226"/>
      <c r="BVO2" s="226"/>
      <c r="BVP2" s="226"/>
      <c r="BVQ2" s="226"/>
      <c r="BVR2" s="226"/>
      <c r="BVS2" s="226"/>
      <c r="BVT2" s="226"/>
      <c r="BVU2" s="226"/>
      <c r="BVV2" s="226"/>
      <c r="BVW2" s="226"/>
      <c r="BVX2" s="226"/>
      <c r="BVY2" s="226"/>
      <c r="BVZ2" s="226"/>
      <c r="BWA2" s="226"/>
      <c r="BWB2" s="226"/>
      <c r="BWC2" s="226"/>
      <c r="BWD2" s="226"/>
      <c r="BWE2" s="226"/>
      <c r="BWF2" s="226"/>
      <c r="BWG2" s="226"/>
      <c r="BWH2" s="226"/>
      <c r="BWI2" s="226"/>
      <c r="BWJ2" s="226"/>
      <c r="BWK2" s="226"/>
      <c r="BWL2" s="226"/>
      <c r="BWM2" s="226"/>
      <c r="BWN2" s="226"/>
      <c r="BWO2" s="226"/>
      <c r="BWP2" s="226"/>
      <c r="BWQ2" s="226"/>
      <c r="BWR2" s="226"/>
      <c r="BWS2" s="226"/>
      <c r="BWT2" s="226"/>
      <c r="BWU2" s="226"/>
      <c r="BWV2" s="226"/>
      <c r="BWW2" s="226"/>
      <c r="BWX2" s="226"/>
      <c r="BWY2" s="226"/>
      <c r="BWZ2" s="226"/>
      <c r="BXA2" s="226"/>
      <c r="BXB2" s="226"/>
      <c r="BXC2" s="226"/>
      <c r="BXD2" s="226"/>
      <c r="BXE2" s="226"/>
      <c r="BXF2" s="226"/>
      <c r="BXG2" s="226"/>
      <c r="BXH2" s="226"/>
      <c r="BXI2" s="226"/>
      <c r="BXJ2" s="226"/>
      <c r="BXK2" s="226"/>
      <c r="BXL2" s="226"/>
      <c r="BXM2" s="226"/>
      <c r="BXN2" s="226"/>
      <c r="BXO2" s="226"/>
      <c r="BXP2" s="226"/>
      <c r="BXQ2" s="226"/>
      <c r="BXR2" s="226"/>
      <c r="BXS2" s="226"/>
      <c r="BXT2" s="226"/>
      <c r="BXU2" s="226"/>
      <c r="BXV2" s="226"/>
      <c r="BXW2" s="226"/>
      <c r="BXX2" s="226"/>
      <c r="BXY2" s="226"/>
      <c r="BXZ2" s="226"/>
      <c r="BYA2" s="226"/>
      <c r="BYB2" s="226"/>
      <c r="BYC2" s="226"/>
      <c r="BYD2" s="226"/>
      <c r="BYE2" s="226"/>
      <c r="BYF2" s="226"/>
      <c r="BYG2" s="226"/>
      <c r="BYH2" s="226"/>
      <c r="BYI2" s="226"/>
      <c r="BYJ2" s="226"/>
      <c r="BYK2" s="226"/>
      <c r="BYL2" s="226"/>
      <c r="BYM2" s="226"/>
      <c r="BYN2" s="226"/>
      <c r="BYO2" s="226"/>
      <c r="BYP2" s="226"/>
      <c r="BYQ2" s="226"/>
      <c r="BYR2" s="226"/>
      <c r="BYS2" s="226"/>
      <c r="BYT2" s="226"/>
      <c r="BYU2" s="226"/>
      <c r="BYV2" s="226"/>
      <c r="BYW2" s="226"/>
      <c r="BYX2" s="226"/>
      <c r="BYY2" s="226"/>
      <c r="BYZ2" s="226"/>
      <c r="BZA2" s="226"/>
      <c r="BZB2" s="226"/>
      <c r="BZC2" s="226"/>
      <c r="BZD2" s="226"/>
      <c r="BZE2" s="226"/>
      <c r="BZF2" s="226"/>
      <c r="BZG2" s="226"/>
      <c r="BZH2" s="226"/>
      <c r="BZI2" s="226"/>
      <c r="BZJ2" s="226"/>
      <c r="BZK2" s="226"/>
      <c r="BZL2" s="226"/>
      <c r="BZM2" s="226"/>
      <c r="BZN2" s="226"/>
      <c r="BZO2" s="226"/>
      <c r="BZP2" s="226"/>
      <c r="BZQ2" s="226"/>
      <c r="BZR2" s="226"/>
      <c r="BZS2" s="226"/>
      <c r="BZT2" s="226"/>
      <c r="BZU2" s="226"/>
      <c r="BZV2" s="226"/>
      <c r="BZW2" s="226"/>
      <c r="BZX2" s="226"/>
      <c r="BZY2" s="226"/>
      <c r="BZZ2" s="226"/>
      <c r="CAA2" s="226"/>
      <c r="CAB2" s="226"/>
      <c r="CAC2" s="226"/>
      <c r="CAD2" s="226"/>
      <c r="CAE2" s="226"/>
      <c r="CAF2" s="226"/>
      <c r="CAG2" s="226"/>
      <c r="CAH2" s="226"/>
      <c r="CAI2" s="226"/>
      <c r="CAJ2" s="226"/>
      <c r="CAK2" s="226"/>
      <c r="CAL2" s="226"/>
      <c r="CAM2" s="226"/>
      <c r="CAN2" s="226"/>
      <c r="CAO2" s="226"/>
      <c r="CAP2" s="226"/>
      <c r="CAQ2" s="226"/>
      <c r="CAR2" s="226"/>
      <c r="CAS2" s="226"/>
      <c r="CAT2" s="226"/>
      <c r="CAU2" s="226"/>
      <c r="CAV2" s="226"/>
      <c r="CAW2" s="226"/>
      <c r="CAX2" s="226"/>
      <c r="CAY2" s="226"/>
      <c r="CAZ2" s="226"/>
      <c r="CBA2" s="226"/>
      <c r="CBB2" s="226"/>
      <c r="CBC2" s="226"/>
      <c r="CBD2" s="226"/>
      <c r="CBE2" s="226"/>
      <c r="CBF2" s="226"/>
      <c r="CBG2" s="226"/>
      <c r="CBH2" s="226"/>
      <c r="CBI2" s="226"/>
      <c r="CBJ2" s="226"/>
      <c r="CBK2" s="226"/>
      <c r="CBL2" s="226"/>
      <c r="CBM2" s="226"/>
      <c r="CBN2" s="226"/>
      <c r="CBO2" s="226"/>
      <c r="CBP2" s="226"/>
      <c r="CBQ2" s="226"/>
      <c r="CBR2" s="226"/>
      <c r="CBS2" s="226"/>
      <c r="CBT2" s="226"/>
      <c r="CBU2" s="226"/>
      <c r="CBV2" s="226"/>
      <c r="CBW2" s="226"/>
      <c r="CBX2" s="226"/>
      <c r="CBY2" s="226"/>
      <c r="CBZ2" s="226"/>
      <c r="CCA2" s="226"/>
      <c r="CCB2" s="226"/>
      <c r="CCC2" s="226"/>
      <c r="CCD2" s="226"/>
      <c r="CCE2" s="226"/>
      <c r="CCF2" s="226"/>
      <c r="CCG2" s="226"/>
      <c r="CCH2" s="226"/>
      <c r="CCI2" s="226"/>
      <c r="CCJ2" s="226"/>
      <c r="CCK2" s="226"/>
      <c r="CCL2" s="226"/>
      <c r="CCM2" s="226"/>
      <c r="CCN2" s="226"/>
      <c r="CCO2" s="226"/>
      <c r="CCP2" s="226"/>
      <c r="CCQ2" s="226"/>
      <c r="CCR2" s="226"/>
      <c r="CCS2" s="226"/>
      <c r="CCT2" s="226"/>
      <c r="CCU2" s="226"/>
      <c r="CCV2" s="226"/>
      <c r="CCW2" s="226"/>
      <c r="CCX2" s="226"/>
      <c r="CCY2" s="226"/>
      <c r="CCZ2" s="226"/>
      <c r="CDA2" s="226"/>
      <c r="CDB2" s="226"/>
      <c r="CDC2" s="226"/>
      <c r="CDD2" s="226"/>
      <c r="CDE2" s="226"/>
      <c r="CDF2" s="226"/>
      <c r="CDG2" s="226"/>
      <c r="CDH2" s="226"/>
      <c r="CDI2" s="226"/>
      <c r="CDJ2" s="226"/>
      <c r="CDK2" s="226"/>
      <c r="CDL2" s="226"/>
      <c r="CDM2" s="226"/>
      <c r="CDN2" s="226"/>
      <c r="CDO2" s="226"/>
      <c r="CDP2" s="226"/>
      <c r="CDQ2" s="226"/>
      <c r="CDR2" s="226"/>
      <c r="CDS2" s="226"/>
      <c r="CDT2" s="226"/>
      <c r="CDU2" s="226"/>
      <c r="CDV2" s="226"/>
      <c r="CDW2" s="226"/>
      <c r="CDX2" s="226"/>
      <c r="CDY2" s="226"/>
      <c r="CDZ2" s="226"/>
      <c r="CEA2" s="226"/>
      <c r="CEB2" s="226"/>
      <c r="CEC2" s="226"/>
      <c r="CED2" s="226"/>
      <c r="CEE2" s="226"/>
      <c r="CEF2" s="226"/>
      <c r="CEG2" s="226"/>
      <c r="CEH2" s="226"/>
      <c r="CEI2" s="226"/>
      <c r="CEJ2" s="226"/>
      <c r="CEK2" s="226"/>
      <c r="CEL2" s="226"/>
      <c r="CEM2" s="226"/>
      <c r="CEN2" s="226"/>
      <c r="CEO2" s="226"/>
      <c r="CEP2" s="226"/>
      <c r="CEQ2" s="226"/>
      <c r="CER2" s="226"/>
      <c r="CES2" s="226"/>
      <c r="CET2" s="226"/>
      <c r="CEU2" s="226"/>
      <c r="CEV2" s="226"/>
      <c r="CEW2" s="226"/>
      <c r="CEX2" s="226"/>
      <c r="CEY2" s="226"/>
      <c r="CEZ2" s="226"/>
      <c r="CFA2" s="226"/>
      <c r="CFB2" s="226"/>
      <c r="CFC2" s="226"/>
      <c r="CFD2" s="226"/>
      <c r="CFE2" s="226"/>
      <c r="CFF2" s="226"/>
      <c r="CFG2" s="226"/>
      <c r="CFH2" s="226"/>
      <c r="CFI2" s="226"/>
      <c r="CFJ2" s="226"/>
      <c r="CFK2" s="226"/>
      <c r="CFL2" s="226"/>
      <c r="CFM2" s="226"/>
      <c r="CFN2" s="226"/>
      <c r="CFO2" s="226"/>
      <c r="CFP2" s="226"/>
      <c r="CFQ2" s="226"/>
      <c r="CFR2" s="226"/>
      <c r="CFS2" s="226"/>
      <c r="CFT2" s="226"/>
      <c r="CFU2" s="226"/>
      <c r="CFV2" s="226"/>
      <c r="CFW2" s="226"/>
      <c r="CFX2" s="226"/>
      <c r="CFY2" s="226"/>
      <c r="CFZ2" s="226"/>
      <c r="CGA2" s="226"/>
      <c r="CGB2" s="226"/>
      <c r="CGC2" s="226"/>
      <c r="CGD2" s="226"/>
      <c r="CGE2" s="226"/>
      <c r="CGF2" s="226"/>
      <c r="CGG2" s="226"/>
      <c r="CGH2" s="226"/>
      <c r="CGI2" s="226"/>
      <c r="CGJ2" s="226"/>
      <c r="CGK2" s="226"/>
      <c r="CGL2" s="226"/>
      <c r="CGM2" s="226"/>
      <c r="CGN2" s="226"/>
      <c r="CGO2" s="226"/>
      <c r="CGP2" s="226"/>
      <c r="CGQ2" s="226"/>
      <c r="CGR2" s="226"/>
      <c r="CGS2" s="226"/>
      <c r="CGT2" s="226"/>
      <c r="CGU2" s="226"/>
      <c r="CGV2" s="226"/>
      <c r="CGW2" s="226"/>
      <c r="CGX2" s="226"/>
      <c r="CGY2" s="226"/>
      <c r="CGZ2" s="226"/>
      <c r="CHA2" s="226"/>
      <c r="CHB2" s="226"/>
      <c r="CHC2" s="226"/>
      <c r="CHD2" s="226"/>
      <c r="CHE2" s="226"/>
      <c r="CHF2" s="226"/>
      <c r="CHG2" s="226"/>
      <c r="CHH2" s="226"/>
      <c r="CHI2" s="226"/>
      <c r="CHJ2" s="226"/>
      <c r="CHK2" s="226"/>
      <c r="CHL2" s="226"/>
      <c r="CHM2" s="226"/>
      <c r="CHN2" s="226"/>
      <c r="CHO2" s="226"/>
      <c r="CHP2" s="226"/>
      <c r="CHQ2" s="226"/>
      <c r="CHR2" s="226"/>
      <c r="CHS2" s="226"/>
      <c r="CHT2" s="226"/>
      <c r="CHU2" s="226"/>
      <c r="CHV2" s="226"/>
      <c r="CHW2" s="226"/>
      <c r="CHX2" s="226"/>
      <c r="CHY2" s="226"/>
      <c r="CHZ2" s="226"/>
      <c r="CIA2" s="226"/>
      <c r="CIB2" s="226"/>
      <c r="CIC2" s="226"/>
      <c r="CID2" s="226"/>
      <c r="CIE2" s="226"/>
      <c r="CIF2" s="226"/>
      <c r="CIG2" s="226"/>
      <c r="CIH2" s="226"/>
      <c r="CII2" s="226"/>
      <c r="CIJ2" s="226"/>
      <c r="CIK2" s="226"/>
      <c r="CIL2" s="226"/>
      <c r="CIM2" s="226"/>
      <c r="CIN2" s="226"/>
      <c r="CIO2" s="226"/>
      <c r="CIP2" s="226"/>
      <c r="CIQ2" s="226"/>
      <c r="CIR2" s="226"/>
      <c r="CIS2" s="226"/>
      <c r="CIT2" s="226"/>
      <c r="CIU2" s="226"/>
      <c r="CIV2" s="226"/>
      <c r="CIW2" s="226"/>
      <c r="CIX2" s="226"/>
      <c r="CIY2" s="226"/>
      <c r="CIZ2" s="226"/>
      <c r="CJA2" s="226"/>
      <c r="CJB2" s="226"/>
      <c r="CJC2" s="226"/>
      <c r="CJD2" s="226"/>
      <c r="CJE2" s="226"/>
      <c r="CJF2" s="226"/>
      <c r="CJG2" s="226"/>
      <c r="CJH2" s="226"/>
      <c r="CJI2" s="226"/>
      <c r="CJJ2" s="226"/>
      <c r="CJK2" s="226"/>
      <c r="CJL2" s="226"/>
      <c r="CJM2" s="226"/>
      <c r="CJN2" s="226"/>
      <c r="CJO2" s="226"/>
      <c r="CJP2" s="226"/>
      <c r="CJQ2" s="226"/>
      <c r="CJR2" s="226"/>
      <c r="CJS2" s="226"/>
      <c r="CJT2" s="226"/>
      <c r="CJU2" s="226"/>
      <c r="CJV2" s="226"/>
      <c r="CJW2" s="226"/>
      <c r="CJX2" s="226"/>
      <c r="CJY2" s="226"/>
      <c r="CJZ2" s="226"/>
      <c r="CKA2" s="226"/>
      <c r="CKB2" s="226"/>
      <c r="CKC2" s="226"/>
      <c r="CKD2" s="226"/>
      <c r="CKE2" s="226"/>
      <c r="CKF2" s="226"/>
      <c r="CKG2" s="226"/>
      <c r="CKH2" s="226"/>
      <c r="CKI2" s="226"/>
      <c r="CKJ2" s="226"/>
      <c r="CKK2" s="226"/>
      <c r="CKL2" s="226"/>
      <c r="CKM2" s="226"/>
      <c r="CKN2" s="226"/>
      <c r="CKO2" s="226"/>
      <c r="CKP2" s="226"/>
      <c r="CKQ2" s="226"/>
      <c r="CKR2" s="226"/>
      <c r="CKS2" s="226"/>
      <c r="CKT2" s="226"/>
      <c r="CKU2" s="226"/>
      <c r="CKV2" s="226"/>
      <c r="CKW2" s="226"/>
      <c r="CKX2" s="226"/>
      <c r="CKY2" s="226"/>
      <c r="CKZ2" s="226"/>
      <c r="CLA2" s="226"/>
      <c r="CLB2" s="226"/>
      <c r="CLC2" s="226"/>
      <c r="CLD2" s="226"/>
      <c r="CLE2" s="226"/>
      <c r="CLF2" s="226"/>
      <c r="CLG2" s="226"/>
      <c r="CLH2" s="226"/>
      <c r="CLI2" s="226"/>
      <c r="CLJ2" s="226"/>
      <c r="CLK2" s="226"/>
      <c r="CLL2" s="226"/>
      <c r="CLM2" s="226"/>
      <c r="CLN2" s="226"/>
      <c r="CLO2" s="226"/>
      <c r="CLP2" s="226"/>
      <c r="CLQ2" s="226"/>
      <c r="CLR2" s="226"/>
      <c r="CLS2" s="226"/>
      <c r="CLT2" s="226"/>
      <c r="CLU2" s="226"/>
      <c r="CLV2" s="226"/>
      <c r="CLW2" s="226"/>
      <c r="CLX2" s="226"/>
      <c r="CLY2" s="226"/>
      <c r="CLZ2" s="226"/>
      <c r="CMA2" s="226"/>
      <c r="CMB2" s="226"/>
      <c r="CMC2" s="226"/>
      <c r="CMD2" s="226"/>
      <c r="CME2" s="226"/>
      <c r="CMF2" s="226"/>
      <c r="CMG2" s="226"/>
      <c r="CMH2" s="226"/>
      <c r="CMI2" s="226"/>
      <c r="CMJ2" s="226"/>
      <c r="CMK2" s="226"/>
      <c r="CML2" s="226"/>
      <c r="CMM2" s="226"/>
      <c r="CMN2" s="226"/>
      <c r="CMO2" s="226"/>
      <c r="CMP2" s="226"/>
      <c r="CMQ2" s="226"/>
      <c r="CMR2" s="226"/>
      <c r="CMS2" s="226"/>
      <c r="CMT2" s="226"/>
      <c r="CMU2" s="226"/>
      <c r="CMV2" s="226"/>
      <c r="CMW2" s="226"/>
      <c r="CMX2" s="226"/>
      <c r="CMY2" s="226"/>
      <c r="CMZ2" s="226"/>
      <c r="CNA2" s="226"/>
      <c r="CNB2" s="226"/>
      <c r="CNC2" s="226"/>
      <c r="CND2" s="226"/>
      <c r="CNE2" s="226"/>
      <c r="CNF2" s="226"/>
      <c r="CNG2" s="226"/>
      <c r="CNH2" s="226"/>
      <c r="CNI2" s="226"/>
      <c r="CNJ2" s="226"/>
      <c r="CNK2" s="226"/>
      <c r="CNL2" s="226"/>
      <c r="CNM2" s="226"/>
      <c r="CNN2" s="226"/>
      <c r="CNO2" s="226"/>
      <c r="CNP2" s="226"/>
      <c r="CNQ2" s="226"/>
      <c r="CNR2" s="226"/>
      <c r="CNS2" s="226"/>
      <c r="CNT2" s="226"/>
      <c r="CNU2" s="226"/>
      <c r="CNV2" s="226"/>
      <c r="CNW2" s="226"/>
      <c r="CNX2" s="226"/>
      <c r="CNY2" s="226"/>
      <c r="CNZ2" s="226"/>
      <c r="COA2" s="226"/>
      <c r="COB2" s="226"/>
      <c r="COC2" s="226"/>
      <c r="COD2" s="226"/>
      <c r="COE2" s="226"/>
      <c r="COF2" s="226"/>
      <c r="COG2" s="226"/>
      <c r="COH2" s="226"/>
      <c r="COI2" s="226"/>
      <c r="COJ2" s="226"/>
      <c r="COK2" s="226"/>
      <c r="COL2" s="226"/>
      <c r="COM2" s="226"/>
      <c r="CON2" s="226"/>
      <c r="COO2" s="226"/>
      <c r="COP2" s="226"/>
      <c r="COQ2" s="226"/>
      <c r="COR2" s="226"/>
      <c r="COS2" s="226"/>
      <c r="COT2" s="226"/>
      <c r="COU2" s="226"/>
      <c r="COV2" s="226"/>
      <c r="COW2" s="226"/>
      <c r="COX2" s="226"/>
      <c r="COY2" s="226"/>
      <c r="COZ2" s="226"/>
      <c r="CPA2" s="226"/>
      <c r="CPB2" s="226"/>
      <c r="CPC2" s="226"/>
      <c r="CPD2" s="226"/>
      <c r="CPE2" s="226"/>
      <c r="CPF2" s="226"/>
      <c r="CPG2" s="226"/>
      <c r="CPH2" s="226"/>
      <c r="CPI2" s="226"/>
      <c r="CPJ2" s="226"/>
      <c r="CPK2" s="226"/>
      <c r="CPL2" s="226"/>
      <c r="CPM2" s="226"/>
      <c r="CPN2" s="226"/>
      <c r="CPO2" s="226"/>
      <c r="CPP2" s="226"/>
      <c r="CPQ2" s="226"/>
      <c r="CPR2" s="226"/>
      <c r="CPS2" s="226"/>
      <c r="CPT2" s="226"/>
      <c r="CPU2" s="226"/>
      <c r="CPV2" s="226"/>
      <c r="CPW2" s="226"/>
      <c r="CPX2" s="226"/>
      <c r="CPY2" s="226"/>
      <c r="CPZ2" s="226"/>
      <c r="CQA2" s="226"/>
      <c r="CQB2" s="226"/>
      <c r="CQC2" s="226"/>
      <c r="CQD2" s="226"/>
      <c r="CQE2" s="226"/>
      <c r="CQF2" s="226"/>
      <c r="CQG2" s="226"/>
      <c r="CQH2" s="226"/>
      <c r="CQI2" s="226"/>
      <c r="CQJ2" s="226"/>
      <c r="CQK2" s="226"/>
      <c r="CQL2" s="226"/>
      <c r="CQM2" s="226"/>
      <c r="CQN2" s="226"/>
      <c r="CQO2" s="226"/>
      <c r="CQP2" s="226"/>
      <c r="CQQ2" s="226"/>
      <c r="CQR2" s="226"/>
      <c r="CQS2" s="226"/>
      <c r="CQT2" s="226"/>
      <c r="CQU2" s="226"/>
      <c r="CQV2" s="226"/>
      <c r="CQW2" s="226"/>
      <c r="CQX2" s="226"/>
      <c r="CQY2" s="226"/>
      <c r="CQZ2" s="226"/>
      <c r="CRA2" s="226"/>
      <c r="CRB2" s="226"/>
      <c r="CRC2" s="226"/>
      <c r="CRD2" s="226"/>
      <c r="CRE2" s="226"/>
      <c r="CRF2" s="226"/>
      <c r="CRG2" s="226"/>
      <c r="CRH2" s="226"/>
      <c r="CRI2" s="226"/>
      <c r="CRJ2" s="226"/>
      <c r="CRK2" s="226"/>
      <c r="CRL2" s="226"/>
      <c r="CRM2" s="226"/>
      <c r="CRN2" s="226"/>
      <c r="CRO2" s="226"/>
      <c r="CRP2" s="226"/>
      <c r="CRQ2" s="226"/>
      <c r="CRR2" s="226"/>
      <c r="CRS2" s="226"/>
      <c r="CRT2" s="226"/>
      <c r="CRU2" s="226"/>
      <c r="CRV2" s="226"/>
      <c r="CRW2" s="226"/>
      <c r="CRX2" s="226"/>
      <c r="CRY2" s="226"/>
      <c r="CRZ2" s="226"/>
      <c r="CSA2" s="226"/>
      <c r="CSB2" s="226"/>
      <c r="CSC2" s="226"/>
      <c r="CSD2" s="226"/>
      <c r="CSE2" s="226"/>
      <c r="CSF2" s="226"/>
      <c r="CSG2" s="226"/>
      <c r="CSH2" s="226"/>
      <c r="CSI2" s="226"/>
      <c r="CSJ2" s="226"/>
      <c r="CSK2" s="226"/>
      <c r="CSL2" s="226"/>
      <c r="CSM2" s="226"/>
      <c r="CSN2" s="226"/>
      <c r="CSO2" s="226"/>
      <c r="CSP2" s="226"/>
      <c r="CSQ2" s="226"/>
      <c r="CSR2" s="226"/>
      <c r="CSS2" s="226"/>
      <c r="CST2" s="226"/>
      <c r="CSU2" s="226"/>
      <c r="CSV2" s="226"/>
      <c r="CSW2" s="226"/>
      <c r="CSX2" s="226"/>
      <c r="CSY2" s="226"/>
      <c r="CSZ2" s="226"/>
      <c r="CTA2" s="226"/>
      <c r="CTB2" s="226"/>
      <c r="CTC2" s="226"/>
      <c r="CTD2" s="226"/>
      <c r="CTE2" s="226"/>
      <c r="CTF2" s="226"/>
      <c r="CTG2" s="226"/>
      <c r="CTH2" s="226"/>
      <c r="CTI2" s="226"/>
      <c r="CTJ2" s="226"/>
      <c r="CTK2" s="226"/>
      <c r="CTL2" s="226"/>
      <c r="CTM2" s="226"/>
      <c r="CTN2" s="226"/>
      <c r="CTO2" s="226"/>
      <c r="CTP2" s="226"/>
      <c r="CTQ2" s="226"/>
      <c r="CTR2" s="226"/>
      <c r="CTS2" s="226"/>
      <c r="CTT2" s="226"/>
      <c r="CTU2" s="226"/>
      <c r="CTV2" s="226"/>
      <c r="CTW2" s="226"/>
      <c r="CTX2" s="226"/>
      <c r="CTY2" s="226"/>
      <c r="CTZ2" s="226"/>
      <c r="CUA2" s="226"/>
      <c r="CUB2" s="226"/>
      <c r="CUC2" s="226"/>
      <c r="CUD2" s="226"/>
      <c r="CUE2" s="226"/>
      <c r="CUF2" s="226"/>
      <c r="CUG2" s="226"/>
      <c r="CUH2" s="226"/>
      <c r="CUI2" s="226"/>
      <c r="CUJ2" s="226"/>
      <c r="CUK2" s="226"/>
      <c r="CUL2" s="226"/>
      <c r="CUM2" s="226"/>
      <c r="CUN2" s="226"/>
      <c r="CUO2" s="226"/>
      <c r="CUP2" s="226"/>
      <c r="CUQ2" s="226"/>
      <c r="CUR2" s="226"/>
      <c r="CUS2" s="226"/>
      <c r="CUT2" s="226"/>
      <c r="CUU2" s="226"/>
      <c r="CUV2" s="226"/>
      <c r="CUW2" s="226"/>
      <c r="CUX2" s="226"/>
      <c r="CUY2" s="226"/>
      <c r="CUZ2" s="226"/>
      <c r="CVA2" s="226"/>
      <c r="CVB2" s="226"/>
      <c r="CVC2" s="226"/>
      <c r="CVD2" s="226"/>
      <c r="CVE2" s="226"/>
      <c r="CVF2" s="226"/>
      <c r="CVG2" s="226"/>
      <c r="CVH2" s="226"/>
      <c r="CVI2" s="226"/>
      <c r="CVJ2" s="226"/>
      <c r="CVK2" s="226"/>
      <c r="CVL2" s="226"/>
      <c r="CVM2" s="226"/>
      <c r="CVN2" s="226"/>
      <c r="CVO2" s="226"/>
      <c r="CVP2" s="226"/>
      <c r="CVQ2" s="226"/>
      <c r="CVR2" s="226"/>
      <c r="CVS2" s="226"/>
      <c r="CVT2" s="226"/>
      <c r="CVU2" s="226"/>
      <c r="CVV2" s="226"/>
      <c r="CVW2" s="226"/>
      <c r="CVX2" s="226"/>
      <c r="CVY2" s="226"/>
      <c r="CVZ2" s="226"/>
      <c r="CWA2" s="226"/>
      <c r="CWB2" s="226"/>
      <c r="CWC2" s="226"/>
      <c r="CWD2" s="226"/>
      <c r="CWE2" s="226"/>
      <c r="CWF2" s="226"/>
      <c r="CWG2" s="226"/>
      <c r="CWH2" s="226"/>
      <c r="CWI2" s="226"/>
      <c r="CWJ2" s="226"/>
      <c r="CWK2" s="226"/>
      <c r="CWL2" s="226"/>
      <c r="CWM2" s="226"/>
      <c r="CWN2" s="226"/>
      <c r="CWO2" s="226"/>
      <c r="CWP2" s="226"/>
      <c r="CWQ2" s="226"/>
      <c r="CWR2" s="226"/>
      <c r="CWS2" s="226"/>
      <c r="CWT2" s="226"/>
      <c r="CWU2" s="226"/>
      <c r="CWV2" s="226"/>
      <c r="CWW2" s="226"/>
      <c r="CWX2" s="226"/>
      <c r="CWY2" s="226"/>
      <c r="CWZ2" s="226"/>
      <c r="CXA2" s="226"/>
      <c r="CXB2" s="226"/>
      <c r="CXC2" s="226"/>
      <c r="CXD2" s="226"/>
      <c r="CXE2" s="226"/>
      <c r="CXF2" s="226"/>
      <c r="CXG2" s="226"/>
      <c r="CXH2" s="226"/>
      <c r="CXI2" s="226"/>
      <c r="CXJ2" s="226"/>
      <c r="CXK2" s="226"/>
      <c r="CXL2" s="226"/>
      <c r="CXM2" s="226"/>
      <c r="CXN2" s="226"/>
      <c r="CXO2" s="226"/>
      <c r="CXP2" s="226"/>
      <c r="CXQ2" s="226"/>
      <c r="CXR2" s="226"/>
      <c r="CXS2" s="226"/>
      <c r="CXT2" s="226"/>
      <c r="CXU2" s="226"/>
      <c r="CXV2" s="226"/>
      <c r="CXW2" s="226"/>
      <c r="CXX2" s="226"/>
      <c r="CXY2" s="226"/>
      <c r="CXZ2" s="226"/>
      <c r="CYA2" s="226"/>
      <c r="CYB2" s="226"/>
      <c r="CYC2" s="226"/>
      <c r="CYD2" s="226"/>
      <c r="CYE2" s="226"/>
      <c r="CYF2" s="226"/>
      <c r="CYG2" s="226"/>
      <c r="CYH2" s="226"/>
      <c r="CYI2" s="226"/>
      <c r="CYJ2" s="226"/>
      <c r="CYK2" s="226"/>
      <c r="CYL2" s="226"/>
      <c r="CYM2" s="226"/>
      <c r="CYN2" s="226"/>
      <c r="CYO2" s="226"/>
      <c r="CYP2" s="226"/>
      <c r="CYQ2" s="226"/>
      <c r="CYR2" s="226"/>
      <c r="CYS2" s="226"/>
      <c r="CYT2" s="226"/>
      <c r="CYU2" s="226"/>
      <c r="CYV2" s="226"/>
      <c r="CYW2" s="226"/>
      <c r="CYX2" s="226"/>
      <c r="CYY2" s="226"/>
      <c r="CYZ2" s="226"/>
      <c r="CZA2" s="226"/>
      <c r="CZB2" s="226"/>
      <c r="CZC2" s="226"/>
      <c r="CZD2" s="226"/>
      <c r="CZE2" s="226"/>
      <c r="CZF2" s="226"/>
      <c r="CZG2" s="226"/>
      <c r="CZH2" s="226"/>
      <c r="CZI2" s="226"/>
      <c r="CZJ2" s="226"/>
      <c r="CZK2" s="226"/>
      <c r="CZL2" s="226"/>
      <c r="CZM2" s="226"/>
      <c r="CZN2" s="226"/>
      <c r="CZO2" s="226"/>
      <c r="CZP2" s="226"/>
      <c r="CZQ2" s="226"/>
      <c r="CZR2" s="226"/>
      <c r="CZS2" s="226"/>
      <c r="CZT2" s="226"/>
      <c r="CZU2" s="226"/>
      <c r="CZV2" s="226"/>
      <c r="CZW2" s="226"/>
      <c r="CZX2" s="226"/>
      <c r="CZY2" s="226"/>
      <c r="CZZ2" s="226"/>
      <c r="DAA2" s="226"/>
      <c r="DAB2" s="226"/>
      <c r="DAC2" s="226"/>
      <c r="DAD2" s="226"/>
      <c r="DAE2" s="226"/>
      <c r="DAF2" s="226"/>
      <c r="DAG2" s="226"/>
      <c r="DAH2" s="226"/>
      <c r="DAI2" s="226"/>
      <c r="DAJ2" s="226"/>
      <c r="DAK2" s="226"/>
      <c r="DAL2" s="226"/>
      <c r="DAM2" s="226"/>
      <c r="DAN2" s="226"/>
      <c r="DAO2" s="226"/>
      <c r="DAP2" s="226"/>
      <c r="DAQ2" s="226"/>
      <c r="DAR2" s="226"/>
      <c r="DAS2" s="226"/>
      <c r="DAT2" s="226"/>
      <c r="DAU2" s="226"/>
      <c r="DAV2" s="226"/>
      <c r="DAW2" s="226"/>
      <c r="DAX2" s="226"/>
      <c r="DAY2" s="226"/>
      <c r="DAZ2" s="226"/>
      <c r="DBA2" s="226"/>
      <c r="DBB2" s="226"/>
      <c r="DBC2" s="226"/>
      <c r="DBD2" s="226"/>
      <c r="DBE2" s="226"/>
      <c r="DBF2" s="226"/>
      <c r="DBG2" s="226"/>
      <c r="DBH2" s="226"/>
      <c r="DBI2" s="226"/>
      <c r="DBJ2" s="226"/>
      <c r="DBK2" s="226"/>
      <c r="DBL2" s="226"/>
      <c r="DBM2" s="226"/>
      <c r="DBN2" s="226"/>
      <c r="DBO2" s="226"/>
      <c r="DBP2" s="226"/>
      <c r="DBQ2" s="226"/>
      <c r="DBR2" s="226"/>
      <c r="DBS2" s="226"/>
      <c r="DBT2" s="226"/>
      <c r="DBU2" s="226"/>
      <c r="DBV2" s="226"/>
      <c r="DBW2" s="226"/>
      <c r="DBX2" s="226"/>
      <c r="DBY2" s="226"/>
      <c r="DBZ2" s="226"/>
      <c r="DCA2" s="226"/>
      <c r="DCB2" s="226"/>
      <c r="DCC2" s="226"/>
      <c r="DCD2" s="226"/>
      <c r="DCE2" s="226"/>
      <c r="DCF2" s="226"/>
      <c r="DCG2" s="226"/>
      <c r="DCH2" s="226"/>
      <c r="DCI2" s="226"/>
      <c r="DCJ2" s="226"/>
      <c r="DCK2" s="226"/>
      <c r="DCL2" s="226"/>
      <c r="DCM2" s="226"/>
      <c r="DCN2" s="226"/>
      <c r="DCO2" s="226"/>
      <c r="DCP2" s="226"/>
      <c r="DCQ2" s="226"/>
      <c r="DCR2" s="226"/>
      <c r="DCS2" s="226"/>
      <c r="DCT2" s="226"/>
      <c r="DCU2" s="226"/>
      <c r="DCV2" s="226"/>
      <c r="DCW2" s="226"/>
      <c r="DCX2" s="226"/>
      <c r="DCY2" s="226"/>
      <c r="DCZ2" s="226"/>
      <c r="DDA2" s="226"/>
      <c r="DDB2" s="226"/>
      <c r="DDC2" s="226"/>
      <c r="DDD2" s="226"/>
      <c r="DDE2" s="226"/>
      <c r="DDF2" s="226"/>
      <c r="DDG2" s="226"/>
      <c r="DDH2" s="226"/>
      <c r="DDI2" s="226"/>
      <c r="DDJ2" s="226"/>
      <c r="DDK2" s="226"/>
      <c r="DDL2" s="226"/>
      <c r="DDM2" s="226"/>
      <c r="DDN2" s="226"/>
      <c r="DDO2" s="226"/>
      <c r="DDP2" s="226"/>
      <c r="DDQ2" s="226"/>
      <c r="DDR2" s="226"/>
      <c r="DDS2" s="226"/>
      <c r="DDT2" s="226"/>
      <c r="DDU2" s="226"/>
      <c r="DDV2" s="226"/>
      <c r="DDW2" s="226"/>
      <c r="DDX2" s="226"/>
      <c r="DDY2" s="226"/>
      <c r="DDZ2" s="226"/>
      <c r="DEA2" s="226"/>
      <c r="DEB2" s="226"/>
      <c r="DEC2" s="226"/>
      <c r="DED2" s="226"/>
      <c r="DEE2" s="226"/>
      <c r="DEF2" s="226"/>
      <c r="DEG2" s="226"/>
      <c r="DEH2" s="226"/>
      <c r="DEI2" s="226"/>
      <c r="DEJ2" s="226"/>
      <c r="DEK2" s="226"/>
      <c r="DEL2" s="226"/>
      <c r="DEM2" s="226"/>
      <c r="DEN2" s="226"/>
      <c r="DEO2" s="226"/>
      <c r="DEP2" s="226"/>
      <c r="DEQ2" s="226"/>
      <c r="DER2" s="226"/>
      <c r="DES2" s="226"/>
      <c r="DET2" s="226"/>
      <c r="DEU2" s="226"/>
      <c r="DEV2" s="226"/>
      <c r="DEW2" s="226"/>
      <c r="DEX2" s="226"/>
      <c r="DEY2" s="226"/>
      <c r="DEZ2" s="226"/>
      <c r="DFA2" s="226"/>
      <c r="DFB2" s="226"/>
      <c r="DFC2" s="226"/>
      <c r="DFD2" s="226"/>
      <c r="DFE2" s="226"/>
      <c r="DFF2" s="226"/>
      <c r="DFG2" s="226"/>
      <c r="DFH2" s="226"/>
      <c r="DFI2" s="226"/>
      <c r="DFJ2" s="226"/>
      <c r="DFK2" s="226"/>
      <c r="DFL2" s="226"/>
      <c r="DFM2" s="226"/>
      <c r="DFN2" s="226"/>
      <c r="DFO2" s="226"/>
      <c r="DFP2" s="226"/>
      <c r="DFQ2" s="226"/>
      <c r="DFR2" s="226"/>
      <c r="DFS2" s="226"/>
      <c r="DFT2" s="226"/>
      <c r="DFU2" s="226"/>
      <c r="DFV2" s="226"/>
      <c r="DFW2" s="226"/>
      <c r="DFX2" s="226"/>
      <c r="DFY2" s="226"/>
      <c r="DFZ2" s="226"/>
      <c r="DGA2" s="226"/>
      <c r="DGB2" s="226"/>
      <c r="DGC2" s="226"/>
      <c r="DGD2" s="226"/>
      <c r="DGE2" s="226"/>
      <c r="DGF2" s="226"/>
      <c r="DGG2" s="226"/>
      <c r="DGH2" s="226"/>
      <c r="DGI2" s="226"/>
      <c r="DGJ2" s="226"/>
      <c r="DGK2" s="226"/>
      <c r="DGL2" s="226"/>
      <c r="DGM2" s="226"/>
      <c r="DGN2" s="226"/>
      <c r="DGO2" s="226"/>
      <c r="DGP2" s="226"/>
      <c r="DGQ2" s="226"/>
      <c r="DGR2" s="226"/>
      <c r="DGS2" s="226"/>
      <c r="DGT2" s="226"/>
      <c r="DGU2" s="226"/>
      <c r="DGV2" s="226"/>
      <c r="DGW2" s="226"/>
      <c r="DGX2" s="226"/>
      <c r="DGY2" s="226"/>
      <c r="DGZ2" s="226"/>
      <c r="DHA2" s="226"/>
      <c r="DHB2" s="226"/>
      <c r="DHC2" s="226"/>
      <c r="DHD2" s="226"/>
      <c r="DHE2" s="226"/>
      <c r="DHF2" s="226"/>
      <c r="DHG2" s="226"/>
      <c r="DHH2" s="226"/>
      <c r="DHI2" s="226"/>
      <c r="DHJ2" s="226"/>
      <c r="DHK2" s="226"/>
      <c r="DHL2" s="226"/>
      <c r="DHM2" s="226"/>
      <c r="DHN2" s="226"/>
      <c r="DHO2" s="226"/>
      <c r="DHP2" s="226"/>
      <c r="DHQ2" s="226"/>
      <c r="DHR2" s="226"/>
      <c r="DHS2" s="226"/>
      <c r="DHT2" s="226"/>
      <c r="DHU2" s="226"/>
      <c r="DHV2" s="226"/>
      <c r="DHW2" s="226"/>
      <c r="DHX2" s="226"/>
      <c r="DHY2" s="226"/>
      <c r="DHZ2" s="226"/>
      <c r="DIA2" s="226"/>
      <c r="DIB2" s="226"/>
      <c r="DIC2" s="226"/>
      <c r="DID2" s="226"/>
      <c r="DIE2" s="226"/>
      <c r="DIF2" s="226"/>
      <c r="DIG2" s="226"/>
      <c r="DIH2" s="226"/>
      <c r="DII2" s="226"/>
      <c r="DIJ2" s="226"/>
      <c r="DIK2" s="226"/>
      <c r="DIL2" s="226"/>
      <c r="DIM2" s="226"/>
      <c r="DIN2" s="226"/>
      <c r="DIO2" s="226"/>
      <c r="DIP2" s="226"/>
      <c r="DIQ2" s="226"/>
      <c r="DIR2" s="226"/>
      <c r="DIS2" s="226"/>
      <c r="DIT2" s="226"/>
      <c r="DIU2" s="226"/>
      <c r="DIV2" s="226"/>
      <c r="DIW2" s="226"/>
      <c r="DIX2" s="226"/>
      <c r="DIY2" s="226"/>
      <c r="DIZ2" s="226"/>
      <c r="DJA2" s="226"/>
      <c r="DJB2" s="226"/>
      <c r="DJC2" s="226"/>
      <c r="DJD2" s="226"/>
      <c r="DJE2" s="226"/>
      <c r="DJF2" s="226"/>
      <c r="DJG2" s="226"/>
      <c r="DJH2" s="226"/>
      <c r="DJI2" s="226"/>
      <c r="DJJ2" s="226"/>
      <c r="DJK2" s="226"/>
      <c r="DJL2" s="226"/>
      <c r="DJM2" s="226"/>
      <c r="DJN2" s="226"/>
      <c r="DJO2" s="226"/>
      <c r="DJP2" s="226"/>
      <c r="DJQ2" s="226"/>
      <c r="DJR2" s="226"/>
      <c r="DJS2" s="226"/>
      <c r="DJT2" s="226"/>
      <c r="DJU2" s="226"/>
      <c r="DJV2" s="226"/>
      <c r="DJW2" s="226"/>
      <c r="DJX2" s="226"/>
      <c r="DJY2" s="226"/>
      <c r="DJZ2" s="226"/>
      <c r="DKA2" s="226"/>
      <c r="DKB2" s="226"/>
      <c r="DKC2" s="226"/>
      <c r="DKD2" s="226"/>
      <c r="DKE2" s="226"/>
      <c r="DKF2" s="226"/>
      <c r="DKG2" s="226"/>
      <c r="DKH2" s="226"/>
      <c r="DKI2" s="226"/>
      <c r="DKJ2" s="226"/>
      <c r="DKK2" s="226"/>
      <c r="DKL2" s="226"/>
      <c r="DKM2" s="226"/>
      <c r="DKN2" s="226"/>
      <c r="DKO2" s="226"/>
      <c r="DKP2" s="226"/>
      <c r="DKQ2" s="226"/>
      <c r="DKR2" s="226"/>
      <c r="DKS2" s="226"/>
      <c r="DKT2" s="226"/>
      <c r="DKU2" s="226"/>
      <c r="DKV2" s="226"/>
      <c r="DKW2" s="226"/>
      <c r="DKX2" s="226"/>
      <c r="DKY2" s="226"/>
      <c r="DKZ2" s="226"/>
      <c r="DLA2" s="226"/>
      <c r="DLB2" s="226"/>
      <c r="DLC2" s="226"/>
      <c r="DLD2" s="226"/>
      <c r="DLE2" s="226"/>
      <c r="DLF2" s="226"/>
      <c r="DLG2" s="226"/>
      <c r="DLH2" s="226"/>
      <c r="DLI2" s="226"/>
      <c r="DLJ2" s="226"/>
      <c r="DLK2" s="226"/>
      <c r="DLL2" s="226"/>
      <c r="DLM2" s="226"/>
      <c r="DLN2" s="226"/>
      <c r="DLO2" s="226"/>
      <c r="DLP2" s="226"/>
      <c r="DLQ2" s="226"/>
      <c r="DLR2" s="226"/>
      <c r="DLS2" s="226"/>
      <c r="DLT2" s="226"/>
      <c r="DLU2" s="226"/>
      <c r="DLV2" s="226"/>
      <c r="DLW2" s="226"/>
      <c r="DLX2" s="226"/>
      <c r="DLY2" s="226"/>
      <c r="DLZ2" s="226"/>
      <c r="DMA2" s="226"/>
      <c r="DMB2" s="226"/>
      <c r="DMC2" s="226"/>
      <c r="DMD2" s="226"/>
      <c r="DME2" s="226"/>
      <c r="DMF2" s="226"/>
      <c r="DMG2" s="226"/>
      <c r="DMH2" s="226"/>
      <c r="DMI2" s="226"/>
      <c r="DMJ2" s="226"/>
      <c r="DMK2" s="226"/>
      <c r="DML2" s="226"/>
      <c r="DMM2" s="226"/>
      <c r="DMN2" s="226"/>
      <c r="DMO2" s="226"/>
      <c r="DMP2" s="226"/>
      <c r="DMQ2" s="226"/>
      <c r="DMR2" s="226"/>
      <c r="DMS2" s="226"/>
      <c r="DMT2" s="226"/>
      <c r="DMU2" s="226"/>
      <c r="DMV2" s="226"/>
      <c r="DMW2" s="226"/>
      <c r="DMX2" s="226"/>
      <c r="DMY2" s="226"/>
      <c r="DMZ2" s="226"/>
      <c r="DNA2" s="226"/>
      <c r="DNB2" s="226"/>
      <c r="DNC2" s="226"/>
      <c r="DND2" s="226"/>
      <c r="DNE2" s="226"/>
      <c r="DNF2" s="226"/>
      <c r="DNG2" s="226"/>
      <c r="DNH2" s="226"/>
      <c r="DNI2" s="226"/>
      <c r="DNJ2" s="226"/>
      <c r="DNK2" s="226"/>
      <c r="DNL2" s="226"/>
      <c r="DNM2" s="226"/>
      <c r="DNN2" s="226"/>
      <c r="DNO2" s="226"/>
      <c r="DNP2" s="226"/>
      <c r="DNQ2" s="226"/>
      <c r="DNR2" s="226"/>
      <c r="DNS2" s="226"/>
      <c r="DNT2" s="226"/>
      <c r="DNU2" s="226"/>
      <c r="DNV2" s="226"/>
      <c r="DNW2" s="226"/>
      <c r="DNX2" s="226"/>
      <c r="DNY2" s="226"/>
      <c r="DNZ2" s="226"/>
      <c r="DOA2" s="226"/>
      <c r="DOB2" s="226"/>
      <c r="DOC2" s="226"/>
      <c r="DOD2" s="226"/>
      <c r="DOE2" s="226"/>
      <c r="DOF2" s="226"/>
      <c r="DOG2" s="226"/>
      <c r="DOH2" s="226"/>
      <c r="DOI2" s="226"/>
      <c r="DOJ2" s="226"/>
      <c r="DOK2" s="226"/>
      <c r="DOL2" s="226"/>
      <c r="DOM2" s="226"/>
      <c r="DON2" s="226"/>
      <c r="DOO2" s="226"/>
      <c r="DOP2" s="226"/>
      <c r="DOQ2" s="226"/>
      <c r="DOR2" s="226"/>
      <c r="DOS2" s="226"/>
      <c r="DOT2" s="226"/>
      <c r="DOU2" s="226"/>
      <c r="DOV2" s="226"/>
      <c r="DOW2" s="226"/>
      <c r="DOX2" s="226"/>
      <c r="DOY2" s="226"/>
      <c r="DOZ2" s="226"/>
      <c r="DPA2" s="226"/>
      <c r="DPB2" s="226"/>
      <c r="DPC2" s="226"/>
      <c r="DPD2" s="226"/>
      <c r="DPE2" s="226"/>
      <c r="DPF2" s="226"/>
      <c r="DPG2" s="226"/>
      <c r="DPH2" s="226"/>
      <c r="DPI2" s="226"/>
      <c r="DPJ2" s="226"/>
      <c r="DPK2" s="226"/>
      <c r="DPL2" s="226"/>
      <c r="DPM2" s="226"/>
      <c r="DPN2" s="226"/>
      <c r="DPO2" s="226"/>
      <c r="DPP2" s="226"/>
      <c r="DPQ2" s="226"/>
      <c r="DPR2" s="226"/>
      <c r="DPS2" s="226"/>
      <c r="DPT2" s="226"/>
      <c r="DPU2" s="226"/>
      <c r="DPV2" s="226"/>
      <c r="DPW2" s="226"/>
      <c r="DPX2" s="226"/>
      <c r="DPY2" s="226"/>
      <c r="DPZ2" s="226"/>
      <c r="DQA2" s="226"/>
      <c r="DQB2" s="226"/>
      <c r="DQC2" s="226"/>
      <c r="DQD2" s="226"/>
      <c r="DQE2" s="226"/>
      <c r="DQF2" s="226"/>
      <c r="DQG2" s="226"/>
      <c r="DQH2" s="226"/>
      <c r="DQI2" s="226"/>
      <c r="DQJ2" s="226"/>
      <c r="DQK2" s="226"/>
      <c r="DQL2" s="226"/>
      <c r="DQM2" s="226"/>
      <c r="DQN2" s="226"/>
      <c r="DQO2" s="226"/>
      <c r="DQP2" s="226"/>
      <c r="DQQ2" s="226"/>
      <c r="DQR2" s="226"/>
      <c r="DQS2" s="226"/>
      <c r="DQT2" s="226"/>
      <c r="DQU2" s="226"/>
      <c r="DQV2" s="226"/>
      <c r="DQW2" s="226"/>
      <c r="DQX2" s="226"/>
      <c r="DQY2" s="226"/>
      <c r="DQZ2" s="226"/>
      <c r="DRA2" s="226"/>
      <c r="DRB2" s="226"/>
      <c r="DRC2" s="226"/>
      <c r="DRD2" s="226"/>
      <c r="DRE2" s="226"/>
      <c r="DRF2" s="226"/>
      <c r="DRG2" s="226"/>
      <c r="DRH2" s="226"/>
      <c r="DRI2" s="226"/>
      <c r="DRJ2" s="226"/>
      <c r="DRK2" s="226"/>
      <c r="DRL2" s="226"/>
      <c r="DRM2" s="226"/>
      <c r="DRN2" s="226"/>
      <c r="DRO2" s="226"/>
      <c r="DRP2" s="226"/>
      <c r="DRQ2" s="226"/>
      <c r="DRR2" s="226"/>
      <c r="DRS2" s="226"/>
      <c r="DRT2" s="226"/>
      <c r="DRU2" s="226"/>
      <c r="DRV2" s="226"/>
      <c r="DRW2" s="226"/>
      <c r="DRX2" s="226"/>
      <c r="DRY2" s="226"/>
      <c r="DRZ2" s="226"/>
      <c r="DSA2" s="226"/>
      <c r="DSB2" s="226"/>
      <c r="DSC2" s="226"/>
      <c r="DSD2" s="226"/>
      <c r="DSE2" s="226"/>
      <c r="DSF2" s="226"/>
      <c r="DSG2" s="226"/>
      <c r="DSH2" s="226"/>
      <c r="DSI2" s="226"/>
      <c r="DSJ2" s="226"/>
      <c r="DSK2" s="226"/>
      <c r="DSL2" s="226"/>
      <c r="DSM2" s="226"/>
      <c r="DSN2" s="226"/>
      <c r="DSO2" s="226"/>
      <c r="DSP2" s="226"/>
      <c r="DSQ2" s="226"/>
      <c r="DSR2" s="226"/>
      <c r="DSS2" s="226"/>
      <c r="DST2" s="226"/>
      <c r="DSU2" s="226"/>
      <c r="DSV2" s="226"/>
      <c r="DSW2" s="226"/>
      <c r="DSX2" s="226"/>
      <c r="DSY2" s="226"/>
      <c r="DSZ2" s="226"/>
      <c r="DTA2" s="226"/>
      <c r="DTB2" s="226"/>
      <c r="DTC2" s="226"/>
      <c r="DTD2" s="226"/>
      <c r="DTE2" s="226"/>
      <c r="DTF2" s="226"/>
      <c r="DTG2" s="226"/>
      <c r="DTH2" s="226"/>
      <c r="DTI2" s="226"/>
      <c r="DTJ2" s="226"/>
      <c r="DTK2" s="226"/>
      <c r="DTL2" s="226"/>
      <c r="DTM2" s="226"/>
      <c r="DTN2" s="226"/>
      <c r="DTO2" s="226"/>
      <c r="DTP2" s="226"/>
      <c r="DTQ2" s="226"/>
      <c r="DTR2" s="226"/>
      <c r="DTS2" s="226"/>
      <c r="DTT2" s="226"/>
      <c r="DTU2" s="226"/>
      <c r="DTV2" s="226"/>
      <c r="DTW2" s="226"/>
      <c r="DTX2" s="226"/>
      <c r="DTY2" s="226"/>
      <c r="DTZ2" s="226"/>
      <c r="DUA2" s="226"/>
      <c r="DUB2" s="226"/>
      <c r="DUC2" s="226"/>
      <c r="DUD2" s="226"/>
      <c r="DUE2" s="226"/>
      <c r="DUF2" s="226"/>
      <c r="DUG2" s="226"/>
      <c r="DUH2" s="226"/>
      <c r="DUI2" s="226"/>
      <c r="DUJ2" s="226"/>
      <c r="DUK2" s="226"/>
      <c r="DUL2" s="226"/>
      <c r="DUM2" s="226"/>
      <c r="DUN2" s="226"/>
      <c r="DUO2" s="226"/>
      <c r="DUP2" s="226"/>
      <c r="DUQ2" s="226"/>
      <c r="DUR2" s="226"/>
      <c r="DUS2" s="226"/>
      <c r="DUT2" s="226"/>
      <c r="DUU2" s="226"/>
      <c r="DUV2" s="226"/>
      <c r="DUW2" s="226"/>
      <c r="DUX2" s="226"/>
      <c r="DUY2" s="226"/>
      <c r="DUZ2" s="226"/>
      <c r="DVA2" s="226"/>
      <c r="DVB2" s="226"/>
      <c r="DVC2" s="226"/>
      <c r="DVD2" s="226"/>
      <c r="DVE2" s="226"/>
      <c r="DVF2" s="226"/>
      <c r="DVG2" s="226"/>
      <c r="DVH2" s="226"/>
      <c r="DVI2" s="226"/>
      <c r="DVJ2" s="226"/>
      <c r="DVK2" s="226"/>
      <c r="DVL2" s="226"/>
      <c r="DVM2" s="226"/>
      <c r="DVN2" s="226"/>
      <c r="DVO2" s="226"/>
      <c r="DVP2" s="226"/>
      <c r="DVQ2" s="226"/>
      <c r="DVR2" s="226"/>
      <c r="DVS2" s="226"/>
      <c r="DVT2" s="226"/>
      <c r="DVU2" s="226"/>
      <c r="DVV2" s="226"/>
      <c r="DVW2" s="226"/>
      <c r="DVX2" s="226"/>
      <c r="DVY2" s="226"/>
      <c r="DVZ2" s="226"/>
      <c r="DWA2" s="226"/>
      <c r="DWB2" s="226"/>
      <c r="DWC2" s="226"/>
      <c r="DWD2" s="226"/>
      <c r="DWE2" s="226"/>
      <c r="DWF2" s="226"/>
      <c r="DWG2" s="226"/>
      <c r="DWH2" s="226"/>
      <c r="DWI2" s="226"/>
      <c r="DWJ2" s="226"/>
      <c r="DWK2" s="226"/>
      <c r="DWL2" s="226"/>
      <c r="DWM2" s="226"/>
      <c r="DWN2" s="226"/>
      <c r="DWO2" s="226"/>
      <c r="DWP2" s="226"/>
      <c r="DWQ2" s="226"/>
      <c r="DWR2" s="226"/>
      <c r="DWS2" s="226"/>
      <c r="DWT2" s="226"/>
      <c r="DWU2" s="226"/>
      <c r="DWV2" s="226"/>
      <c r="DWW2" s="226"/>
      <c r="DWX2" s="226"/>
      <c r="DWY2" s="226"/>
      <c r="DWZ2" s="226"/>
      <c r="DXA2" s="226"/>
      <c r="DXB2" s="226"/>
      <c r="DXC2" s="226"/>
      <c r="DXD2" s="226"/>
      <c r="DXE2" s="226"/>
      <c r="DXF2" s="226"/>
      <c r="DXG2" s="226"/>
      <c r="DXH2" s="226"/>
      <c r="DXI2" s="226"/>
      <c r="DXJ2" s="226"/>
      <c r="DXK2" s="226"/>
      <c r="DXL2" s="226"/>
      <c r="DXM2" s="226"/>
      <c r="DXN2" s="226"/>
      <c r="DXO2" s="226"/>
      <c r="DXP2" s="226"/>
      <c r="DXQ2" s="226"/>
      <c r="DXR2" s="226"/>
      <c r="DXS2" s="226"/>
      <c r="DXT2" s="226"/>
      <c r="DXU2" s="226"/>
      <c r="DXV2" s="226"/>
      <c r="DXW2" s="226"/>
      <c r="DXX2" s="226"/>
      <c r="DXY2" s="226"/>
      <c r="DXZ2" s="226"/>
      <c r="DYA2" s="226"/>
      <c r="DYB2" s="226"/>
      <c r="DYC2" s="226"/>
      <c r="DYD2" s="226"/>
      <c r="DYE2" s="226"/>
      <c r="DYF2" s="226"/>
      <c r="DYG2" s="226"/>
      <c r="DYH2" s="226"/>
      <c r="DYI2" s="226"/>
      <c r="DYJ2" s="226"/>
      <c r="DYK2" s="226"/>
      <c r="DYL2" s="226"/>
      <c r="DYM2" s="226"/>
      <c r="DYN2" s="226"/>
      <c r="DYO2" s="226"/>
      <c r="DYP2" s="226"/>
      <c r="DYQ2" s="226"/>
      <c r="DYR2" s="226"/>
      <c r="DYS2" s="226"/>
      <c r="DYT2" s="226"/>
      <c r="DYU2" s="226"/>
      <c r="DYV2" s="226"/>
      <c r="DYW2" s="226"/>
      <c r="DYX2" s="226"/>
      <c r="DYY2" s="226"/>
      <c r="DYZ2" s="226"/>
      <c r="DZA2" s="226"/>
      <c r="DZB2" s="226"/>
      <c r="DZC2" s="226"/>
      <c r="DZD2" s="226"/>
      <c r="DZE2" s="226"/>
      <c r="DZF2" s="226"/>
      <c r="DZG2" s="226"/>
      <c r="DZH2" s="226"/>
      <c r="DZI2" s="226"/>
      <c r="DZJ2" s="226"/>
      <c r="DZK2" s="226"/>
      <c r="DZL2" s="226"/>
      <c r="DZM2" s="226"/>
      <c r="DZN2" s="226"/>
      <c r="DZO2" s="226"/>
      <c r="DZP2" s="226"/>
      <c r="DZQ2" s="226"/>
      <c r="DZR2" s="226"/>
      <c r="DZS2" s="226"/>
      <c r="DZT2" s="226"/>
      <c r="DZU2" s="226"/>
      <c r="DZV2" s="226"/>
      <c r="DZW2" s="226"/>
      <c r="DZX2" s="226"/>
      <c r="DZY2" s="226"/>
      <c r="DZZ2" s="226"/>
      <c r="EAA2" s="226"/>
      <c r="EAB2" s="226"/>
      <c r="EAC2" s="226"/>
      <c r="EAD2" s="226"/>
      <c r="EAE2" s="226"/>
      <c r="EAF2" s="226"/>
      <c r="EAG2" s="226"/>
      <c r="EAH2" s="226"/>
      <c r="EAI2" s="226"/>
      <c r="EAJ2" s="226"/>
      <c r="EAK2" s="226"/>
      <c r="EAL2" s="226"/>
      <c r="EAM2" s="226"/>
      <c r="EAN2" s="226"/>
      <c r="EAO2" s="226"/>
      <c r="EAP2" s="226"/>
      <c r="EAQ2" s="226"/>
      <c r="EAR2" s="226"/>
      <c r="EAS2" s="226"/>
      <c r="EAT2" s="226"/>
      <c r="EAU2" s="226"/>
      <c r="EAV2" s="226"/>
      <c r="EAW2" s="226"/>
      <c r="EAX2" s="226"/>
      <c r="EAY2" s="226"/>
      <c r="EAZ2" s="226"/>
      <c r="EBA2" s="226"/>
      <c r="EBB2" s="226"/>
      <c r="EBC2" s="226"/>
      <c r="EBD2" s="226"/>
      <c r="EBE2" s="226"/>
      <c r="EBF2" s="226"/>
      <c r="EBG2" s="226"/>
      <c r="EBH2" s="226"/>
      <c r="EBI2" s="226"/>
      <c r="EBJ2" s="226"/>
      <c r="EBK2" s="226"/>
      <c r="EBL2" s="226"/>
      <c r="EBM2" s="226"/>
      <c r="EBN2" s="226"/>
      <c r="EBO2" s="226"/>
      <c r="EBP2" s="226"/>
      <c r="EBQ2" s="226"/>
      <c r="EBR2" s="226"/>
      <c r="EBS2" s="226"/>
      <c r="EBT2" s="226"/>
      <c r="EBU2" s="226"/>
      <c r="EBV2" s="226"/>
      <c r="EBW2" s="226"/>
      <c r="EBX2" s="226"/>
      <c r="EBY2" s="226"/>
      <c r="EBZ2" s="226"/>
      <c r="ECA2" s="226"/>
      <c r="ECB2" s="226"/>
      <c r="ECC2" s="226"/>
      <c r="ECD2" s="226"/>
      <c r="ECE2" s="226"/>
      <c r="ECF2" s="226"/>
      <c r="ECG2" s="226"/>
      <c r="ECH2" s="226"/>
      <c r="ECI2" s="226"/>
      <c r="ECJ2" s="226"/>
      <c r="ECK2" s="226"/>
      <c r="ECL2" s="226"/>
      <c r="ECM2" s="226"/>
      <c r="ECN2" s="226"/>
      <c r="ECO2" s="226"/>
      <c r="ECP2" s="226"/>
      <c r="ECQ2" s="226"/>
      <c r="ECR2" s="226"/>
      <c r="ECS2" s="226"/>
      <c r="ECT2" s="226"/>
      <c r="ECU2" s="226"/>
      <c r="ECV2" s="226"/>
      <c r="ECW2" s="226"/>
      <c r="ECX2" s="226"/>
      <c r="ECY2" s="226"/>
      <c r="ECZ2" s="226"/>
      <c r="EDA2" s="226"/>
      <c r="EDB2" s="226"/>
      <c r="EDC2" s="226"/>
      <c r="EDD2" s="226"/>
      <c r="EDE2" s="226"/>
      <c r="EDF2" s="226"/>
      <c r="EDG2" s="226"/>
      <c r="EDH2" s="226"/>
      <c r="EDI2" s="226"/>
      <c r="EDJ2" s="226"/>
      <c r="EDK2" s="226"/>
      <c r="EDL2" s="226"/>
      <c r="EDM2" s="226"/>
      <c r="EDN2" s="226"/>
      <c r="EDO2" s="226"/>
      <c r="EDP2" s="226"/>
      <c r="EDQ2" s="226"/>
      <c r="EDR2" s="226"/>
      <c r="EDS2" s="226"/>
      <c r="EDT2" s="226"/>
      <c r="EDU2" s="226"/>
      <c r="EDV2" s="226"/>
      <c r="EDW2" s="226"/>
      <c r="EDX2" s="226"/>
      <c r="EDY2" s="226"/>
      <c r="EDZ2" s="226"/>
      <c r="EEA2" s="226"/>
      <c r="EEB2" s="226"/>
      <c r="EEC2" s="226"/>
      <c r="EED2" s="226"/>
      <c r="EEE2" s="226"/>
      <c r="EEF2" s="226"/>
      <c r="EEG2" s="226"/>
      <c r="EEH2" s="226"/>
      <c r="EEI2" s="226"/>
      <c r="EEJ2" s="226"/>
      <c r="EEK2" s="226"/>
      <c r="EEL2" s="226"/>
      <c r="EEM2" s="226"/>
      <c r="EEN2" s="226"/>
      <c r="EEO2" s="226"/>
      <c r="EEP2" s="226"/>
      <c r="EEQ2" s="226"/>
      <c r="EER2" s="226"/>
      <c r="EES2" s="226"/>
      <c r="EET2" s="226"/>
      <c r="EEU2" s="226"/>
      <c r="EEV2" s="226"/>
      <c r="EEW2" s="226"/>
      <c r="EEX2" s="226"/>
      <c r="EEY2" s="226"/>
      <c r="EEZ2" s="226"/>
      <c r="EFA2" s="226"/>
      <c r="EFB2" s="226"/>
      <c r="EFC2" s="226"/>
      <c r="EFD2" s="226"/>
      <c r="EFE2" s="226"/>
      <c r="EFF2" s="226"/>
      <c r="EFG2" s="226"/>
      <c r="EFH2" s="226"/>
      <c r="EFI2" s="226"/>
      <c r="EFJ2" s="226"/>
      <c r="EFK2" s="226"/>
      <c r="EFL2" s="226"/>
      <c r="EFM2" s="226"/>
      <c r="EFN2" s="226"/>
      <c r="EFO2" s="226"/>
      <c r="EFP2" s="226"/>
      <c r="EFQ2" s="226"/>
      <c r="EFR2" s="226"/>
      <c r="EFS2" s="226"/>
      <c r="EFT2" s="226"/>
      <c r="EFU2" s="226"/>
      <c r="EFV2" s="226"/>
      <c r="EFW2" s="226"/>
      <c r="EFX2" s="226"/>
      <c r="EFY2" s="226"/>
      <c r="EFZ2" s="226"/>
      <c r="EGA2" s="226"/>
      <c r="EGB2" s="226"/>
      <c r="EGC2" s="226"/>
      <c r="EGD2" s="226"/>
      <c r="EGE2" s="226"/>
      <c r="EGF2" s="226"/>
      <c r="EGG2" s="226"/>
      <c r="EGH2" s="226"/>
      <c r="EGI2" s="226"/>
      <c r="EGJ2" s="226"/>
      <c r="EGK2" s="226"/>
      <c r="EGL2" s="226"/>
      <c r="EGM2" s="226"/>
      <c r="EGN2" s="226"/>
      <c r="EGO2" s="226"/>
      <c r="EGP2" s="226"/>
      <c r="EGQ2" s="226"/>
      <c r="EGR2" s="226"/>
      <c r="EGS2" s="226"/>
      <c r="EGT2" s="226"/>
      <c r="EGU2" s="226"/>
      <c r="EGV2" s="226"/>
      <c r="EGW2" s="226"/>
      <c r="EGX2" s="226"/>
      <c r="EGY2" s="226"/>
      <c r="EGZ2" s="226"/>
      <c r="EHA2" s="226"/>
      <c r="EHB2" s="226"/>
      <c r="EHC2" s="226"/>
      <c r="EHD2" s="226"/>
      <c r="EHE2" s="226"/>
      <c r="EHF2" s="226"/>
      <c r="EHG2" s="226"/>
      <c r="EHH2" s="226"/>
      <c r="EHI2" s="226"/>
      <c r="EHJ2" s="226"/>
      <c r="EHK2" s="226"/>
      <c r="EHL2" s="226"/>
      <c r="EHM2" s="226"/>
      <c r="EHN2" s="226"/>
      <c r="EHO2" s="226"/>
      <c r="EHP2" s="226"/>
      <c r="EHQ2" s="226"/>
      <c r="EHR2" s="226"/>
      <c r="EHS2" s="226"/>
      <c r="EHT2" s="226"/>
      <c r="EHU2" s="226"/>
      <c r="EHV2" s="226"/>
      <c r="EHW2" s="226"/>
      <c r="EHX2" s="226"/>
      <c r="EHY2" s="226"/>
      <c r="EHZ2" s="226"/>
      <c r="EIA2" s="226"/>
      <c r="EIB2" s="226"/>
      <c r="EIC2" s="226"/>
      <c r="EID2" s="226"/>
      <c r="EIE2" s="226"/>
      <c r="EIF2" s="226"/>
      <c r="EIG2" s="226"/>
      <c r="EIH2" s="226"/>
      <c r="EII2" s="226"/>
      <c r="EIJ2" s="226"/>
      <c r="EIK2" s="226"/>
      <c r="EIL2" s="226"/>
      <c r="EIM2" s="226"/>
      <c r="EIN2" s="226"/>
      <c r="EIO2" s="226"/>
      <c r="EIP2" s="226"/>
      <c r="EIQ2" s="226"/>
      <c r="EIR2" s="226"/>
      <c r="EIS2" s="226"/>
      <c r="EIT2" s="226"/>
      <c r="EIU2" s="226"/>
      <c r="EIV2" s="226"/>
      <c r="EIW2" s="226"/>
      <c r="EIX2" s="226"/>
      <c r="EIY2" s="226"/>
      <c r="EIZ2" s="226"/>
      <c r="EJA2" s="226"/>
      <c r="EJB2" s="226"/>
      <c r="EJC2" s="226"/>
      <c r="EJD2" s="226"/>
      <c r="EJE2" s="226"/>
      <c r="EJF2" s="226"/>
      <c r="EJG2" s="226"/>
      <c r="EJH2" s="226"/>
      <c r="EJI2" s="226"/>
      <c r="EJJ2" s="226"/>
      <c r="EJK2" s="226"/>
      <c r="EJL2" s="226"/>
      <c r="EJM2" s="226"/>
      <c r="EJN2" s="226"/>
      <c r="EJO2" s="226"/>
      <c r="EJP2" s="226"/>
      <c r="EJQ2" s="226"/>
      <c r="EJR2" s="226"/>
      <c r="EJS2" s="226"/>
      <c r="EJT2" s="226"/>
      <c r="EJU2" s="226"/>
      <c r="EJV2" s="226"/>
      <c r="EJW2" s="226"/>
      <c r="EJX2" s="226"/>
      <c r="EJY2" s="226"/>
      <c r="EJZ2" s="226"/>
      <c r="EKA2" s="226"/>
      <c r="EKB2" s="226"/>
      <c r="EKC2" s="226"/>
      <c r="EKD2" s="226"/>
      <c r="EKE2" s="226"/>
      <c r="EKF2" s="226"/>
      <c r="EKG2" s="226"/>
      <c r="EKH2" s="226"/>
      <c r="EKI2" s="226"/>
      <c r="EKJ2" s="226"/>
      <c r="EKK2" s="226"/>
      <c r="EKL2" s="226"/>
      <c r="EKM2" s="226"/>
      <c r="EKN2" s="226"/>
      <c r="EKO2" s="226"/>
      <c r="EKP2" s="226"/>
      <c r="EKQ2" s="226"/>
      <c r="EKR2" s="226"/>
      <c r="EKS2" s="226"/>
      <c r="EKT2" s="226"/>
      <c r="EKU2" s="226"/>
      <c r="EKV2" s="226"/>
      <c r="EKW2" s="226"/>
      <c r="EKX2" s="226"/>
      <c r="EKY2" s="226"/>
      <c r="EKZ2" s="226"/>
      <c r="ELA2" s="226"/>
      <c r="ELB2" s="226"/>
      <c r="ELC2" s="226"/>
      <c r="ELD2" s="226"/>
      <c r="ELE2" s="226"/>
      <c r="ELF2" s="226"/>
      <c r="ELG2" s="226"/>
      <c r="ELH2" s="226"/>
      <c r="ELI2" s="226"/>
      <c r="ELJ2" s="226"/>
      <c r="ELK2" s="226"/>
      <c r="ELL2" s="226"/>
      <c r="ELM2" s="226"/>
      <c r="ELN2" s="226"/>
      <c r="ELO2" s="226"/>
      <c r="ELP2" s="226"/>
      <c r="ELQ2" s="226"/>
      <c r="ELR2" s="226"/>
      <c r="ELS2" s="226"/>
      <c r="ELT2" s="226"/>
      <c r="ELU2" s="226"/>
      <c r="ELV2" s="226"/>
      <c r="ELW2" s="226"/>
      <c r="ELX2" s="226"/>
      <c r="ELY2" s="226"/>
      <c r="ELZ2" s="226"/>
      <c r="EMA2" s="226"/>
      <c r="EMB2" s="226"/>
      <c r="EMC2" s="226"/>
      <c r="EMD2" s="226"/>
      <c r="EME2" s="226"/>
      <c r="EMF2" s="226"/>
      <c r="EMG2" s="226"/>
      <c r="EMH2" s="226"/>
      <c r="EMI2" s="226"/>
      <c r="EMJ2" s="226"/>
      <c r="EMK2" s="226"/>
      <c r="EML2" s="226"/>
      <c r="EMM2" s="226"/>
      <c r="EMN2" s="226"/>
      <c r="EMO2" s="226"/>
      <c r="EMP2" s="226"/>
      <c r="EMQ2" s="226"/>
      <c r="EMR2" s="226"/>
      <c r="EMS2" s="226"/>
      <c r="EMT2" s="226"/>
      <c r="EMU2" s="226"/>
      <c r="EMV2" s="226"/>
      <c r="EMW2" s="226"/>
      <c r="EMX2" s="226"/>
      <c r="EMY2" s="226"/>
      <c r="EMZ2" s="226"/>
      <c r="ENA2" s="226"/>
      <c r="ENB2" s="226"/>
      <c r="ENC2" s="226"/>
      <c r="END2" s="226"/>
      <c r="ENE2" s="226"/>
      <c r="ENF2" s="226"/>
      <c r="ENG2" s="226"/>
      <c r="ENH2" s="226"/>
      <c r="ENI2" s="226"/>
      <c r="ENJ2" s="226"/>
      <c r="ENK2" s="226"/>
      <c r="ENL2" s="226"/>
      <c r="ENM2" s="226"/>
      <c r="ENN2" s="226"/>
      <c r="ENO2" s="226"/>
      <c r="ENP2" s="226"/>
      <c r="ENQ2" s="226"/>
      <c r="ENR2" s="226"/>
      <c r="ENS2" s="226"/>
      <c r="ENT2" s="226"/>
      <c r="ENU2" s="226"/>
      <c r="ENV2" s="226"/>
      <c r="ENW2" s="226"/>
      <c r="ENX2" s="226"/>
      <c r="ENY2" s="226"/>
      <c r="ENZ2" s="226"/>
      <c r="EOA2" s="226"/>
      <c r="EOB2" s="226"/>
      <c r="EOC2" s="226"/>
      <c r="EOD2" s="226"/>
      <c r="EOE2" s="226"/>
      <c r="EOF2" s="226"/>
      <c r="EOG2" s="226"/>
      <c r="EOH2" s="226"/>
      <c r="EOI2" s="226"/>
      <c r="EOJ2" s="226"/>
      <c r="EOK2" s="226"/>
      <c r="EOL2" s="226"/>
      <c r="EOM2" s="226"/>
      <c r="EON2" s="226"/>
      <c r="EOO2" s="226"/>
      <c r="EOP2" s="226"/>
      <c r="EOQ2" s="226"/>
      <c r="EOR2" s="226"/>
      <c r="EOS2" s="226"/>
      <c r="EOT2" s="226"/>
      <c r="EOU2" s="226"/>
      <c r="EOV2" s="226"/>
      <c r="EOW2" s="226"/>
      <c r="EOX2" s="226"/>
      <c r="EOY2" s="226"/>
      <c r="EOZ2" s="226"/>
      <c r="EPA2" s="226"/>
      <c r="EPB2" s="226"/>
      <c r="EPC2" s="226"/>
      <c r="EPD2" s="226"/>
      <c r="EPE2" s="226"/>
      <c r="EPF2" s="226"/>
      <c r="EPG2" s="226"/>
      <c r="EPH2" s="226"/>
      <c r="EPI2" s="226"/>
      <c r="EPJ2" s="226"/>
      <c r="EPK2" s="226"/>
      <c r="EPL2" s="226"/>
      <c r="EPM2" s="226"/>
      <c r="EPN2" s="226"/>
      <c r="EPO2" s="226"/>
      <c r="EPP2" s="226"/>
      <c r="EPQ2" s="226"/>
      <c r="EPR2" s="226"/>
      <c r="EPS2" s="226"/>
      <c r="EPT2" s="226"/>
      <c r="EPU2" s="226"/>
      <c r="EPV2" s="226"/>
      <c r="EPW2" s="226"/>
      <c r="EPX2" s="226"/>
      <c r="EPY2" s="226"/>
      <c r="EPZ2" s="226"/>
      <c r="EQA2" s="226"/>
      <c r="EQB2" s="226"/>
      <c r="EQC2" s="226"/>
      <c r="EQD2" s="226"/>
      <c r="EQE2" s="226"/>
      <c r="EQF2" s="226"/>
      <c r="EQG2" s="226"/>
      <c r="EQH2" s="226"/>
      <c r="EQI2" s="226"/>
      <c r="EQJ2" s="226"/>
      <c r="EQK2" s="226"/>
      <c r="EQL2" s="226"/>
      <c r="EQM2" s="226"/>
      <c r="EQN2" s="226"/>
      <c r="EQO2" s="226"/>
      <c r="EQP2" s="226"/>
      <c r="EQQ2" s="226"/>
      <c r="EQR2" s="226"/>
      <c r="EQS2" s="226"/>
      <c r="EQT2" s="226"/>
      <c r="EQU2" s="226"/>
      <c r="EQV2" s="226"/>
      <c r="EQW2" s="226"/>
      <c r="EQX2" s="226"/>
      <c r="EQY2" s="226"/>
      <c r="EQZ2" s="226"/>
      <c r="ERA2" s="226"/>
      <c r="ERB2" s="226"/>
      <c r="ERC2" s="226"/>
      <c r="ERD2" s="226"/>
      <c r="ERE2" s="226"/>
      <c r="ERF2" s="226"/>
      <c r="ERG2" s="226"/>
      <c r="ERH2" s="226"/>
      <c r="ERI2" s="226"/>
      <c r="ERJ2" s="226"/>
      <c r="ERK2" s="226"/>
      <c r="ERL2" s="226"/>
      <c r="ERM2" s="226"/>
      <c r="ERN2" s="226"/>
      <c r="ERO2" s="226"/>
      <c r="ERP2" s="226"/>
      <c r="ERQ2" s="226"/>
      <c r="ERR2" s="226"/>
      <c r="ERS2" s="226"/>
      <c r="ERT2" s="226"/>
      <c r="ERU2" s="226"/>
      <c r="ERV2" s="226"/>
      <c r="ERW2" s="226"/>
      <c r="ERX2" s="226"/>
      <c r="ERY2" s="226"/>
      <c r="ERZ2" s="226"/>
      <c r="ESA2" s="226"/>
      <c r="ESB2" s="226"/>
      <c r="ESC2" s="226"/>
      <c r="ESD2" s="226"/>
      <c r="ESE2" s="226"/>
      <c r="ESF2" s="226"/>
      <c r="ESG2" s="226"/>
      <c r="ESH2" s="226"/>
      <c r="ESI2" s="226"/>
      <c r="ESJ2" s="226"/>
      <c r="ESK2" s="226"/>
      <c r="ESL2" s="226"/>
      <c r="ESM2" s="226"/>
      <c r="ESN2" s="226"/>
      <c r="ESO2" s="226"/>
      <c r="ESP2" s="226"/>
      <c r="ESQ2" s="226"/>
      <c r="ESR2" s="226"/>
      <c r="ESS2" s="226"/>
      <c r="EST2" s="226"/>
      <c r="ESU2" s="226"/>
      <c r="ESV2" s="226"/>
      <c r="ESW2" s="226"/>
      <c r="ESX2" s="226"/>
      <c r="ESY2" s="226"/>
      <c r="ESZ2" s="226"/>
      <c r="ETA2" s="226"/>
      <c r="ETB2" s="226"/>
      <c r="ETC2" s="226"/>
      <c r="ETD2" s="226"/>
      <c r="ETE2" s="226"/>
      <c r="ETF2" s="226"/>
      <c r="ETG2" s="226"/>
      <c r="ETH2" s="226"/>
      <c r="ETI2" s="226"/>
      <c r="ETJ2" s="226"/>
      <c r="ETK2" s="226"/>
      <c r="ETL2" s="226"/>
      <c r="ETM2" s="226"/>
      <c r="ETN2" s="226"/>
      <c r="ETO2" s="226"/>
      <c r="ETP2" s="226"/>
      <c r="ETQ2" s="226"/>
      <c r="ETR2" s="226"/>
      <c r="ETS2" s="226"/>
      <c r="ETT2" s="226"/>
      <c r="ETU2" s="226"/>
      <c r="ETV2" s="226"/>
      <c r="ETW2" s="226"/>
      <c r="ETX2" s="226"/>
      <c r="ETY2" s="226"/>
      <c r="ETZ2" s="226"/>
      <c r="EUA2" s="226"/>
      <c r="EUB2" s="226"/>
      <c r="EUC2" s="226"/>
      <c r="EUD2" s="226"/>
      <c r="EUE2" s="226"/>
      <c r="EUF2" s="226"/>
      <c r="EUG2" s="226"/>
      <c r="EUH2" s="226"/>
      <c r="EUI2" s="226"/>
      <c r="EUJ2" s="226"/>
      <c r="EUK2" s="226"/>
      <c r="EUL2" s="226"/>
      <c r="EUM2" s="226"/>
      <c r="EUN2" s="226"/>
      <c r="EUO2" s="226"/>
      <c r="EUP2" s="226"/>
      <c r="EUQ2" s="226"/>
      <c r="EUR2" s="226"/>
      <c r="EUS2" s="226"/>
      <c r="EUT2" s="226"/>
      <c r="EUU2" s="226"/>
      <c r="EUV2" s="226"/>
      <c r="EUW2" s="226"/>
      <c r="EUX2" s="226"/>
      <c r="EUY2" s="226"/>
      <c r="EUZ2" s="226"/>
      <c r="EVA2" s="226"/>
      <c r="EVB2" s="226"/>
      <c r="EVC2" s="226"/>
      <c r="EVD2" s="226"/>
      <c r="EVE2" s="226"/>
      <c r="EVF2" s="226"/>
      <c r="EVG2" s="226"/>
      <c r="EVH2" s="226"/>
      <c r="EVI2" s="226"/>
      <c r="EVJ2" s="226"/>
      <c r="EVK2" s="226"/>
      <c r="EVL2" s="226"/>
      <c r="EVM2" s="226"/>
      <c r="EVN2" s="226"/>
      <c r="EVO2" s="226"/>
      <c r="EVP2" s="226"/>
      <c r="EVQ2" s="226"/>
      <c r="EVR2" s="226"/>
      <c r="EVS2" s="226"/>
      <c r="EVT2" s="226"/>
      <c r="EVU2" s="226"/>
      <c r="EVV2" s="226"/>
      <c r="EVW2" s="226"/>
      <c r="EVX2" s="226"/>
      <c r="EVY2" s="226"/>
      <c r="EVZ2" s="226"/>
      <c r="EWA2" s="226"/>
      <c r="EWB2" s="226"/>
      <c r="EWC2" s="226"/>
      <c r="EWD2" s="226"/>
      <c r="EWE2" s="226"/>
      <c r="EWF2" s="226"/>
      <c r="EWG2" s="226"/>
      <c r="EWH2" s="226"/>
      <c r="EWI2" s="226"/>
      <c r="EWJ2" s="226"/>
      <c r="EWK2" s="226"/>
      <c r="EWL2" s="226"/>
      <c r="EWM2" s="226"/>
      <c r="EWN2" s="226"/>
      <c r="EWO2" s="226"/>
      <c r="EWP2" s="226"/>
      <c r="EWQ2" s="226"/>
      <c r="EWR2" s="226"/>
      <c r="EWS2" s="226"/>
      <c r="EWT2" s="226"/>
      <c r="EWU2" s="226"/>
      <c r="EWV2" s="226"/>
      <c r="EWW2" s="226"/>
      <c r="EWX2" s="226"/>
      <c r="EWY2" s="226"/>
      <c r="EWZ2" s="226"/>
      <c r="EXA2" s="226"/>
      <c r="EXB2" s="226"/>
      <c r="EXC2" s="226"/>
      <c r="EXD2" s="226"/>
      <c r="EXE2" s="226"/>
      <c r="EXF2" s="226"/>
      <c r="EXG2" s="226"/>
      <c r="EXH2" s="226"/>
      <c r="EXI2" s="226"/>
      <c r="EXJ2" s="226"/>
      <c r="EXK2" s="226"/>
      <c r="EXL2" s="226"/>
      <c r="EXM2" s="226"/>
      <c r="EXN2" s="226"/>
      <c r="EXO2" s="226"/>
      <c r="EXP2" s="226"/>
      <c r="EXQ2" s="226"/>
      <c r="EXR2" s="226"/>
      <c r="EXS2" s="226"/>
      <c r="EXT2" s="226"/>
      <c r="EXU2" s="226"/>
      <c r="EXV2" s="226"/>
      <c r="EXW2" s="226"/>
      <c r="EXX2" s="226"/>
      <c r="EXY2" s="226"/>
      <c r="EXZ2" s="226"/>
      <c r="EYA2" s="226"/>
      <c r="EYB2" s="226"/>
      <c r="EYC2" s="226"/>
      <c r="EYD2" s="226"/>
      <c r="EYE2" s="226"/>
      <c r="EYF2" s="226"/>
      <c r="EYG2" s="226"/>
      <c r="EYH2" s="226"/>
      <c r="EYI2" s="226"/>
      <c r="EYJ2" s="226"/>
      <c r="EYK2" s="226"/>
      <c r="EYL2" s="226"/>
      <c r="EYM2" s="226"/>
      <c r="EYN2" s="226"/>
      <c r="EYO2" s="226"/>
      <c r="EYP2" s="226"/>
      <c r="EYQ2" s="226"/>
      <c r="EYR2" s="226"/>
      <c r="EYS2" s="226"/>
      <c r="EYT2" s="226"/>
      <c r="EYU2" s="226"/>
      <c r="EYV2" s="226"/>
      <c r="EYW2" s="226"/>
      <c r="EYX2" s="226"/>
      <c r="EYY2" s="226"/>
      <c r="EYZ2" s="226"/>
      <c r="EZA2" s="226"/>
      <c r="EZB2" s="226"/>
      <c r="EZC2" s="226"/>
      <c r="EZD2" s="226"/>
      <c r="EZE2" s="226"/>
      <c r="EZF2" s="226"/>
      <c r="EZG2" s="226"/>
      <c r="EZH2" s="226"/>
      <c r="EZI2" s="226"/>
      <c r="EZJ2" s="226"/>
      <c r="EZK2" s="226"/>
      <c r="EZL2" s="226"/>
      <c r="EZM2" s="226"/>
      <c r="EZN2" s="226"/>
      <c r="EZO2" s="226"/>
      <c r="EZP2" s="226"/>
      <c r="EZQ2" s="226"/>
      <c r="EZR2" s="226"/>
      <c r="EZS2" s="226"/>
      <c r="EZT2" s="226"/>
      <c r="EZU2" s="226"/>
      <c r="EZV2" s="226"/>
      <c r="EZW2" s="226"/>
      <c r="EZX2" s="226"/>
      <c r="EZY2" s="226"/>
      <c r="EZZ2" s="226"/>
      <c r="FAA2" s="226"/>
      <c r="FAB2" s="226"/>
      <c r="FAC2" s="226"/>
      <c r="FAD2" s="226"/>
      <c r="FAE2" s="226"/>
      <c r="FAF2" s="226"/>
      <c r="FAG2" s="226"/>
      <c r="FAH2" s="226"/>
      <c r="FAI2" s="226"/>
      <c r="FAJ2" s="226"/>
      <c r="FAK2" s="226"/>
      <c r="FAL2" s="226"/>
      <c r="FAM2" s="226"/>
      <c r="FAN2" s="226"/>
      <c r="FAO2" s="226"/>
      <c r="FAP2" s="226"/>
      <c r="FAQ2" s="226"/>
      <c r="FAR2" s="226"/>
      <c r="FAS2" s="226"/>
      <c r="FAT2" s="226"/>
      <c r="FAU2" s="226"/>
      <c r="FAV2" s="226"/>
      <c r="FAW2" s="226"/>
      <c r="FAX2" s="226"/>
      <c r="FAY2" s="226"/>
      <c r="FAZ2" s="226"/>
      <c r="FBA2" s="226"/>
      <c r="FBB2" s="226"/>
      <c r="FBC2" s="226"/>
      <c r="FBD2" s="226"/>
      <c r="FBE2" s="226"/>
      <c r="FBF2" s="226"/>
      <c r="FBG2" s="226"/>
      <c r="FBH2" s="226"/>
      <c r="FBI2" s="226"/>
      <c r="FBJ2" s="226"/>
      <c r="FBK2" s="226"/>
      <c r="FBL2" s="226"/>
      <c r="FBM2" s="226"/>
      <c r="FBN2" s="226"/>
      <c r="FBO2" s="226"/>
      <c r="FBP2" s="226"/>
      <c r="FBQ2" s="226"/>
      <c r="FBR2" s="226"/>
      <c r="FBS2" s="226"/>
      <c r="FBT2" s="226"/>
      <c r="FBU2" s="226"/>
      <c r="FBV2" s="226"/>
      <c r="FBW2" s="226"/>
      <c r="FBX2" s="226"/>
      <c r="FBY2" s="226"/>
      <c r="FBZ2" s="226"/>
      <c r="FCA2" s="226"/>
      <c r="FCB2" s="226"/>
      <c r="FCC2" s="226"/>
      <c r="FCD2" s="226"/>
      <c r="FCE2" s="226"/>
      <c r="FCF2" s="226"/>
      <c r="FCG2" s="226"/>
      <c r="FCH2" s="226"/>
      <c r="FCI2" s="226"/>
      <c r="FCJ2" s="226"/>
      <c r="FCK2" s="226"/>
      <c r="FCL2" s="226"/>
      <c r="FCM2" s="226"/>
      <c r="FCN2" s="226"/>
      <c r="FCO2" s="226"/>
      <c r="FCP2" s="226"/>
      <c r="FCQ2" s="226"/>
      <c r="FCR2" s="226"/>
      <c r="FCS2" s="226"/>
      <c r="FCT2" s="226"/>
      <c r="FCU2" s="226"/>
      <c r="FCV2" s="226"/>
      <c r="FCW2" s="226"/>
      <c r="FCX2" s="226"/>
      <c r="FCY2" s="226"/>
      <c r="FCZ2" s="226"/>
      <c r="FDA2" s="226"/>
      <c r="FDB2" s="226"/>
      <c r="FDC2" s="226"/>
      <c r="FDD2" s="226"/>
      <c r="FDE2" s="226"/>
      <c r="FDF2" s="226"/>
      <c r="FDG2" s="226"/>
      <c r="FDH2" s="226"/>
      <c r="FDI2" s="226"/>
      <c r="FDJ2" s="226"/>
      <c r="FDK2" s="226"/>
      <c r="FDL2" s="226"/>
      <c r="FDM2" s="226"/>
      <c r="FDN2" s="226"/>
      <c r="FDO2" s="226"/>
      <c r="FDP2" s="226"/>
      <c r="FDQ2" s="226"/>
      <c r="FDR2" s="226"/>
      <c r="FDS2" s="226"/>
      <c r="FDT2" s="226"/>
      <c r="FDU2" s="226"/>
      <c r="FDV2" s="226"/>
      <c r="FDW2" s="226"/>
      <c r="FDX2" s="226"/>
      <c r="FDY2" s="226"/>
      <c r="FDZ2" s="226"/>
      <c r="FEA2" s="226"/>
      <c r="FEB2" s="226"/>
      <c r="FEC2" s="226"/>
      <c r="FED2" s="226"/>
      <c r="FEE2" s="226"/>
      <c r="FEF2" s="226"/>
      <c r="FEG2" s="226"/>
      <c r="FEH2" s="226"/>
      <c r="FEI2" s="226"/>
      <c r="FEJ2" s="226"/>
      <c r="FEK2" s="226"/>
      <c r="FEL2" s="226"/>
      <c r="FEM2" s="226"/>
      <c r="FEN2" s="226"/>
      <c r="FEO2" s="226"/>
      <c r="FEP2" s="226"/>
      <c r="FEQ2" s="226"/>
      <c r="FER2" s="226"/>
      <c r="FES2" s="226"/>
      <c r="FET2" s="226"/>
      <c r="FEU2" s="226"/>
      <c r="FEV2" s="226"/>
      <c r="FEW2" s="226"/>
      <c r="FEX2" s="226"/>
      <c r="FEY2" s="226"/>
      <c r="FEZ2" s="226"/>
      <c r="FFA2" s="226"/>
      <c r="FFB2" s="226"/>
      <c r="FFC2" s="226"/>
      <c r="FFD2" s="226"/>
      <c r="FFE2" s="226"/>
      <c r="FFF2" s="226"/>
      <c r="FFG2" s="226"/>
      <c r="FFH2" s="226"/>
      <c r="FFI2" s="226"/>
      <c r="FFJ2" s="226"/>
      <c r="FFK2" s="226"/>
      <c r="FFL2" s="226"/>
      <c r="FFM2" s="226"/>
      <c r="FFN2" s="226"/>
      <c r="FFO2" s="226"/>
      <c r="FFP2" s="226"/>
      <c r="FFQ2" s="226"/>
      <c r="FFR2" s="226"/>
      <c r="FFS2" s="226"/>
      <c r="FFT2" s="226"/>
      <c r="FFU2" s="226"/>
      <c r="FFV2" s="226"/>
      <c r="FFW2" s="226"/>
      <c r="FFX2" s="226"/>
      <c r="FFY2" s="226"/>
      <c r="FFZ2" s="226"/>
      <c r="FGA2" s="226"/>
      <c r="FGB2" s="226"/>
      <c r="FGC2" s="226"/>
      <c r="FGD2" s="226"/>
      <c r="FGE2" s="226"/>
      <c r="FGF2" s="226"/>
      <c r="FGG2" s="226"/>
      <c r="FGH2" s="226"/>
      <c r="FGI2" s="226"/>
      <c r="FGJ2" s="226"/>
      <c r="FGK2" s="226"/>
      <c r="FGL2" s="226"/>
      <c r="FGM2" s="226"/>
      <c r="FGN2" s="226"/>
      <c r="FGO2" s="226"/>
      <c r="FGP2" s="226"/>
      <c r="FGQ2" s="226"/>
      <c r="FGR2" s="226"/>
      <c r="FGS2" s="226"/>
      <c r="FGT2" s="226"/>
      <c r="FGU2" s="226"/>
      <c r="FGV2" s="226"/>
      <c r="FGW2" s="226"/>
      <c r="FGX2" s="226"/>
      <c r="FGY2" s="226"/>
      <c r="FGZ2" s="226"/>
      <c r="FHA2" s="226"/>
      <c r="FHB2" s="226"/>
      <c r="FHC2" s="226"/>
      <c r="FHD2" s="226"/>
      <c r="FHE2" s="226"/>
      <c r="FHF2" s="226"/>
      <c r="FHG2" s="226"/>
      <c r="FHH2" s="226"/>
      <c r="FHI2" s="226"/>
      <c r="FHJ2" s="226"/>
      <c r="FHK2" s="226"/>
      <c r="FHL2" s="226"/>
      <c r="FHM2" s="226"/>
      <c r="FHN2" s="226"/>
      <c r="FHO2" s="226"/>
      <c r="FHP2" s="226"/>
      <c r="FHQ2" s="226"/>
      <c r="FHR2" s="226"/>
      <c r="FHS2" s="226"/>
      <c r="FHT2" s="226"/>
      <c r="FHU2" s="226"/>
      <c r="FHV2" s="226"/>
      <c r="FHW2" s="226"/>
      <c r="FHX2" s="226"/>
      <c r="FHY2" s="226"/>
      <c r="FHZ2" s="226"/>
      <c r="FIA2" s="226"/>
      <c r="FIB2" s="226"/>
      <c r="FIC2" s="226"/>
      <c r="FID2" s="226"/>
      <c r="FIE2" s="226"/>
      <c r="FIF2" s="226"/>
      <c r="FIG2" s="226"/>
      <c r="FIH2" s="226"/>
      <c r="FII2" s="226"/>
      <c r="FIJ2" s="226"/>
      <c r="FIK2" s="226"/>
      <c r="FIL2" s="226"/>
      <c r="FIM2" s="226"/>
      <c r="FIN2" s="226"/>
      <c r="FIO2" s="226"/>
      <c r="FIP2" s="226"/>
      <c r="FIQ2" s="226"/>
      <c r="FIR2" s="226"/>
      <c r="FIS2" s="226"/>
      <c r="FIT2" s="226"/>
      <c r="FIU2" s="226"/>
      <c r="FIV2" s="226"/>
      <c r="FIW2" s="226"/>
      <c r="FIX2" s="226"/>
      <c r="FIY2" s="226"/>
      <c r="FIZ2" s="226"/>
      <c r="FJA2" s="226"/>
      <c r="FJB2" s="226"/>
      <c r="FJC2" s="226"/>
      <c r="FJD2" s="226"/>
      <c r="FJE2" s="226"/>
      <c r="FJF2" s="226"/>
      <c r="FJG2" s="226"/>
      <c r="FJH2" s="226"/>
      <c r="FJI2" s="226"/>
      <c r="FJJ2" s="226"/>
      <c r="FJK2" s="226"/>
      <c r="FJL2" s="226"/>
      <c r="FJM2" s="226"/>
      <c r="FJN2" s="226"/>
      <c r="FJO2" s="226"/>
      <c r="FJP2" s="226"/>
      <c r="FJQ2" s="226"/>
      <c r="FJR2" s="226"/>
      <c r="FJS2" s="226"/>
      <c r="FJT2" s="226"/>
      <c r="FJU2" s="226"/>
      <c r="FJV2" s="226"/>
      <c r="FJW2" s="226"/>
      <c r="FJX2" s="226"/>
      <c r="FJY2" s="226"/>
      <c r="FJZ2" s="226"/>
      <c r="FKA2" s="226"/>
      <c r="FKB2" s="226"/>
      <c r="FKC2" s="226"/>
      <c r="FKD2" s="226"/>
      <c r="FKE2" s="226"/>
      <c r="FKF2" s="226"/>
      <c r="FKG2" s="226"/>
      <c r="FKH2" s="226"/>
      <c r="FKI2" s="226"/>
      <c r="FKJ2" s="226"/>
      <c r="FKK2" s="226"/>
      <c r="FKL2" s="226"/>
      <c r="FKM2" s="226"/>
      <c r="FKN2" s="226"/>
      <c r="FKO2" s="226"/>
      <c r="FKP2" s="226"/>
      <c r="FKQ2" s="226"/>
      <c r="FKR2" s="226"/>
      <c r="FKS2" s="226"/>
      <c r="FKT2" s="226"/>
      <c r="FKU2" s="226"/>
      <c r="FKV2" s="226"/>
      <c r="FKW2" s="226"/>
      <c r="FKX2" s="226"/>
      <c r="FKY2" s="226"/>
      <c r="FKZ2" s="226"/>
      <c r="FLA2" s="226"/>
      <c r="FLB2" s="226"/>
      <c r="FLC2" s="226"/>
      <c r="FLD2" s="226"/>
      <c r="FLE2" s="226"/>
      <c r="FLF2" s="226"/>
      <c r="FLG2" s="226"/>
      <c r="FLH2" s="226"/>
      <c r="FLI2" s="226"/>
      <c r="FLJ2" s="226"/>
      <c r="FLK2" s="226"/>
      <c r="FLL2" s="226"/>
      <c r="FLM2" s="226"/>
      <c r="FLN2" s="226"/>
      <c r="FLO2" s="226"/>
      <c r="FLP2" s="226"/>
      <c r="FLQ2" s="226"/>
      <c r="FLR2" s="226"/>
      <c r="FLS2" s="226"/>
      <c r="FLT2" s="226"/>
      <c r="FLU2" s="226"/>
      <c r="FLV2" s="226"/>
      <c r="FLW2" s="226"/>
      <c r="FLX2" s="226"/>
      <c r="FLY2" s="226"/>
      <c r="FLZ2" s="226"/>
      <c r="FMA2" s="226"/>
      <c r="FMB2" s="226"/>
      <c r="FMC2" s="226"/>
      <c r="FMD2" s="226"/>
      <c r="FME2" s="226"/>
      <c r="FMF2" s="226"/>
      <c r="FMG2" s="226"/>
      <c r="FMH2" s="226"/>
      <c r="FMI2" s="226"/>
      <c r="FMJ2" s="226"/>
      <c r="FMK2" s="226"/>
      <c r="FML2" s="226"/>
      <c r="FMM2" s="226"/>
      <c r="FMN2" s="226"/>
      <c r="FMO2" s="226"/>
      <c r="FMP2" s="226"/>
      <c r="FMQ2" s="226"/>
      <c r="FMR2" s="226"/>
      <c r="FMS2" s="226"/>
      <c r="FMT2" s="226"/>
      <c r="FMU2" s="226"/>
      <c r="FMV2" s="226"/>
      <c r="FMW2" s="226"/>
      <c r="FMX2" s="226"/>
      <c r="FMY2" s="226"/>
      <c r="FMZ2" s="226"/>
      <c r="FNA2" s="226"/>
      <c r="FNB2" s="226"/>
      <c r="FNC2" s="226"/>
      <c r="FND2" s="226"/>
      <c r="FNE2" s="226"/>
      <c r="FNF2" s="226"/>
      <c r="FNG2" s="226"/>
      <c r="FNH2" s="226"/>
      <c r="FNI2" s="226"/>
      <c r="FNJ2" s="226"/>
      <c r="FNK2" s="226"/>
      <c r="FNL2" s="226"/>
      <c r="FNM2" s="226"/>
      <c r="FNN2" s="226"/>
      <c r="FNO2" s="226"/>
      <c r="FNP2" s="226"/>
      <c r="FNQ2" s="226"/>
      <c r="FNR2" s="226"/>
      <c r="FNS2" s="226"/>
      <c r="FNT2" s="226"/>
      <c r="FNU2" s="226"/>
      <c r="FNV2" s="226"/>
      <c r="FNW2" s="226"/>
      <c r="FNX2" s="226"/>
      <c r="FNY2" s="226"/>
      <c r="FNZ2" s="226"/>
      <c r="FOA2" s="226"/>
      <c r="FOB2" s="226"/>
      <c r="FOC2" s="226"/>
      <c r="FOD2" s="226"/>
      <c r="FOE2" s="226"/>
      <c r="FOF2" s="226"/>
      <c r="FOG2" s="226"/>
      <c r="FOH2" s="226"/>
      <c r="FOI2" s="226"/>
      <c r="FOJ2" s="226"/>
      <c r="FOK2" s="226"/>
      <c r="FOL2" s="226"/>
      <c r="FOM2" s="226"/>
      <c r="FON2" s="226"/>
      <c r="FOO2" s="226"/>
      <c r="FOP2" s="226"/>
      <c r="FOQ2" s="226"/>
      <c r="FOR2" s="226"/>
      <c r="FOS2" s="226"/>
      <c r="FOT2" s="226"/>
      <c r="FOU2" s="226"/>
      <c r="FOV2" s="226"/>
      <c r="FOW2" s="226"/>
      <c r="FOX2" s="226"/>
      <c r="FOY2" s="226"/>
      <c r="FOZ2" s="226"/>
      <c r="FPA2" s="226"/>
      <c r="FPB2" s="226"/>
      <c r="FPC2" s="226"/>
      <c r="FPD2" s="226"/>
      <c r="FPE2" s="226"/>
      <c r="FPF2" s="226"/>
      <c r="FPG2" s="226"/>
      <c r="FPH2" s="226"/>
      <c r="FPI2" s="226"/>
      <c r="FPJ2" s="226"/>
      <c r="FPK2" s="226"/>
      <c r="FPL2" s="226"/>
      <c r="FPM2" s="226"/>
      <c r="FPN2" s="226"/>
      <c r="FPO2" s="226"/>
      <c r="FPP2" s="226"/>
      <c r="FPQ2" s="226"/>
      <c r="FPR2" s="226"/>
      <c r="FPS2" s="226"/>
      <c r="FPT2" s="226"/>
      <c r="FPU2" s="226"/>
      <c r="FPV2" s="226"/>
      <c r="FPW2" s="226"/>
      <c r="FPX2" s="226"/>
      <c r="FPY2" s="226"/>
      <c r="FPZ2" s="226"/>
      <c r="FQA2" s="226"/>
      <c r="FQB2" s="226"/>
      <c r="FQC2" s="226"/>
      <c r="FQD2" s="226"/>
      <c r="FQE2" s="226"/>
      <c r="FQF2" s="226"/>
      <c r="FQG2" s="226"/>
      <c r="FQH2" s="226"/>
      <c r="FQI2" s="226"/>
      <c r="FQJ2" s="226"/>
      <c r="FQK2" s="226"/>
      <c r="FQL2" s="226"/>
      <c r="FQM2" s="226"/>
      <c r="FQN2" s="226"/>
      <c r="FQO2" s="226"/>
      <c r="FQP2" s="226"/>
      <c r="FQQ2" s="226"/>
      <c r="FQR2" s="226"/>
      <c r="FQS2" s="226"/>
      <c r="FQT2" s="226"/>
      <c r="FQU2" s="226"/>
      <c r="FQV2" s="226"/>
      <c r="FQW2" s="226"/>
      <c r="FQX2" s="226"/>
      <c r="FQY2" s="226"/>
      <c r="FQZ2" s="226"/>
      <c r="FRA2" s="226"/>
      <c r="FRB2" s="226"/>
      <c r="FRC2" s="226"/>
      <c r="FRD2" s="226"/>
      <c r="FRE2" s="226"/>
      <c r="FRF2" s="226"/>
      <c r="FRG2" s="226"/>
      <c r="FRH2" s="226"/>
      <c r="FRI2" s="226"/>
      <c r="FRJ2" s="226"/>
      <c r="FRK2" s="226"/>
      <c r="FRL2" s="226"/>
      <c r="FRM2" s="226"/>
      <c r="FRN2" s="226"/>
      <c r="FRO2" s="226"/>
      <c r="FRP2" s="226"/>
      <c r="FRQ2" s="226"/>
      <c r="FRR2" s="226"/>
      <c r="FRS2" s="226"/>
      <c r="FRT2" s="226"/>
      <c r="FRU2" s="226"/>
      <c r="FRV2" s="226"/>
      <c r="FRW2" s="226"/>
      <c r="FRX2" s="226"/>
      <c r="FRY2" s="226"/>
      <c r="FRZ2" s="226"/>
      <c r="FSA2" s="226"/>
      <c r="FSB2" s="226"/>
      <c r="FSC2" s="226"/>
      <c r="FSD2" s="226"/>
      <c r="FSE2" s="226"/>
      <c r="FSF2" s="226"/>
      <c r="FSG2" s="226"/>
      <c r="FSH2" s="226"/>
      <c r="FSI2" s="226"/>
      <c r="FSJ2" s="226"/>
      <c r="FSK2" s="226"/>
      <c r="FSL2" s="226"/>
      <c r="FSM2" s="226"/>
      <c r="FSN2" s="226"/>
      <c r="FSO2" s="226"/>
      <c r="FSP2" s="226"/>
      <c r="FSQ2" s="226"/>
      <c r="FSR2" s="226"/>
      <c r="FSS2" s="226"/>
      <c r="FST2" s="226"/>
      <c r="FSU2" s="226"/>
      <c r="FSV2" s="226"/>
      <c r="FSW2" s="226"/>
      <c r="FSX2" s="226"/>
      <c r="FSY2" s="226"/>
      <c r="FSZ2" s="226"/>
      <c r="FTA2" s="226"/>
      <c r="FTB2" s="226"/>
      <c r="FTC2" s="226"/>
      <c r="FTD2" s="226"/>
      <c r="FTE2" s="226"/>
      <c r="FTF2" s="226"/>
      <c r="FTG2" s="226"/>
      <c r="FTH2" s="226"/>
      <c r="FTI2" s="226"/>
      <c r="FTJ2" s="226"/>
      <c r="FTK2" s="226"/>
      <c r="FTL2" s="226"/>
      <c r="FTM2" s="226"/>
      <c r="FTN2" s="226"/>
      <c r="FTO2" s="226"/>
      <c r="FTP2" s="226"/>
      <c r="FTQ2" s="226"/>
      <c r="FTR2" s="226"/>
      <c r="FTS2" s="226"/>
      <c r="FTT2" s="226"/>
      <c r="FTU2" s="226"/>
      <c r="FTV2" s="226"/>
      <c r="FTW2" s="226"/>
      <c r="FTX2" s="226"/>
      <c r="FTY2" s="226"/>
      <c r="FTZ2" s="226"/>
      <c r="FUA2" s="226"/>
      <c r="FUB2" s="226"/>
      <c r="FUC2" s="226"/>
      <c r="FUD2" s="226"/>
      <c r="FUE2" s="226"/>
      <c r="FUF2" s="226"/>
      <c r="FUG2" s="226"/>
      <c r="FUH2" s="226"/>
      <c r="FUI2" s="226"/>
      <c r="FUJ2" s="226"/>
      <c r="FUK2" s="226"/>
      <c r="FUL2" s="226"/>
      <c r="FUM2" s="226"/>
      <c r="FUN2" s="226"/>
      <c r="FUO2" s="226"/>
      <c r="FUP2" s="226"/>
      <c r="FUQ2" s="226"/>
      <c r="FUR2" s="226"/>
      <c r="FUS2" s="226"/>
      <c r="FUT2" s="226"/>
      <c r="FUU2" s="226"/>
      <c r="FUV2" s="226"/>
      <c r="FUW2" s="226"/>
      <c r="FUX2" s="226"/>
      <c r="FUY2" s="226"/>
      <c r="FUZ2" s="226"/>
      <c r="FVA2" s="226"/>
      <c r="FVB2" s="226"/>
      <c r="FVC2" s="226"/>
      <c r="FVD2" s="226"/>
      <c r="FVE2" s="226"/>
      <c r="FVF2" s="226"/>
      <c r="FVG2" s="226"/>
      <c r="FVH2" s="226"/>
      <c r="FVI2" s="226"/>
      <c r="FVJ2" s="226"/>
      <c r="FVK2" s="226"/>
      <c r="FVL2" s="226"/>
      <c r="FVM2" s="226"/>
      <c r="FVN2" s="226"/>
      <c r="FVO2" s="226"/>
      <c r="FVP2" s="226"/>
      <c r="FVQ2" s="226"/>
      <c r="FVR2" s="226"/>
      <c r="FVS2" s="226"/>
      <c r="FVT2" s="226"/>
      <c r="FVU2" s="226"/>
      <c r="FVV2" s="226"/>
      <c r="FVW2" s="226"/>
      <c r="FVX2" s="226"/>
      <c r="FVY2" s="226"/>
      <c r="FVZ2" s="226"/>
      <c r="FWA2" s="226"/>
      <c r="FWB2" s="226"/>
      <c r="FWC2" s="226"/>
      <c r="FWD2" s="226"/>
      <c r="FWE2" s="226"/>
      <c r="FWF2" s="226"/>
      <c r="FWG2" s="226"/>
      <c r="FWH2" s="226"/>
      <c r="FWI2" s="226"/>
      <c r="FWJ2" s="226"/>
      <c r="FWK2" s="226"/>
      <c r="FWL2" s="226"/>
      <c r="FWM2" s="226"/>
      <c r="FWN2" s="226"/>
      <c r="FWO2" s="226"/>
      <c r="FWP2" s="226"/>
      <c r="FWQ2" s="226"/>
      <c r="FWR2" s="226"/>
      <c r="FWS2" s="226"/>
      <c r="FWT2" s="226"/>
      <c r="FWU2" s="226"/>
      <c r="FWV2" s="226"/>
      <c r="FWW2" s="226"/>
      <c r="FWX2" s="226"/>
      <c r="FWY2" s="226"/>
      <c r="FWZ2" s="226"/>
      <c r="FXA2" s="226"/>
      <c r="FXB2" s="226"/>
      <c r="FXC2" s="226"/>
      <c r="FXD2" s="226"/>
      <c r="FXE2" s="226"/>
      <c r="FXF2" s="226"/>
      <c r="FXG2" s="226"/>
      <c r="FXH2" s="226"/>
      <c r="FXI2" s="226"/>
      <c r="FXJ2" s="226"/>
      <c r="FXK2" s="226"/>
      <c r="FXL2" s="226"/>
      <c r="FXM2" s="226"/>
      <c r="FXN2" s="226"/>
      <c r="FXO2" s="226"/>
      <c r="FXP2" s="226"/>
      <c r="FXQ2" s="226"/>
      <c r="FXR2" s="226"/>
      <c r="FXS2" s="226"/>
      <c r="FXT2" s="226"/>
      <c r="FXU2" s="226"/>
      <c r="FXV2" s="226"/>
      <c r="FXW2" s="226"/>
      <c r="FXX2" s="226"/>
      <c r="FXY2" s="226"/>
      <c r="FXZ2" s="226"/>
      <c r="FYA2" s="226"/>
      <c r="FYB2" s="226"/>
      <c r="FYC2" s="226"/>
      <c r="FYD2" s="226"/>
      <c r="FYE2" s="226"/>
      <c r="FYF2" s="226"/>
      <c r="FYG2" s="226"/>
      <c r="FYH2" s="226"/>
      <c r="FYI2" s="226"/>
      <c r="FYJ2" s="226"/>
      <c r="FYK2" s="226"/>
      <c r="FYL2" s="226"/>
      <c r="FYM2" s="226"/>
      <c r="FYN2" s="226"/>
      <c r="FYO2" s="226"/>
      <c r="FYP2" s="226"/>
      <c r="FYQ2" s="226"/>
      <c r="FYR2" s="226"/>
      <c r="FYS2" s="226"/>
      <c r="FYT2" s="226"/>
      <c r="FYU2" s="226"/>
      <c r="FYV2" s="226"/>
      <c r="FYW2" s="226"/>
      <c r="FYX2" s="226"/>
      <c r="FYY2" s="226"/>
      <c r="FYZ2" s="226"/>
      <c r="FZA2" s="226"/>
      <c r="FZB2" s="226"/>
      <c r="FZC2" s="226"/>
      <c r="FZD2" s="226"/>
      <c r="FZE2" s="226"/>
      <c r="FZF2" s="226"/>
      <c r="FZG2" s="226"/>
      <c r="FZH2" s="226"/>
      <c r="FZI2" s="226"/>
      <c r="FZJ2" s="226"/>
      <c r="FZK2" s="226"/>
      <c r="FZL2" s="226"/>
      <c r="FZM2" s="226"/>
      <c r="FZN2" s="226"/>
      <c r="FZO2" s="226"/>
      <c r="FZP2" s="226"/>
      <c r="FZQ2" s="226"/>
      <c r="FZR2" s="226"/>
      <c r="FZS2" s="226"/>
      <c r="FZT2" s="226"/>
      <c r="FZU2" s="226"/>
      <c r="FZV2" s="226"/>
      <c r="FZW2" s="226"/>
      <c r="FZX2" s="226"/>
      <c r="FZY2" s="226"/>
      <c r="FZZ2" s="226"/>
      <c r="GAA2" s="226"/>
      <c r="GAB2" s="226"/>
      <c r="GAC2" s="226"/>
      <c r="GAD2" s="226"/>
      <c r="GAE2" s="226"/>
      <c r="GAF2" s="226"/>
      <c r="GAG2" s="226"/>
      <c r="GAH2" s="226"/>
      <c r="GAI2" s="226"/>
      <c r="GAJ2" s="226"/>
      <c r="GAK2" s="226"/>
      <c r="GAL2" s="226"/>
      <c r="GAM2" s="226"/>
      <c r="GAN2" s="226"/>
      <c r="GAO2" s="226"/>
      <c r="GAP2" s="226"/>
      <c r="GAQ2" s="226"/>
      <c r="GAR2" s="226"/>
      <c r="GAS2" s="226"/>
      <c r="GAT2" s="226"/>
      <c r="GAU2" s="226"/>
      <c r="GAV2" s="226"/>
      <c r="GAW2" s="226"/>
      <c r="GAX2" s="226"/>
      <c r="GAY2" s="226"/>
      <c r="GAZ2" s="226"/>
      <c r="GBA2" s="226"/>
      <c r="GBB2" s="226"/>
      <c r="GBC2" s="226"/>
      <c r="GBD2" s="226"/>
      <c r="GBE2" s="226"/>
      <c r="GBF2" s="226"/>
      <c r="GBG2" s="226"/>
      <c r="GBH2" s="226"/>
      <c r="GBI2" s="226"/>
      <c r="GBJ2" s="226"/>
      <c r="GBK2" s="226"/>
      <c r="GBL2" s="226"/>
      <c r="GBM2" s="226"/>
      <c r="GBN2" s="226"/>
      <c r="GBO2" s="226"/>
      <c r="GBP2" s="226"/>
      <c r="GBQ2" s="226"/>
      <c r="GBR2" s="226"/>
      <c r="GBS2" s="226"/>
      <c r="GBT2" s="226"/>
      <c r="GBU2" s="226"/>
      <c r="GBV2" s="226"/>
      <c r="GBW2" s="226"/>
      <c r="GBX2" s="226"/>
      <c r="GBY2" s="226"/>
      <c r="GBZ2" s="226"/>
      <c r="GCA2" s="226"/>
      <c r="GCB2" s="226"/>
      <c r="GCC2" s="226"/>
      <c r="GCD2" s="226"/>
      <c r="GCE2" s="226"/>
      <c r="GCF2" s="226"/>
      <c r="GCG2" s="226"/>
      <c r="GCH2" s="226"/>
      <c r="GCI2" s="226"/>
      <c r="GCJ2" s="226"/>
      <c r="GCK2" s="226"/>
      <c r="GCL2" s="226"/>
      <c r="GCM2" s="226"/>
      <c r="GCN2" s="226"/>
      <c r="GCO2" s="226"/>
      <c r="GCP2" s="226"/>
      <c r="GCQ2" s="226"/>
      <c r="GCR2" s="226"/>
      <c r="GCS2" s="226"/>
      <c r="GCT2" s="226"/>
      <c r="GCU2" s="226"/>
      <c r="GCV2" s="226"/>
      <c r="GCW2" s="226"/>
      <c r="GCX2" s="226"/>
      <c r="GCY2" s="226"/>
      <c r="GCZ2" s="226"/>
      <c r="GDA2" s="226"/>
      <c r="GDB2" s="226"/>
      <c r="GDC2" s="226"/>
      <c r="GDD2" s="226"/>
      <c r="GDE2" s="226"/>
      <c r="GDF2" s="226"/>
      <c r="GDG2" s="226"/>
      <c r="GDH2" s="226"/>
      <c r="GDI2" s="226"/>
      <c r="GDJ2" s="226"/>
      <c r="GDK2" s="226"/>
      <c r="GDL2" s="226"/>
      <c r="GDM2" s="226"/>
      <c r="GDN2" s="226"/>
      <c r="GDO2" s="226"/>
      <c r="GDP2" s="226"/>
      <c r="GDQ2" s="226"/>
      <c r="GDR2" s="226"/>
      <c r="GDS2" s="226"/>
      <c r="GDT2" s="226"/>
      <c r="GDU2" s="226"/>
      <c r="GDV2" s="226"/>
      <c r="GDW2" s="226"/>
      <c r="GDX2" s="226"/>
      <c r="GDY2" s="226"/>
      <c r="GDZ2" s="226"/>
      <c r="GEA2" s="226"/>
      <c r="GEB2" s="226"/>
      <c r="GEC2" s="226"/>
      <c r="GED2" s="226"/>
      <c r="GEE2" s="226"/>
      <c r="GEF2" s="226"/>
      <c r="GEG2" s="226"/>
      <c r="GEH2" s="226"/>
      <c r="GEI2" s="226"/>
      <c r="GEJ2" s="226"/>
      <c r="GEK2" s="226"/>
      <c r="GEL2" s="226"/>
      <c r="GEM2" s="226"/>
      <c r="GEN2" s="226"/>
      <c r="GEO2" s="226"/>
      <c r="GEP2" s="226"/>
      <c r="GEQ2" s="226"/>
      <c r="GER2" s="226"/>
      <c r="GES2" s="226"/>
      <c r="GET2" s="226"/>
      <c r="GEU2" s="226"/>
      <c r="GEV2" s="226"/>
      <c r="GEW2" s="226"/>
      <c r="GEX2" s="226"/>
      <c r="GEY2" s="226"/>
      <c r="GEZ2" s="226"/>
      <c r="GFA2" s="226"/>
      <c r="GFB2" s="226"/>
      <c r="GFC2" s="226"/>
      <c r="GFD2" s="226"/>
      <c r="GFE2" s="226"/>
      <c r="GFF2" s="226"/>
      <c r="GFG2" s="226"/>
      <c r="GFH2" s="226"/>
      <c r="GFI2" s="226"/>
      <c r="GFJ2" s="226"/>
      <c r="GFK2" s="226"/>
      <c r="GFL2" s="226"/>
      <c r="GFM2" s="226"/>
      <c r="GFN2" s="226"/>
      <c r="GFO2" s="226"/>
      <c r="GFP2" s="226"/>
      <c r="GFQ2" s="226"/>
      <c r="GFR2" s="226"/>
      <c r="GFS2" s="226"/>
      <c r="GFT2" s="226"/>
      <c r="GFU2" s="226"/>
      <c r="GFV2" s="226"/>
      <c r="GFW2" s="226"/>
      <c r="GFX2" s="226"/>
      <c r="GFY2" s="226"/>
      <c r="GFZ2" s="226"/>
      <c r="GGA2" s="226"/>
      <c r="GGB2" s="226"/>
      <c r="GGC2" s="226"/>
      <c r="GGD2" s="226"/>
      <c r="GGE2" s="226"/>
      <c r="GGF2" s="226"/>
      <c r="GGG2" s="226"/>
      <c r="GGH2" s="226"/>
      <c r="GGI2" s="226"/>
      <c r="GGJ2" s="226"/>
      <c r="GGK2" s="226"/>
      <c r="GGL2" s="226"/>
      <c r="GGM2" s="226"/>
      <c r="GGN2" s="226"/>
      <c r="GGO2" s="226"/>
      <c r="GGP2" s="226"/>
      <c r="GGQ2" s="226"/>
      <c r="GGR2" s="226"/>
      <c r="GGS2" s="226"/>
      <c r="GGT2" s="226"/>
      <c r="GGU2" s="226"/>
      <c r="GGV2" s="226"/>
      <c r="GGW2" s="226"/>
      <c r="GGX2" s="226"/>
      <c r="GGY2" s="226"/>
      <c r="GGZ2" s="226"/>
      <c r="GHA2" s="226"/>
      <c r="GHB2" s="226"/>
      <c r="GHC2" s="226"/>
      <c r="GHD2" s="226"/>
      <c r="GHE2" s="226"/>
      <c r="GHF2" s="226"/>
      <c r="GHG2" s="226"/>
      <c r="GHH2" s="226"/>
      <c r="GHI2" s="226"/>
      <c r="GHJ2" s="226"/>
      <c r="GHK2" s="226"/>
      <c r="GHL2" s="226"/>
      <c r="GHM2" s="226"/>
      <c r="GHN2" s="226"/>
      <c r="GHO2" s="226"/>
      <c r="GHP2" s="226"/>
      <c r="GHQ2" s="226"/>
      <c r="GHR2" s="226"/>
      <c r="GHS2" s="226"/>
      <c r="GHT2" s="226"/>
      <c r="GHU2" s="226"/>
      <c r="GHV2" s="226"/>
      <c r="GHW2" s="226"/>
      <c r="GHX2" s="226"/>
      <c r="GHY2" s="226"/>
      <c r="GHZ2" s="226"/>
      <c r="GIA2" s="226"/>
      <c r="GIB2" s="226"/>
      <c r="GIC2" s="226"/>
      <c r="GID2" s="226"/>
      <c r="GIE2" s="226"/>
      <c r="GIF2" s="226"/>
      <c r="GIG2" s="226"/>
      <c r="GIH2" s="226"/>
      <c r="GII2" s="226"/>
      <c r="GIJ2" s="226"/>
      <c r="GIK2" s="226"/>
      <c r="GIL2" s="226"/>
      <c r="GIM2" s="226"/>
      <c r="GIN2" s="226"/>
      <c r="GIO2" s="226"/>
      <c r="GIP2" s="226"/>
      <c r="GIQ2" s="226"/>
      <c r="GIR2" s="226"/>
      <c r="GIS2" s="226"/>
      <c r="GIT2" s="226"/>
      <c r="GIU2" s="226"/>
      <c r="GIV2" s="226"/>
      <c r="GIW2" s="226"/>
      <c r="GIX2" s="226"/>
      <c r="GIY2" s="226"/>
      <c r="GIZ2" s="226"/>
      <c r="GJA2" s="226"/>
      <c r="GJB2" s="226"/>
      <c r="GJC2" s="226"/>
      <c r="GJD2" s="226"/>
      <c r="GJE2" s="226"/>
      <c r="GJF2" s="226"/>
      <c r="GJG2" s="226"/>
      <c r="GJH2" s="226"/>
      <c r="GJI2" s="226"/>
      <c r="GJJ2" s="226"/>
      <c r="GJK2" s="226"/>
      <c r="GJL2" s="226"/>
      <c r="GJM2" s="226"/>
      <c r="GJN2" s="226"/>
      <c r="GJO2" s="226"/>
      <c r="GJP2" s="226"/>
      <c r="GJQ2" s="226"/>
      <c r="GJR2" s="226"/>
      <c r="GJS2" s="226"/>
      <c r="GJT2" s="226"/>
      <c r="GJU2" s="226"/>
      <c r="GJV2" s="226"/>
      <c r="GJW2" s="226"/>
      <c r="GJX2" s="226"/>
      <c r="GJY2" s="226"/>
      <c r="GJZ2" s="226"/>
      <c r="GKA2" s="226"/>
      <c r="GKB2" s="226"/>
      <c r="GKC2" s="226"/>
      <c r="GKD2" s="226"/>
      <c r="GKE2" s="226"/>
      <c r="GKF2" s="226"/>
      <c r="GKG2" s="226"/>
      <c r="GKH2" s="226"/>
      <c r="GKI2" s="226"/>
      <c r="GKJ2" s="226"/>
      <c r="GKK2" s="226"/>
      <c r="GKL2" s="226"/>
      <c r="GKM2" s="226"/>
      <c r="GKN2" s="226"/>
      <c r="GKO2" s="226"/>
      <c r="GKP2" s="226"/>
      <c r="GKQ2" s="226"/>
      <c r="GKR2" s="226"/>
      <c r="GKS2" s="226"/>
      <c r="GKT2" s="226"/>
      <c r="GKU2" s="226"/>
      <c r="GKV2" s="226"/>
      <c r="GKW2" s="226"/>
      <c r="GKX2" s="226"/>
      <c r="GKY2" s="226"/>
      <c r="GKZ2" s="226"/>
      <c r="GLA2" s="226"/>
      <c r="GLB2" s="226"/>
      <c r="GLC2" s="226"/>
      <c r="GLD2" s="226"/>
      <c r="GLE2" s="226"/>
      <c r="GLF2" s="226"/>
      <c r="GLG2" s="226"/>
      <c r="GLH2" s="226"/>
      <c r="GLI2" s="226"/>
      <c r="GLJ2" s="226"/>
      <c r="GLK2" s="226"/>
      <c r="GLL2" s="226"/>
      <c r="GLM2" s="226"/>
      <c r="GLN2" s="226"/>
      <c r="GLO2" s="226"/>
      <c r="GLP2" s="226"/>
      <c r="GLQ2" s="226"/>
      <c r="GLR2" s="226"/>
      <c r="GLS2" s="226"/>
      <c r="GLT2" s="226"/>
      <c r="GLU2" s="226"/>
      <c r="GLV2" s="226"/>
      <c r="GLW2" s="226"/>
      <c r="GLX2" s="226"/>
      <c r="GLY2" s="226"/>
      <c r="GLZ2" s="226"/>
      <c r="GMA2" s="226"/>
      <c r="GMB2" s="226"/>
      <c r="GMC2" s="226"/>
      <c r="GMD2" s="226"/>
      <c r="GME2" s="226"/>
      <c r="GMF2" s="226"/>
      <c r="GMG2" s="226"/>
      <c r="GMH2" s="226"/>
      <c r="GMI2" s="226"/>
      <c r="GMJ2" s="226"/>
      <c r="GMK2" s="226"/>
      <c r="GML2" s="226"/>
      <c r="GMM2" s="226"/>
      <c r="GMN2" s="226"/>
      <c r="GMO2" s="226"/>
      <c r="GMP2" s="226"/>
      <c r="GMQ2" s="226"/>
      <c r="GMR2" s="226"/>
      <c r="GMS2" s="226"/>
      <c r="GMT2" s="226"/>
      <c r="GMU2" s="226"/>
      <c r="GMV2" s="226"/>
      <c r="GMW2" s="226"/>
      <c r="GMX2" s="226"/>
      <c r="GMY2" s="226"/>
      <c r="GMZ2" s="226"/>
      <c r="GNA2" s="226"/>
      <c r="GNB2" s="226"/>
      <c r="GNC2" s="226"/>
      <c r="GND2" s="226"/>
      <c r="GNE2" s="226"/>
      <c r="GNF2" s="226"/>
      <c r="GNG2" s="226"/>
      <c r="GNH2" s="226"/>
      <c r="GNI2" s="226"/>
      <c r="GNJ2" s="226"/>
      <c r="GNK2" s="226"/>
      <c r="GNL2" s="226"/>
      <c r="GNM2" s="226"/>
      <c r="GNN2" s="226"/>
      <c r="GNO2" s="226"/>
      <c r="GNP2" s="226"/>
      <c r="GNQ2" s="226"/>
      <c r="GNR2" s="226"/>
      <c r="GNS2" s="226"/>
      <c r="GNT2" s="226"/>
      <c r="GNU2" s="226"/>
      <c r="GNV2" s="226"/>
      <c r="GNW2" s="226"/>
      <c r="GNX2" s="226"/>
      <c r="GNY2" s="226"/>
      <c r="GNZ2" s="226"/>
      <c r="GOA2" s="226"/>
      <c r="GOB2" s="226"/>
      <c r="GOC2" s="226"/>
      <c r="GOD2" s="226"/>
      <c r="GOE2" s="226"/>
      <c r="GOF2" s="226"/>
      <c r="GOG2" s="226"/>
      <c r="GOH2" s="226"/>
      <c r="GOI2" s="226"/>
      <c r="GOJ2" s="226"/>
      <c r="GOK2" s="226"/>
      <c r="GOL2" s="226"/>
      <c r="GOM2" s="226"/>
      <c r="GON2" s="226"/>
      <c r="GOO2" s="226"/>
      <c r="GOP2" s="226"/>
      <c r="GOQ2" s="226"/>
      <c r="GOR2" s="226"/>
      <c r="GOS2" s="226"/>
      <c r="GOT2" s="226"/>
      <c r="GOU2" s="226"/>
      <c r="GOV2" s="226"/>
      <c r="GOW2" s="226"/>
      <c r="GOX2" s="226"/>
      <c r="GOY2" s="226"/>
      <c r="GOZ2" s="226"/>
      <c r="GPA2" s="226"/>
      <c r="GPB2" s="226"/>
      <c r="GPC2" s="226"/>
      <c r="GPD2" s="226"/>
      <c r="GPE2" s="226"/>
      <c r="GPF2" s="226"/>
      <c r="GPG2" s="226"/>
      <c r="GPH2" s="226"/>
      <c r="GPI2" s="226"/>
      <c r="GPJ2" s="226"/>
      <c r="GPK2" s="226"/>
      <c r="GPL2" s="226"/>
      <c r="GPM2" s="226"/>
      <c r="GPN2" s="226"/>
      <c r="GPO2" s="226"/>
      <c r="GPP2" s="226"/>
      <c r="GPQ2" s="226"/>
      <c r="GPR2" s="226"/>
      <c r="GPS2" s="226"/>
      <c r="GPT2" s="226"/>
      <c r="GPU2" s="226"/>
      <c r="GPV2" s="226"/>
      <c r="GPW2" s="226"/>
      <c r="GPX2" s="226"/>
      <c r="GPY2" s="226"/>
      <c r="GPZ2" s="226"/>
      <c r="GQA2" s="226"/>
      <c r="GQB2" s="226"/>
      <c r="GQC2" s="226"/>
      <c r="GQD2" s="226"/>
      <c r="GQE2" s="226"/>
      <c r="GQF2" s="226"/>
      <c r="GQG2" s="226"/>
      <c r="GQH2" s="226"/>
      <c r="GQI2" s="226"/>
      <c r="GQJ2" s="226"/>
      <c r="GQK2" s="226"/>
      <c r="GQL2" s="226"/>
      <c r="GQM2" s="226"/>
      <c r="GQN2" s="226"/>
      <c r="GQO2" s="226"/>
      <c r="GQP2" s="226"/>
      <c r="GQQ2" s="226"/>
      <c r="GQR2" s="226"/>
      <c r="GQS2" s="226"/>
      <c r="GQT2" s="226"/>
      <c r="GQU2" s="226"/>
      <c r="GQV2" s="226"/>
      <c r="GQW2" s="226"/>
      <c r="GQX2" s="226"/>
      <c r="GQY2" s="226"/>
      <c r="GQZ2" s="226"/>
      <c r="GRA2" s="226"/>
      <c r="GRB2" s="226"/>
      <c r="GRC2" s="226"/>
      <c r="GRD2" s="226"/>
      <c r="GRE2" s="226"/>
      <c r="GRF2" s="226"/>
      <c r="GRG2" s="226"/>
      <c r="GRH2" s="226"/>
      <c r="GRI2" s="226"/>
      <c r="GRJ2" s="226"/>
      <c r="GRK2" s="226"/>
      <c r="GRL2" s="226"/>
      <c r="GRM2" s="226"/>
      <c r="GRN2" s="226"/>
      <c r="GRO2" s="226"/>
      <c r="GRP2" s="226"/>
      <c r="GRQ2" s="226"/>
      <c r="GRR2" s="226"/>
      <c r="GRS2" s="226"/>
      <c r="GRT2" s="226"/>
      <c r="GRU2" s="226"/>
      <c r="GRV2" s="226"/>
      <c r="GRW2" s="226"/>
      <c r="GRX2" s="226"/>
      <c r="GRY2" s="226"/>
      <c r="GRZ2" s="226"/>
      <c r="GSA2" s="226"/>
      <c r="GSB2" s="226"/>
      <c r="GSC2" s="226"/>
      <c r="GSD2" s="226"/>
      <c r="GSE2" s="226"/>
      <c r="GSF2" s="226"/>
      <c r="GSG2" s="226"/>
      <c r="GSH2" s="226"/>
      <c r="GSI2" s="226"/>
      <c r="GSJ2" s="226"/>
      <c r="GSK2" s="226"/>
      <c r="GSL2" s="226"/>
      <c r="GSM2" s="226"/>
      <c r="GSN2" s="226"/>
      <c r="GSO2" s="226"/>
      <c r="GSP2" s="226"/>
      <c r="GSQ2" s="226"/>
      <c r="GSR2" s="226"/>
      <c r="GSS2" s="226"/>
      <c r="GST2" s="226"/>
      <c r="GSU2" s="226"/>
      <c r="GSV2" s="226"/>
      <c r="GSW2" s="226"/>
      <c r="GSX2" s="226"/>
      <c r="GSY2" s="226"/>
      <c r="GSZ2" s="226"/>
      <c r="GTA2" s="226"/>
      <c r="GTB2" s="226"/>
      <c r="GTC2" s="226"/>
      <c r="GTD2" s="226"/>
      <c r="GTE2" s="226"/>
      <c r="GTF2" s="226"/>
      <c r="GTG2" s="226"/>
      <c r="GTH2" s="226"/>
      <c r="GTI2" s="226"/>
      <c r="GTJ2" s="226"/>
      <c r="GTK2" s="226"/>
      <c r="GTL2" s="226"/>
      <c r="GTM2" s="226"/>
      <c r="GTN2" s="226"/>
      <c r="GTO2" s="226"/>
      <c r="GTP2" s="226"/>
      <c r="GTQ2" s="226"/>
      <c r="GTR2" s="226"/>
      <c r="GTS2" s="226"/>
      <c r="GTT2" s="226"/>
      <c r="GTU2" s="226"/>
      <c r="GTV2" s="226"/>
      <c r="GTW2" s="226"/>
      <c r="GTX2" s="226"/>
      <c r="GTY2" s="226"/>
      <c r="GTZ2" s="226"/>
      <c r="GUA2" s="226"/>
      <c r="GUB2" s="226"/>
      <c r="GUC2" s="226"/>
      <c r="GUD2" s="226"/>
      <c r="GUE2" s="226"/>
      <c r="GUF2" s="226"/>
      <c r="GUG2" s="226"/>
      <c r="GUH2" s="226"/>
      <c r="GUI2" s="226"/>
      <c r="GUJ2" s="226"/>
      <c r="GUK2" s="226"/>
      <c r="GUL2" s="226"/>
      <c r="GUM2" s="226"/>
      <c r="GUN2" s="226"/>
      <c r="GUO2" s="226"/>
      <c r="GUP2" s="226"/>
      <c r="GUQ2" s="226"/>
      <c r="GUR2" s="226"/>
      <c r="GUS2" s="226"/>
      <c r="GUT2" s="226"/>
      <c r="GUU2" s="226"/>
      <c r="GUV2" s="226"/>
      <c r="GUW2" s="226"/>
      <c r="GUX2" s="226"/>
      <c r="GUY2" s="226"/>
      <c r="GUZ2" s="226"/>
      <c r="GVA2" s="226"/>
      <c r="GVB2" s="226"/>
      <c r="GVC2" s="226"/>
      <c r="GVD2" s="226"/>
      <c r="GVE2" s="226"/>
      <c r="GVF2" s="226"/>
      <c r="GVG2" s="226"/>
      <c r="GVH2" s="226"/>
      <c r="GVI2" s="226"/>
      <c r="GVJ2" s="226"/>
      <c r="GVK2" s="226"/>
      <c r="GVL2" s="226"/>
      <c r="GVM2" s="226"/>
      <c r="GVN2" s="226"/>
      <c r="GVO2" s="226"/>
      <c r="GVP2" s="226"/>
      <c r="GVQ2" s="226"/>
      <c r="GVR2" s="226"/>
      <c r="GVS2" s="226"/>
      <c r="GVT2" s="226"/>
      <c r="GVU2" s="226"/>
      <c r="GVV2" s="226"/>
      <c r="GVW2" s="226"/>
      <c r="GVX2" s="226"/>
      <c r="GVY2" s="226"/>
      <c r="GVZ2" s="226"/>
      <c r="GWA2" s="226"/>
      <c r="GWB2" s="226"/>
      <c r="GWC2" s="226"/>
      <c r="GWD2" s="226"/>
      <c r="GWE2" s="226"/>
      <c r="GWF2" s="226"/>
      <c r="GWG2" s="226"/>
      <c r="GWH2" s="226"/>
      <c r="GWI2" s="226"/>
      <c r="GWJ2" s="226"/>
      <c r="GWK2" s="226"/>
      <c r="GWL2" s="226"/>
      <c r="GWM2" s="226"/>
      <c r="GWN2" s="226"/>
      <c r="GWO2" s="226"/>
      <c r="GWP2" s="226"/>
      <c r="GWQ2" s="226"/>
      <c r="GWR2" s="226"/>
      <c r="GWS2" s="226"/>
      <c r="GWT2" s="226"/>
      <c r="GWU2" s="226"/>
      <c r="GWV2" s="226"/>
      <c r="GWW2" s="226"/>
      <c r="GWX2" s="226"/>
      <c r="GWY2" s="226"/>
      <c r="GWZ2" s="226"/>
      <c r="GXA2" s="226"/>
      <c r="GXB2" s="226"/>
      <c r="GXC2" s="226"/>
      <c r="GXD2" s="226"/>
      <c r="GXE2" s="226"/>
      <c r="GXF2" s="226"/>
      <c r="GXG2" s="226"/>
      <c r="GXH2" s="226"/>
      <c r="GXI2" s="226"/>
      <c r="GXJ2" s="226"/>
      <c r="GXK2" s="226"/>
      <c r="GXL2" s="226"/>
      <c r="GXM2" s="226"/>
      <c r="GXN2" s="226"/>
      <c r="GXO2" s="226"/>
      <c r="GXP2" s="226"/>
      <c r="GXQ2" s="226"/>
      <c r="GXR2" s="226"/>
      <c r="GXS2" s="226"/>
      <c r="GXT2" s="226"/>
      <c r="GXU2" s="226"/>
      <c r="GXV2" s="226"/>
      <c r="GXW2" s="226"/>
      <c r="GXX2" s="226"/>
      <c r="GXY2" s="226"/>
      <c r="GXZ2" s="226"/>
      <c r="GYA2" s="226"/>
      <c r="GYB2" s="226"/>
      <c r="GYC2" s="226"/>
      <c r="GYD2" s="226"/>
      <c r="GYE2" s="226"/>
      <c r="GYF2" s="226"/>
      <c r="GYG2" s="226"/>
      <c r="GYH2" s="226"/>
      <c r="GYI2" s="226"/>
      <c r="GYJ2" s="226"/>
      <c r="GYK2" s="226"/>
      <c r="GYL2" s="226"/>
      <c r="GYM2" s="226"/>
      <c r="GYN2" s="226"/>
      <c r="GYO2" s="226"/>
      <c r="GYP2" s="226"/>
      <c r="GYQ2" s="226"/>
      <c r="GYR2" s="226"/>
      <c r="GYS2" s="226"/>
      <c r="GYT2" s="226"/>
      <c r="GYU2" s="226"/>
      <c r="GYV2" s="226"/>
      <c r="GYW2" s="226"/>
      <c r="GYX2" s="226"/>
      <c r="GYY2" s="226"/>
      <c r="GYZ2" s="226"/>
      <c r="GZA2" s="226"/>
      <c r="GZB2" s="226"/>
      <c r="GZC2" s="226"/>
      <c r="GZD2" s="226"/>
      <c r="GZE2" s="226"/>
      <c r="GZF2" s="226"/>
      <c r="GZG2" s="226"/>
      <c r="GZH2" s="226"/>
      <c r="GZI2" s="226"/>
      <c r="GZJ2" s="226"/>
      <c r="GZK2" s="226"/>
      <c r="GZL2" s="226"/>
      <c r="GZM2" s="226"/>
      <c r="GZN2" s="226"/>
      <c r="GZO2" s="226"/>
      <c r="GZP2" s="226"/>
      <c r="GZQ2" s="226"/>
      <c r="GZR2" s="226"/>
      <c r="GZS2" s="226"/>
      <c r="GZT2" s="226"/>
      <c r="GZU2" s="226"/>
      <c r="GZV2" s="226"/>
      <c r="GZW2" s="226"/>
      <c r="GZX2" s="226"/>
      <c r="GZY2" s="226"/>
      <c r="GZZ2" s="226"/>
      <c r="HAA2" s="226"/>
      <c r="HAB2" s="226"/>
      <c r="HAC2" s="226"/>
      <c r="HAD2" s="226"/>
      <c r="HAE2" s="226"/>
      <c r="HAF2" s="226"/>
      <c r="HAG2" s="226"/>
      <c r="HAH2" s="226"/>
      <c r="HAI2" s="226"/>
      <c r="HAJ2" s="226"/>
      <c r="HAK2" s="226"/>
      <c r="HAL2" s="226"/>
      <c r="HAM2" s="226"/>
      <c r="HAN2" s="226"/>
      <c r="HAO2" s="226"/>
      <c r="HAP2" s="226"/>
      <c r="HAQ2" s="226"/>
      <c r="HAR2" s="226"/>
      <c r="HAS2" s="226"/>
      <c r="HAT2" s="226"/>
      <c r="HAU2" s="226"/>
      <c r="HAV2" s="226"/>
      <c r="HAW2" s="226"/>
      <c r="HAX2" s="226"/>
      <c r="HAY2" s="226"/>
      <c r="HAZ2" s="226"/>
      <c r="HBA2" s="226"/>
      <c r="HBB2" s="226"/>
      <c r="HBC2" s="226"/>
      <c r="HBD2" s="226"/>
      <c r="HBE2" s="226"/>
      <c r="HBF2" s="226"/>
      <c r="HBG2" s="226"/>
      <c r="HBH2" s="226"/>
      <c r="HBI2" s="226"/>
      <c r="HBJ2" s="226"/>
      <c r="HBK2" s="226"/>
      <c r="HBL2" s="226"/>
      <c r="HBM2" s="226"/>
      <c r="HBN2" s="226"/>
      <c r="HBO2" s="226"/>
      <c r="HBP2" s="226"/>
      <c r="HBQ2" s="226"/>
      <c r="HBR2" s="226"/>
      <c r="HBS2" s="226"/>
      <c r="HBT2" s="226"/>
      <c r="HBU2" s="226"/>
      <c r="HBV2" s="226"/>
      <c r="HBW2" s="226"/>
      <c r="HBX2" s="226"/>
      <c r="HBY2" s="226"/>
      <c r="HBZ2" s="226"/>
      <c r="HCA2" s="226"/>
      <c r="HCB2" s="226"/>
      <c r="HCC2" s="226"/>
      <c r="HCD2" s="226"/>
      <c r="HCE2" s="226"/>
      <c r="HCF2" s="226"/>
      <c r="HCG2" s="226"/>
      <c r="HCH2" s="226"/>
      <c r="HCI2" s="226"/>
      <c r="HCJ2" s="226"/>
      <c r="HCK2" s="226"/>
      <c r="HCL2" s="226"/>
      <c r="HCM2" s="226"/>
      <c r="HCN2" s="226"/>
      <c r="HCO2" s="226"/>
      <c r="HCP2" s="226"/>
      <c r="HCQ2" s="226"/>
      <c r="HCR2" s="226"/>
      <c r="HCS2" s="226"/>
      <c r="HCT2" s="226"/>
      <c r="HCU2" s="226"/>
      <c r="HCV2" s="226"/>
      <c r="HCW2" s="226"/>
      <c r="HCX2" s="226"/>
      <c r="HCY2" s="226"/>
      <c r="HCZ2" s="226"/>
      <c r="HDA2" s="226"/>
      <c r="HDB2" s="226"/>
      <c r="HDC2" s="226"/>
      <c r="HDD2" s="226"/>
      <c r="HDE2" s="226"/>
      <c r="HDF2" s="226"/>
      <c r="HDG2" s="226"/>
      <c r="HDH2" s="226"/>
      <c r="HDI2" s="226"/>
      <c r="HDJ2" s="226"/>
      <c r="HDK2" s="226"/>
      <c r="HDL2" s="226"/>
      <c r="HDM2" s="226"/>
      <c r="HDN2" s="226"/>
      <c r="HDO2" s="226"/>
      <c r="HDP2" s="226"/>
      <c r="HDQ2" s="226"/>
      <c r="HDR2" s="226"/>
      <c r="HDS2" s="226"/>
      <c r="HDT2" s="226"/>
      <c r="HDU2" s="226"/>
      <c r="HDV2" s="226"/>
      <c r="HDW2" s="226"/>
      <c r="HDX2" s="226"/>
      <c r="HDY2" s="226"/>
      <c r="HDZ2" s="226"/>
      <c r="HEA2" s="226"/>
      <c r="HEB2" s="226"/>
      <c r="HEC2" s="226"/>
      <c r="HED2" s="226"/>
      <c r="HEE2" s="226"/>
      <c r="HEF2" s="226"/>
      <c r="HEG2" s="226"/>
      <c r="HEH2" s="226"/>
      <c r="HEI2" s="226"/>
      <c r="HEJ2" s="226"/>
      <c r="HEK2" s="226"/>
      <c r="HEL2" s="226"/>
      <c r="HEM2" s="226"/>
      <c r="HEN2" s="226"/>
      <c r="HEO2" s="226"/>
      <c r="HEP2" s="226"/>
      <c r="HEQ2" s="226"/>
      <c r="HER2" s="226"/>
      <c r="HES2" s="226"/>
      <c r="HET2" s="226"/>
      <c r="HEU2" s="226"/>
      <c r="HEV2" s="226"/>
      <c r="HEW2" s="226"/>
      <c r="HEX2" s="226"/>
      <c r="HEY2" s="226"/>
      <c r="HEZ2" s="226"/>
      <c r="HFA2" s="226"/>
      <c r="HFB2" s="226"/>
      <c r="HFC2" s="226"/>
      <c r="HFD2" s="226"/>
      <c r="HFE2" s="226"/>
      <c r="HFF2" s="226"/>
      <c r="HFG2" s="226"/>
      <c r="HFH2" s="226"/>
      <c r="HFI2" s="226"/>
      <c r="HFJ2" s="226"/>
      <c r="HFK2" s="226"/>
      <c r="HFL2" s="226"/>
      <c r="HFM2" s="226"/>
      <c r="HFN2" s="226"/>
      <c r="HFO2" s="226"/>
      <c r="HFP2" s="226"/>
      <c r="HFQ2" s="226"/>
      <c r="HFR2" s="226"/>
      <c r="HFS2" s="226"/>
      <c r="HFT2" s="226"/>
      <c r="HFU2" s="226"/>
      <c r="HFV2" s="226"/>
      <c r="HFW2" s="226"/>
      <c r="HFX2" s="226"/>
      <c r="HFY2" s="226"/>
      <c r="HFZ2" s="226"/>
      <c r="HGA2" s="226"/>
      <c r="HGB2" s="226"/>
      <c r="HGC2" s="226"/>
      <c r="HGD2" s="226"/>
      <c r="HGE2" s="226"/>
      <c r="HGF2" s="226"/>
      <c r="HGG2" s="226"/>
      <c r="HGH2" s="226"/>
      <c r="HGI2" s="226"/>
      <c r="HGJ2" s="226"/>
      <c r="HGK2" s="226"/>
      <c r="HGL2" s="226"/>
      <c r="HGM2" s="226"/>
      <c r="HGN2" s="226"/>
      <c r="HGO2" s="226"/>
      <c r="HGP2" s="226"/>
      <c r="HGQ2" s="226"/>
      <c r="HGR2" s="226"/>
      <c r="HGS2" s="226"/>
      <c r="HGT2" s="226"/>
      <c r="HGU2" s="226"/>
      <c r="HGV2" s="226"/>
      <c r="HGW2" s="226"/>
      <c r="HGX2" s="226"/>
      <c r="HGY2" s="226"/>
      <c r="HGZ2" s="226"/>
      <c r="HHA2" s="226"/>
      <c r="HHB2" s="226"/>
      <c r="HHC2" s="226"/>
      <c r="HHD2" s="226"/>
      <c r="HHE2" s="226"/>
      <c r="HHF2" s="226"/>
      <c r="HHG2" s="226"/>
      <c r="HHH2" s="226"/>
      <c r="HHI2" s="226"/>
      <c r="HHJ2" s="226"/>
      <c r="HHK2" s="226"/>
      <c r="HHL2" s="226"/>
      <c r="HHM2" s="226"/>
      <c r="HHN2" s="226"/>
      <c r="HHO2" s="226"/>
      <c r="HHP2" s="226"/>
      <c r="HHQ2" s="226"/>
      <c r="HHR2" s="226"/>
      <c r="HHS2" s="226"/>
      <c r="HHT2" s="226"/>
      <c r="HHU2" s="226"/>
      <c r="HHV2" s="226"/>
      <c r="HHW2" s="226"/>
      <c r="HHX2" s="226"/>
      <c r="HHY2" s="226"/>
      <c r="HHZ2" s="226"/>
      <c r="HIA2" s="226"/>
      <c r="HIB2" s="226"/>
      <c r="HIC2" s="226"/>
      <c r="HID2" s="226"/>
      <c r="HIE2" s="226"/>
      <c r="HIF2" s="226"/>
      <c r="HIG2" s="226"/>
      <c r="HIH2" s="226"/>
      <c r="HII2" s="226"/>
      <c r="HIJ2" s="226"/>
      <c r="HIK2" s="226"/>
      <c r="HIL2" s="226"/>
      <c r="HIM2" s="226"/>
      <c r="HIN2" s="226"/>
      <c r="HIO2" s="226"/>
      <c r="HIP2" s="226"/>
      <c r="HIQ2" s="226"/>
      <c r="HIR2" s="226"/>
      <c r="HIS2" s="226"/>
      <c r="HIT2" s="226"/>
      <c r="HIU2" s="226"/>
      <c r="HIV2" s="226"/>
      <c r="HIW2" s="226"/>
      <c r="HIX2" s="226"/>
      <c r="HIY2" s="226"/>
      <c r="HIZ2" s="226"/>
      <c r="HJA2" s="226"/>
      <c r="HJB2" s="226"/>
      <c r="HJC2" s="226"/>
      <c r="HJD2" s="226"/>
      <c r="HJE2" s="226"/>
      <c r="HJF2" s="226"/>
      <c r="HJG2" s="226"/>
      <c r="HJH2" s="226"/>
      <c r="HJI2" s="226"/>
      <c r="HJJ2" s="226"/>
      <c r="HJK2" s="226"/>
      <c r="HJL2" s="226"/>
      <c r="HJM2" s="226"/>
      <c r="HJN2" s="226"/>
      <c r="HJO2" s="226"/>
      <c r="HJP2" s="226"/>
      <c r="HJQ2" s="226"/>
      <c r="HJR2" s="226"/>
      <c r="HJS2" s="226"/>
      <c r="HJT2" s="226"/>
      <c r="HJU2" s="226"/>
      <c r="HJV2" s="226"/>
      <c r="HJW2" s="226"/>
      <c r="HJX2" s="226"/>
      <c r="HJY2" s="226"/>
      <c r="HJZ2" s="226"/>
      <c r="HKA2" s="226"/>
      <c r="HKB2" s="226"/>
      <c r="HKC2" s="226"/>
      <c r="HKD2" s="226"/>
      <c r="HKE2" s="226"/>
      <c r="HKF2" s="226"/>
      <c r="HKG2" s="226"/>
      <c r="HKH2" s="226"/>
      <c r="HKI2" s="226"/>
      <c r="HKJ2" s="226"/>
      <c r="HKK2" s="226"/>
      <c r="HKL2" s="226"/>
      <c r="HKM2" s="226"/>
      <c r="HKN2" s="226"/>
      <c r="HKO2" s="226"/>
      <c r="HKP2" s="226"/>
      <c r="HKQ2" s="226"/>
      <c r="HKR2" s="226"/>
      <c r="HKS2" s="226"/>
      <c r="HKT2" s="226"/>
      <c r="HKU2" s="226"/>
      <c r="HKV2" s="226"/>
      <c r="HKW2" s="226"/>
      <c r="HKX2" s="226"/>
      <c r="HKY2" s="226"/>
      <c r="HKZ2" s="226"/>
      <c r="HLA2" s="226"/>
      <c r="HLB2" s="226"/>
      <c r="HLC2" s="226"/>
      <c r="HLD2" s="226"/>
      <c r="HLE2" s="226"/>
      <c r="HLF2" s="226"/>
      <c r="HLG2" s="226"/>
      <c r="HLH2" s="226"/>
      <c r="HLI2" s="226"/>
      <c r="HLJ2" s="226"/>
      <c r="HLK2" s="226"/>
      <c r="HLL2" s="226"/>
      <c r="HLM2" s="226"/>
      <c r="HLN2" s="226"/>
      <c r="HLO2" s="226"/>
      <c r="HLP2" s="226"/>
      <c r="HLQ2" s="226"/>
      <c r="HLR2" s="226"/>
      <c r="HLS2" s="226"/>
      <c r="HLT2" s="226"/>
      <c r="HLU2" s="226"/>
      <c r="HLV2" s="226"/>
      <c r="HLW2" s="226"/>
      <c r="HLX2" s="226"/>
      <c r="HLY2" s="226"/>
      <c r="HLZ2" s="226"/>
      <c r="HMA2" s="226"/>
      <c r="HMB2" s="226"/>
      <c r="HMC2" s="226"/>
      <c r="HMD2" s="226"/>
      <c r="HME2" s="226"/>
      <c r="HMF2" s="226"/>
      <c r="HMG2" s="226"/>
      <c r="HMH2" s="226"/>
      <c r="HMI2" s="226"/>
      <c r="HMJ2" s="226"/>
      <c r="HMK2" s="226"/>
      <c r="HML2" s="226"/>
      <c r="HMM2" s="226"/>
      <c r="HMN2" s="226"/>
      <c r="HMO2" s="226"/>
      <c r="HMP2" s="226"/>
      <c r="HMQ2" s="226"/>
      <c r="HMR2" s="226"/>
      <c r="HMS2" s="226"/>
      <c r="HMT2" s="226"/>
      <c r="HMU2" s="226"/>
      <c r="HMV2" s="226"/>
      <c r="HMW2" s="226"/>
      <c r="HMX2" s="226"/>
      <c r="HMY2" s="226"/>
      <c r="HMZ2" s="226"/>
      <c r="HNA2" s="226"/>
      <c r="HNB2" s="226"/>
      <c r="HNC2" s="226"/>
      <c r="HND2" s="226"/>
      <c r="HNE2" s="226"/>
      <c r="HNF2" s="226"/>
      <c r="HNG2" s="226"/>
      <c r="HNH2" s="226"/>
      <c r="HNI2" s="226"/>
      <c r="HNJ2" s="226"/>
      <c r="HNK2" s="226"/>
      <c r="HNL2" s="226"/>
      <c r="HNM2" s="226"/>
      <c r="HNN2" s="226"/>
      <c r="HNO2" s="226"/>
      <c r="HNP2" s="226"/>
      <c r="HNQ2" s="226"/>
      <c r="HNR2" s="226"/>
      <c r="HNS2" s="226"/>
      <c r="HNT2" s="226"/>
      <c r="HNU2" s="226"/>
      <c r="HNV2" s="226"/>
      <c r="HNW2" s="226"/>
      <c r="HNX2" s="226"/>
      <c r="HNY2" s="226"/>
      <c r="HNZ2" s="226"/>
      <c r="HOA2" s="226"/>
      <c r="HOB2" s="226"/>
      <c r="HOC2" s="226"/>
      <c r="HOD2" s="226"/>
      <c r="HOE2" s="226"/>
      <c r="HOF2" s="226"/>
      <c r="HOG2" s="226"/>
      <c r="HOH2" s="226"/>
      <c r="HOI2" s="226"/>
      <c r="HOJ2" s="226"/>
      <c r="HOK2" s="226"/>
      <c r="HOL2" s="226"/>
      <c r="HOM2" s="226"/>
      <c r="HON2" s="226"/>
      <c r="HOO2" s="226"/>
      <c r="HOP2" s="226"/>
      <c r="HOQ2" s="226"/>
      <c r="HOR2" s="226"/>
      <c r="HOS2" s="226"/>
      <c r="HOT2" s="226"/>
      <c r="HOU2" s="226"/>
      <c r="HOV2" s="226"/>
      <c r="HOW2" s="226"/>
      <c r="HOX2" s="226"/>
      <c r="HOY2" s="226"/>
      <c r="HOZ2" s="226"/>
      <c r="HPA2" s="226"/>
      <c r="HPB2" s="226"/>
      <c r="HPC2" s="226"/>
      <c r="HPD2" s="226"/>
      <c r="HPE2" s="226"/>
      <c r="HPF2" s="226"/>
      <c r="HPG2" s="226"/>
      <c r="HPH2" s="226"/>
      <c r="HPI2" s="226"/>
      <c r="HPJ2" s="226"/>
      <c r="HPK2" s="226"/>
      <c r="HPL2" s="226"/>
      <c r="HPM2" s="226"/>
      <c r="HPN2" s="226"/>
      <c r="HPO2" s="226"/>
      <c r="HPP2" s="226"/>
      <c r="HPQ2" s="226"/>
      <c r="HPR2" s="226"/>
      <c r="HPS2" s="226"/>
      <c r="HPT2" s="226"/>
      <c r="HPU2" s="226"/>
      <c r="HPV2" s="226"/>
      <c r="HPW2" s="226"/>
      <c r="HPX2" s="226"/>
      <c r="HPY2" s="226"/>
      <c r="HPZ2" s="226"/>
      <c r="HQA2" s="226"/>
      <c r="HQB2" s="226"/>
      <c r="HQC2" s="226"/>
      <c r="HQD2" s="226"/>
      <c r="HQE2" s="226"/>
      <c r="HQF2" s="226"/>
      <c r="HQG2" s="226"/>
      <c r="HQH2" s="226"/>
      <c r="HQI2" s="226"/>
      <c r="HQJ2" s="226"/>
      <c r="HQK2" s="226"/>
      <c r="HQL2" s="226"/>
      <c r="HQM2" s="226"/>
      <c r="HQN2" s="226"/>
      <c r="HQO2" s="226"/>
      <c r="HQP2" s="226"/>
      <c r="HQQ2" s="226"/>
      <c r="HQR2" s="226"/>
      <c r="HQS2" s="226"/>
      <c r="HQT2" s="226"/>
      <c r="HQU2" s="226"/>
      <c r="HQV2" s="226"/>
      <c r="HQW2" s="226"/>
      <c r="HQX2" s="226"/>
      <c r="HQY2" s="226"/>
      <c r="HQZ2" s="226"/>
      <c r="HRA2" s="226"/>
      <c r="HRB2" s="226"/>
      <c r="HRC2" s="226"/>
      <c r="HRD2" s="226"/>
      <c r="HRE2" s="226"/>
      <c r="HRF2" s="226"/>
      <c r="HRG2" s="226"/>
      <c r="HRH2" s="226"/>
      <c r="HRI2" s="226"/>
      <c r="HRJ2" s="226"/>
      <c r="HRK2" s="226"/>
      <c r="HRL2" s="226"/>
      <c r="HRM2" s="226"/>
      <c r="HRN2" s="226"/>
      <c r="HRO2" s="226"/>
      <c r="HRP2" s="226"/>
      <c r="HRQ2" s="226"/>
      <c r="HRR2" s="226"/>
      <c r="HRS2" s="226"/>
      <c r="HRT2" s="226"/>
      <c r="HRU2" s="226"/>
      <c r="HRV2" s="226"/>
      <c r="HRW2" s="226"/>
      <c r="HRX2" s="226"/>
      <c r="HRY2" s="226"/>
      <c r="HRZ2" s="226"/>
      <c r="HSA2" s="226"/>
      <c r="HSB2" s="226"/>
      <c r="HSC2" s="226"/>
      <c r="HSD2" s="226"/>
      <c r="HSE2" s="226"/>
      <c r="HSF2" s="226"/>
      <c r="HSG2" s="226"/>
      <c r="HSH2" s="226"/>
      <c r="HSI2" s="226"/>
      <c r="HSJ2" s="226"/>
      <c r="HSK2" s="226"/>
      <c r="HSL2" s="226"/>
      <c r="HSM2" s="226"/>
      <c r="HSN2" s="226"/>
      <c r="HSO2" s="226"/>
      <c r="HSP2" s="226"/>
      <c r="HSQ2" s="226"/>
      <c r="HSR2" s="226"/>
      <c r="HSS2" s="226"/>
      <c r="HST2" s="226"/>
      <c r="HSU2" s="226"/>
      <c r="HSV2" s="226"/>
      <c r="HSW2" s="226"/>
      <c r="HSX2" s="226"/>
      <c r="HSY2" s="226"/>
      <c r="HSZ2" s="226"/>
      <c r="HTA2" s="226"/>
      <c r="HTB2" s="226"/>
      <c r="HTC2" s="226"/>
      <c r="HTD2" s="226"/>
      <c r="HTE2" s="226"/>
      <c r="HTF2" s="226"/>
      <c r="HTG2" s="226"/>
      <c r="HTH2" s="226"/>
      <c r="HTI2" s="226"/>
      <c r="HTJ2" s="226"/>
      <c r="HTK2" s="226"/>
      <c r="HTL2" s="226"/>
      <c r="HTM2" s="226"/>
      <c r="HTN2" s="226"/>
      <c r="HTO2" s="226"/>
      <c r="HTP2" s="226"/>
      <c r="HTQ2" s="226"/>
      <c r="HTR2" s="226"/>
      <c r="HTS2" s="226"/>
      <c r="HTT2" s="226"/>
      <c r="HTU2" s="226"/>
      <c r="HTV2" s="226"/>
      <c r="HTW2" s="226"/>
      <c r="HTX2" s="226"/>
      <c r="HTY2" s="226"/>
      <c r="HTZ2" s="226"/>
      <c r="HUA2" s="226"/>
      <c r="HUB2" s="226"/>
      <c r="HUC2" s="226"/>
      <c r="HUD2" s="226"/>
      <c r="HUE2" s="226"/>
      <c r="HUF2" s="226"/>
      <c r="HUG2" s="226"/>
      <c r="HUH2" s="226"/>
      <c r="HUI2" s="226"/>
      <c r="HUJ2" s="226"/>
      <c r="HUK2" s="226"/>
      <c r="HUL2" s="226"/>
      <c r="HUM2" s="226"/>
      <c r="HUN2" s="226"/>
      <c r="HUO2" s="226"/>
      <c r="HUP2" s="226"/>
      <c r="HUQ2" s="226"/>
      <c r="HUR2" s="226"/>
      <c r="HUS2" s="226"/>
      <c r="HUT2" s="226"/>
      <c r="HUU2" s="226"/>
      <c r="HUV2" s="226"/>
      <c r="HUW2" s="226"/>
      <c r="HUX2" s="226"/>
      <c r="HUY2" s="226"/>
      <c r="HUZ2" s="226"/>
      <c r="HVA2" s="226"/>
      <c r="HVB2" s="226"/>
      <c r="HVC2" s="226"/>
      <c r="HVD2" s="226"/>
      <c r="HVE2" s="226"/>
      <c r="HVF2" s="226"/>
      <c r="HVG2" s="226"/>
      <c r="HVH2" s="226"/>
      <c r="HVI2" s="226"/>
      <c r="HVJ2" s="226"/>
      <c r="HVK2" s="226"/>
      <c r="HVL2" s="226"/>
      <c r="HVM2" s="226"/>
      <c r="HVN2" s="226"/>
      <c r="HVO2" s="226"/>
      <c r="HVP2" s="226"/>
      <c r="HVQ2" s="226"/>
      <c r="HVR2" s="226"/>
      <c r="HVS2" s="226"/>
      <c r="HVT2" s="226"/>
      <c r="HVU2" s="226"/>
      <c r="HVV2" s="226"/>
      <c r="HVW2" s="226"/>
      <c r="HVX2" s="226"/>
      <c r="HVY2" s="226"/>
      <c r="HVZ2" s="226"/>
      <c r="HWA2" s="226"/>
      <c r="HWB2" s="226"/>
      <c r="HWC2" s="226"/>
      <c r="HWD2" s="226"/>
      <c r="HWE2" s="226"/>
      <c r="HWF2" s="226"/>
      <c r="HWG2" s="226"/>
      <c r="HWH2" s="226"/>
      <c r="HWI2" s="226"/>
      <c r="HWJ2" s="226"/>
      <c r="HWK2" s="226"/>
      <c r="HWL2" s="226"/>
      <c r="HWM2" s="226"/>
      <c r="HWN2" s="226"/>
      <c r="HWO2" s="226"/>
      <c r="HWP2" s="226"/>
      <c r="HWQ2" s="226"/>
      <c r="HWR2" s="226"/>
      <c r="HWS2" s="226"/>
      <c r="HWT2" s="226"/>
      <c r="HWU2" s="226"/>
      <c r="HWV2" s="226"/>
      <c r="HWW2" s="226"/>
      <c r="HWX2" s="226"/>
      <c r="HWY2" s="226"/>
      <c r="HWZ2" s="226"/>
      <c r="HXA2" s="226"/>
      <c r="HXB2" s="226"/>
      <c r="HXC2" s="226"/>
      <c r="HXD2" s="226"/>
      <c r="HXE2" s="226"/>
      <c r="HXF2" s="226"/>
      <c r="HXG2" s="226"/>
      <c r="HXH2" s="226"/>
      <c r="HXI2" s="226"/>
      <c r="HXJ2" s="226"/>
      <c r="HXK2" s="226"/>
      <c r="HXL2" s="226"/>
      <c r="HXM2" s="226"/>
      <c r="HXN2" s="226"/>
      <c r="HXO2" s="226"/>
      <c r="HXP2" s="226"/>
      <c r="HXQ2" s="226"/>
      <c r="HXR2" s="226"/>
      <c r="HXS2" s="226"/>
      <c r="HXT2" s="226"/>
      <c r="HXU2" s="226"/>
      <c r="HXV2" s="226"/>
      <c r="HXW2" s="226"/>
      <c r="HXX2" s="226"/>
      <c r="HXY2" s="226"/>
      <c r="HXZ2" s="226"/>
      <c r="HYA2" s="226"/>
      <c r="HYB2" s="226"/>
      <c r="HYC2" s="226"/>
      <c r="HYD2" s="226"/>
      <c r="HYE2" s="226"/>
      <c r="HYF2" s="226"/>
      <c r="HYG2" s="226"/>
      <c r="HYH2" s="226"/>
      <c r="HYI2" s="226"/>
      <c r="HYJ2" s="226"/>
      <c r="HYK2" s="226"/>
      <c r="HYL2" s="226"/>
      <c r="HYM2" s="226"/>
      <c r="HYN2" s="226"/>
      <c r="HYO2" s="226"/>
      <c r="HYP2" s="226"/>
      <c r="HYQ2" s="226"/>
      <c r="HYR2" s="226"/>
      <c r="HYS2" s="226"/>
      <c r="HYT2" s="226"/>
      <c r="HYU2" s="226"/>
      <c r="HYV2" s="226"/>
      <c r="HYW2" s="226"/>
      <c r="HYX2" s="226"/>
      <c r="HYY2" s="226"/>
      <c r="HYZ2" s="226"/>
      <c r="HZA2" s="226"/>
      <c r="HZB2" s="226"/>
      <c r="HZC2" s="226"/>
      <c r="HZD2" s="226"/>
      <c r="HZE2" s="226"/>
      <c r="HZF2" s="226"/>
      <c r="HZG2" s="226"/>
      <c r="HZH2" s="226"/>
      <c r="HZI2" s="226"/>
      <c r="HZJ2" s="226"/>
      <c r="HZK2" s="226"/>
      <c r="HZL2" s="226"/>
      <c r="HZM2" s="226"/>
      <c r="HZN2" s="226"/>
      <c r="HZO2" s="226"/>
      <c r="HZP2" s="226"/>
      <c r="HZQ2" s="226"/>
      <c r="HZR2" s="226"/>
      <c r="HZS2" s="226"/>
      <c r="HZT2" s="226"/>
      <c r="HZU2" s="226"/>
      <c r="HZV2" s="226"/>
      <c r="HZW2" s="226"/>
      <c r="HZX2" s="226"/>
      <c r="HZY2" s="226"/>
      <c r="HZZ2" s="226"/>
      <c r="IAA2" s="226"/>
      <c r="IAB2" s="226"/>
      <c r="IAC2" s="226"/>
      <c r="IAD2" s="226"/>
      <c r="IAE2" s="226"/>
      <c r="IAF2" s="226"/>
      <c r="IAG2" s="226"/>
      <c r="IAH2" s="226"/>
      <c r="IAI2" s="226"/>
      <c r="IAJ2" s="226"/>
      <c r="IAK2" s="226"/>
      <c r="IAL2" s="226"/>
      <c r="IAM2" s="226"/>
      <c r="IAN2" s="226"/>
      <c r="IAO2" s="226"/>
      <c r="IAP2" s="226"/>
      <c r="IAQ2" s="226"/>
      <c r="IAR2" s="226"/>
      <c r="IAS2" s="226"/>
      <c r="IAT2" s="226"/>
      <c r="IAU2" s="226"/>
      <c r="IAV2" s="226"/>
      <c r="IAW2" s="226"/>
      <c r="IAX2" s="226"/>
      <c r="IAY2" s="226"/>
      <c r="IAZ2" s="226"/>
      <c r="IBA2" s="226"/>
      <c r="IBB2" s="226"/>
      <c r="IBC2" s="226"/>
      <c r="IBD2" s="226"/>
      <c r="IBE2" s="226"/>
      <c r="IBF2" s="226"/>
      <c r="IBG2" s="226"/>
      <c r="IBH2" s="226"/>
      <c r="IBI2" s="226"/>
      <c r="IBJ2" s="226"/>
      <c r="IBK2" s="226"/>
      <c r="IBL2" s="226"/>
      <c r="IBM2" s="226"/>
      <c r="IBN2" s="226"/>
      <c r="IBO2" s="226"/>
      <c r="IBP2" s="226"/>
      <c r="IBQ2" s="226"/>
      <c r="IBR2" s="226"/>
      <c r="IBS2" s="226"/>
      <c r="IBT2" s="226"/>
      <c r="IBU2" s="226"/>
      <c r="IBV2" s="226"/>
      <c r="IBW2" s="226"/>
      <c r="IBX2" s="226"/>
      <c r="IBY2" s="226"/>
      <c r="IBZ2" s="226"/>
      <c r="ICA2" s="226"/>
      <c r="ICB2" s="226"/>
      <c r="ICC2" s="226"/>
      <c r="ICD2" s="226"/>
      <c r="ICE2" s="226"/>
      <c r="ICF2" s="226"/>
      <c r="ICG2" s="226"/>
      <c r="ICH2" s="226"/>
      <c r="ICI2" s="226"/>
      <c r="ICJ2" s="226"/>
      <c r="ICK2" s="226"/>
      <c r="ICL2" s="226"/>
      <c r="ICM2" s="226"/>
      <c r="ICN2" s="226"/>
      <c r="ICO2" s="226"/>
      <c r="ICP2" s="226"/>
      <c r="ICQ2" s="226"/>
      <c r="ICR2" s="226"/>
      <c r="ICS2" s="226"/>
      <c r="ICT2" s="226"/>
      <c r="ICU2" s="226"/>
      <c r="ICV2" s="226"/>
      <c r="ICW2" s="226"/>
      <c r="ICX2" s="226"/>
      <c r="ICY2" s="226"/>
      <c r="ICZ2" s="226"/>
      <c r="IDA2" s="226"/>
      <c r="IDB2" s="226"/>
      <c r="IDC2" s="226"/>
      <c r="IDD2" s="226"/>
      <c r="IDE2" s="226"/>
      <c r="IDF2" s="226"/>
      <c r="IDG2" s="226"/>
      <c r="IDH2" s="226"/>
      <c r="IDI2" s="226"/>
      <c r="IDJ2" s="226"/>
      <c r="IDK2" s="226"/>
      <c r="IDL2" s="226"/>
      <c r="IDM2" s="226"/>
      <c r="IDN2" s="226"/>
      <c r="IDO2" s="226"/>
      <c r="IDP2" s="226"/>
      <c r="IDQ2" s="226"/>
      <c r="IDR2" s="226"/>
      <c r="IDS2" s="226"/>
      <c r="IDT2" s="226"/>
      <c r="IDU2" s="226"/>
      <c r="IDV2" s="226"/>
      <c r="IDW2" s="226"/>
      <c r="IDX2" s="226"/>
      <c r="IDY2" s="226"/>
      <c r="IDZ2" s="226"/>
      <c r="IEA2" s="226"/>
      <c r="IEB2" s="226"/>
      <c r="IEC2" s="226"/>
      <c r="IED2" s="226"/>
      <c r="IEE2" s="226"/>
      <c r="IEF2" s="226"/>
      <c r="IEG2" s="226"/>
      <c r="IEH2" s="226"/>
      <c r="IEI2" s="226"/>
      <c r="IEJ2" s="226"/>
      <c r="IEK2" s="226"/>
      <c r="IEL2" s="226"/>
      <c r="IEM2" s="226"/>
      <c r="IEN2" s="226"/>
      <c r="IEO2" s="226"/>
      <c r="IEP2" s="226"/>
      <c r="IEQ2" s="226"/>
      <c r="IER2" s="226"/>
      <c r="IES2" s="226"/>
      <c r="IET2" s="226"/>
      <c r="IEU2" s="226"/>
      <c r="IEV2" s="226"/>
      <c r="IEW2" s="226"/>
      <c r="IEX2" s="226"/>
      <c r="IEY2" s="226"/>
      <c r="IEZ2" s="226"/>
      <c r="IFA2" s="226"/>
      <c r="IFB2" s="226"/>
      <c r="IFC2" s="226"/>
      <c r="IFD2" s="226"/>
      <c r="IFE2" s="226"/>
      <c r="IFF2" s="226"/>
      <c r="IFG2" s="226"/>
      <c r="IFH2" s="226"/>
      <c r="IFI2" s="226"/>
      <c r="IFJ2" s="226"/>
      <c r="IFK2" s="226"/>
      <c r="IFL2" s="226"/>
      <c r="IFM2" s="226"/>
      <c r="IFN2" s="226"/>
      <c r="IFO2" s="226"/>
      <c r="IFP2" s="226"/>
      <c r="IFQ2" s="226"/>
      <c r="IFR2" s="226"/>
      <c r="IFS2" s="226"/>
      <c r="IFT2" s="226"/>
      <c r="IFU2" s="226"/>
      <c r="IFV2" s="226"/>
      <c r="IFW2" s="226"/>
      <c r="IFX2" s="226"/>
      <c r="IFY2" s="226"/>
      <c r="IFZ2" s="226"/>
      <c r="IGA2" s="226"/>
      <c r="IGB2" s="226"/>
      <c r="IGC2" s="226"/>
      <c r="IGD2" s="226"/>
      <c r="IGE2" s="226"/>
      <c r="IGF2" s="226"/>
      <c r="IGG2" s="226"/>
      <c r="IGH2" s="226"/>
      <c r="IGI2" s="226"/>
      <c r="IGJ2" s="226"/>
      <c r="IGK2" s="226"/>
      <c r="IGL2" s="226"/>
      <c r="IGM2" s="226"/>
      <c r="IGN2" s="226"/>
      <c r="IGO2" s="226"/>
      <c r="IGP2" s="226"/>
      <c r="IGQ2" s="226"/>
      <c r="IGR2" s="226"/>
      <c r="IGS2" s="226"/>
      <c r="IGT2" s="226"/>
      <c r="IGU2" s="226"/>
      <c r="IGV2" s="226"/>
      <c r="IGW2" s="226"/>
      <c r="IGX2" s="226"/>
      <c r="IGY2" s="226"/>
      <c r="IGZ2" s="226"/>
      <c r="IHA2" s="226"/>
      <c r="IHB2" s="226"/>
      <c r="IHC2" s="226"/>
      <c r="IHD2" s="226"/>
      <c r="IHE2" s="226"/>
      <c r="IHF2" s="226"/>
      <c r="IHG2" s="226"/>
      <c r="IHH2" s="226"/>
      <c r="IHI2" s="226"/>
      <c r="IHJ2" s="226"/>
      <c r="IHK2" s="226"/>
      <c r="IHL2" s="226"/>
      <c r="IHM2" s="226"/>
      <c r="IHN2" s="226"/>
      <c r="IHO2" s="226"/>
      <c r="IHP2" s="226"/>
      <c r="IHQ2" s="226"/>
      <c r="IHR2" s="226"/>
      <c r="IHS2" s="226"/>
      <c r="IHT2" s="226"/>
      <c r="IHU2" s="226"/>
      <c r="IHV2" s="226"/>
      <c r="IHW2" s="226"/>
      <c r="IHX2" s="226"/>
      <c r="IHY2" s="226"/>
      <c r="IHZ2" s="226"/>
      <c r="IIA2" s="226"/>
      <c r="IIB2" s="226"/>
      <c r="IIC2" s="226"/>
      <c r="IID2" s="226"/>
      <c r="IIE2" s="226"/>
      <c r="IIF2" s="226"/>
      <c r="IIG2" s="226"/>
      <c r="IIH2" s="226"/>
      <c r="III2" s="226"/>
      <c r="IIJ2" s="226"/>
      <c r="IIK2" s="226"/>
      <c r="IIL2" s="226"/>
      <c r="IIM2" s="226"/>
      <c r="IIN2" s="226"/>
      <c r="IIO2" s="226"/>
      <c r="IIP2" s="226"/>
      <c r="IIQ2" s="226"/>
      <c r="IIR2" s="226"/>
      <c r="IIS2" s="226"/>
      <c r="IIT2" s="226"/>
      <c r="IIU2" s="226"/>
      <c r="IIV2" s="226"/>
      <c r="IIW2" s="226"/>
      <c r="IIX2" s="226"/>
      <c r="IIY2" s="226"/>
      <c r="IIZ2" s="226"/>
      <c r="IJA2" s="226"/>
      <c r="IJB2" s="226"/>
      <c r="IJC2" s="226"/>
      <c r="IJD2" s="226"/>
      <c r="IJE2" s="226"/>
      <c r="IJF2" s="226"/>
      <c r="IJG2" s="226"/>
      <c r="IJH2" s="226"/>
      <c r="IJI2" s="226"/>
      <c r="IJJ2" s="226"/>
      <c r="IJK2" s="226"/>
      <c r="IJL2" s="226"/>
      <c r="IJM2" s="226"/>
      <c r="IJN2" s="226"/>
      <c r="IJO2" s="226"/>
      <c r="IJP2" s="226"/>
      <c r="IJQ2" s="226"/>
      <c r="IJR2" s="226"/>
      <c r="IJS2" s="226"/>
      <c r="IJT2" s="226"/>
      <c r="IJU2" s="226"/>
      <c r="IJV2" s="226"/>
      <c r="IJW2" s="226"/>
      <c r="IJX2" s="226"/>
      <c r="IJY2" s="226"/>
      <c r="IJZ2" s="226"/>
      <c r="IKA2" s="226"/>
      <c r="IKB2" s="226"/>
      <c r="IKC2" s="226"/>
      <c r="IKD2" s="226"/>
      <c r="IKE2" s="226"/>
      <c r="IKF2" s="226"/>
      <c r="IKG2" s="226"/>
      <c r="IKH2" s="226"/>
      <c r="IKI2" s="226"/>
      <c r="IKJ2" s="226"/>
      <c r="IKK2" s="226"/>
      <c r="IKL2" s="226"/>
      <c r="IKM2" s="226"/>
      <c r="IKN2" s="226"/>
      <c r="IKO2" s="226"/>
      <c r="IKP2" s="226"/>
      <c r="IKQ2" s="226"/>
      <c r="IKR2" s="226"/>
      <c r="IKS2" s="226"/>
      <c r="IKT2" s="226"/>
      <c r="IKU2" s="226"/>
      <c r="IKV2" s="226"/>
      <c r="IKW2" s="226"/>
      <c r="IKX2" s="226"/>
      <c r="IKY2" s="226"/>
      <c r="IKZ2" s="226"/>
      <c r="ILA2" s="226"/>
      <c r="ILB2" s="226"/>
      <c r="ILC2" s="226"/>
      <c r="ILD2" s="226"/>
      <c r="ILE2" s="226"/>
      <c r="ILF2" s="226"/>
      <c r="ILG2" s="226"/>
      <c r="ILH2" s="226"/>
      <c r="ILI2" s="226"/>
      <c r="ILJ2" s="226"/>
      <c r="ILK2" s="226"/>
      <c r="ILL2" s="226"/>
      <c r="ILM2" s="226"/>
      <c r="ILN2" s="226"/>
      <c r="ILO2" s="226"/>
      <c r="ILP2" s="226"/>
      <c r="ILQ2" s="226"/>
      <c r="ILR2" s="226"/>
      <c r="ILS2" s="226"/>
      <c r="ILT2" s="226"/>
      <c r="ILU2" s="226"/>
      <c r="ILV2" s="226"/>
      <c r="ILW2" s="226"/>
      <c r="ILX2" s="226"/>
      <c r="ILY2" s="226"/>
      <c r="ILZ2" s="226"/>
      <c r="IMA2" s="226"/>
      <c r="IMB2" s="226"/>
      <c r="IMC2" s="226"/>
      <c r="IMD2" s="226"/>
      <c r="IME2" s="226"/>
      <c r="IMF2" s="226"/>
      <c r="IMG2" s="226"/>
      <c r="IMH2" s="226"/>
      <c r="IMI2" s="226"/>
      <c r="IMJ2" s="226"/>
      <c r="IMK2" s="226"/>
      <c r="IML2" s="226"/>
      <c r="IMM2" s="226"/>
      <c r="IMN2" s="226"/>
      <c r="IMO2" s="226"/>
      <c r="IMP2" s="226"/>
      <c r="IMQ2" s="226"/>
      <c r="IMR2" s="226"/>
      <c r="IMS2" s="226"/>
      <c r="IMT2" s="226"/>
      <c r="IMU2" s="226"/>
      <c r="IMV2" s="226"/>
      <c r="IMW2" s="226"/>
      <c r="IMX2" s="226"/>
      <c r="IMY2" s="226"/>
      <c r="IMZ2" s="226"/>
      <c r="INA2" s="226"/>
      <c r="INB2" s="226"/>
      <c r="INC2" s="226"/>
      <c r="IND2" s="226"/>
      <c r="INE2" s="226"/>
      <c r="INF2" s="226"/>
      <c r="ING2" s="226"/>
      <c r="INH2" s="226"/>
      <c r="INI2" s="226"/>
      <c r="INJ2" s="226"/>
      <c r="INK2" s="226"/>
      <c r="INL2" s="226"/>
      <c r="INM2" s="226"/>
      <c r="INN2" s="226"/>
      <c r="INO2" s="226"/>
      <c r="INP2" s="226"/>
      <c r="INQ2" s="226"/>
      <c r="INR2" s="226"/>
      <c r="INS2" s="226"/>
      <c r="INT2" s="226"/>
      <c r="INU2" s="226"/>
      <c r="INV2" s="226"/>
      <c r="INW2" s="226"/>
      <c r="INX2" s="226"/>
      <c r="INY2" s="226"/>
      <c r="INZ2" s="226"/>
      <c r="IOA2" s="226"/>
      <c r="IOB2" s="226"/>
      <c r="IOC2" s="226"/>
      <c r="IOD2" s="226"/>
      <c r="IOE2" s="226"/>
      <c r="IOF2" s="226"/>
      <c r="IOG2" s="226"/>
      <c r="IOH2" s="226"/>
      <c r="IOI2" s="226"/>
      <c r="IOJ2" s="226"/>
      <c r="IOK2" s="226"/>
      <c r="IOL2" s="226"/>
      <c r="IOM2" s="226"/>
      <c r="ION2" s="226"/>
      <c r="IOO2" s="226"/>
      <c r="IOP2" s="226"/>
      <c r="IOQ2" s="226"/>
      <c r="IOR2" s="226"/>
      <c r="IOS2" s="226"/>
      <c r="IOT2" s="226"/>
      <c r="IOU2" s="226"/>
      <c r="IOV2" s="226"/>
      <c r="IOW2" s="226"/>
      <c r="IOX2" s="226"/>
      <c r="IOY2" s="226"/>
      <c r="IOZ2" s="226"/>
      <c r="IPA2" s="226"/>
      <c r="IPB2" s="226"/>
      <c r="IPC2" s="226"/>
      <c r="IPD2" s="226"/>
      <c r="IPE2" s="226"/>
      <c r="IPF2" s="226"/>
      <c r="IPG2" s="226"/>
      <c r="IPH2" s="226"/>
      <c r="IPI2" s="226"/>
      <c r="IPJ2" s="226"/>
      <c r="IPK2" s="226"/>
      <c r="IPL2" s="226"/>
      <c r="IPM2" s="226"/>
      <c r="IPN2" s="226"/>
      <c r="IPO2" s="226"/>
      <c r="IPP2" s="226"/>
      <c r="IPQ2" s="226"/>
      <c r="IPR2" s="226"/>
      <c r="IPS2" s="226"/>
      <c r="IPT2" s="226"/>
      <c r="IPU2" s="226"/>
      <c r="IPV2" s="226"/>
      <c r="IPW2" s="226"/>
      <c r="IPX2" s="226"/>
      <c r="IPY2" s="226"/>
      <c r="IPZ2" s="226"/>
      <c r="IQA2" s="226"/>
      <c r="IQB2" s="226"/>
      <c r="IQC2" s="226"/>
      <c r="IQD2" s="226"/>
      <c r="IQE2" s="226"/>
      <c r="IQF2" s="226"/>
      <c r="IQG2" s="226"/>
      <c r="IQH2" s="226"/>
      <c r="IQI2" s="226"/>
      <c r="IQJ2" s="226"/>
      <c r="IQK2" s="226"/>
      <c r="IQL2" s="226"/>
      <c r="IQM2" s="226"/>
      <c r="IQN2" s="226"/>
      <c r="IQO2" s="226"/>
      <c r="IQP2" s="226"/>
      <c r="IQQ2" s="226"/>
      <c r="IQR2" s="226"/>
      <c r="IQS2" s="226"/>
      <c r="IQT2" s="226"/>
      <c r="IQU2" s="226"/>
      <c r="IQV2" s="226"/>
      <c r="IQW2" s="226"/>
      <c r="IQX2" s="226"/>
      <c r="IQY2" s="226"/>
      <c r="IQZ2" s="226"/>
      <c r="IRA2" s="226"/>
      <c r="IRB2" s="226"/>
      <c r="IRC2" s="226"/>
      <c r="IRD2" s="226"/>
      <c r="IRE2" s="226"/>
      <c r="IRF2" s="226"/>
      <c r="IRG2" s="226"/>
      <c r="IRH2" s="226"/>
      <c r="IRI2" s="226"/>
      <c r="IRJ2" s="226"/>
      <c r="IRK2" s="226"/>
      <c r="IRL2" s="226"/>
      <c r="IRM2" s="226"/>
      <c r="IRN2" s="226"/>
      <c r="IRO2" s="226"/>
      <c r="IRP2" s="226"/>
      <c r="IRQ2" s="226"/>
      <c r="IRR2" s="226"/>
      <c r="IRS2" s="226"/>
      <c r="IRT2" s="226"/>
      <c r="IRU2" s="226"/>
      <c r="IRV2" s="226"/>
      <c r="IRW2" s="226"/>
      <c r="IRX2" s="226"/>
      <c r="IRY2" s="226"/>
      <c r="IRZ2" s="226"/>
      <c r="ISA2" s="226"/>
      <c r="ISB2" s="226"/>
      <c r="ISC2" s="226"/>
      <c r="ISD2" s="226"/>
      <c r="ISE2" s="226"/>
      <c r="ISF2" s="226"/>
      <c r="ISG2" s="226"/>
      <c r="ISH2" s="226"/>
      <c r="ISI2" s="226"/>
      <c r="ISJ2" s="226"/>
      <c r="ISK2" s="226"/>
      <c r="ISL2" s="226"/>
      <c r="ISM2" s="226"/>
      <c r="ISN2" s="226"/>
      <c r="ISO2" s="226"/>
      <c r="ISP2" s="226"/>
      <c r="ISQ2" s="226"/>
      <c r="ISR2" s="226"/>
      <c r="ISS2" s="226"/>
      <c r="IST2" s="226"/>
      <c r="ISU2" s="226"/>
      <c r="ISV2" s="226"/>
      <c r="ISW2" s="226"/>
      <c r="ISX2" s="226"/>
      <c r="ISY2" s="226"/>
      <c r="ISZ2" s="226"/>
      <c r="ITA2" s="226"/>
      <c r="ITB2" s="226"/>
      <c r="ITC2" s="226"/>
      <c r="ITD2" s="226"/>
      <c r="ITE2" s="226"/>
      <c r="ITF2" s="226"/>
      <c r="ITG2" s="226"/>
      <c r="ITH2" s="226"/>
      <c r="ITI2" s="226"/>
      <c r="ITJ2" s="226"/>
      <c r="ITK2" s="226"/>
      <c r="ITL2" s="226"/>
      <c r="ITM2" s="226"/>
      <c r="ITN2" s="226"/>
      <c r="ITO2" s="226"/>
      <c r="ITP2" s="226"/>
      <c r="ITQ2" s="226"/>
      <c r="ITR2" s="226"/>
      <c r="ITS2" s="226"/>
      <c r="ITT2" s="226"/>
      <c r="ITU2" s="226"/>
      <c r="ITV2" s="226"/>
      <c r="ITW2" s="226"/>
      <c r="ITX2" s="226"/>
      <c r="ITY2" s="226"/>
      <c r="ITZ2" s="226"/>
      <c r="IUA2" s="226"/>
      <c r="IUB2" s="226"/>
      <c r="IUC2" s="226"/>
      <c r="IUD2" s="226"/>
      <c r="IUE2" s="226"/>
      <c r="IUF2" s="226"/>
      <c r="IUG2" s="226"/>
      <c r="IUH2" s="226"/>
      <c r="IUI2" s="226"/>
      <c r="IUJ2" s="226"/>
      <c r="IUK2" s="226"/>
      <c r="IUL2" s="226"/>
      <c r="IUM2" s="226"/>
      <c r="IUN2" s="226"/>
      <c r="IUO2" s="226"/>
      <c r="IUP2" s="226"/>
      <c r="IUQ2" s="226"/>
      <c r="IUR2" s="226"/>
      <c r="IUS2" s="226"/>
      <c r="IUT2" s="226"/>
      <c r="IUU2" s="226"/>
      <c r="IUV2" s="226"/>
      <c r="IUW2" s="226"/>
      <c r="IUX2" s="226"/>
      <c r="IUY2" s="226"/>
      <c r="IUZ2" s="226"/>
      <c r="IVA2" s="226"/>
      <c r="IVB2" s="226"/>
      <c r="IVC2" s="226"/>
      <c r="IVD2" s="226"/>
      <c r="IVE2" s="226"/>
      <c r="IVF2" s="226"/>
      <c r="IVG2" s="226"/>
      <c r="IVH2" s="226"/>
      <c r="IVI2" s="226"/>
      <c r="IVJ2" s="226"/>
      <c r="IVK2" s="226"/>
      <c r="IVL2" s="226"/>
      <c r="IVM2" s="226"/>
      <c r="IVN2" s="226"/>
      <c r="IVO2" s="226"/>
      <c r="IVP2" s="226"/>
      <c r="IVQ2" s="226"/>
      <c r="IVR2" s="226"/>
      <c r="IVS2" s="226"/>
      <c r="IVT2" s="226"/>
      <c r="IVU2" s="226"/>
      <c r="IVV2" s="226"/>
      <c r="IVW2" s="226"/>
      <c r="IVX2" s="226"/>
      <c r="IVY2" s="226"/>
      <c r="IVZ2" s="226"/>
      <c r="IWA2" s="226"/>
      <c r="IWB2" s="226"/>
      <c r="IWC2" s="226"/>
      <c r="IWD2" s="226"/>
      <c r="IWE2" s="226"/>
      <c r="IWF2" s="226"/>
      <c r="IWG2" s="226"/>
      <c r="IWH2" s="226"/>
      <c r="IWI2" s="226"/>
      <c r="IWJ2" s="226"/>
      <c r="IWK2" s="226"/>
      <c r="IWL2" s="226"/>
      <c r="IWM2" s="226"/>
      <c r="IWN2" s="226"/>
      <c r="IWO2" s="226"/>
      <c r="IWP2" s="226"/>
      <c r="IWQ2" s="226"/>
      <c r="IWR2" s="226"/>
      <c r="IWS2" s="226"/>
      <c r="IWT2" s="226"/>
      <c r="IWU2" s="226"/>
      <c r="IWV2" s="226"/>
      <c r="IWW2" s="226"/>
      <c r="IWX2" s="226"/>
      <c r="IWY2" s="226"/>
      <c r="IWZ2" s="226"/>
      <c r="IXA2" s="226"/>
      <c r="IXB2" s="226"/>
      <c r="IXC2" s="226"/>
      <c r="IXD2" s="226"/>
      <c r="IXE2" s="226"/>
      <c r="IXF2" s="226"/>
      <c r="IXG2" s="226"/>
      <c r="IXH2" s="226"/>
      <c r="IXI2" s="226"/>
      <c r="IXJ2" s="226"/>
      <c r="IXK2" s="226"/>
      <c r="IXL2" s="226"/>
      <c r="IXM2" s="226"/>
      <c r="IXN2" s="226"/>
      <c r="IXO2" s="226"/>
      <c r="IXP2" s="226"/>
      <c r="IXQ2" s="226"/>
      <c r="IXR2" s="226"/>
      <c r="IXS2" s="226"/>
      <c r="IXT2" s="226"/>
      <c r="IXU2" s="226"/>
      <c r="IXV2" s="226"/>
      <c r="IXW2" s="226"/>
      <c r="IXX2" s="226"/>
      <c r="IXY2" s="226"/>
      <c r="IXZ2" s="226"/>
      <c r="IYA2" s="226"/>
      <c r="IYB2" s="226"/>
      <c r="IYC2" s="226"/>
      <c r="IYD2" s="226"/>
      <c r="IYE2" s="226"/>
      <c r="IYF2" s="226"/>
      <c r="IYG2" s="226"/>
      <c r="IYH2" s="226"/>
      <c r="IYI2" s="226"/>
      <c r="IYJ2" s="226"/>
      <c r="IYK2" s="226"/>
      <c r="IYL2" s="226"/>
      <c r="IYM2" s="226"/>
      <c r="IYN2" s="226"/>
      <c r="IYO2" s="226"/>
      <c r="IYP2" s="226"/>
      <c r="IYQ2" s="226"/>
      <c r="IYR2" s="226"/>
      <c r="IYS2" s="226"/>
      <c r="IYT2" s="226"/>
      <c r="IYU2" s="226"/>
      <c r="IYV2" s="226"/>
      <c r="IYW2" s="226"/>
      <c r="IYX2" s="226"/>
      <c r="IYY2" s="226"/>
      <c r="IYZ2" s="226"/>
      <c r="IZA2" s="226"/>
      <c r="IZB2" s="226"/>
      <c r="IZC2" s="226"/>
      <c r="IZD2" s="226"/>
      <c r="IZE2" s="226"/>
      <c r="IZF2" s="226"/>
      <c r="IZG2" s="226"/>
      <c r="IZH2" s="226"/>
      <c r="IZI2" s="226"/>
      <c r="IZJ2" s="226"/>
      <c r="IZK2" s="226"/>
      <c r="IZL2" s="226"/>
      <c r="IZM2" s="226"/>
      <c r="IZN2" s="226"/>
      <c r="IZO2" s="226"/>
      <c r="IZP2" s="226"/>
      <c r="IZQ2" s="226"/>
      <c r="IZR2" s="226"/>
      <c r="IZS2" s="226"/>
      <c r="IZT2" s="226"/>
      <c r="IZU2" s="226"/>
      <c r="IZV2" s="226"/>
      <c r="IZW2" s="226"/>
      <c r="IZX2" s="226"/>
      <c r="IZY2" s="226"/>
      <c r="IZZ2" s="226"/>
      <c r="JAA2" s="226"/>
      <c r="JAB2" s="226"/>
      <c r="JAC2" s="226"/>
      <c r="JAD2" s="226"/>
      <c r="JAE2" s="226"/>
      <c r="JAF2" s="226"/>
      <c r="JAG2" s="226"/>
      <c r="JAH2" s="226"/>
      <c r="JAI2" s="226"/>
      <c r="JAJ2" s="226"/>
      <c r="JAK2" s="226"/>
      <c r="JAL2" s="226"/>
      <c r="JAM2" s="226"/>
      <c r="JAN2" s="226"/>
      <c r="JAO2" s="226"/>
      <c r="JAP2" s="226"/>
      <c r="JAQ2" s="226"/>
      <c r="JAR2" s="226"/>
      <c r="JAS2" s="226"/>
      <c r="JAT2" s="226"/>
      <c r="JAU2" s="226"/>
      <c r="JAV2" s="226"/>
      <c r="JAW2" s="226"/>
      <c r="JAX2" s="226"/>
      <c r="JAY2" s="226"/>
      <c r="JAZ2" s="226"/>
      <c r="JBA2" s="226"/>
      <c r="JBB2" s="226"/>
      <c r="JBC2" s="226"/>
      <c r="JBD2" s="226"/>
      <c r="JBE2" s="226"/>
      <c r="JBF2" s="226"/>
      <c r="JBG2" s="226"/>
      <c r="JBH2" s="226"/>
      <c r="JBI2" s="226"/>
      <c r="JBJ2" s="226"/>
      <c r="JBK2" s="226"/>
      <c r="JBL2" s="226"/>
      <c r="JBM2" s="226"/>
      <c r="JBN2" s="226"/>
      <c r="JBO2" s="226"/>
      <c r="JBP2" s="226"/>
      <c r="JBQ2" s="226"/>
      <c r="JBR2" s="226"/>
      <c r="JBS2" s="226"/>
      <c r="JBT2" s="226"/>
      <c r="JBU2" s="226"/>
      <c r="JBV2" s="226"/>
      <c r="JBW2" s="226"/>
      <c r="JBX2" s="226"/>
      <c r="JBY2" s="226"/>
      <c r="JBZ2" s="226"/>
      <c r="JCA2" s="226"/>
      <c r="JCB2" s="226"/>
      <c r="JCC2" s="226"/>
      <c r="JCD2" s="226"/>
      <c r="JCE2" s="226"/>
      <c r="JCF2" s="226"/>
      <c r="JCG2" s="226"/>
      <c r="JCH2" s="226"/>
      <c r="JCI2" s="226"/>
      <c r="JCJ2" s="226"/>
      <c r="JCK2" s="226"/>
      <c r="JCL2" s="226"/>
      <c r="JCM2" s="226"/>
      <c r="JCN2" s="226"/>
      <c r="JCO2" s="226"/>
      <c r="JCP2" s="226"/>
      <c r="JCQ2" s="226"/>
      <c r="JCR2" s="226"/>
      <c r="JCS2" s="226"/>
      <c r="JCT2" s="226"/>
      <c r="JCU2" s="226"/>
      <c r="JCV2" s="226"/>
      <c r="JCW2" s="226"/>
      <c r="JCX2" s="226"/>
      <c r="JCY2" s="226"/>
      <c r="JCZ2" s="226"/>
      <c r="JDA2" s="226"/>
      <c r="JDB2" s="226"/>
      <c r="JDC2" s="226"/>
      <c r="JDD2" s="226"/>
      <c r="JDE2" s="226"/>
      <c r="JDF2" s="226"/>
      <c r="JDG2" s="226"/>
      <c r="JDH2" s="226"/>
      <c r="JDI2" s="226"/>
      <c r="JDJ2" s="226"/>
      <c r="JDK2" s="226"/>
      <c r="JDL2" s="226"/>
      <c r="JDM2" s="226"/>
      <c r="JDN2" s="226"/>
      <c r="JDO2" s="226"/>
      <c r="JDP2" s="226"/>
      <c r="JDQ2" s="226"/>
      <c r="JDR2" s="226"/>
      <c r="JDS2" s="226"/>
      <c r="JDT2" s="226"/>
      <c r="JDU2" s="226"/>
      <c r="JDV2" s="226"/>
      <c r="JDW2" s="226"/>
      <c r="JDX2" s="226"/>
      <c r="JDY2" s="226"/>
      <c r="JDZ2" s="226"/>
      <c r="JEA2" s="226"/>
      <c r="JEB2" s="226"/>
      <c r="JEC2" s="226"/>
      <c r="JED2" s="226"/>
      <c r="JEE2" s="226"/>
      <c r="JEF2" s="226"/>
      <c r="JEG2" s="226"/>
      <c r="JEH2" s="226"/>
      <c r="JEI2" s="226"/>
      <c r="JEJ2" s="226"/>
      <c r="JEK2" s="226"/>
      <c r="JEL2" s="226"/>
      <c r="JEM2" s="226"/>
      <c r="JEN2" s="226"/>
      <c r="JEO2" s="226"/>
      <c r="JEP2" s="226"/>
      <c r="JEQ2" s="226"/>
      <c r="JER2" s="226"/>
      <c r="JES2" s="226"/>
      <c r="JET2" s="226"/>
      <c r="JEU2" s="226"/>
      <c r="JEV2" s="226"/>
      <c r="JEW2" s="226"/>
      <c r="JEX2" s="226"/>
      <c r="JEY2" s="226"/>
      <c r="JEZ2" s="226"/>
      <c r="JFA2" s="226"/>
      <c r="JFB2" s="226"/>
      <c r="JFC2" s="226"/>
      <c r="JFD2" s="226"/>
      <c r="JFE2" s="226"/>
      <c r="JFF2" s="226"/>
      <c r="JFG2" s="226"/>
      <c r="JFH2" s="226"/>
      <c r="JFI2" s="226"/>
      <c r="JFJ2" s="226"/>
      <c r="JFK2" s="226"/>
      <c r="JFL2" s="226"/>
      <c r="JFM2" s="226"/>
      <c r="JFN2" s="226"/>
      <c r="JFO2" s="226"/>
      <c r="JFP2" s="226"/>
      <c r="JFQ2" s="226"/>
      <c r="JFR2" s="226"/>
      <c r="JFS2" s="226"/>
      <c r="JFT2" s="226"/>
      <c r="JFU2" s="226"/>
      <c r="JFV2" s="226"/>
      <c r="JFW2" s="226"/>
      <c r="JFX2" s="226"/>
      <c r="JFY2" s="226"/>
      <c r="JFZ2" s="226"/>
      <c r="JGA2" s="226"/>
      <c r="JGB2" s="226"/>
      <c r="JGC2" s="226"/>
      <c r="JGD2" s="226"/>
      <c r="JGE2" s="226"/>
      <c r="JGF2" s="226"/>
      <c r="JGG2" s="226"/>
      <c r="JGH2" s="226"/>
      <c r="JGI2" s="226"/>
      <c r="JGJ2" s="226"/>
      <c r="JGK2" s="226"/>
      <c r="JGL2" s="226"/>
      <c r="JGM2" s="226"/>
      <c r="JGN2" s="226"/>
      <c r="JGO2" s="226"/>
      <c r="JGP2" s="226"/>
      <c r="JGQ2" s="226"/>
      <c r="JGR2" s="226"/>
      <c r="JGS2" s="226"/>
      <c r="JGT2" s="226"/>
      <c r="JGU2" s="226"/>
      <c r="JGV2" s="226"/>
      <c r="JGW2" s="226"/>
      <c r="JGX2" s="226"/>
      <c r="JGY2" s="226"/>
      <c r="JGZ2" s="226"/>
      <c r="JHA2" s="226"/>
      <c r="JHB2" s="226"/>
      <c r="JHC2" s="226"/>
      <c r="JHD2" s="226"/>
      <c r="JHE2" s="226"/>
      <c r="JHF2" s="226"/>
      <c r="JHG2" s="226"/>
      <c r="JHH2" s="226"/>
      <c r="JHI2" s="226"/>
      <c r="JHJ2" s="226"/>
      <c r="JHK2" s="226"/>
      <c r="JHL2" s="226"/>
      <c r="JHM2" s="226"/>
      <c r="JHN2" s="226"/>
      <c r="JHO2" s="226"/>
      <c r="JHP2" s="226"/>
      <c r="JHQ2" s="226"/>
      <c r="JHR2" s="226"/>
      <c r="JHS2" s="226"/>
      <c r="JHT2" s="226"/>
      <c r="JHU2" s="226"/>
      <c r="JHV2" s="226"/>
      <c r="JHW2" s="226"/>
      <c r="JHX2" s="226"/>
      <c r="JHY2" s="226"/>
      <c r="JHZ2" s="226"/>
      <c r="JIA2" s="226"/>
      <c r="JIB2" s="226"/>
      <c r="JIC2" s="226"/>
      <c r="JID2" s="226"/>
      <c r="JIE2" s="226"/>
      <c r="JIF2" s="226"/>
      <c r="JIG2" s="226"/>
      <c r="JIH2" s="226"/>
      <c r="JII2" s="226"/>
      <c r="JIJ2" s="226"/>
      <c r="JIK2" s="226"/>
      <c r="JIL2" s="226"/>
      <c r="JIM2" s="226"/>
      <c r="JIN2" s="226"/>
      <c r="JIO2" s="226"/>
      <c r="JIP2" s="226"/>
      <c r="JIQ2" s="226"/>
      <c r="JIR2" s="226"/>
      <c r="JIS2" s="226"/>
      <c r="JIT2" s="226"/>
      <c r="JIU2" s="226"/>
      <c r="JIV2" s="226"/>
      <c r="JIW2" s="226"/>
      <c r="JIX2" s="226"/>
      <c r="JIY2" s="226"/>
      <c r="JIZ2" s="226"/>
      <c r="JJA2" s="226"/>
      <c r="JJB2" s="226"/>
      <c r="JJC2" s="226"/>
      <c r="JJD2" s="226"/>
      <c r="JJE2" s="226"/>
      <c r="JJF2" s="226"/>
      <c r="JJG2" s="226"/>
      <c r="JJH2" s="226"/>
      <c r="JJI2" s="226"/>
      <c r="JJJ2" s="226"/>
      <c r="JJK2" s="226"/>
      <c r="JJL2" s="226"/>
      <c r="JJM2" s="226"/>
      <c r="JJN2" s="226"/>
      <c r="JJO2" s="226"/>
      <c r="JJP2" s="226"/>
      <c r="JJQ2" s="226"/>
      <c r="JJR2" s="226"/>
      <c r="JJS2" s="226"/>
      <c r="JJT2" s="226"/>
      <c r="JJU2" s="226"/>
      <c r="JJV2" s="226"/>
      <c r="JJW2" s="226"/>
      <c r="JJX2" s="226"/>
      <c r="JJY2" s="226"/>
      <c r="JJZ2" s="226"/>
      <c r="JKA2" s="226"/>
      <c r="JKB2" s="226"/>
      <c r="JKC2" s="226"/>
      <c r="JKD2" s="226"/>
      <c r="JKE2" s="226"/>
      <c r="JKF2" s="226"/>
      <c r="JKG2" s="226"/>
      <c r="JKH2" s="226"/>
      <c r="JKI2" s="226"/>
      <c r="JKJ2" s="226"/>
      <c r="JKK2" s="226"/>
      <c r="JKL2" s="226"/>
      <c r="JKM2" s="226"/>
      <c r="JKN2" s="226"/>
      <c r="JKO2" s="226"/>
      <c r="JKP2" s="226"/>
      <c r="JKQ2" s="226"/>
      <c r="JKR2" s="226"/>
      <c r="JKS2" s="226"/>
      <c r="JKT2" s="226"/>
      <c r="JKU2" s="226"/>
      <c r="JKV2" s="226"/>
      <c r="JKW2" s="226"/>
      <c r="JKX2" s="226"/>
      <c r="JKY2" s="226"/>
      <c r="JKZ2" s="226"/>
      <c r="JLA2" s="226"/>
      <c r="JLB2" s="226"/>
      <c r="JLC2" s="226"/>
      <c r="JLD2" s="226"/>
      <c r="JLE2" s="226"/>
      <c r="JLF2" s="226"/>
      <c r="JLG2" s="226"/>
      <c r="JLH2" s="226"/>
      <c r="JLI2" s="226"/>
      <c r="JLJ2" s="226"/>
      <c r="JLK2" s="226"/>
      <c r="JLL2" s="226"/>
      <c r="JLM2" s="226"/>
      <c r="JLN2" s="226"/>
      <c r="JLO2" s="226"/>
      <c r="JLP2" s="226"/>
      <c r="JLQ2" s="226"/>
      <c r="JLR2" s="226"/>
      <c r="JLS2" s="226"/>
      <c r="JLT2" s="226"/>
      <c r="JLU2" s="226"/>
      <c r="JLV2" s="226"/>
      <c r="JLW2" s="226"/>
      <c r="JLX2" s="226"/>
      <c r="JLY2" s="226"/>
      <c r="JLZ2" s="226"/>
      <c r="JMA2" s="226"/>
      <c r="JMB2" s="226"/>
      <c r="JMC2" s="226"/>
      <c r="JMD2" s="226"/>
      <c r="JME2" s="226"/>
      <c r="JMF2" s="226"/>
      <c r="JMG2" s="226"/>
      <c r="JMH2" s="226"/>
      <c r="JMI2" s="226"/>
      <c r="JMJ2" s="226"/>
      <c r="JMK2" s="226"/>
      <c r="JML2" s="226"/>
      <c r="JMM2" s="226"/>
      <c r="JMN2" s="226"/>
      <c r="JMO2" s="226"/>
      <c r="JMP2" s="226"/>
      <c r="JMQ2" s="226"/>
      <c r="JMR2" s="226"/>
      <c r="JMS2" s="226"/>
      <c r="JMT2" s="226"/>
      <c r="JMU2" s="226"/>
      <c r="JMV2" s="226"/>
      <c r="JMW2" s="226"/>
      <c r="JMX2" s="226"/>
      <c r="JMY2" s="226"/>
      <c r="JMZ2" s="226"/>
      <c r="JNA2" s="226"/>
      <c r="JNB2" s="226"/>
      <c r="JNC2" s="226"/>
      <c r="JND2" s="226"/>
      <c r="JNE2" s="226"/>
      <c r="JNF2" s="226"/>
      <c r="JNG2" s="226"/>
      <c r="JNH2" s="226"/>
      <c r="JNI2" s="226"/>
      <c r="JNJ2" s="226"/>
      <c r="JNK2" s="226"/>
      <c r="JNL2" s="226"/>
      <c r="JNM2" s="226"/>
      <c r="JNN2" s="226"/>
      <c r="JNO2" s="226"/>
      <c r="JNP2" s="226"/>
      <c r="JNQ2" s="226"/>
      <c r="JNR2" s="226"/>
      <c r="JNS2" s="226"/>
      <c r="JNT2" s="226"/>
      <c r="JNU2" s="226"/>
      <c r="JNV2" s="226"/>
      <c r="JNW2" s="226"/>
      <c r="JNX2" s="226"/>
      <c r="JNY2" s="226"/>
      <c r="JNZ2" s="226"/>
      <c r="JOA2" s="226"/>
      <c r="JOB2" s="226"/>
      <c r="JOC2" s="226"/>
      <c r="JOD2" s="226"/>
      <c r="JOE2" s="226"/>
      <c r="JOF2" s="226"/>
      <c r="JOG2" s="226"/>
      <c r="JOH2" s="226"/>
      <c r="JOI2" s="226"/>
      <c r="JOJ2" s="226"/>
      <c r="JOK2" s="226"/>
      <c r="JOL2" s="226"/>
      <c r="JOM2" s="226"/>
      <c r="JON2" s="226"/>
      <c r="JOO2" s="226"/>
      <c r="JOP2" s="226"/>
      <c r="JOQ2" s="226"/>
      <c r="JOR2" s="226"/>
      <c r="JOS2" s="226"/>
      <c r="JOT2" s="226"/>
      <c r="JOU2" s="226"/>
      <c r="JOV2" s="226"/>
      <c r="JOW2" s="226"/>
      <c r="JOX2" s="226"/>
      <c r="JOY2" s="226"/>
      <c r="JOZ2" s="226"/>
      <c r="JPA2" s="226"/>
      <c r="JPB2" s="226"/>
      <c r="JPC2" s="226"/>
      <c r="JPD2" s="226"/>
      <c r="JPE2" s="226"/>
      <c r="JPF2" s="226"/>
      <c r="JPG2" s="226"/>
      <c r="JPH2" s="226"/>
      <c r="JPI2" s="226"/>
      <c r="JPJ2" s="226"/>
      <c r="JPK2" s="226"/>
      <c r="JPL2" s="226"/>
      <c r="JPM2" s="226"/>
      <c r="JPN2" s="226"/>
      <c r="JPO2" s="226"/>
      <c r="JPP2" s="226"/>
      <c r="JPQ2" s="226"/>
      <c r="JPR2" s="226"/>
      <c r="JPS2" s="226"/>
      <c r="JPT2" s="226"/>
      <c r="JPU2" s="226"/>
      <c r="JPV2" s="226"/>
      <c r="JPW2" s="226"/>
      <c r="JPX2" s="226"/>
      <c r="JPY2" s="226"/>
      <c r="JPZ2" s="226"/>
      <c r="JQA2" s="226"/>
      <c r="JQB2" s="226"/>
      <c r="JQC2" s="226"/>
      <c r="JQD2" s="226"/>
      <c r="JQE2" s="226"/>
      <c r="JQF2" s="226"/>
      <c r="JQG2" s="226"/>
      <c r="JQH2" s="226"/>
      <c r="JQI2" s="226"/>
      <c r="JQJ2" s="226"/>
      <c r="JQK2" s="226"/>
      <c r="JQL2" s="226"/>
      <c r="JQM2" s="226"/>
      <c r="JQN2" s="226"/>
      <c r="JQO2" s="226"/>
      <c r="JQP2" s="226"/>
      <c r="JQQ2" s="226"/>
      <c r="JQR2" s="226"/>
      <c r="JQS2" s="226"/>
      <c r="JQT2" s="226"/>
      <c r="JQU2" s="226"/>
      <c r="JQV2" s="226"/>
      <c r="JQW2" s="226"/>
      <c r="JQX2" s="226"/>
      <c r="JQY2" s="226"/>
      <c r="JQZ2" s="226"/>
      <c r="JRA2" s="226"/>
      <c r="JRB2" s="226"/>
      <c r="JRC2" s="226"/>
      <c r="JRD2" s="226"/>
      <c r="JRE2" s="226"/>
      <c r="JRF2" s="226"/>
      <c r="JRG2" s="226"/>
      <c r="JRH2" s="226"/>
      <c r="JRI2" s="226"/>
      <c r="JRJ2" s="226"/>
      <c r="JRK2" s="226"/>
      <c r="JRL2" s="226"/>
      <c r="JRM2" s="226"/>
      <c r="JRN2" s="226"/>
      <c r="JRO2" s="226"/>
      <c r="JRP2" s="226"/>
      <c r="JRQ2" s="226"/>
      <c r="JRR2" s="226"/>
      <c r="JRS2" s="226"/>
      <c r="JRT2" s="226"/>
      <c r="JRU2" s="226"/>
      <c r="JRV2" s="226"/>
      <c r="JRW2" s="226"/>
      <c r="JRX2" s="226"/>
      <c r="JRY2" s="226"/>
      <c r="JRZ2" s="226"/>
      <c r="JSA2" s="226"/>
      <c r="JSB2" s="226"/>
      <c r="JSC2" s="226"/>
      <c r="JSD2" s="226"/>
      <c r="JSE2" s="226"/>
      <c r="JSF2" s="226"/>
      <c r="JSG2" s="226"/>
      <c r="JSH2" s="226"/>
      <c r="JSI2" s="226"/>
      <c r="JSJ2" s="226"/>
      <c r="JSK2" s="226"/>
      <c r="JSL2" s="226"/>
      <c r="JSM2" s="226"/>
      <c r="JSN2" s="226"/>
      <c r="JSO2" s="226"/>
      <c r="JSP2" s="226"/>
      <c r="JSQ2" s="226"/>
      <c r="JSR2" s="226"/>
      <c r="JSS2" s="226"/>
      <c r="JST2" s="226"/>
      <c r="JSU2" s="226"/>
      <c r="JSV2" s="226"/>
      <c r="JSW2" s="226"/>
      <c r="JSX2" s="226"/>
      <c r="JSY2" s="226"/>
      <c r="JSZ2" s="226"/>
      <c r="JTA2" s="226"/>
      <c r="JTB2" s="226"/>
      <c r="JTC2" s="226"/>
      <c r="JTD2" s="226"/>
      <c r="JTE2" s="226"/>
      <c r="JTF2" s="226"/>
      <c r="JTG2" s="226"/>
      <c r="JTH2" s="226"/>
      <c r="JTI2" s="226"/>
      <c r="JTJ2" s="226"/>
      <c r="JTK2" s="226"/>
      <c r="JTL2" s="226"/>
      <c r="JTM2" s="226"/>
      <c r="JTN2" s="226"/>
      <c r="JTO2" s="226"/>
      <c r="JTP2" s="226"/>
      <c r="JTQ2" s="226"/>
      <c r="JTR2" s="226"/>
      <c r="JTS2" s="226"/>
      <c r="JTT2" s="226"/>
      <c r="JTU2" s="226"/>
      <c r="JTV2" s="226"/>
      <c r="JTW2" s="226"/>
      <c r="JTX2" s="226"/>
      <c r="JTY2" s="226"/>
      <c r="JTZ2" s="226"/>
      <c r="JUA2" s="226"/>
      <c r="JUB2" s="226"/>
      <c r="JUC2" s="226"/>
      <c r="JUD2" s="226"/>
      <c r="JUE2" s="226"/>
      <c r="JUF2" s="226"/>
      <c r="JUG2" s="226"/>
      <c r="JUH2" s="226"/>
      <c r="JUI2" s="226"/>
      <c r="JUJ2" s="226"/>
      <c r="JUK2" s="226"/>
      <c r="JUL2" s="226"/>
      <c r="JUM2" s="226"/>
      <c r="JUN2" s="226"/>
      <c r="JUO2" s="226"/>
      <c r="JUP2" s="226"/>
      <c r="JUQ2" s="226"/>
      <c r="JUR2" s="226"/>
      <c r="JUS2" s="226"/>
      <c r="JUT2" s="226"/>
      <c r="JUU2" s="226"/>
      <c r="JUV2" s="226"/>
      <c r="JUW2" s="226"/>
      <c r="JUX2" s="226"/>
      <c r="JUY2" s="226"/>
      <c r="JUZ2" s="226"/>
      <c r="JVA2" s="226"/>
      <c r="JVB2" s="226"/>
      <c r="JVC2" s="226"/>
      <c r="JVD2" s="226"/>
      <c r="JVE2" s="226"/>
      <c r="JVF2" s="226"/>
      <c r="JVG2" s="226"/>
      <c r="JVH2" s="226"/>
      <c r="JVI2" s="226"/>
      <c r="JVJ2" s="226"/>
      <c r="JVK2" s="226"/>
      <c r="JVL2" s="226"/>
      <c r="JVM2" s="226"/>
      <c r="JVN2" s="226"/>
      <c r="JVO2" s="226"/>
      <c r="JVP2" s="226"/>
      <c r="JVQ2" s="226"/>
      <c r="JVR2" s="226"/>
      <c r="JVS2" s="226"/>
      <c r="JVT2" s="226"/>
      <c r="JVU2" s="226"/>
      <c r="JVV2" s="226"/>
      <c r="JVW2" s="226"/>
      <c r="JVX2" s="226"/>
      <c r="JVY2" s="226"/>
      <c r="JVZ2" s="226"/>
      <c r="JWA2" s="226"/>
      <c r="JWB2" s="226"/>
      <c r="JWC2" s="226"/>
      <c r="JWD2" s="226"/>
      <c r="JWE2" s="226"/>
      <c r="JWF2" s="226"/>
      <c r="JWG2" s="226"/>
      <c r="JWH2" s="226"/>
      <c r="JWI2" s="226"/>
      <c r="JWJ2" s="226"/>
      <c r="JWK2" s="226"/>
      <c r="JWL2" s="226"/>
      <c r="JWM2" s="226"/>
      <c r="JWN2" s="226"/>
      <c r="JWO2" s="226"/>
      <c r="JWP2" s="226"/>
      <c r="JWQ2" s="226"/>
      <c r="JWR2" s="226"/>
      <c r="JWS2" s="226"/>
      <c r="JWT2" s="226"/>
      <c r="JWU2" s="226"/>
      <c r="JWV2" s="226"/>
      <c r="JWW2" s="226"/>
      <c r="JWX2" s="226"/>
      <c r="JWY2" s="226"/>
      <c r="JWZ2" s="226"/>
      <c r="JXA2" s="226"/>
      <c r="JXB2" s="226"/>
      <c r="JXC2" s="226"/>
      <c r="JXD2" s="226"/>
      <c r="JXE2" s="226"/>
      <c r="JXF2" s="226"/>
      <c r="JXG2" s="226"/>
      <c r="JXH2" s="226"/>
      <c r="JXI2" s="226"/>
      <c r="JXJ2" s="226"/>
      <c r="JXK2" s="226"/>
      <c r="JXL2" s="226"/>
      <c r="JXM2" s="226"/>
      <c r="JXN2" s="226"/>
      <c r="JXO2" s="226"/>
      <c r="JXP2" s="226"/>
      <c r="JXQ2" s="226"/>
      <c r="JXR2" s="226"/>
      <c r="JXS2" s="226"/>
      <c r="JXT2" s="226"/>
      <c r="JXU2" s="226"/>
      <c r="JXV2" s="226"/>
      <c r="JXW2" s="226"/>
      <c r="JXX2" s="226"/>
      <c r="JXY2" s="226"/>
      <c r="JXZ2" s="226"/>
      <c r="JYA2" s="226"/>
      <c r="JYB2" s="226"/>
      <c r="JYC2" s="226"/>
      <c r="JYD2" s="226"/>
      <c r="JYE2" s="226"/>
      <c r="JYF2" s="226"/>
      <c r="JYG2" s="226"/>
      <c r="JYH2" s="226"/>
      <c r="JYI2" s="226"/>
      <c r="JYJ2" s="226"/>
      <c r="JYK2" s="226"/>
      <c r="JYL2" s="226"/>
      <c r="JYM2" s="226"/>
      <c r="JYN2" s="226"/>
      <c r="JYO2" s="226"/>
      <c r="JYP2" s="226"/>
      <c r="JYQ2" s="226"/>
      <c r="JYR2" s="226"/>
      <c r="JYS2" s="226"/>
      <c r="JYT2" s="226"/>
      <c r="JYU2" s="226"/>
      <c r="JYV2" s="226"/>
      <c r="JYW2" s="226"/>
      <c r="JYX2" s="226"/>
      <c r="JYY2" s="226"/>
      <c r="JYZ2" s="226"/>
      <c r="JZA2" s="226"/>
      <c r="JZB2" s="226"/>
      <c r="JZC2" s="226"/>
      <c r="JZD2" s="226"/>
      <c r="JZE2" s="226"/>
      <c r="JZF2" s="226"/>
      <c r="JZG2" s="226"/>
      <c r="JZH2" s="226"/>
      <c r="JZI2" s="226"/>
      <c r="JZJ2" s="226"/>
      <c r="JZK2" s="226"/>
      <c r="JZL2" s="226"/>
      <c r="JZM2" s="226"/>
      <c r="JZN2" s="226"/>
      <c r="JZO2" s="226"/>
      <c r="JZP2" s="226"/>
      <c r="JZQ2" s="226"/>
      <c r="JZR2" s="226"/>
      <c r="JZS2" s="226"/>
      <c r="JZT2" s="226"/>
      <c r="JZU2" s="226"/>
      <c r="JZV2" s="226"/>
      <c r="JZW2" s="226"/>
      <c r="JZX2" s="226"/>
      <c r="JZY2" s="226"/>
      <c r="JZZ2" s="226"/>
      <c r="KAA2" s="226"/>
      <c r="KAB2" s="226"/>
      <c r="KAC2" s="226"/>
      <c r="KAD2" s="226"/>
      <c r="KAE2" s="226"/>
      <c r="KAF2" s="226"/>
      <c r="KAG2" s="226"/>
      <c r="KAH2" s="226"/>
      <c r="KAI2" s="226"/>
      <c r="KAJ2" s="226"/>
      <c r="KAK2" s="226"/>
      <c r="KAL2" s="226"/>
      <c r="KAM2" s="226"/>
      <c r="KAN2" s="226"/>
      <c r="KAO2" s="226"/>
      <c r="KAP2" s="226"/>
      <c r="KAQ2" s="226"/>
      <c r="KAR2" s="226"/>
      <c r="KAS2" s="226"/>
      <c r="KAT2" s="226"/>
      <c r="KAU2" s="226"/>
      <c r="KAV2" s="226"/>
      <c r="KAW2" s="226"/>
      <c r="KAX2" s="226"/>
      <c r="KAY2" s="226"/>
      <c r="KAZ2" s="226"/>
      <c r="KBA2" s="226"/>
      <c r="KBB2" s="226"/>
      <c r="KBC2" s="226"/>
      <c r="KBD2" s="226"/>
      <c r="KBE2" s="226"/>
      <c r="KBF2" s="226"/>
      <c r="KBG2" s="226"/>
      <c r="KBH2" s="226"/>
      <c r="KBI2" s="226"/>
      <c r="KBJ2" s="226"/>
      <c r="KBK2" s="226"/>
      <c r="KBL2" s="226"/>
      <c r="KBM2" s="226"/>
      <c r="KBN2" s="226"/>
      <c r="KBO2" s="226"/>
      <c r="KBP2" s="226"/>
      <c r="KBQ2" s="226"/>
      <c r="KBR2" s="226"/>
      <c r="KBS2" s="226"/>
      <c r="KBT2" s="226"/>
      <c r="KBU2" s="226"/>
      <c r="KBV2" s="226"/>
      <c r="KBW2" s="226"/>
      <c r="KBX2" s="226"/>
      <c r="KBY2" s="226"/>
      <c r="KBZ2" s="226"/>
      <c r="KCA2" s="226"/>
      <c r="KCB2" s="226"/>
      <c r="KCC2" s="226"/>
      <c r="KCD2" s="226"/>
      <c r="KCE2" s="226"/>
      <c r="KCF2" s="226"/>
      <c r="KCG2" s="226"/>
      <c r="KCH2" s="226"/>
      <c r="KCI2" s="226"/>
      <c r="KCJ2" s="226"/>
      <c r="KCK2" s="226"/>
      <c r="KCL2" s="226"/>
      <c r="KCM2" s="226"/>
      <c r="KCN2" s="226"/>
      <c r="KCO2" s="226"/>
      <c r="KCP2" s="226"/>
      <c r="KCQ2" s="226"/>
      <c r="KCR2" s="226"/>
      <c r="KCS2" s="226"/>
      <c r="KCT2" s="226"/>
      <c r="KCU2" s="226"/>
      <c r="KCV2" s="226"/>
      <c r="KCW2" s="226"/>
      <c r="KCX2" s="226"/>
      <c r="KCY2" s="226"/>
      <c r="KCZ2" s="226"/>
      <c r="KDA2" s="226"/>
      <c r="KDB2" s="226"/>
      <c r="KDC2" s="226"/>
      <c r="KDD2" s="226"/>
      <c r="KDE2" s="226"/>
      <c r="KDF2" s="226"/>
      <c r="KDG2" s="226"/>
      <c r="KDH2" s="226"/>
      <c r="KDI2" s="226"/>
      <c r="KDJ2" s="226"/>
      <c r="KDK2" s="226"/>
      <c r="KDL2" s="226"/>
      <c r="KDM2" s="226"/>
      <c r="KDN2" s="226"/>
      <c r="KDO2" s="226"/>
      <c r="KDP2" s="226"/>
      <c r="KDQ2" s="226"/>
      <c r="KDR2" s="226"/>
      <c r="KDS2" s="226"/>
      <c r="KDT2" s="226"/>
      <c r="KDU2" s="226"/>
      <c r="KDV2" s="226"/>
      <c r="KDW2" s="226"/>
      <c r="KDX2" s="226"/>
      <c r="KDY2" s="226"/>
      <c r="KDZ2" s="226"/>
      <c r="KEA2" s="226"/>
      <c r="KEB2" s="226"/>
      <c r="KEC2" s="226"/>
      <c r="KED2" s="226"/>
      <c r="KEE2" s="226"/>
      <c r="KEF2" s="226"/>
      <c r="KEG2" s="226"/>
      <c r="KEH2" s="226"/>
      <c r="KEI2" s="226"/>
      <c r="KEJ2" s="226"/>
      <c r="KEK2" s="226"/>
      <c r="KEL2" s="226"/>
      <c r="KEM2" s="226"/>
      <c r="KEN2" s="226"/>
      <c r="KEO2" s="226"/>
      <c r="KEP2" s="226"/>
      <c r="KEQ2" s="226"/>
      <c r="KER2" s="226"/>
      <c r="KES2" s="226"/>
      <c r="KET2" s="226"/>
      <c r="KEU2" s="226"/>
      <c r="KEV2" s="226"/>
      <c r="KEW2" s="226"/>
      <c r="KEX2" s="226"/>
      <c r="KEY2" s="226"/>
      <c r="KEZ2" s="226"/>
      <c r="KFA2" s="226"/>
      <c r="KFB2" s="226"/>
      <c r="KFC2" s="226"/>
      <c r="KFD2" s="226"/>
      <c r="KFE2" s="226"/>
      <c r="KFF2" s="226"/>
      <c r="KFG2" s="226"/>
      <c r="KFH2" s="226"/>
      <c r="KFI2" s="226"/>
      <c r="KFJ2" s="226"/>
      <c r="KFK2" s="226"/>
      <c r="KFL2" s="226"/>
      <c r="KFM2" s="226"/>
      <c r="KFN2" s="226"/>
      <c r="KFO2" s="226"/>
      <c r="KFP2" s="226"/>
      <c r="KFQ2" s="226"/>
      <c r="KFR2" s="226"/>
      <c r="KFS2" s="226"/>
      <c r="KFT2" s="226"/>
      <c r="KFU2" s="226"/>
      <c r="KFV2" s="226"/>
      <c r="KFW2" s="226"/>
      <c r="KFX2" s="226"/>
      <c r="KFY2" s="226"/>
      <c r="KFZ2" s="226"/>
      <c r="KGA2" s="226"/>
      <c r="KGB2" s="226"/>
      <c r="KGC2" s="226"/>
      <c r="KGD2" s="226"/>
      <c r="KGE2" s="226"/>
      <c r="KGF2" s="226"/>
      <c r="KGG2" s="226"/>
      <c r="KGH2" s="226"/>
      <c r="KGI2" s="226"/>
      <c r="KGJ2" s="226"/>
      <c r="KGK2" s="226"/>
      <c r="KGL2" s="226"/>
      <c r="KGM2" s="226"/>
      <c r="KGN2" s="226"/>
      <c r="KGO2" s="226"/>
      <c r="KGP2" s="226"/>
      <c r="KGQ2" s="226"/>
      <c r="KGR2" s="226"/>
      <c r="KGS2" s="226"/>
      <c r="KGT2" s="226"/>
      <c r="KGU2" s="226"/>
      <c r="KGV2" s="226"/>
      <c r="KGW2" s="226"/>
      <c r="KGX2" s="226"/>
      <c r="KGY2" s="226"/>
      <c r="KGZ2" s="226"/>
      <c r="KHA2" s="226"/>
      <c r="KHB2" s="226"/>
      <c r="KHC2" s="226"/>
      <c r="KHD2" s="226"/>
      <c r="KHE2" s="226"/>
      <c r="KHF2" s="226"/>
      <c r="KHG2" s="226"/>
      <c r="KHH2" s="226"/>
      <c r="KHI2" s="226"/>
      <c r="KHJ2" s="226"/>
      <c r="KHK2" s="226"/>
      <c r="KHL2" s="226"/>
      <c r="KHM2" s="226"/>
      <c r="KHN2" s="226"/>
      <c r="KHO2" s="226"/>
      <c r="KHP2" s="226"/>
      <c r="KHQ2" s="226"/>
      <c r="KHR2" s="226"/>
      <c r="KHS2" s="226"/>
      <c r="KHT2" s="226"/>
      <c r="KHU2" s="226"/>
      <c r="KHV2" s="226"/>
      <c r="KHW2" s="226"/>
      <c r="KHX2" s="226"/>
      <c r="KHY2" s="226"/>
      <c r="KHZ2" s="226"/>
      <c r="KIA2" s="226"/>
      <c r="KIB2" s="226"/>
      <c r="KIC2" s="226"/>
      <c r="KID2" s="226"/>
      <c r="KIE2" s="226"/>
      <c r="KIF2" s="226"/>
      <c r="KIG2" s="226"/>
      <c r="KIH2" s="226"/>
      <c r="KII2" s="226"/>
      <c r="KIJ2" s="226"/>
      <c r="KIK2" s="226"/>
      <c r="KIL2" s="226"/>
      <c r="KIM2" s="226"/>
      <c r="KIN2" s="226"/>
      <c r="KIO2" s="226"/>
      <c r="KIP2" s="226"/>
      <c r="KIQ2" s="226"/>
      <c r="KIR2" s="226"/>
      <c r="KIS2" s="226"/>
      <c r="KIT2" s="226"/>
      <c r="KIU2" s="226"/>
      <c r="KIV2" s="226"/>
      <c r="KIW2" s="226"/>
      <c r="KIX2" s="226"/>
      <c r="KIY2" s="226"/>
      <c r="KIZ2" s="226"/>
      <c r="KJA2" s="226"/>
      <c r="KJB2" s="226"/>
      <c r="KJC2" s="226"/>
      <c r="KJD2" s="226"/>
      <c r="KJE2" s="226"/>
      <c r="KJF2" s="226"/>
      <c r="KJG2" s="226"/>
      <c r="KJH2" s="226"/>
      <c r="KJI2" s="226"/>
      <c r="KJJ2" s="226"/>
      <c r="KJK2" s="226"/>
      <c r="KJL2" s="226"/>
      <c r="KJM2" s="226"/>
      <c r="KJN2" s="226"/>
      <c r="KJO2" s="226"/>
      <c r="KJP2" s="226"/>
      <c r="KJQ2" s="226"/>
      <c r="KJR2" s="226"/>
      <c r="KJS2" s="226"/>
      <c r="KJT2" s="226"/>
      <c r="KJU2" s="226"/>
      <c r="KJV2" s="226"/>
      <c r="KJW2" s="226"/>
      <c r="KJX2" s="226"/>
      <c r="KJY2" s="226"/>
      <c r="KJZ2" s="226"/>
      <c r="KKA2" s="226"/>
      <c r="KKB2" s="226"/>
      <c r="KKC2" s="226"/>
      <c r="KKD2" s="226"/>
      <c r="KKE2" s="226"/>
      <c r="KKF2" s="226"/>
      <c r="KKG2" s="226"/>
      <c r="KKH2" s="226"/>
      <c r="KKI2" s="226"/>
      <c r="KKJ2" s="226"/>
      <c r="KKK2" s="226"/>
      <c r="KKL2" s="226"/>
      <c r="KKM2" s="226"/>
      <c r="KKN2" s="226"/>
      <c r="KKO2" s="226"/>
      <c r="KKP2" s="226"/>
      <c r="KKQ2" s="226"/>
      <c r="KKR2" s="226"/>
      <c r="KKS2" s="226"/>
      <c r="KKT2" s="226"/>
      <c r="KKU2" s="226"/>
      <c r="KKV2" s="226"/>
      <c r="KKW2" s="226"/>
      <c r="KKX2" s="226"/>
      <c r="KKY2" s="226"/>
      <c r="KKZ2" s="226"/>
      <c r="KLA2" s="226"/>
      <c r="KLB2" s="226"/>
      <c r="KLC2" s="226"/>
      <c r="KLD2" s="226"/>
      <c r="KLE2" s="226"/>
      <c r="KLF2" s="226"/>
      <c r="KLG2" s="226"/>
      <c r="KLH2" s="226"/>
      <c r="KLI2" s="226"/>
      <c r="KLJ2" s="226"/>
      <c r="KLK2" s="226"/>
      <c r="KLL2" s="226"/>
      <c r="KLM2" s="226"/>
      <c r="KLN2" s="226"/>
      <c r="KLO2" s="226"/>
      <c r="KLP2" s="226"/>
      <c r="KLQ2" s="226"/>
      <c r="KLR2" s="226"/>
      <c r="KLS2" s="226"/>
      <c r="KLT2" s="226"/>
      <c r="KLU2" s="226"/>
      <c r="KLV2" s="226"/>
      <c r="KLW2" s="226"/>
      <c r="KLX2" s="226"/>
      <c r="KLY2" s="226"/>
      <c r="KLZ2" s="226"/>
      <c r="KMA2" s="226"/>
      <c r="KMB2" s="226"/>
      <c r="KMC2" s="226"/>
      <c r="KMD2" s="226"/>
      <c r="KME2" s="226"/>
      <c r="KMF2" s="226"/>
      <c r="KMG2" s="226"/>
      <c r="KMH2" s="226"/>
      <c r="KMI2" s="226"/>
      <c r="KMJ2" s="226"/>
      <c r="KMK2" s="226"/>
      <c r="KML2" s="226"/>
      <c r="KMM2" s="226"/>
      <c r="KMN2" s="226"/>
      <c r="KMO2" s="226"/>
      <c r="KMP2" s="226"/>
      <c r="KMQ2" s="226"/>
      <c r="KMR2" s="226"/>
      <c r="KMS2" s="226"/>
      <c r="KMT2" s="226"/>
      <c r="KMU2" s="226"/>
      <c r="KMV2" s="226"/>
      <c r="KMW2" s="226"/>
      <c r="KMX2" s="226"/>
      <c r="KMY2" s="226"/>
      <c r="KMZ2" s="226"/>
      <c r="KNA2" s="226"/>
      <c r="KNB2" s="226"/>
      <c r="KNC2" s="226"/>
      <c r="KND2" s="226"/>
      <c r="KNE2" s="226"/>
      <c r="KNF2" s="226"/>
      <c r="KNG2" s="226"/>
      <c r="KNH2" s="226"/>
      <c r="KNI2" s="226"/>
      <c r="KNJ2" s="226"/>
      <c r="KNK2" s="226"/>
      <c r="KNL2" s="226"/>
      <c r="KNM2" s="226"/>
      <c r="KNN2" s="226"/>
      <c r="KNO2" s="226"/>
      <c r="KNP2" s="226"/>
      <c r="KNQ2" s="226"/>
      <c r="KNR2" s="226"/>
      <c r="KNS2" s="226"/>
      <c r="KNT2" s="226"/>
      <c r="KNU2" s="226"/>
      <c r="KNV2" s="226"/>
      <c r="KNW2" s="226"/>
      <c r="KNX2" s="226"/>
      <c r="KNY2" s="226"/>
      <c r="KNZ2" s="226"/>
      <c r="KOA2" s="226"/>
      <c r="KOB2" s="226"/>
      <c r="KOC2" s="226"/>
      <c r="KOD2" s="226"/>
      <c r="KOE2" s="226"/>
      <c r="KOF2" s="226"/>
      <c r="KOG2" s="226"/>
      <c r="KOH2" s="226"/>
      <c r="KOI2" s="226"/>
      <c r="KOJ2" s="226"/>
      <c r="KOK2" s="226"/>
      <c r="KOL2" s="226"/>
      <c r="KOM2" s="226"/>
      <c r="KON2" s="226"/>
      <c r="KOO2" s="226"/>
      <c r="KOP2" s="226"/>
      <c r="KOQ2" s="226"/>
      <c r="KOR2" s="226"/>
      <c r="KOS2" s="226"/>
      <c r="KOT2" s="226"/>
      <c r="KOU2" s="226"/>
      <c r="KOV2" s="226"/>
      <c r="KOW2" s="226"/>
      <c r="KOX2" s="226"/>
      <c r="KOY2" s="226"/>
      <c r="KOZ2" s="226"/>
      <c r="KPA2" s="226"/>
      <c r="KPB2" s="226"/>
      <c r="KPC2" s="226"/>
      <c r="KPD2" s="226"/>
      <c r="KPE2" s="226"/>
      <c r="KPF2" s="226"/>
      <c r="KPG2" s="226"/>
      <c r="KPH2" s="226"/>
      <c r="KPI2" s="226"/>
      <c r="KPJ2" s="226"/>
      <c r="KPK2" s="226"/>
      <c r="KPL2" s="226"/>
      <c r="KPM2" s="226"/>
      <c r="KPN2" s="226"/>
      <c r="KPO2" s="226"/>
      <c r="KPP2" s="226"/>
      <c r="KPQ2" s="226"/>
      <c r="KPR2" s="226"/>
      <c r="KPS2" s="226"/>
      <c r="KPT2" s="226"/>
      <c r="KPU2" s="226"/>
      <c r="KPV2" s="226"/>
      <c r="KPW2" s="226"/>
      <c r="KPX2" s="226"/>
      <c r="KPY2" s="226"/>
      <c r="KPZ2" s="226"/>
      <c r="KQA2" s="226"/>
      <c r="KQB2" s="226"/>
      <c r="KQC2" s="226"/>
      <c r="KQD2" s="226"/>
      <c r="KQE2" s="226"/>
      <c r="KQF2" s="226"/>
      <c r="KQG2" s="226"/>
      <c r="KQH2" s="226"/>
      <c r="KQI2" s="226"/>
      <c r="KQJ2" s="226"/>
      <c r="KQK2" s="226"/>
      <c r="KQL2" s="226"/>
      <c r="KQM2" s="226"/>
      <c r="KQN2" s="226"/>
      <c r="KQO2" s="226"/>
      <c r="KQP2" s="226"/>
      <c r="KQQ2" s="226"/>
      <c r="KQR2" s="226"/>
      <c r="KQS2" s="226"/>
      <c r="KQT2" s="226"/>
      <c r="KQU2" s="226"/>
      <c r="KQV2" s="226"/>
      <c r="KQW2" s="226"/>
      <c r="KQX2" s="226"/>
      <c r="KQY2" s="226"/>
      <c r="KQZ2" s="226"/>
      <c r="KRA2" s="226"/>
      <c r="KRB2" s="226"/>
      <c r="KRC2" s="226"/>
      <c r="KRD2" s="226"/>
      <c r="KRE2" s="226"/>
      <c r="KRF2" s="226"/>
      <c r="KRG2" s="226"/>
      <c r="KRH2" s="226"/>
      <c r="KRI2" s="226"/>
      <c r="KRJ2" s="226"/>
      <c r="KRK2" s="226"/>
      <c r="KRL2" s="226"/>
      <c r="KRM2" s="226"/>
      <c r="KRN2" s="226"/>
      <c r="KRO2" s="226"/>
      <c r="KRP2" s="226"/>
      <c r="KRQ2" s="226"/>
      <c r="KRR2" s="226"/>
      <c r="KRS2" s="226"/>
      <c r="KRT2" s="226"/>
      <c r="KRU2" s="226"/>
      <c r="KRV2" s="226"/>
      <c r="KRW2" s="226"/>
      <c r="KRX2" s="226"/>
      <c r="KRY2" s="226"/>
      <c r="KRZ2" s="226"/>
      <c r="KSA2" s="226"/>
      <c r="KSB2" s="226"/>
      <c r="KSC2" s="226"/>
      <c r="KSD2" s="226"/>
      <c r="KSE2" s="226"/>
      <c r="KSF2" s="226"/>
      <c r="KSG2" s="226"/>
      <c r="KSH2" s="226"/>
      <c r="KSI2" s="226"/>
      <c r="KSJ2" s="226"/>
      <c r="KSK2" s="226"/>
      <c r="KSL2" s="226"/>
      <c r="KSM2" s="226"/>
      <c r="KSN2" s="226"/>
      <c r="KSO2" s="226"/>
      <c r="KSP2" s="226"/>
      <c r="KSQ2" s="226"/>
      <c r="KSR2" s="226"/>
      <c r="KSS2" s="226"/>
      <c r="KST2" s="226"/>
      <c r="KSU2" s="226"/>
      <c r="KSV2" s="226"/>
      <c r="KSW2" s="226"/>
      <c r="KSX2" s="226"/>
      <c r="KSY2" s="226"/>
      <c r="KSZ2" s="226"/>
      <c r="KTA2" s="226"/>
      <c r="KTB2" s="226"/>
      <c r="KTC2" s="226"/>
      <c r="KTD2" s="226"/>
      <c r="KTE2" s="226"/>
      <c r="KTF2" s="226"/>
      <c r="KTG2" s="226"/>
      <c r="KTH2" s="226"/>
      <c r="KTI2" s="226"/>
      <c r="KTJ2" s="226"/>
      <c r="KTK2" s="226"/>
      <c r="KTL2" s="226"/>
      <c r="KTM2" s="226"/>
      <c r="KTN2" s="226"/>
      <c r="KTO2" s="226"/>
      <c r="KTP2" s="226"/>
      <c r="KTQ2" s="226"/>
      <c r="KTR2" s="226"/>
      <c r="KTS2" s="226"/>
      <c r="KTT2" s="226"/>
      <c r="KTU2" s="226"/>
      <c r="KTV2" s="226"/>
      <c r="KTW2" s="226"/>
      <c r="KTX2" s="226"/>
      <c r="KTY2" s="226"/>
      <c r="KTZ2" s="226"/>
      <c r="KUA2" s="226"/>
      <c r="KUB2" s="226"/>
      <c r="KUC2" s="226"/>
      <c r="KUD2" s="226"/>
      <c r="KUE2" s="226"/>
      <c r="KUF2" s="226"/>
      <c r="KUG2" s="226"/>
      <c r="KUH2" s="226"/>
      <c r="KUI2" s="226"/>
      <c r="KUJ2" s="226"/>
      <c r="KUK2" s="226"/>
      <c r="KUL2" s="226"/>
      <c r="KUM2" s="226"/>
      <c r="KUN2" s="226"/>
      <c r="KUO2" s="226"/>
      <c r="KUP2" s="226"/>
      <c r="KUQ2" s="226"/>
      <c r="KUR2" s="226"/>
      <c r="KUS2" s="226"/>
      <c r="KUT2" s="226"/>
      <c r="KUU2" s="226"/>
      <c r="KUV2" s="226"/>
      <c r="KUW2" s="226"/>
      <c r="KUX2" s="226"/>
      <c r="KUY2" s="226"/>
      <c r="KUZ2" s="226"/>
      <c r="KVA2" s="226"/>
      <c r="KVB2" s="226"/>
      <c r="KVC2" s="226"/>
      <c r="KVD2" s="226"/>
      <c r="KVE2" s="226"/>
      <c r="KVF2" s="226"/>
      <c r="KVG2" s="226"/>
      <c r="KVH2" s="226"/>
      <c r="KVI2" s="226"/>
      <c r="KVJ2" s="226"/>
      <c r="KVK2" s="226"/>
      <c r="KVL2" s="226"/>
      <c r="KVM2" s="226"/>
      <c r="KVN2" s="226"/>
      <c r="KVO2" s="226"/>
      <c r="KVP2" s="226"/>
      <c r="KVQ2" s="226"/>
      <c r="KVR2" s="226"/>
      <c r="KVS2" s="226"/>
      <c r="KVT2" s="226"/>
      <c r="KVU2" s="226"/>
      <c r="KVV2" s="226"/>
      <c r="KVW2" s="226"/>
      <c r="KVX2" s="226"/>
      <c r="KVY2" s="226"/>
      <c r="KVZ2" s="226"/>
      <c r="KWA2" s="226"/>
      <c r="KWB2" s="226"/>
      <c r="KWC2" s="226"/>
      <c r="KWD2" s="226"/>
      <c r="KWE2" s="226"/>
      <c r="KWF2" s="226"/>
      <c r="KWG2" s="226"/>
      <c r="KWH2" s="226"/>
      <c r="KWI2" s="226"/>
      <c r="KWJ2" s="226"/>
      <c r="KWK2" s="226"/>
      <c r="KWL2" s="226"/>
      <c r="KWM2" s="226"/>
      <c r="KWN2" s="226"/>
      <c r="KWO2" s="226"/>
      <c r="KWP2" s="226"/>
      <c r="KWQ2" s="226"/>
      <c r="KWR2" s="226"/>
      <c r="KWS2" s="226"/>
      <c r="KWT2" s="226"/>
      <c r="KWU2" s="226"/>
      <c r="KWV2" s="226"/>
      <c r="KWW2" s="226"/>
      <c r="KWX2" s="226"/>
      <c r="KWY2" s="226"/>
      <c r="KWZ2" s="226"/>
      <c r="KXA2" s="226"/>
      <c r="KXB2" s="226"/>
      <c r="KXC2" s="226"/>
      <c r="KXD2" s="226"/>
      <c r="KXE2" s="226"/>
      <c r="KXF2" s="226"/>
      <c r="KXG2" s="226"/>
      <c r="KXH2" s="226"/>
      <c r="KXI2" s="226"/>
      <c r="KXJ2" s="226"/>
      <c r="KXK2" s="226"/>
      <c r="KXL2" s="226"/>
      <c r="KXM2" s="226"/>
      <c r="KXN2" s="226"/>
      <c r="KXO2" s="226"/>
      <c r="KXP2" s="226"/>
      <c r="KXQ2" s="226"/>
      <c r="KXR2" s="226"/>
      <c r="KXS2" s="226"/>
      <c r="KXT2" s="226"/>
      <c r="KXU2" s="226"/>
      <c r="KXV2" s="226"/>
      <c r="KXW2" s="226"/>
      <c r="KXX2" s="226"/>
      <c r="KXY2" s="226"/>
      <c r="KXZ2" s="226"/>
      <c r="KYA2" s="226"/>
      <c r="KYB2" s="226"/>
      <c r="KYC2" s="226"/>
      <c r="KYD2" s="226"/>
      <c r="KYE2" s="226"/>
      <c r="KYF2" s="226"/>
      <c r="KYG2" s="226"/>
      <c r="KYH2" s="226"/>
      <c r="KYI2" s="226"/>
      <c r="KYJ2" s="226"/>
      <c r="KYK2" s="226"/>
      <c r="KYL2" s="226"/>
      <c r="KYM2" s="226"/>
      <c r="KYN2" s="226"/>
      <c r="KYO2" s="226"/>
      <c r="KYP2" s="226"/>
      <c r="KYQ2" s="226"/>
      <c r="KYR2" s="226"/>
      <c r="KYS2" s="226"/>
      <c r="KYT2" s="226"/>
      <c r="KYU2" s="226"/>
      <c r="KYV2" s="226"/>
      <c r="KYW2" s="226"/>
      <c r="KYX2" s="226"/>
      <c r="KYY2" s="226"/>
      <c r="KYZ2" s="226"/>
      <c r="KZA2" s="226"/>
      <c r="KZB2" s="226"/>
      <c r="KZC2" s="226"/>
      <c r="KZD2" s="226"/>
      <c r="KZE2" s="226"/>
      <c r="KZF2" s="226"/>
      <c r="KZG2" s="226"/>
      <c r="KZH2" s="226"/>
      <c r="KZI2" s="226"/>
      <c r="KZJ2" s="226"/>
      <c r="KZK2" s="226"/>
      <c r="KZL2" s="226"/>
      <c r="KZM2" s="226"/>
      <c r="KZN2" s="226"/>
      <c r="KZO2" s="226"/>
      <c r="KZP2" s="226"/>
      <c r="KZQ2" s="226"/>
      <c r="KZR2" s="226"/>
      <c r="KZS2" s="226"/>
      <c r="KZT2" s="226"/>
      <c r="KZU2" s="226"/>
      <c r="KZV2" s="226"/>
      <c r="KZW2" s="226"/>
      <c r="KZX2" s="226"/>
      <c r="KZY2" s="226"/>
      <c r="KZZ2" s="226"/>
      <c r="LAA2" s="226"/>
      <c r="LAB2" s="226"/>
      <c r="LAC2" s="226"/>
      <c r="LAD2" s="226"/>
      <c r="LAE2" s="226"/>
      <c r="LAF2" s="226"/>
      <c r="LAG2" s="226"/>
      <c r="LAH2" s="226"/>
      <c r="LAI2" s="226"/>
      <c r="LAJ2" s="226"/>
      <c r="LAK2" s="226"/>
      <c r="LAL2" s="226"/>
      <c r="LAM2" s="226"/>
      <c r="LAN2" s="226"/>
      <c r="LAO2" s="226"/>
      <c r="LAP2" s="226"/>
      <c r="LAQ2" s="226"/>
      <c r="LAR2" s="226"/>
      <c r="LAS2" s="226"/>
      <c r="LAT2" s="226"/>
      <c r="LAU2" s="226"/>
      <c r="LAV2" s="226"/>
      <c r="LAW2" s="226"/>
      <c r="LAX2" s="226"/>
      <c r="LAY2" s="226"/>
      <c r="LAZ2" s="226"/>
      <c r="LBA2" s="226"/>
      <c r="LBB2" s="226"/>
      <c r="LBC2" s="226"/>
      <c r="LBD2" s="226"/>
      <c r="LBE2" s="226"/>
      <c r="LBF2" s="226"/>
      <c r="LBG2" s="226"/>
      <c r="LBH2" s="226"/>
      <c r="LBI2" s="226"/>
      <c r="LBJ2" s="226"/>
      <c r="LBK2" s="226"/>
      <c r="LBL2" s="226"/>
      <c r="LBM2" s="226"/>
      <c r="LBN2" s="226"/>
      <c r="LBO2" s="226"/>
      <c r="LBP2" s="226"/>
      <c r="LBQ2" s="226"/>
      <c r="LBR2" s="226"/>
      <c r="LBS2" s="226"/>
      <c r="LBT2" s="226"/>
      <c r="LBU2" s="226"/>
      <c r="LBV2" s="226"/>
      <c r="LBW2" s="226"/>
      <c r="LBX2" s="226"/>
      <c r="LBY2" s="226"/>
      <c r="LBZ2" s="226"/>
      <c r="LCA2" s="226"/>
      <c r="LCB2" s="226"/>
      <c r="LCC2" s="226"/>
      <c r="LCD2" s="226"/>
      <c r="LCE2" s="226"/>
      <c r="LCF2" s="226"/>
      <c r="LCG2" s="226"/>
      <c r="LCH2" s="226"/>
      <c r="LCI2" s="226"/>
      <c r="LCJ2" s="226"/>
      <c r="LCK2" s="226"/>
      <c r="LCL2" s="226"/>
      <c r="LCM2" s="226"/>
      <c r="LCN2" s="226"/>
      <c r="LCO2" s="226"/>
      <c r="LCP2" s="226"/>
      <c r="LCQ2" s="226"/>
      <c r="LCR2" s="226"/>
      <c r="LCS2" s="226"/>
      <c r="LCT2" s="226"/>
      <c r="LCU2" s="226"/>
      <c r="LCV2" s="226"/>
      <c r="LCW2" s="226"/>
      <c r="LCX2" s="226"/>
      <c r="LCY2" s="226"/>
      <c r="LCZ2" s="226"/>
      <c r="LDA2" s="226"/>
      <c r="LDB2" s="226"/>
      <c r="LDC2" s="226"/>
      <c r="LDD2" s="226"/>
      <c r="LDE2" s="226"/>
      <c r="LDF2" s="226"/>
      <c r="LDG2" s="226"/>
      <c r="LDH2" s="226"/>
      <c r="LDI2" s="226"/>
      <c r="LDJ2" s="226"/>
      <c r="LDK2" s="226"/>
      <c r="LDL2" s="226"/>
      <c r="LDM2" s="226"/>
      <c r="LDN2" s="226"/>
      <c r="LDO2" s="226"/>
      <c r="LDP2" s="226"/>
      <c r="LDQ2" s="226"/>
      <c r="LDR2" s="226"/>
      <c r="LDS2" s="226"/>
      <c r="LDT2" s="226"/>
      <c r="LDU2" s="226"/>
      <c r="LDV2" s="226"/>
      <c r="LDW2" s="226"/>
      <c r="LDX2" s="226"/>
      <c r="LDY2" s="226"/>
      <c r="LDZ2" s="226"/>
      <c r="LEA2" s="226"/>
      <c r="LEB2" s="226"/>
      <c r="LEC2" s="226"/>
      <c r="LED2" s="226"/>
      <c r="LEE2" s="226"/>
      <c r="LEF2" s="226"/>
      <c r="LEG2" s="226"/>
      <c r="LEH2" s="226"/>
      <c r="LEI2" s="226"/>
      <c r="LEJ2" s="226"/>
      <c r="LEK2" s="226"/>
      <c r="LEL2" s="226"/>
      <c r="LEM2" s="226"/>
      <c r="LEN2" s="226"/>
      <c r="LEO2" s="226"/>
      <c r="LEP2" s="226"/>
      <c r="LEQ2" s="226"/>
      <c r="LER2" s="226"/>
      <c r="LES2" s="226"/>
      <c r="LET2" s="226"/>
      <c r="LEU2" s="226"/>
      <c r="LEV2" s="226"/>
      <c r="LEW2" s="226"/>
      <c r="LEX2" s="226"/>
      <c r="LEY2" s="226"/>
      <c r="LEZ2" s="226"/>
      <c r="LFA2" s="226"/>
      <c r="LFB2" s="226"/>
      <c r="LFC2" s="226"/>
      <c r="LFD2" s="226"/>
      <c r="LFE2" s="226"/>
      <c r="LFF2" s="226"/>
      <c r="LFG2" s="226"/>
      <c r="LFH2" s="226"/>
      <c r="LFI2" s="226"/>
      <c r="LFJ2" s="226"/>
      <c r="LFK2" s="226"/>
      <c r="LFL2" s="226"/>
      <c r="LFM2" s="226"/>
      <c r="LFN2" s="226"/>
      <c r="LFO2" s="226"/>
      <c r="LFP2" s="226"/>
      <c r="LFQ2" s="226"/>
      <c r="LFR2" s="226"/>
      <c r="LFS2" s="226"/>
      <c r="LFT2" s="226"/>
      <c r="LFU2" s="226"/>
      <c r="LFV2" s="226"/>
      <c r="LFW2" s="226"/>
      <c r="LFX2" s="226"/>
      <c r="LFY2" s="226"/>
      <c r="LFZ2" s="226"/>
      <c r="LGA2" s="226"/>
      <c r="LGB2" s="226"/>
      <c r="LGC2" s="226"/>
      <c r="LGD2" s="226"/>
      <c r="LGE2" s="226"/>
      <c r="LGF2" s="226"/>
      <c r="LGG2" s="226"/>
      <c r="LGH2" s="226"/>
      <c r="LGI2" s="226"/>
      <c r="LGJ2" s="226"/>
      <c r="LGK2" s="226"/>
      <c r="LGL2" s="226"/>
      <c r="LGM2" s="226"/>
      <c r="LGN2" s="226"/>
      <c r="LGO2" s="226"/>
      <c r="LGP2" s="226"/>
      <c r="LGQ2" s="226"/>
      <c r="LGR2" s="226"/>
      <c r="LGS2" s="226"/>
      <c r="LGT2" s="226"/>
      <c r="LGU2" s="226"/>
      <c r="LGV2" s="226"/>
      <c r="LGW2" s="226"/>
      <c r="LGX2" s="226"/>
      <c r="LGY2" s="226"/>
      <c r="LGZ2" s="226"/>
      <c r="LHA2" s="226"/>
      <c r="LHB2" s="226"/>
      <c r="LHC2" s="226"/>
      <c r="LHD2" s="226"/>
      <c r="LHE2" s="226"/>
      <c r="LHF2" s="226"/>
      <c r="LHG2" s="226"/>
      <c r="LHH2" s="226"/>
      <c r="LHI2" s="226"/>
      <c r="LHJ2" s="226"/>
      <c r="LHK2" s="226"/>
      <c r="LHL2" s="226"/>
      <c r="LHM2" s="226"/>
      <c r="LHN2" s="226"/>
      <c r="LHO2" s="226"/>
      <c r="LHP2" s="226"/>
      <c r="LHQ2" s="226"/>
      <c r="LHR2" s="226"/>
      <c r="LHS2" s="226"/>
      <c r="LHT2" s="226"/>
      <c r="LHU2" s="226"/>
      <c r="LHV2" s="226"/>
      <c r="LHW2" s="226"/>
      <c r="LHX2" s="226"/>
      <c r="LHY2" s="226"/>
      <c r="LHZ2" s="226"/>
      <c r="LIA2" s="226"/>
      <c r="LIB2" s="226"/>
      <c r="LIC2" s="226"/>
      <c r="LID2" s="226"/>
      <c r="LIE2" s="226"/>
      <c r="LIF2" s="226"/>
      <c r="LIG2" s="226"/>
      <c r="LIH2" s="226"/>
      <c r="LII2" s="226"/>
      <c r="LIJ2" s="226"/>
      <c r="LIK2" s="226"/>
      <c r="LIL2" s="226"/>
      <c r="LIM2" s="226"/>
      <c r="LIN2" s="226"/>
      <c r="LIO2" s="226"/>
      <c r="LIP2" s="226"/>
      <c r="LIQ2" s="226"/>
      <c r="LIR2" s="226"/>
      <c r="LIS2" s="226"/>
      <c r="LIT2" s="226"/>
      <c r="LIU2" s="226"/>
      <c r="LIV2" s="226"/>
      <c r="LIW2" s="226"/>
      <c r="LIX2" s="226"/>
      <c r="LIY2" s="226"/>
      <c r="LIZ2" s="226"/>
      <c r="LJA2" s="226"/>
      <c r="LJB2" s="226"/>
      <c r="LJC2" s="226"/>
      <c r="LJD2" s="226"/>
      <c r="LJE2" s="226"/>
      <c r="LJF2" s="226"/>
      <c r="LJG2" s="226"/>
      <c r="LJH2" s="226"/>
      <c r="LJI2" s="226"/>
      <c r="LJJ2" s="226"/>
      <c r="LJK2" s="226"/>
      <c r="LJL2" s="226"/>
      <c r="LJM2" s="226"/>
      <c r="LJN2" s="226"/>
      <c r="LJO2" s="226"/>
      <c r="LJP2" s="226"/>
      <c r="LJQ2" s="226"/>
      <c r="LJR2" s="226"/>
      <c r="LJS2" s="226"/>
      <c r="LJT2" s="226"/>
      <c r="LJU2" s="226"/>
      <c r="LJV2" s="226"/>
      <c r="LJW2" s="226"/>
      <c r="LJX2" s="226"/>
      <c r="LJY2" s="226"/>
      <c r="LJZ2" s="226"/>
      <c r="LKA2" s="226"/>
      <c r="LKB2" s="226"/>
      <c r="LKC2" s="226"/>
      <c r="LKD2" s="226"/>
      <c r="LKE2" s="226"/>
      <c r="LKF2" s="226"/>
      <c r="LKG2" s="226"/>
      <c r="LKH2" s="226"/>
      <c r="LKI2" s="226"/>
      <c r="LKJ2" s="226"/>
      <c r="LKK2" s="226"/>
      <c r="LKL2" s="226"/>
      <c r="LKM2" s="226"/>
      <c r="LKN2" s="226"/>
      <c r="LKO2" s="226"/>
      <c r="LKP2" s="226"/>
      <c r="LKQ2" s="226"/>
      <c r="LKR2" s="226"/>
      <c r="LKS2" s="226"/>
      <c r="LKT2" s="226"/>
      <c r="LKU2" s="226"/>
      <c r="LKV2" s="226"/>
      <c r="LKW2" s="226"/>
      <c r="LKX2" s="226"/>
      <c r="LKY2" s="226"/>
      <c r="LKZ2" s="226"/>
      <c r="LLA2" s="226"/>
      <c r="LLB2" s="226"/>
      <c r="LLC2" s="226"/>
      <c r="LLD2" s="226"/>
      <c r="LLE2" s="226"/>
      <c r="LLF2" s="226"/>
      <c r="LLG2" s="226"/>
      <c r="LLH2" s="226"/>
      <c r="LLI2" s="226"/>
      <c r="LLJ2" s="226"/>
      <c r="LLK2" s="226"/>
      <c r="LLL2" s="226"/>
      <c r="LLM2" s="226"/>
      <c r="LLN2" s="226"/>
      <c r="LLO2" s="226"/>
      <c r="LLP2" s="226"/>
      <c r="LLQ2" s="226"/>
      <c r="LLR2" s="226"/>
      <c r="LLS2" s="226"/>
      <c r="LLT2" s="226"/>
      <c r="LLU2" s="226"/>
      <c r="LLV2" s="226"/>
      <c r="LLW2" s="226"/>
      <c r="LLX2" s="226"/>
      <c r="LLY2" s="226"/>
      <c r="LLZ2" s="226"/>
      <c r="LMA2" s="226"/>
      <c r="LMB2" s="226"/>
      <c r="LMC2" s="226"/>
      <c r="LMD2" s="226"/>
      <c r="LME2" s="226"/>
      <c r="LMF2" s="226"/>
      <c r="LMG2" s="226"/>
      <c r="LMH2" s="226"/>
      <c r="LMI2" s="226"/>
      <c r="LMJ2" s="226"/>
      <c r="LMK2" s="226"/>
      <c r="LML2" s="226"/>
      <c r="LMM2" s="226"/>
      <c r="LMN2" s="226"/>
      <c r="LMO2" s="226"/>
      <c r="LMP2" s="226"/>
      <c r="LMQ2" s="226"/>
      <c r="LMR2" s="226"/>
      <c r="LMS2" s="226"/>
      <c r="LMT2" s="226"/>
      <c r="LMU2" s="226"/>
      <c r="LMV2" s="226"/>
      <c r="LMW2" s="226"/>
      <c r="LMX2" s="226"/>
      <c r="LMY2" s="226"/>
      <c r="LMZ2" s="226"/>
      <c r="LNA2" s="226"/>
      <c r="LNB2" s="226"/>
      <c r="LNC2" s="226"/>
      <c r="LND2" s="226"/>
      <c r="LNE2" s="226"/>
      <c r="LNF2" s="226"/>
      <c r="LNG2" s="226"/>
      <c r="LNH2" s="226"/>
      <c r="LNI2" s="226"/>
      <c r="LNJ2" s="226"/>
      <c r="LNK2" s="226"/>
      <c r="LNL2" s="226"/>
      <c r="LNM2" s="226"/>
      <c r="LNN2" s="226"/>
      <c r="LNO2" s="226"/>
      <c r="LNP2" s="226"/>
      <c r="LNQ2" s="226"/>
      <c r="LNR2" s="226"/>
      <c r="LNS2" s="226"/>
      <c r="LNT2" s="226"/>
      <c r="LNU2" s="226"/>
      <c r="LNV2" s="226"/>
      <c r="LNW2" s="226"/>
      <c r="LNX2" s="226"/>
      <c r="LNY2" s="226"/>
      <c r="LNZ2" s="226"/>
      <c r="LOA2" s="226"/>
      <c r="LOB2" s="226"/>
      <c r="LOC2" s="226"/>
      <c r="LOD2" s="226"/>
      <c r="LOE2" s="226"/>
      <c r="LOF2" s="226"/>
      <c r="LOG2" s="226"/>
      <c r="LOH2" s="226"/>
      <c r="LOI2" s="226"/>
      <c r="LOJ2" s="226"/>
      <c r="LOK2" s="226"/>
      <c r="LOL2" s="226"/>
      <c r="LOM2" s="226"/>
      <c r="LON2" s="226"/>
      <c r="LOO2" s="226"/>
      <c r="LOP2" s="226"/>
      <c r="LOQ2" s="226"/>
      <c r="LOR2" s="226"/>
      <c r="LOS2" s="226"/>
      <c r="LOT2" s="226"/>
      <c r="LOU2" s="226"/>
      <c r="LOV2" s="226"/>
      <c r="LOW2" s="226"/>
      <c r="LOX2" s="226"/>
      <c r="LOY2" s="226"/>
      <c r="LOZ2" s="226"/>
      <c r="LPA2" s="226"/>
      <c r="LPB2" s="226"/>
      <c r="LPC2" s="226"/>
      <c r="LPD2" s="226"/>
      <c r="LPE2" s="226"/>
      <c r="LPF2" s="226"/>
      <c r="LPG2" s="226"/>
      <c r="LPH2" s="226"/>
      <c r="LPI2" s="226"/>
      <c r="LPJ2" s="226"/>
      <c r="LPK2" s="226"/>
      <c r="LPL2" s="226"/>
      <c r="LPM2" s="226"/>
      <c r="LPN2" s="226"/>
      <c r="LPO2" s="226"/>
      <c r="LPP2" s="226"/>
      <c r="LPQ2" s="226"/>
      <c r="LPR2" s="226"/>
      <c r="LPS2" s="226"/>
      <c r="LPT2" s="226"/>
      <c r="LPU2" s="226"/>
      <c r="LPV2" s="226"/>
      <c r="LPW2" s="226"/>
      <c r="LPX2" s="226"/>
      <c r="LPY2" s="226"/>
      <c r="LPZ2" s="226"/>
      <c r="LQA2" s="226"/>
      <c r="LQB2" s="226"/>
      <c r="LQC2" s="226"/>
      <c r="LQD2" s="226"/>
      <c r="LQE2" s="226"/>
      <c r="LQF2" s="226"/>
      <c r="LQG2" s="226"/>
      <c r="LQH2" s="226"/>
      <c r="LQI2" s="226"/>
      <c r="LQJ2" s="226"/>
      <c r="LQK2" s="226"/>
      <c r="LQL2" s="226"/>
      <c r="LQM2" s="226"/>
      <c r="LQN2" s="226"/>
      <c r="LQO2" s="226"/>
      <c r="LQP2" s="226"/>
      <c r="LQQ2" s="226"/>
      <c r="LQR2" s="226"/>
      <c r="LQS2" s="226"/>
      <c r="LQT2" s="226"/>
      <c r="LQU2" s="226"/>
      <c r="LQV2" s="226"/>
      <c r="LQW2" s="226"/>
      <c r="LQX2" s="226"/>
      <c r="LQY2" s="226"/>
      <c r="LQZ2" s="226"/>
      <c r="LRA2" s="226"/>
      <c r="LRB2" s="226"/>
      <c r="LRC2" s="226"/>
      <c r="LRD2" s="226"/>
      <c r="LRE2" s="226"/>
      <c r="LRF2" s="226"/>
      <c r="LRG2" s="226"/>
      <c r="LRH2" s="226"/>
      <c r="LRI2" s="226"/>
      <c r="LRJ2" s="226"/>
      <c r="LRK2" s="226"/>
      <c r="LRL2" s="226"/>
      <c r="LRM2" s="226"/>
      <c r="LRN2" s="226"/>
      <c r="LRO2" s="226"/>
      <c r="LRP2" s="226"/>
      <c r="LRQ2" s="226"/>
      <c r="LRR2" s="226"/>
      <c r="LRS2" s="226"/>
      <c r="LRT2" s="226"/>
      <c r="LRU2" s="226"/>
      <c r="LRV2" s="226"/>
      <c r="LRW2" s="226"/>
      <c r="LRX2" s="226"/>
      <c r="LRY2" s="226"/>
      <c r="LRZ2" s="226"/>
      <c r="LSA2" s="226"/>
      <c r="LSB2" s="226"/>
      <c r="LSC2" s="226"/>
      <c r="LSD2" s="226"/>
      <c r="LSE2" s="226"/>
      <c r="LSF2" s="226"/>
      <c r="LSG2" s="226"/>
      <c r="LSH2" s="226"/>
      <c r="LSI2" s="226"/>
      <c r="LSJ2" s="226"/>
      <c r="LSK2" s="226"/>
      <c r="LSL2" s="226"/>
      <c r="LSM2" s="226"/>
      <c r="LSN2" s="226"/>
      <c r="LSO2" s="226"/>
      <c r="LSP2" s="226"/>
      <c r="LSQ2" s="226"/>
      <c r="LSR2" s="226"/>
      <c r="LSS2" s="226"/>
      <c r="LST2" s="226"/>
      <c r="LSU2" s="226"/>
      <c r="LSV2" s="226"/>
      <c r="LSW2" s="226"/>
      <c r="LSX2" s="226"/>
      <c r="LSY2" s="226"/>
      <c r="LSZ2" s="226"/>
      <c r="LTA2" s="226"/>
      <c r="LTB2" s="226"/>
      <c r="LTC2" s="226"/>
      <c r="LTD2" s="226"/>
      <c r="LTE2" s="226"/>
      <c r="LTF2" s="226"/>
      <c r="LTG2" s="226"/>
      <c r="LTH2" s="226"/>
      <c r="LTI2" s="226"/>
      <c r="LTJ2" s="226"/>
      <c r="LTK2" s="226"/>
      <c r="LTL2" s="226"/>
      <c r="LTM2" s="226"/>
      <c r="LTN2" s="226"/>
      <c r="LTO2" s="226"/>
      <c r="LTP2" s="226"/>
      <c r="LTQ2" s="226"/>
      <c r="LTR2" s="226"/>
      <c r="LTS2" s="226"/>
      <c r="LTT2" s="226"/>
      <c r="LTU2" s="226"/>
      <c r="LTV2" s="226"/>
      <c r="LTW2" s="226"/>
      <c r="LTX2" s="226"/>
      <c r="LTY2" s="226"/>
      <c r="LTZ2" s="226"/>
      <c r="LUA2" s="226"/>
      <c r="LUB2" s="226"/>
      <c r="LUC2" s="226"/>
      <c r="LUD2" s="226"/>
      <c r="LUE2" s="226"/>
      <c r="LUF2" s="226"/>
      <c r="LUG2" s="226"/>
      <c r="LUH2" s="226"/>
      <c r="LUI2" s="226"/>
      <c r="LUJ2" s="226"/>
      <c r="LUK2" s="226"/>
      <c r="LUL2" s="226"/>
      <c r="LUM2" s="226"/>
      <c r="LUN2" s="226"/>
      <c r="LUO2" s="226"/>
      <c r="LUP2" s="226"/>
      <c r="LUQ2" s="226"/>
      <c r="LUR2" s="226"/>
      <c r="LUS2" s="226"/>
      <c r="LUT2" s="226"/>
      <c r="LUU2" s="226"/>
      <c r="LUV2" s="226"/>
      <c r="LUW2" s="226"/>
      <c r="LUX2" s="226"/>
      <c r="LUY2" s="226"/>
      <c r="LUZ2" s="226"/>
      <c r="LVA2" s="226"/>
      <c r="LVB2" s="226"/>
      <c r="LVC2" s="226"/>
      <c r="LVD2" s="226"/>
      <c r="LVE2" s="226"/>
      <c r="LVF2" s="226"/>
      <c r="LVG2" s="226"/>
      <c r="LVH2" s="226"/>
      <c r="LVI2" s="226"/>
      <c r="LVJ2" s="226"/>
      <c r="LVK2" s="226"/>
      <c r="LVL2" s="226"/>
      <c r="LVM2" s="226"/>
      <c r="LVN2" s="226"/>
      <c r="LVO2" s="226"/>
      <c r="LVP2" s="226"/>
      <c r="LVQ2" s="226"/>
      <c r="LVR2" s="226"/>
      <c r="LVS2" s="226"/>
      <c r="LVT2" s="226"/>
      <c r="LVU2" s="226"/>
      <c r="LVV2" s="226"/>
      <c r="LVW2" s="226"/>
      <c r="LVX2" s="226"/>
      <c r="LVY2" s="226"/>
      <c r="LVZ2" s="226"/>
      <c r="LWA2" s="226"/>
      <c r="LWB2" s="226"/>
      <c r="LWC2" s="226"/>
      <c r="LWD2" s="226"/>
      <c r="LWE2" s="226"/>
      <c r="LWF2" s="226"/>
      <c r="LWG2" s="226"/>
      <c r="LWH2" s="226"/>
      <c r="LWI2" s="226"/>
      <c r="LWJ2" s="226"/>
      <c r="LWK2" s="226"/>
      <c r="LWL2" s="226"/>
      <c r="LWM2" s="226"/>
      <c r="LWN2" s="226"/>
      <c r="LWO2" s="226"/>
      <c r="LWP2" s="226"/>
      <c r="LWQ2" s="226"/>
      <c r="LWR2" s="226"/>
      <c r="LWS2" s="226"/>
      <c r="LWT2" s="226"/>
      <c r="LWU2" s="226"/>
      <c r="LWV2" s="226"/>
      <c r="LWW2" s="226"/>
      <c r="LWX2" s="226"/>
      <c r="LWY2" s="226"/>
      <c r="LWZ2" s="226"/>
      <c r="LXA2" s="226"/>
      <c r="LXB2" s="226"/>
      <c r="LXC2" s="226"/>
      <c r="LXD2" s="226"/>
      <c r="LXE2" s="226"/>
      <c r="LXF2" s="226"/>
      <c r="LXG2" s="226"/>
      <c r="LXH2" s="226"/>
      <c r="LXI2" s="226"/>
      <c r="LXJ2" s="226"/>
      <c r="LXK2" s="226"/>
      <c r="LXL2" s="226"/>
      <c r="LXM2" s="226"/>
      <c r="LXN2" s="226"/>
      <c r="LXO2" s="226"/>
      <c r="LXP2" s="226"/>
      <c r="LXQ2" s="226"/>
      <c r="LXR2" s="226"/>
      <c r="LXS2" s="226"/>
      <c r="LXT2" s="226"/>
      <c r="LXU2" s="226"/>
      <c r="LXV2" s="226"/>
      <c r="LXW2" s="226"/>
      <c r="LXX2" s="226"/>
      <c r="LXY2" s="226"/>
      <c r="LXZ2" s="226"/>
      <c r="LYA2" s="226"/>
      <c r="LYB2" s="226"/>
      <c r="LYC2" s="226"/>
      <c r="LYD2" s="226"/>
      <c r="LYE2" s="226"/>
      <c r="LYF2" s="226"/>
      <c r="LYG2" s="226"/>
      <c r="LYH2" s="226"/>
      <c r="LYI2" s="226"/>
      <c r="LYJ2" s="226"/>
      <c r="LYK2" s="226"/>
      <c r="LYL2" s="226"/>
      <c r="LYM2" s="226"/>
      <c r="LYN2" s="226"/>
      <c r="LYO2" s="226"/>
      <c r="LYP2" s="226"/>
      <c r="LYQ2" s="226"/>
      <c r="LYR2" s="226"/>
      <c r="LYS2" s="226"/>
      <c r="LYT2" s="226"/>
      <c r="LYU2" s="226"/>
      <c r="LYV2" s="226"/>
      <c r="LYW2" s="226"/>
      <c r="LYX2" s="226"/>
      <c r="LYY2" s="226"/>
      <c r="LYZ2" s="226"/>
      <c r="LZA2" s="226"/>
      <c r="LZB2" s="226"/>
      <c r="LZC2" s="226"/>
      <c r="LZD2" s="226"/>
      <c r="LZE2" s="226"/>
      <c r="LZF2" s="226"/>
      <c r="LZG2" s="226"/>
      <c r="LZH2" s="226"/>
      <c r="LZI2" s="226"/>
      <c r="LZJ2" s="226"/>
      <c r="LZK2" s="226"/>
      <c r="LZL2" s="226"/>
      <c r="LZM2" s="226"/>
      <c r="LZN2" s="226"/>
      <c r="LZO2" s="226"/>
      <c r="LZP2" s="226"/>
      <c r="LZQ2" s="226"/>
      <c r="LZR2" s="226"/>
      <c r="LZS2" s="226"/>
      <c r="LZT2" s="226"/>
      <c r="LZU2" s="226"/>
      <c r="LZV2" s="226"/>
      <c r="LZW2" s="226"/>
      <c r="LZX2" s="226"/>
      <c r="LZY2" s="226"/>
      <c r="LZZ2" s="226"/>
      <c r="MAA2" s="226"/>
      <c r="MAB2" s="226"/>
      <c r="MAC2" s="226"/>
      <c r="MAD2" s="226"/>
      <c r="MAE2" s="226"/>
      <c r="MAF2" s="226"/>
      <c r="MAG2" s="226"/>
      <c r="MAH2" s="226"/>
      <c r="MAI2" s="226"/>
      <c r="MAJ2" s="226"/>
      <c r="MAK2" s="226"/>
      <c r="MAL2" s="226"/>
      <c r="MAM2" s="226"/>
      <c r="MAN2" s="226"/>
      <c r="MAO2" s="226"/>
      <c r="MAP2" s="226"/>
      <c r="MAQ2" s="226"/>
      <c r="MAR2" s="226"/>
      <c r="MAS2" s="226"/>
      <c r="MAT2" s="226"/>
      <c r="MAU2" s="226"/>
      <c r="MAV2" s="226"/>
      <c r="MAW2" s="226"/>
      <c r="MAX2" s="226"/>
      <c r="MAY2" s="226"/>
      <c r="MAZ2" s="226"/>
      <c r="MBA2" s="226"/>
      <c r="MBB2" s="226"/>
      <c r="MBC2" s="226"/>
      <c r="MBD2" s="226"/>
      <c r="MBE2" s="226"/>
      <c r="MBF2" s="226"/>
      <c r="MBG2" s="226"/>
      <c r="MBH2" s="226"/>
      <c r="MBI2" s="226"/>
      <c r="MBJ2" s="226"/>
      <c r="MBK2" s="226"/>
      <c r="MBL2" s="226"/>
      <c r="MBM2" s="226"/>
      <c r="MBN2" s="226"/>
      <c r="MBO2" s="226"/>
      <c r="MBP2" s="226"/>
      <c r="MBQ2" s="226"/>
      <c r="MBR2" s="226"/>
      <c r="MBS2" s="226"/>
      <c r="MBT2" s="226"/>
      <c r="MBU2" s="226"/>
      <c r="MBV2" s="226"/>
      <c r="MBW2" s="226"/>
      <c r="MBX2" s="226"/>
      <c r="MBY2" s="226"/>
      <c r="MBZ2" s="226"/>
      <c r="MCA2" s="226"/>
      <c r="MCB2" s="226"/>
      <c r="MCC2" s="226"/>
      <c r="MCD2" s="226"/>
      <c r="MCE2" s="226"/>
      <c r="MCF2" s="226"/>
      <c r="MCG2" s="226"/>
      <c r="MCH2" s="226"/>
      <c r="MCI2" s="226"/>
      <c r="MCJ2" s="226"/>
      <c r="MCK2" s="226"/>
      <c r="MCL2" s="226"/>
      <c r="MCM2" s="226"/>
      <c r="MCN2" s="226"/>
      <c r="MCO2" s="226"/>
      <c r="MCP2" s="226"/>
      <c r="MCQ2" s="226"/>
      <c r="MCR2" s="226"/>
      <c r="MCS2" s="226"/>
      <c r="MCT2" s="226"/>
      <c r="MCU2" s="226"/>
      <c r="MCV2" s="226"/>
      <c r="MCW2" s="226"/>
      <c r="MCX2" s="226"/>
      <c r="MCY2" s="226"/>
      <c r="MCZ2" s="226"/>
      <c r="MDA2" s="226"/>
      <c r="MDB2" s="226"/>
      <c r="MDC2" s="226"/>
      <c r="MDD2" s="226"/>
      <c r="MDE2" s="226"/>
      <c r="MDF2" s="226"/>
      <c r="MDG2" s="226"/>
      <c r="MDH2" s="226"/>
      <c r="MDI2" s="226"/>
      <c r="MDJ2" s="226"/>
      <c r="MDK2" s="226"/>
      <c r="MDL2" s="226"/>
      <c r="MDM2" s="226"/>
      <c r="MDN2" s="226"/>
      <c r="MDO2" s="226"/>
      <c r="MDP2" s="226"/>
      <c r="MDQ2" s="226"/>
      <c r="MDR2" s="226"/>
      <c r="MDS2" s="226"/>
      <c r="MDT2" s="226"/>
      <c r="MDU2" s="226"/>
      <c r="MDV2" s="226"/>
      <c r="MDW2" s="226"/>
      <c r="MDX2" s="226"/>
      <c r="MDY2" s="226"/>
      <c r="MDZ2" s="226"/>
      <c r="MEA2" s="226"/>
      <c r="MEB2" s="226"/>
      <c r="MEC2" s="226"/>
      <c r="MED2" s="226"/>
      <c r="MEE2" s="226"/>
      <c r="MEF2" s="226"/>
      <c r="MEG2" s="226"/>
      <c r="MEH2" s="226"/>
      <c r="MEI2" s="226"/>
      <c r="MEJ2" s="226"/>
      <c r="MEK2" s="226"/>
      <c r="MEL2" s="226"/>
      <c r="MEM2" s="226"/>
      <c r="MEN2" s="226"/>
      <c r="MEO2" s="226"/>
      <c r="MEP2" s="226"/>
      <c r="MEQ2" s="226"/>
      <c r="MER2" s="226"/>
      <c r="MES2" s="226"/>
      <c r="MET2" s="226"/>
      <c r="MEU2" s="226"/>
      <c r="MEV2" s="226"/>
      <c r="MEW2" s="226"/>
      <c r="MEX2" s="226"/>
      <c r="MEY2" s="226"/>
      <c r="MEZ2" s="226"/>
      <c r="MFA2" s="226"/>
      <c r="MFB2" s="226"/>
      <c r="MFC2" s="226"/>
      <c r="MFD2" s="226"/>
      <c r="MFE2" s="226"/>
      <c r="MFF2" s="226"/>
      <c r="MFG2" s="226"/>
      <c r="MFH2" s="226"/>
      <c r="MFI2" s="226"/>
      <c r="MFJ2" s="226"/>
      <c r="MFK2" s="226"/>
      <c r="MFL2" s="226"/>
      <c r="MFM2" s="226"/>
      <c r="MFN2" s="226"/>
      <c r="MFO2" s="226"/>
      <c r="MFP2" s="226"/>
      <c r="MFQ2" s="226"/>
      <c r="MFR2" s="226"/>
      <c r="MFS2" s="226"/>
      <c r="MFT2" s="226"/>
      <c r="MFU2" s="226"/>
      <c r="MFV2" s="226"/>
      <c r="MFW2" s="226"/>
      <c r="MFX2" s="226"/>
      <c r="MFY2" s="226"/>
      <c r="MFZ2" s="226"/>
      <c r="MGA2" s="226"/>
      <c r="MGB2" s="226"/>
      <c r="MGC2" s="226"/>
      <c r="MGD2" s="226"/>
      <c r="MGE2" s="226"/>
      <c r="MGF2" s="226"/>
      <c r="MGG2" s="226"/>
      <c r="MGH2" s="226"/>
      <c r="MGI2" s="226"/>
      <c r="MGJ2" s="226"/>
      <c r="MGK2" s="226"/>
      <c r="MGL2" s="226"/>
      <c r="MGM2" s="226"/>
      <c r="MGN2" s="226"/>
      <c r="MGO2" s="226"/>
      <c r="MGP2" s="226"/>
      <c r="MGQ2" s="226"/>
      <c r="MGR2" s="226"/>
      <c r="MGS2" s="226"/>
      <c r="MGT2" s="226"/>
      <c r="MGU2" s="226"/>
      <c r="MGV2" s="226"/>
      <c r="MGW2" s="226"/>
      <c r="MGX2" s="226"/>
      <c r="MGY2" s="226"/>
      <c r="MGZ2" s="226"/>
      <c r="MHA2" s="226"/>
      <c r="MHB2" s="226"/>
      <c r="MHC2" s="226"/>
      <c r="MHD2" s="226"/>
      <c r="MHE2" s="226"/>
      <c r="MHF2" s="226"/>
      <c r="MHG2" s="226"/>
      <c r="MHH2" s="226"/>
      <c r="MHI2" s="226"/>
      <c r="MHJ2" s="226"/>
      <c r="MHK2" s="226"/>
      <c r="MHL2" s="226"/>
      <c r="MHM2" s="226"/>
      <c r="MHN2" s="226"/>
      <c r="MHO2" s="226"/>
      <c r="MHP2" s="226"/>
      <c r="MHQ2" s="226"/>
      <c r="MHR2" s="226"/>
      <c r="MHS2" s="226"/>
      <c r="MHT2" s="226"/>
      <c r="MHU2" s="226"/>
      <c r="MHV2" s="226"/>
      <c r="MHW2" s="226"/>
      <c r="MHX2" s="226"/>
      <c r="MHY2" s="226"/>
      <c r="MHZ2" s="226"/>
      <c r="MIA2" s="226"/>
      <c r="MIB2" s="226"/>
      <c r="MIC2" s="226"/>
      <c r="MID2" s="226"/>
      <c r="MIE2" s="226"/>
      <c r="MIF2" s="226"/>
      <c r="MIG2" s="226"/>
      <c r="MIH2" s="226"/>
      <c r="MII2" s="226"/>
      <c r="MIJ2" s="226"/>
      <c r="MIK2" s="226"/>
      <c r="MIL2" s="226"/>
      <c r="MIM2" s="226"/>
      <c r="MIN2" s="226"/>
      <c r="MIO2" s="226"/>
      <c r="MIP2" s="226"/>
      <c r="MIQ2" s="226"/>
      <c r="MIR2" s="226"/>
      <c r="MIS2" s="226"/>
      <c r="MIT2" s="226"/>
      <c r="MIU2" s="226"/>
      <c r="MIV2" s="226"/>
      <c r="MIW2" s="226"/>
      <c r="MIX2" s="226"/>
      <c r="MIY2" s="226"/>
      <c r="MIZ2" s="226"/>
      <c r="MJA2" s="226"/>
      <c r="MJB2" s="226"/>
      <c r="MJC2" s="226"/>
      <c r="MJD2" s="226"/>
      <c r="MJE2" s="226"/>
      <c r="MJF2" s="226"/>
      <c r="MJG2" s="226"/>
      <c r="MJH2" s="226"/>
      <c r="MJI2" s="226"/>
      <c r="MJJ2" s="226"/>
      <c r="MJK2" s="226"/>
      <c r="MJL2" s="226"/>
      <c r="MJM2" s="226"/>
      <c r="MJN2" s="226"/>
      <c r="MJO2" s="226"/>
      <c r="MJP2" s="226"/>
      <c r="MJQ2" s="226"/>
      <c r="MJR2" s="226"/>
      <c r="MJS2" s="226"/>
      <c r="MJT2" s="226"/>
      <c r="MJU2" s="226"/>
      <c r="MJV2" s="226"/>
      <c r="MJW2" s="226"/>
      <c r="MJX2" s="226"/>
      <c r="MJY2" s="226"/>
      <c r="MJZ2" s="226"/>
      <c r="MKA2" s="226"/>
      <c r="MKB2" s="226"/>
      <c r="MKC2" s="226"/>
      <c r="MKD2" s="226"/>
      <c r="MKE2" s="226"/>
      <c r="MKF2" s="226"/>
      <c r="MKG2" s="226"/>
      <c r="MKH2" s="226"/>
      <c r="MKI2" s="226"/>
      <c r="MKJ2" s="226"/>
      <c r="MKK2" s="226"/>
      <c r="MKL2" s="226"/>
      <c r="MKM2" s="226"/>
      <c r="MKN2" s="226"/>
      <c r="MKO2" s="226"/>
      <c r="MKP2" s="226"/>
      <c r="MKQ2" s="226"/>
      <c r="MKR2" s="226"/>
      <c r="MKS2" s="226"/>
      <c r="MKT2" s="226"/>
      <c r="MKU2" s="226"/>
      <c r="MKV2" s="226"/>
      <c r="MKW2" s="226"/>
      <c r="MKX2" s="226"/>
      <c r="MKY2" s="226"/>
      <c r="MKZ2" s="226"/>
      <c r="MLA2" s="226"/>
      <c r="MLB2" s="226"/>
      <c r="MLC2" s="226"/>
      <c r="MLD2" s="226"/>
      <c r="MLE2" s="226"/>
      <c r="MLF2" s="226"/>
      <c r="MLG2" s="226"/>
      <c r="MLH2" s="226"/>
      <c r="MLI2" s="226"/>
      <c r="MLJ2" s="226"/>
      <c r="MLK2" s="226"/>
      <c r="MLL2" s="226"/>
      <c r="MLM2" s="226"/>
      <c r="MLN2" s="226"/>
      <c r="MLO2" s="226"/>
      <c r="MLP2" s="226"/>
      <c r="MLQ2" s="226"/>
      <c r="MLR2" s="226"/>
      <c r="MLS2" s="226"/>
      <c r="MLT2" s="226"/>
      <c r="MLU2" s="226"/>
      <c r="MLV2" s="226"/>
      <c r="MLW2" s="226"/>
      <c r="MLX2" s="226"/>
      <c r="MLY2" s="226"/>
      <c r="MLZ2" s="226"/>
      <c r="MMA2" s="226"/>
      <c r="MMB2" s="226"/>
      <c r="MMC2" s="226"/>
      <c r="MMD2" s="226"/>
      <c r="MME2" s="226"/>
      <c r="MMF2" s="226"/>
      <c r="MMG2" s="226"/>
      <c r="MMH2" s="226"/>
      <c r="MMI2" s="226"/>
      <c r="MMJ2" s="226"/>
      <c r="MMK2" s="226"/>
      <c r="MML2" s="226"/>
      <c r="MMM2" s="226"/>
      <c r="MMN2" s="226"/>
      <c r="MMO2" s="226"/>
      <c r="MMP2" s="226"/>
      <c r="MMQ2" s="226"/>
      <c r="MMR2" s="226"/>
      <c r="MMS2" s="226"/>
      <c r="MMT2" s="226"/>
      <c r="MMU2" s="226"/>
      <c r="MMV2" s="226"/>
      <c r="MMW2" s="226"/>
      <c r="MMX2" s="226"/>
      <c r="MMY2" s="226"/>
      <c r="MMZ2" s="226"/>
      <c r="MNA2" s="226"/>
      <c r="MNB2" s="226"/>
      <c r="MNC2" s="226"/>
      <c r="MND2" s="226"/>
      <c r="MNE2" s="226"/>
      <c r="MNF2" s="226"/>
      <c r="MNG2" s="226"/>
      <c r="MNH2" s="226"/>
      <c r="MNI2" s="226"/>
      <c r="MNJ2" s="226"/>
      <c r="MNK2" s="226"/>
      <c r="MNL2" s="226"/>
      <c r="MNM2" s="226"/>
      <c r="MNN2" s="226"/>
      <c r="MNO2" s="226"/>
      <c r="MNP2" s="226"/>
      <c r="MNQ2" s="226"/>
      <c r="MNR2" s="226"/>
      <c r="MNS2" s="226"/>
      <c r="MNT2" s="226"/>
      <c r="MNU2" s="226"/>
      <c r="MNV2" s="226"/>
      <c r="MNW2" s="226"/>
      <c r="MNX2" s="226"/>
      <c r="MNY2" s="226"/>
      <c r="MNZ2" s="226"/>
      <c r="MOA2" s="226"/>
      <c r="MOB2" s="226"/>
      <c r="MOC2" s="226"/>
      <c r="MOD2" s="226"/>
      <c r="MOE2" s="226"/>
      <c r="MOF2" s="226"/>
      <c r="MOG2" s="226"/>
      <c r="MOH2" s="226"/>
      <c r="MOI2" s="226"/>
      <c r="MOJ2" s="226"/>
      <c r="MOK2" s="226"/>
      <c r="MOL2" s="226"/>
      <c r="MOM2" s="226"/>
      <c r="MON2" s="226"/>
      <c r="MOO2" s="226"/>
      <c r="MOP2" s="226"/>
      <c r="MOQ2" s="226"/>
      <c r="MOR2" s="226"/>
      <c r="MOS2" s="226"/>
      <c r="MOT2" s="226"/>
      <c r="MOU2" s="226"/>
      <c r="MOV2" s="226"/>
      <c r="MOW2" s="226"/>
      <c r="MOX2" s="226"/>
      <c r="MOY2" s="226"/>
      <c r="MOZ2" s="226"/>
      <c r="MPA2" s="226"/>
      <c r="MPB2" s="226"/>
      <c r="MPC2" s="226"/>
      <c r="MPD2" s="226"/>
      <c r="MPE2" s="226"/>
      <c r="MPF2" s="226"/>
      <c r="MPG2" s="226"/>
      <c r="MPH2" s="226"/>
      <c r="MPI2" s="226"/>
      <c r="MPJ2" s="226"/>
      <c r="MPK2" s="226"/>
      <c r="MPL2" s="226"/>
      <c r="MPM2" s="226"/>
      <c r="MPN2" s="226"/>
      <c r="MPO2" s="226"/>
      <c r="MPP2" s="226"/>
      <c r="MPQ2" s="226"/>
      <c r="MPR2" s="226"/>
      <c r="MPS2" s="226"/>
      <c r="MPT2" s="226"/>
      <c r="MPU2" s="226"/>
      <c r="MPV2" s="226"/>
      <c r="MPW2" s="226"/>
      <c r="MPX2" s="226"/>
      <c r="MPY2" s="226"/>
      <c r="MPZ2" s="226"/>
      <c r="MQA2" s="226"/>
      <c r="MQB2" s="226"/>
      <c r="MQC2" s="226"/>
      <c r="MQD2" s="226"/>
      <c r="MQE2" s="226"/>
      <c r="MQF2" s="226"/>
      <c r="MQG2" s="226"/>
      <c r="MQH2" s="226"/>
      <c r="MQI2" s="226"/>
      <c r="MQJ2" s="226"/>
      <c r="MQK2" s="226"/>
      <c r="MQL2" s="226"/>
      <c r="MQM2" s="226"/>
      <c r="MQN2" s="226"/>
      <c r="MQO2" s="226"/>
      <c r="MQP2" s="226"/>
      <c r="MQQ2" s="226"/>
      <c r="MQR2" s="226"/>
      <c r="MQS2" s="226"/>
      <c r="MQT2" s="226"/>
      <c r="MQU2" s="226"/>
      <c r="MQV2" s="226"/>
      <c r="MQW2" s="226"/>
      <c r="MQX2" s="226"/>
      <c r="MQY2" s="226"/>
      <c r="MQZ2" s="226"/>
      <c r="MRA2" s="226"/>
      <c r="MRB2" s="226"/>
      <c r="MRC2" s="226"/>
      <c r="MRD2" s="226"/>
      <c r="MRE2" s="226"/>
      <c r="MRF2" s="226"/>
      <c r="MRG2" s="226"/>
      <c r="MRH2" s="226"/>
      <c r="MRI2" s="226"/>
      <c r="MRJ2" s="226"/>
      <c r="MRK2" s="226"/>
      <c r="MRL2" s="226"/>
      <c r="MRM2" s="226"/>
      <c r="MRN2" s="226"/>
      <c r="MRO2" s="226"/>
      <c r="MRP2" s="226"/>
      <c r="MRQ2" s="226"/>
      <c r="MRR2" s="226"/>
      <c r="MRS2" s="226"/>
      <c r="MRT2" s="226"/>
      <c r="MRU2" s="226"/>
      <c r="MRV2" s="226"/>
      <c r="MRW2" s="226"/>
      <c r="MRX2" s="226"/>
      <c r="MRY2" s="226"/>
      <c r="MRZ2" s="226"/>
      <c r="MSA2" s="226"/>
      <c r="MSB2" s="226"/>
      <c r="MSC2" s="226"/>
      <c r="MSD2" s="226"/>
      <c r="MSE2" s="226"/>
      <c r="MSF2" s="226"/>
      <c r="MSG2" s="226"/>
      <c r="MSH2" s="226"/>
      <c r="MSI2" s="226"/>
      <c r="MSJ2" s="226"/>
      <c r="MSK2" s="226"/>
      <c r="MSL2" s="226"/>
      <c r="MSM2" s="226"/>
      <c r="MSN2" s="226"/>
      <c r="MSO2" s="226"/>
      <c r="MSP2" s="226"/>
      <c r="MSQ2" s="226"/>
      <c r="MSR2" s="226"/>
      <c r="MSS2" s="226"/>
      <c r="MST2" s="226"/>
      <c r="MSU2" s="226"/>
      <c r="MSV2" s="226"/>
      <c r="MSW2" s="226"/>
      <c r="MSX2" s="226"/>
      <c r="MSY2" s="226"/>
      <c r="MSZ2" s="226"/>
      <c r="MTA2" s="226"/>
      <c r="MTB2" s="226"/>
      <c r="MTC2" s="226"/>
      <c r="MTD2" s="226"/>
      <c r="MTE2" s="226"/>
      <c r="MTF2" s="226"/>
      <c r="MTG2" s="226"/>
      <c r="MTH2" s="226"/>
      <c r="MTI2" s="226"/>
      <c r="MTJ2" s="226"/>
      <c r="MTK2" s="226"/>
      <c r="MTL2" s="226"/>
      <c r="MTM2" s="226"/>
      <c r="MTN2" s="226"/>
      <c r="MTO2" s="226"/>
      <c r="MTP2" s="226"/>
      <c r="MTQ2" s="226"/>
      <c r="MTR2" s="226"/>
      <c r="MTS2" s="226"/>
      <c r="MTT2" s="226"/>
      <c r="MTU2" s="226"/>
      <c r="MTV2" s="226"/>
      <c r="MTW2" s="226"/>
      <c r="MTX2" s="226"/>
      <c r="MTY2" s="226"/>
      <c r="MTZ2" s="226"/>
      <c r="MUA2" s="226"/>
      <c r="MUB2" s="226"/>
      <c r="MUC2" s="226"/>
      <c r="MUD2" s="226"/>
      <c r="MUE2" s="226"/>
      <c r="MUF2" s="226"/>
      <c r="MUG2" s="226"/>
      <c r="MUH2" s="226"/>
      <c r="MUI2" s="226"/>
      <c r="MUJ2" s="226"/>
      <c r="MUK2" s="226"/>
      <c r="MUL2" s="226"/>
      <c r="MUM2" s="226"/>
      <c r="MUN2" s="226"/>
      <c r="MUO2" s="226"/>
      <c r="MUP2" s="226"/>
      <c r="MUQ2" s="226"/>
      <c r="MUR2" s="226"/>
      <c r="MUS2" s="226"/>
      <c r="MUT2" s="226"/>
      <c r="MUU2" s="226"/>
      <c r="MUV2" s="226"/>
      <c r="MUW2" s="226"/>
      <c r="MUX2" s="226"/>
      <c r="MUY2" s="226"/>
      <c r="MUZ2" s="226"/>
      <c r="MVA2" s="226"/>
      <c r="MVB2" s="226"/>
      <c r="MVC2" s="226"/>
      <c r="MVD2" s="226"/>
      <c r="MVE2" s="226"/>
      <c r="MVF2" s="226"/>
      <c r="MVG2" s="226"/>
      <c r="MVH2" s="226"/>
      <c r="MVI2" s="226"/>
      <c r="MVJ2" s="226"/>
      <c r="MVK2" s="226"/>
      <c r="MVL2" s="226"/>
      <c r="MVM2" s="226"/>
      <c r="MVN2" s="226"/>
      <c r="MVO2" s="226"/>
      <c r="MVP2" s="226"/>
      <c r="MVQ2" s="226"/>
      <c r="MVR2" s="226"/>
      <c r="MVS2" s="226"/>
      <c r="MVT2" s="226"/>
      <c r="MVU2" s="226"/>
      <c r="MVV2" s="226"/>
      <c r="MVW2" s="226"/>
      <c r="MVX2" s="226"/>
      <c r="MVY2" s="226"/>
      <c r="MVZ2" s="226"/>
      <c r="MWA2" s="226"/>
      <c r="MWB2" s="226"/>
      <c r="MWC2" s="226"/>
      <c r="MWD2" s="226"/>
      <c r="MWE2" s="226"/>
      <c r="MWF2" s="226"/>
      <c r="MWG2" s="226"/>
      <c r="MWH2" s="226"/>
      <c r="MWI2" s="226"/>
      <c r="MWJ2" s="226"/>
      <c r="MWK2" s="226"/>
      <c r="MWL2" s="226"/>
      <c r="MWM2" s="226"/>
      <c r="MWN2" s="226"/>
      <c r="MWO2" s="226"/>
      <c r="MWP2" s="226"/>
      <c r="MWQ2" s="226"/>
      <c r="MWR2" s="226"/>
      <c r="MWS2" s="226"/>
      <c r="MWT2" s="226"/>
      <c r="MWU2" s="226"/>
      <c r="MWV2" s="226"/>
      <c r="MWW2" s="226"/>
      <c r="MWX2" s="226"/>
      <c r="MWY2" s="226"/>
      <c r="MWZ2" s="226"/>
      <c r="MXA2" s="226"/>
      <c r="MXB2" s="226"/>
      <c r="MXC2" s="226"/>
      <c r="MXD2" s="226"/>
      <c r="MXE2" s="226"/>
      <c r="MXF2" s="226"/>
      <c r="MXG2" s="226"/>
      <c r="MXH2" s="226"/>
      <c r="MXI2" s="226"/>
      <c r="MXJ2" s="226"/>
      <c r="MXK2" s="226"/>
      <c r="MXL2" s="226"/>
      <c r="MXM2" s="226"/>
      <c r="MXN2" s="226"/>
      <c r="MXO2" s="226"/>
      <c r="MXP2" s="226"/>
      <c r="MXQ2" s="226"/>
      <c r="MXR2" s="226"/>
      <c r="MXS2" s="226"/>
      <c r="MXT2" s="226"/>
      <c r="MXU2" s="226"/>
      <c r="MXV2" s="226"/>
      <c r="MXW2" s="226"/>
      <c r="MXX2" s="226"/>
      <c r="MXY2" s="226"/>
      <c r="MXZ2" s="226"/>
      <c r="MYA2" s="226"/>
      <c r="MYB2" s="226"/>
      <c r="MYC2" s="226"/>
      <c r="MYD2" s="226"/>
      <c r="MYE2" s="226"/>
      <c r="MYF2" s="226"/>
      <c r="MYG2" s="226"/>
      <c r="MYH2" s="226"/>
      <c r="MYI2" s="226"/>
      <c r="MYJ2" s="226"/>
      <c r="MYK2" s="226"/>
      <c r="MYL2" s="226"/>
      <c r="MYM2" s="226"/>
      <c r="MYN2" s="226"/>
      <c r="MYO2" s="226"/>
      <c r="MYP2" s="226"/>
      <c r="MYQ2" s="226"/>
      <c r="MYR2" s="226"/>
      <c r="MYS2" s="226"/>
      <c r="MYT2" s="226"/>
      <c r="MYU2" s="226"/>
      <c r="MYV2" s="226"/>
      <c r="MYW2" s="226"/>
      <c r="MYX2" s="226"/>
      <c r="MYY2" s="226"/>
      <c r="MYZ2" s="226"/>
      <c r="MZA2" s="226"/>
      <c r="MZB2" s="226"/>
      <c r="MZC2" s="226"/>
      <c r="MZD2" s="226"/>
      <c r="MZE2" s="226"/>
      <c r="MZF2" s="226"/>
      <c r="MZG2" s="226"/>
      <c r="MZH2" s="226"/>
      <c r="MZI2" s="226"/>
      <c r="MZJ2" s="226"/>
      <c r="MZK2" s="226"/>
      <c r="MZL2" s="226"/>
      <c r="MZM2" s="226"/>
      <c r="MZN2" s="226"/>
      <c r="MZO2" s="226"/>
      <c r="MZP2" s="226"/>
      <c r="MZQ2" s="226"/>
      <c r="MZR2" s="226"/>
      <c r="MZS2" s="226"/>
      <c r="MZT2" s="226"/>
      <c r="MZU2" s="226"/>
      <c r="MZV2" s="226"/>
      <c r="MZW2" s="226"/>
      <c r="MZX2" s="226"/>
      <c r="MZY2" s="226"/>
      <c r="MZZ2" s="226"/>
      <c r="NAA2" s="226"/>
      <c r="NAB2" s="226"/>
      <c r="NAC2" s="226"/>
      <c r="NAD2" s="226"/>
      <c r="NAE2" s="226"/>
      <c r="NAF2" s="226"/>
      <c r="NAG2" s="226"/>
      <c r="NAH2" s="226"/>
      <c r="NAI2" s="226"/>
      <c r="NAJ2" s="226"/>
      <c r="NAK2" s="226"/>
      <c r="NAL2" s="226"/>
      <c r="NAM2" s="226"/>
      <c r="NAN2" s="226"/>
      <c r="NAO2" s="226"/>
      <c r="NAP2" s="226"/>
      <c r="NAQ2" s="226"/>
      <c r="NAR2" s="226"/>
      <c r="NAS2" s="226"/>
      <c r="NAT2" s="226"/>
      <c r="NAU2" s="226"/>
      <c r="NAV2" s="226"/>
      <c r="NAW2" s="226"/>
      <c r="NAX2" s="226"/>
      <c r="NAY2" s="226"/>
      <c r="NAZ2" s="226"/>
      <c r="NBA2" s="226"/>
      <c r="NBB2" s="226"/>
      <c r="NBC2" s="226"/>
      <c r="NBD2" s="226"/>
      <c r="NBE2" s="226"/>
      <c r="NBF2" s="226"/>
      <c r="NBG2" s="226"/>
      <c r="NBH2" s="226"/>
      <c r="NBI2" s="226"/>
      <c r="NBJ2" s="226"/>
      <c r="NBK2" s="226"/>
      <c r="NBL2" s="226"/>
      <c r="NBM2" s="226"/>
      <c r="NBN2" s="226"/>
      <c r="NBO2" s="226"/>
      <c r="NBP2" s="226"/>
      <c r="NBQ2" s="226"/>
      <c r="NBR2" s="226"/>
      <c r="NBS2" s="226"/>
      <c r="NBT2" s="226"/>
      <c r="NBU2" s="226"/>
      <c r="NBV2" s="226"/>
      <c r="NBW2" s="226"/>
      <c r="NBX2" s="226"/>
      <c r="NBY2" s="226"/>
      <c r="NBZ2" s="226"/>
      <c r="NCA2" s="226"/>
      <c r="NCB2" s="226"/>
      <c r="NCC2" s="226"/>
      <c r="NCD2" s="226"/>
      <c r="NCE2" s="226"/>
      <c r="NCF2" s="226"/>
      <c r="NCG2" s="226"/>
      <c r="NCH2" s="226"/>
      <c r="NCI2" s="226"/>
      <c r="NCJ2" s="226"/>
      <c r="NCK2" s="226"/>
      <c r="NCL2" s="226"/>
      <c r="NCM2" s="226"/>
      <c r="NCN2" s="226"/>
      <c r="NCO2" s="226"/>
      <c r="NCP2" s="226"/>
      <c r="NCQ2" s="226"/>
      <c r="NCR2" s="226"/>
      <c r="NCS2" s="226"/>
      <c r="NCT2" s="226"/>
      <c r="NCU2" s="226"/>
      <c r="NCV2" s="226"/>
      <c r="NCW2" s="226"/>
      <c r="NCX2" s="226"/>
      <c r="NCY2" s="226"/>
      <c r="NCZ2" s="226"/>
      <c r="NDA2" s="226"/>
      <c r="NDB2" s="226"/>
      <c r="NDC2" s="226"/>
      <c r="NDD2" s="226"/>
      <c r="NDE2" s="226"/>
      <c r="NDF2" s="226"/>
      <c r="NDG2" s="226"/>
      <c r="NDH2" s="226"/>
      <c r="NDI2" s="226"/>
      <c r="NDJ2" s="226"/>
      <c r="NDK2" s="226"/>
      <c r="NDL2" s="226"/>
      <c r="NDM2" s="226"/>
      <c r="NDN2" s="226"/>
      <c r="NDO2" s="226"/>
      <c r="NDP2" s="226"/>
      <c r="NDQ2" s="226"/>
      <c r="NDR2" s="226"/>
      <c r="NDS2" s="226"/>
      <c r="NDT2" s="226"/>
      <c r="NDU2" s="226"/>
      <c r="NDV2" s="226"/>
      <c r="NDW2" s="226"/>
      <c r="NDX2" s="226"/>
      <c r="NDY2" s="226"/>
      <c r="NDZ2" s="226"/>
      <c r="NEA2" s="226"/>
      <c r="NEB2" s="226"/>
      <c r="NEC2" s="226"/>
      <c r="NED2" s="226"/>
      <c r="NEE2" s="226"/>
      <c r="NEF2" s="226"/>
      <c r="NEG2" s="226"/>
      <c r="NEH2" s="226"/>
      <c r="NEI2" s="226"/>
      <c r="NEJ2" s="226"/>
      <c r="NEK2" s="226"/>
      <c r="NEL2" s="226"/>
      <c r="NEM2" s="226"/>
      <c r="NEN2" s="226"/>
      <c r="NEO2" s="226"/>
      <c r="NEP2" s="226"/>
      <c r="NEQ2" s="226"/>
      <c r="NER2" s="226"/>
      <c r="NES2" s="226"/>
      <c r="NET2" s="226"/>
      <c r="NEU2" s="226"/>
      <c r="NEV2" s="226"/>
      <c r="NEW2" s="226"/>
      <c r="NEX2" s="226"/>
      <c r="NEY2" s="226"/>
      <c r="NEZ2" s="226"/>
      <c r="NFA2" s="226"/>
      <c r="NFB2" s="226"/>
      <c r="NFC2" s="226"/>
      <c r="NFD2" s="226"/>
      <c r="NFE2" s="226"/>
      <c r="NFF2" s="226"/>
      <c r="NFG2" s="226"/>
      <c r="NFH2" s="226"/>
      <c r="NFI2" s="226"/>
      <c r="NFJ2" s="226"/>
      <c r="NFK2" s="226"/>
      <c r="NFL2" s="226"/>
      <c r="NFM2" s="226"/>
      <c r="NFN2" s="226"/>
      <c r="NFO2" s="226"/>
      <c r="NFP2" s="226"/>
      <c r="NFQ2" s="226"/>
      <c r="NFR2" s="226"/>
      <c r="NFS2" s="226"/>
      <c r="NFT2" s="226"/>
      <c r="NFU2" s="226"/>
      <c r="NFV2" s="226"/>
      <c r="NFW2" s="226"/>
      <c r="NFX2" s="226"/>
      <c r="NFY2" s="226"/>
      <c r="NFZ2" s="226"/>
      <c r="NGA2" s="226"/>
      <c r="NGB2" s="226"/>
      <c r="NGC2" s="226"/>
      <c r="NGD2" s="226"/>
      <c r="NGE2" s="226"/>
      <c r="NGF2" s="226"/>
      <c r="NGG2" s="226"/>
      <c r="NGH2" s="226"/>
      <c r="NGI2" s="226"/>
      <c r="NGJ2" s="226"/>
      <c r="NGK2" s="226"/>
      <c r="NGL2" s="226"/>
      <c r="NGM2" s="226"/>
      <c r="NGN2" s="226"/>
      <c r="NGO2" s="226"/>
      <c r="NGP2" s="226"/>
      <c r="NGQ2" s="226"/>
      <c r="NGR2" s="226"/>
      <c r="NGS2" s="226"/>
      <c r="NGT2" s="226"/>
      <c r="NGU2" s="226"/>
      <c r="NGV2" s="226"/>
      <c r="NGW2" s="226"/>
      <c r="NGX2" s="226"/>
      <c r="NGY2" s="226"/>
      <c r="NGZ2" s="226"/>
      <c r="NHA2" s="226"/>
      <c r="NHB2" s="226"/>
      <c r="NHC2" s="226"/>
      <c r="NHD2" s="226"/>
      <c r="NHE2" s="226"/>
      <c r="NHF2" s="226"/>
      <c r="NHG2" s="226"/>
      <c r="NHH2" s="226"/>
      <c r="NHI2" s="226"/>
      <c r="NHJ2" s="226"/>
      <c r="NHK2" s="226"/>
      <c r="NHL2" s="226"/>
      <c r="NHM2" s="226"/>
      <c r="NHN2" s="226"/>
      <c r="NHO2" s="226"/>
      <c r="NHP2" s="226"/>
      <c r="NHQ2" s="226"/>
      <c r="NHR2" s="226"/>
      <c r="NHS2" s="226"/>
      <c r="NHT2" s="226"/>
      <c r="NHU2" s="226"/>
      <c r="NHV2" s="226"/>
      <c r="NHW2" s="226"/>
      <c r="NHX2" s="226"/>
      <c r="NHY2" s="226"/>
      <c r="NHZ2" s="226"/>
      <c r="NIA2" s="226"/>
      <c r="NIB2" s="226"/>
      <c r="NIC2" s="226"/>
      <c r="NID2" s="226"/>
      <c r="NIE2" s="226"/>
      <c r="NIF2" s="226"/>
      <c r="NIG2" s="226"/>
      <c r="NIH2" s="226"/>
      <c r="NII2" s="226"/>
      <c r="NIJ2" s="226"/>
      <c r="NIK2" s="226"/>
      <c r="NIL2" s="226"/>
      <c r="NIM2" s="226"/>
      <c r="NIN2" s="226"/>
      <c r="NIO2" s="226"/>
      <c r="NIP2" s="226"/>
      <c r="NIQ2" s="226"/>
      <c r="NIR2" s="226"/>
      <c r="NIS2" s="226"/>
      <c r="NIT2" s="226"/>
      <c r="NIU2" s="226"/>
      <c r="NIV2" s="226"/>
      <c r="NIW2" s="226"/>
      <c r="NIX2" s="226"/>
      <c r="NIY2" s="226"/>
      <c r="NIZ2" s="226"/>
      <c r="NJA2" s="226"/>
      <c r="NJB2" s="226"/>
      <c r="NJC2" s="226"/>
      <c r="NJD2" s="226"/>
      <c r="NJE2" s="226"/>
      <c r="NJF2" s="226"/>
      <c r="NJG2" s="226"/>
      <c r="NJH2" s="226"/>
      <c r="NJI2" s="226"/>
      <c r="NJJ2" s="226"/>
      <c r="NJK2" s="226"/>
      <c r="NJL2" s="226"/>
      <c r="NJM2" s="226"/>
      <c r="NJN2" s="226"/>
      <c r="NJO2" s="226"/>
      <c r="NJP2" s="226"/>
      <c r="NJQ2" s="226"/>
      <c r="NJR2" s="226"/>
      <c r="NJS2" s="226"/>
      <c r="NJT2" s="226"/>
      <c r="NJU2" s="226"/>
      <c r="NJV2" s="226"/>
      <c r="NJW2" s="226"/>
      <c r="NJX2" s="226"/>
      <c r="NJY2" s="226"/>
      <c r="NJZ2" s="226"/>
      <c r="NKA2" s="226"/>
      <c r="NKB2" s="226"/>
      <c r="NKC2" s="226"/>
      <c r="NKD2" s="226"/>
      <c r="NKE2" s="226"/>
      <c r="NKF2" s="226"/>
      <c r="NKG2" s="226"/>
      <c r="NKH2" s="226"/>
      <c r="NKI2" s="226"/>
      <c r="NKJ2" s="226"/>
      <c r="NKK2" s="226"/>
      <c r="NKL2" s="226"/>
      <c r="NKM2" s="226"/>
      <c r="NKN2" s="226"/>
      <c r="NKO2" s="226"/>
      <c r="NKP2" s="226"/>
      <c r="NKQ2" s="226"/>
      <c r="NKR2" s="226"/>
      <c r="NKS2" s="226"/>
      <c r="NKT2" s="226"/>
      <c r="NKU2" s="226"/>
      <c r="NKV2" s="226"/>
      <c r="NKW2" s="226"/>
      <c r="NKX2" s="226"/>
      <c r="NKY2" s="226"/>
      <c r="NKZ2" s="226"/>
      <c r="NLA2" s="226"/>
      <c r="NLB2" s="226"/>
      <c r="NLC2" s="226"/>
      <c r="NLD2" s="226"/>
      <c r="NLE2" s="226"/>
      <c r="NLF2" s="226"/>
      <c r="NLG2" s="226"/>
      <c r="NLH2" s="226"/>
      <c r="NLI2" s="226"/>
      <c r="NLJ2" s="226"/>
      <c r="NLK2" s="226"/>
      <c r="NLL2" s="226"/>
      <c r="NLM2" s="226"/>
      <c r="NLN2" s="226"/>
      <c r="NLO2" s="226"/>
      <c r="NLP2" s="226"/>
      <c r="NLQ2" s="226"/>
      <c r="NLR2" s="226"/>
      <c r="NLS2" s="226"/>
      <c r="NLT2" s="226"/>
      <c r="NLU2" s="226"/>
      <c r="NLV2" s="226"/>
      <c r="NLW2" s="226"/>
      <c r="NLX2" s="226"/>
      <c r="NLY2" s="226"/>
      <c r="NLZ2" s="226"/>
      <c r="NMA2" s="226"/>
      <c r="NMB2" s="226"/>
      <c r="NMC2" s="226"/>
      <c r="NMD2" s="226"/>
      <c r="NME2" s="226"/>
      <c r="NMF2" s="226"/>
      <c r="NMG2" s="226"/>
      <c r="NMH2" s="226"/>
      <c r="NMI2" s="226"/>
      <c r="NMJ2" s="226"/>
      <c r="NMK2" s="226"/>
      <c r="NML2" s="226"/>
      <c r="NMM2" s="226"/>
      <c r="NMN2" s="226"/>
      <c r="NMO2" s="226"/>
      <c r="NMP2" s="226"/>
      <c r="NMQ2" s="226"/>
      <c r="NMR2" s="226"/>
      <c r="NMS2" s="226"/>
      <c r="NMT2" s="226"/>
      <c r="NMU2" s="226"/>
      <c r="NMV2" s="226"/>
      <c r="NMW2" s="226"/>
      <c r="NMX2" s="226"/>
      <c r="NMY2" s="226"/>
      <c r="NMZ2" s="226"/>
      <c r="NNA2" s="226"/>
      <c r="NNB2" s="226"/>
      <c r="NNC2" s="226"/>
      <c r="NND2" s="226"/>
      <c r="NNE2" s="226"/>
      <c r="NNF2" s="226"/>
      <c r="NNG2" s="226"/>
      <c r="NNH2" s="226"/>
      <c r="NNI2" s="226"/>
      <c r="NNJ2" s="226"/>
      <c r="NNK2" s="226"/>
      <c r="NNL2" s="226"/>
      <c r="NNM2" s="226"/>
      <c r="NNN2" s="226"/>
      <c r="NNO2" s="226"/>
      <c r="NNP2" s="226"/>
      <c r="NNQ2" s="226"/>
      <c r="NNR2" s="226"/>
      <c r="NNS2" s="226"/>
      <c r="NNT2" s="226"/>
      <c r="NNU2" s="226"/>
      <c r="NNV2" s="226"/>
      <c r="NNW2" s="226"/>
      <c r="NNX2" s="226"/>
      <c r="NNY2" s="226"/>
      <c r="NNZ2" s="226"/>
      <c r="NOA2" s="226"/>
      <c r="NOB2" s="226"/>
      <c r="NOC2" s="226"/>
      <c r="NOD2" s="226"/>
      <c r="NOE2" s="226"/>
      <c r="NOF2" s="226"/>
      <c r="NOG2" s="226"/>
      <c r="NOH2" s="226"/>
      <c r="NOI2" s="226"/>
      <c r="NOJ2" s="226"/>
      <c r="NOK2" s="226"/>
      <c r="NOL2" s="226"/>
      <c r="NOM2" s="226"/>
      <c r="NON2" s="226"/>
      <c r="NOO2" s="226"/>
      <c r="NOP2" s="226"/>
      <c r="NOQ2" s="226"/>
      <c r="NOR2" s="226"/>
      <c r="NOS2" s="226"/>
      <c r="NOT2" s="226"/>
      <c r="NOU2" s="226"/>
      <c r="NOV2" s="226"/>
      <c r="NOW2" s="226"/>
      <c r="NOX2" s="226"/>
      <c r="NOY2" s="226"/>
      <c r="NOZ2" s="226"/>
      <c r="NPA2" s="226"/>
      <c r="NPB2" s="226"/>
      <c r="NPC2" s="226"/>
      <c r="NPD2" s="226"/>
      <c r="NPE2" s="226"/>
      <c r="NPF2" s="226"/>
      <c r="NPG2" s="226"/>
      <c r="NPH2" s="226"/>
      <c r="NPI2" s="226"/>
      <c r="NPJ2" s="226"/>
      <c r="NPK2" s="226"/>
      <c r="NPL2" s="226"/>
      <c r="NPM2" s="226"/>
      <c r="NPN2" s="226"/>
      <c r="NPO2" s="226"/>
      <c r="NPP2" s="226"/>
      <c r="NPQ2" s="226"/>
      <c r="NPR2" s="226"/>
      <c r="NPS2" s="226"/>
      <c r="NPT2" s="226"/>
      <c r="NPU2" s="226"/>
      <c r="NPV2" s="226"/>
      <c r="NPW2" s="226"/>
      <c r="NPX2" s="226"/>
      <c r="NPY2" s="226"/>
      <c r="NPZ2" s="226"/>
      <c r="NQA2" s="226"/>
      <c r="NQB2" s="226"/>
      <c r="NQC2" s="226"/>
      <c r="NQD2" s="226"/>
      <c r="NQE2" s="226"/>
      <c r="NQF2" s="226"/>
      <c r="NQG2" s="226"/>
      <c r="NQH2" s="226"/>
      <c r="NQI2" s="226"/>
      <c r="NQJ2" s="226"/>
      <c r="NQK2" s="226"/>
      <c r="NQL2" s="226"/>
      <c r="NQM2" s="226"/>
      <c r="NQN2" s="226"/>
      <c r="NQO2" s="226"/>
      <c r="NQP2" s="226"/>
      <c r="NQQ2" s="226"/>
      <c r="NQR2" s="226"/>
      <c r="NQS2" s="226"/>
      <c r="NQT2" s="226"/>
      <c r="NQU2" s="226"/>
      <c r="NQV2" s="226"/>
      <c r="NQW2" s="226"/>
      <c r="NQX2" s="226"/>
      <c r="NQY2" s="226"/>
      <c r="NQZ2" s="226"/>
      <c r="NRA2" s="226"/>
      <c r="NRB2" s="226"/>
      <c r="NRC2" s="226"/>
      <c r="NRD2" s="226"/>
      <c r="NRE2" s="226"/>
      <c r="NRF2" s="226"/>
      <c r="NRG2" s="226"/>
      <c r="NRH2" s="226"/>
      <c r="NRI2" s="226"/>
      <c r="NRJ2" s="226"/>
      <c r="NRK2" s="226"/>
      <c r="NRL2" s="226"/>
      <c r="NRM2" s="226"/>
      <c r="NRN2" s="226"/>
      <c r="NRO2" s="226"/>
      <c r="NRP2" s="226"/>
      <c r="NRQ2" s="226"/>
      <c r="NRR2" s="226"/>
      <c r="NRS2" s="226"/>
      <c r="NRT2" s="226"/>
      <c r="NRU2" s="226"/>
      <c r="NRV2" s="226"/>
      <c r="NRW2" s="226"/>
      <c r="NRX2" s="226"/>
      <c r="NRY2" s="226"/>
      <c r="NRZ2" s="226"/>
      <c r="NSA2" s="226"/>
      <c r="NSB2" s="226"/>
      <c r="NSC2" s="226"/>
      <c r="NSD2" s="226"/>
      <c r="NSE2" s="226"/>
      <c r="NSF2" s="226"/>
      <c r="NSG2" s="226"/>
      <c r="NSH2" s="226"/>
      <c r="NSI2" s="226"/>
      <c r="NSJ2" s="226"/>
      <c r="NSK2" s="226"/>
      <c r="NSL2" s="226"/>
      <c r="NSM2" s="226"/>
      <c r="NSN2" s="226"/>
      <c r="NSO2" s="226"/>
      <c r="NSP2" s="226"/>
      <c r="NSQ2" s="226"/>
      <c r="NSR2" s="226"/>
      <c r="NSS2" s="226"/>
      <c r="NST2" s="226"/>
      <c r="NSU2" s="226"/>
      <c r="NSV2" s="226"/>
      <c r="NSW2" s="226"/>
      <c r="NSX2" s="226"/>
      <c r="NSY2" s="226"/>
      <c r="NSZ2" s="226"/>
      <c r="NTA2" s="226"/>
      <c r="NTB2" s="226"/>
      <c r="NTC2" s="226"/>
      <c r="NTD2" s="226"/>
      <c r="NTE2" s="226"/>
      <c r="NTF2" s="226"/>
      <c r="NTG2" s="226"/>
      <c r="NTH2" s="226"/>
      <c r="NTI2" s="226"/>
      <c r="NTJ2" s="226"/>
      <c r="NTK2" s="226"/>
      <c r="NTL2" s="226"/>
      <c r="NTM2" s="226"/>
      <c r="NTN2" s="226"/>
      <c r="NTO2" s="226"/>
      <c r="NTP2" s="226"/>
      <c r="NTQ2" s="226"/>
      <c r="NTR2" s="226"/>
      <c r="NTS2" s="226"/>
      <c r="NTT2" s="226"/>
      <c r="NTU2" s="226"/>
      <c r="NTV2" s="226"/>
      <c r="NTW2" s="226"/>
      <c r="NTX2" s="226"/>
      <c r="NTY2" s="226"/>
      <c r="NTZ2" s="226"/>
      <c r="NUA2" s="226"/>
      <c r="NUB2" s="226"/>
      <c r="NUC2" s="226"/>
      <c r="NUD2" s="226"/>
      <c r="NUE2" s="226"/>
      <c r="NUF2" s="226"/>
      <c r="NUG2" s="226"/>
      <c r="NUH2" s="226"/>
      <c r="NUI2" s="226"/>
      <c r="NUJ2" s="226"/>
      <c r="NUK2" s="226"/>
      <c r="NUL2" s="226"/>
      <c r="NUM2" s="226"/>
      <c r="NUN2" s="226"/>
      <c r="NUO2" s="226"/>
      <c r="NUP2" s="226"/>
      <c r="NUQ2" s="226"/>
      <c r="NUR2" s="226"/>
      <c r="NUS2" s="226"/>
      <c r="NUT2" s="226"/>
      <c r="NUU2" s="226"/>
      <c r="NUV2" s="226"/>
      <c r="NUW2" s="226"/>
      <c r="NUX2" s="226"/>
      <c r="NUY2" s="226"/>
      <c r="NUZ2" s="226"/>
      <c r="NVA2" s="226"/>
      <c r="NVB2" s="226"/>
      <c r="NVC2" s="226"/>
      <c r="NVD2" s="226"/>
      <c r="NVE2" s="226"/>
      <c r="NVF2" s="226"/>
      <c r="NVG2" s="226"/>
      <c r="NVH2" s="226"/>
      <c r="NVI2" s="226"/>
      <c r="NVJ2" s="226"/>
      <c r="NVK2" s="226"/>
      <c r="NVL2" s="226"/>
      <c r="NVM2" s="226"/>
      <c r="NVN2" s="226"/>
      <c r="NVO2" s="226"/>
      <c r="NVP2" s="226"/>
      <c r="NVQ2" s="226"/>
      <c r="NVR2" s="226"/>
      <c r="NVS2" s="226"/>
      <c r="NVT2" s="226"/>
      <c r="NVU2" s="226"/>
      <c r="NVV2" s="226"/>
      <c r="NVW2" s="226"/>
      <c r="NVX2" s="226"/>
      <c r="NVY2" s="226"/>
      <c r="NVZ2" s="226"/>
      <c r="NWA2" s="226"/>
      <c r="NWB2" s="226"/>
      <c r="NWC2" s="226"/>
      <c r="NWD2" s="226"/>
      <c r="NWE2" s="226"/>
      <c r="NWF2" s="226"/>
      <c r="NWG2" s="226"/>
      <c r="NWH2" s="226"/>
      <c r="NWI2" s="226"/>
      <c r="NWJ2" s="226"/>
      <c r="NWK2" s="226"/>
      <c r="NWL2" s="226"/>
      <c r="NWM2" s="226"/>
      <c r="NWN2" s="226"/>
      <c r="NWO2" s="226"/>
      <c r="NWP2" s="226"/>
      <c r="NWQ2" s="226"/>
      <c r="NWR2" s="226"/>
      <c r="NWS2" s="226"/>
      <c r="NWT2" s="226"/>
      <c r="NWU2" s="226"/>
      <c r="NWV2" s="226"/>
      <c r="NWW2" s="226"/>
      <c r="NWX2" s="226"/>
      <c r="NWY2" s="226"/>
      <c r="NWZ2" s="226"/>
      <c r="NXA2" s="226"/>
      <c r="NXB2" s="226"/>
      <c r="NXC2" s="226"/>
      <c r="NXD2" s="226"/>
      <c r="NXE2" s="226"/>
      <c r="NXF2" s="226"/>
      <c r="NXG2" s="226"/>
      <c r="NXH2" s="226"/>
      <c r="NXI2" s="226"/>
      <c r="NXJ2" s="226"/>
      <c r="NXK2" s="226"/>
      <c r="NXL2" s="226"/>
      <c r="NXM2" s="226"/>
      <c r="NXN2" s="226"/>
      <c r="NXO2" s="226"/>
      <c r="NXP2" s="226"/>
      <c r="NXQ2" s="226"/>
      <c r="NXR2" s="226"/>
      <c r="NXS2" s="226"/>
      <c r="NXT2" s="226"/>
      <c r="NXU2" s="226"/>
      <c r="NXV2" s="226"/>
      <c r="NXW2" s="226"/>
      <c r="NXX2" s="226"/>
      <c r="NXY2" s="226"/>
      <c r="NXZ2" s="226"/>
      <c r="NYA2" s="226"/>
      <c r="NYB2" s="226"/>
      <c r="NYC2" s="226"/>
      <c r="NYD2" s="226"/>
      <c r="NYE2" s="226"/>
      <c r="NYF2" s="226"/>
      <c r="NYG2" s="226"/>
      <c r="NYH2" s="226"/>
      <c r="NYI2" s="226"/>
      <c r="NYJ2" s="226"/>
      <c r="NYK2" s="226"/>
      <c r="NYL2" s="226"/>
      <c r="NYM2" s="226"/>
      <c r="NYN2" s="226"/>
      <c r="NYO2" s="226"/>
      <c r="NYP2" s="226"/>
      <c r="NYQ2" s="226"/>
      <c r="NYR2" s="226"/>
      <c r="NYS2" s="226"/>
      <c r="NYT2" s="226"/>
      <c r="NYU2" s="226"/>
      <c r="NYV2" s="226"/>
      <c r="NYW2" s="226"/>
      <c r="NYX2" s="226"/>
      <c r="NYY2" s="226"/>
      <c r="NYZ2" s="226"/>
      <c r="NZA2" s="226"/>
      <c r="NZB2" s="226"/>
      <c r="NZC2" s="226"/>
      <c r="NZD2" s="226"/>
      <c r="NZE2" s="226"/>
      <c r="NZF2" s="226"/>
      <c r="NZG2" s="226"/>
      <c r="NZH2" s="226"/>
      <c r="NZI2" s="226"/>
      <c r="NZJ2" s="226"/>
      <c r="NZK2" s="226"/>
      <c r="NZL2" s="226"/>
      <c r="NZM2" s="226"/>
      <c r="NZN2" s="226"/>
      <c r="NZO2" s="226"/>
      <c r="NZP2" s="226"/>
      <c r="NZQ2" s="226"/>
      <c r="NZR2" s="226"/>
      <c r="NZS2" s="226"/>
      <c r="NZT2" s="226"/>
      <c r="NZU2" s="226"/>
      <c r="NZV2" s="226"/>
      <c r="NZW2" s="226"/>
      <c r="NZX2" s="226"/>
      <c r="NZY2" s="226"/>
      <c r="NZZ2" s="226"/>
      <c r="OAA2" s="226"/>
      <c r="OAB2" s="226"/>
      <c r="OAC2" s="226"/>
      <c r="OAD2" s="226"/>
      <c r="OAE2" s="226"/>
      <c r="OAF2" s="226"/>
      <c r="OAG2" s="226"/>
      <c r="OAH2" s="226"/>
      <c r="OAI2" s="226"/>
      <c r="OAJ2" s="226"/>
      <c r="OAK2" s="226"/>
      <c r="OAL2" s="226"/>
      <c r="OAM2" s="226"/>
      <c r="OAN2" s="226"/>
      <c r="OAO2" s="226"/>
      <c r="OAP2" s="226"/>
      <c r="OAQ2" s="226"/>
      <c r="OAR2" s="226"/>
      <c r="OAS2" s="226"/>
      <c r="OAT2" s="226"/>
      <c r="OAU2" s="226"/>
      <c r="OAV2" s="226"/>
      <c r="OAW2" s="226"/>
      <c r="OAX2" s="226"/>
      <c r="OAY2" s="226"/>
      <c r="OAZ2" s="226"/>
      <c r="OBA2" s="226"/>
      <c r="OBB2" s="226"/>
      <c r="OBC2" s="226"/>
      <c r="OBD2" s="226"/>
      <c r="OBE2" s="226"/>
      <c r="OBF2" s="226"/>
      <c r="OBG2" s="226"/>
      <c r="OBH2" s="226"/>
      <c r="OBI2" s="226"/>
      <c r="OBJ2" s="226"/>
      <c r="OBK2" s="226"/>
      <c r="OBL2" s="226"/>
      <c r="OBM2" s="226"/>
      <c r="OBN2" s="226"/>
      <c r="OBO2" s="226"/>
      <c r="OBP2" s="226"/>
      <c r="OBQ2" s="226"/>
      <c r="OBR2" s="226"/>
      <c r="OBS2" s="226"/>
      <c r="OBT2" s="226"/>
      <c r="OBU2" s="226"/>
      <c r="OBV2" s="226"/>
      <c r="OBW2" s="226"/>
      <c r="OBX2" s="226"/>
      <c r="OBY2" s="226"/>
      <c r="OBZ2" s="226"/>
      <c r="OCA2" s="226"/>
      <c r="OCB2" s="226"/>
      <c r="OCC2" s="226"/>
      <c r="OCD2" s="226"/>
      <c r="OCE2" s="226"/>
      <c r="OCF2" s="226"/>
      <c r="OCG2" s="226"/>
      <c r="OCH2" s="226"/>
      <c r="OCI2" s="226"/>
      <c r="OCJ2" s="226"/>
      <c r="OCK2" s="226"/>
      <c r="OCL2" s="226"/>
      <c r="OCM2" s="226"/>
      <c r="OCN2" s="226"/>
      <c r="OCO2" s="226"/>
      <c r="OCP2" s="226"/>
      <c r="OCQ2" s="226"/>
      <c r="OCR2" s="226"/>
      <c r="OCS2" s="226"/>
      <c r="OCT2" s="226"/>
      <c r="OCU2" s="226"/>
      <c r="OCV2" s="226"/>
      <c r="OCW2" s="226"/>
      <c r="OCX2" s="226"/>
      <c r="OCY2" s="226"/>
      <c r="OCZ2" s="226"/>
      <c r="ODA2" s="226"/>
      <c r="ODB2" s="226"/>
      <c r="ODC2" s="226"/>
      <c r="ODD2" s="226"/>
      <c r="ODE2" s="226"/>
      <c r="ODF2" s="226"/>
      <c r="ODG2" s="226"/>
      <c r="ODH2" s="226"/>
      <c r="ODI2" s="226"/>
      <c r="ODJ2" s="226"/>
      <c r="ODK2" s="226"/>
      <c r="ODL2" s="226"/>
      <c r="ODM2" s="226"/>
      <c r="ODN2" s="226"/>
      <c r="ODO2" s="226"/>
      <c r="ODP2" s="226"/>
      <c r="ODQ2" s="226"/>
      <c r="ODR2" s="226"/>
      <c r="ODS2" s="226"/>
      <c r="ODT2" s="226"/>
      <c r="ODU2" s="226"/>
      <c r="ODV2" s="226"/>
      <c r="ODW2" s="226"/>
      <c r="ODX2" s="226"/>
      <c r="ODY2" s="226"/>
      <c r="ODZ2" s="226"/>
      <c r="OEA2" s="226"/>
      <c r="OEB2" s="226"/>
      <c r="OEC2" s="226"/>
      <c r="OED2" s="226"/>
      <c r="OEE2" s="226"/>
      <c r="OEF2" s="226"/>
      <c r="OEG2" s="226"/>
      <c r="OEH2" s="226"/>
      <c r="OEI2" s="226"/>
      <c r="OEJ2" s="226"/>
      <c r="OEK2" s="226"/>
      <c r="OEL2" s="226"/>
      <c r="OEM2" s="226"/>
      <c r="OEN2" s="226"/>
      <c r="OEO2" s="226"/>
      <c r="OEP2" s="226"/>
      <c r="OEQ2" s="226"/>
      <c r="OER2" s="226"/>
      <c r="OES2" s="226"/>
      <c r="OET2" s="226"/>
      <c r="OEU2" s="226"/>
      <c r="OEV2" s="226"/>
      <c r="OEW2" s="226"/>
      <c r="OEX2" s="226"/>
      <c r="OEY2" s="226"/>
      <c r="OEZ2" s="226"/>
      <c r="OFA2" s="226"/>
      <c r="OFB2" s="226"/>
      <c r="OFC2" s="226"/>
      <c r="OFD2" s="226"/>
      <c r="OFE2" s="226"/>
      <c r="OFF2" s="226"/>
      <c r="OFG2" s="226"/>
      <c r="OFH2" s="226"/>
      <c r="OFI2" s="226"/>
      <c r="OFJ2" s="226"/>
      <c r="OFK2" s="226"/>
      <c r="OFL2" s="226"/>
      <c r="OFM2" s="226"/>
      <c r="OFN2" s="226"/>
      <c r="OFO2" s="226"/>
      <c r="OFP2" s="226"/>
      <c r="OFQ2" s="226"/>
      <c r="OFR2" s="226"/>
      <c r="OFS2" s="226"/>
      <c r="OFT2" s="226"/>
      <c r="OFU2" s="226"/>
      <c r="OFV2" s="226"/>
      <c r="OFW2" s="226"/>
      <c r="OFX2" s="226"/>
      <c r="OFY2" s="226"/>
      <c r="OFZ2" s="226"/>
      <c r="OGA2" s="226"/>
      <c r="OGB2" s="226"/>
      <c r="OGC2" s="226"/>
      <c r="OGD2" s="226"/>
      <c r="OGE2" s="226"/>
      <c r="OGF2" s="226"/>
      <c r="OGG2" s="226"/>
      <c r="OGH2" s="226"/>
      <c r="OGI2" s="226"/>
      <c r="OGJ2" s="226"/>
      <c r="OGK2" s="226"/>
      <c r="OGL2" s="226"/>
      <c r="OGM2" s="226"/>
      <c r="OGN2" s="226"/>
      <c r="OGO2" s="226"/>
      <c r="OGP2" s="226"/>
      <c r="OGQ2" s="226"/>
      <c r="OGR2" s="226"/>
      <c r="OGS2" s="226"/>
      <c r="OGT2" s="226"/>
      <c r="OGU2" s="226"/>
      <c r="OGV2" s="226"/>
      <c r="OGW2" s="226"/>
      <c r="OGX2" s="226"/>
      <c r="OGY2" s="226"/>
      <c r="OGZ2" s="226"/>
      <c r="OHA2" s="226"/>
      <c r="OHB2" s="226"/>
      <c r="OHC2" s="226"/>
      <c r="OHD2" s="226"/>
      <c r="OHE2" s="226"/>
      <c r="OHF2" s="226"/>
      <c r="OHG2" s="226"/>
      <c r="OHH2" s="226"/>
      <c r="OHI2" s="226"/>
      <c r="OHJ2" s="226"/>
      <c r="OHK2" s="226"/>
      <c r="OHL2" s="226"/>
      <c r="OHM2" s="226"/>
      <c r="OHN2" s="226"/>
      <c r="OHO2" s="226"/>
      <c r="OHP2" s="226"/>
      <c r="OHQ2" s="226"/>
      <c r="OHR2" s="226"/>
      <c r="OHS2" s="226"/>
      <c r="OHT2" s="226"/>
      <c r="OHU2" s="226"/>
      <c r="OHV2" s="226"/>
      <c r="OHW2" s="226"/>
      <c r="OHX2" s="226"/>
      <c r="OHY2" s="226"/>
      <c r="OHZ2" s="226"/>
      <c r="OIA2" s="226"/>
      <c r="OIB2" s="226"/>
      <c r="OIC2" s="226"/>
      <c r="OID2" s="226"/>
      <c r="OIE2" s="226"/>
      <c r="OIF2" s="226"/>
      <c r="OIG2" s="226"/>
      <c r="OIH2" s="226"/>
      <c r="OII2" s="226"/>
      <c r="OIJ2" s="226"/>
      <c r="OIK2" s="226"/>
      <c r="OIL2" s="226"/>
      <c r="OIM2" s="226"/>
      <c r="OIN2" s="226"/>
      <c r="OIO2" s="226"/>
      <c r="OIP2" s="226"/>
      <c r="OIQ2" s="226"/>
      <c r="OIR2" s="226"/>
      <c r="OIS2" s="226"/>
      <c r="OIT2" s="226"/>
      <c r="OIU2" s="226"/>
      <c r="OIV2" s="226"/>
      <c r="OIW2" s="226"/>
      <c r="OIX2" s="226"/>
      <c r="OIY2" s="226"/>
      <c r="OIZ2" s="226"/>
      <c r="OJA2" s="226"/>
      <c r="OJB2" s="226"/>
      <c r="OJC2" s="226"/>
      <c r="OJD2" s="226"/>
      <c r="OJE2" s="226"/>
      <c r="OJF2" s="226"/>
      <c r="OJG2" s="226"/>
      <c r="OJH2" s="226"/>
      <c r="OJI2" s="226"/>
      <c r="OJJ2" s="226"/>
      <c r="OJK2" s="226"/>
      <c r="OJL2" s="226"/>
      <c r="OJM2" s="226"/>
      <c r="OJN2" s="226"/>
      <c r="OJO2" s="226"/>
      <c r="OJP2" s="226"/>
      <c r="OJQ2" s="226"/>
      <c r="OJR2" s="226"/>
      <c r="OJS2" s="226"/>
      <c r="OJT2" s="226"/>
      <c r="OJU2" s="226"/>
      <c r="OJV2" s="226"/>
      <c r="OJW2" s="226"/>
      <c r="OJX2" s="226"/>
      <c r="OJY2" s="226"/>
      <c r="OJZ2" s="226"/>
      <c r="OKA2" s="226"/>
      <c r="OKB2" s="226"/>
      <c r="OKC2" s="226"/>
      <c r="OKD2" s="226"/>
      <c r="OKE2" s="226"/>
      <c r="OKF2" s="226"/>
      <c r="OKG2" s="226"/>
      <c r="OKH2" s="226"/>
      <c r="OKI2" s="226"/>
      <c r="OKJ2" s="226"/>
      <c r="OKK2" s="226"/>
      <c r="OKL2" s="226"/>
      <c r="OKM2" s="226"/>
      <c r="OKN2" s="226"/>
      <c r="OKO2" s="226"/>
      <c r="OKP2" s="226"/>
      <c r="OKQ2" s="226"/>
      <c r="OKR2" s="226"/>
      <c r="OKS2" s="226"/>
      <c r="OKT2" s="226"/>
      <c r="OKU2" s="226"/>
      <c r="OKV2" s="226"/>
      <c r="OKW2" s="226"/>
      <c r="OKX2" s="226"/>
      <c r="OKY2" s="226"/>
      <c r="OKZ2" s="226"/>
      <c r="OLA2" s="226"/>
      <c r="OLB2" s="226"/>
      <c r="OLC2" s="226"/>
      <c r="OLD2" s="226"/>
      <c r="OLE2" s="226"/>
      <c r="OLF2" s="226"/>
      <c r="OLG2" s="226"/>
      <c r="OLH2" s="226"/>
      <c r="OLI2" s="226"/>
      <c r="OLJ2" s="226"/>
      <c r="OLK2" s="226"/>
      <c r="OLL2" s="226"/>
      <c r="OLM2" s="226"/>
      <c r="OLN2" s="226"/>
      <c r="OLO2" s="226"/>
      <c r="OLP2" s="226"/>
      <c r="OLQ2" s="226"/>
      <c r="OLR2" s="226"/>
      <c r="OLS2" s="226"/>
      <c r="OLT2" s="226"/>
      <c r="OLU2" s="226"/>
      <c r="OLV2" s="226"/>
      <c r="OLW2" s="226"/>
      <c r="OLX2" s="226"/>
      <c r="OLY2" s="226"/>
      <c r="OLZ2" s="226"/>
      <c r="OMA2" s="226"/>
      <c r="OMB2" s="226"/>
      <c r="OMC2" s="226"/>
      <c r="OMD2" s="226"/>
      <c r="OME2" s="226"/>
      <c r="OMF2" s="226"/>
      <c r="OMG2" s="226"/>
      <c r="OMH2" s="226"/>
      <c r="OMI2" s="226"/>
      <c r="OMJ2" s="226"/>
      <c r="OMK2" s="226"/>
      <c r="OML2" s="226"/>
      <c r="OMM2" s="226"/>
      <c r="OMN2" s="226"/>
      <c r="OMO2" s="226"/>
      <c r="OMP2" s="226"/>
      <c r="OMQ2" s="226"/>
      <c r="OMR2" s="226"/>
      <c r="OMS2" s="226"/>
      <c r="OMT2" s="226"/>
      <c r="OMU2" s="226"/>
      <c r="OMV2" s="226"/>
      <c r="OMW2" s="226"/>
      <c r="OMX2" s="226"/>
      <c r="OMY2" s="226"/>
      <c r="OMZ2" s="226"/>
      <c r="ONA2" s="226"/>
      <c r="ONB2" s="226"/>
      <c r="ONC2" s="226"/>
      <c r="OND2" s="226"/>
      <c r="ONE2" s="226"/>
      <c r="ONF2" s="226"/>
      <c r="ONG2" s="226"/>
      <c r="ONH2" s="226"/>
      <c r="ONI2" s="226"/>
      <c r="ONJ2" s="226"/>
      <c r="ONK2" s="226"/>
      <c r="ONL2" s="226"/>
      <c r="ONM2" s="226"/>
      <c r="ONN2" s="226"/>
      <c r="ONO2" s="226"/>
      <c r="ONP2" s="226"/>
      <c r="ONQ2" s="226"/>
      <c r="ONR2" s="226"/>
      <c r="ONS2" s="226"/>
      <c r="ONT2" s="226"/>
      <c r="ONU2" s="226"/>
      <c r="ONV2" s="226"/>
      <c r="ONW2" s="226"/>
      <c r="ONX2" s="226"/>
      <c r="ONY2" s="226"/>
      <c r="ONZ2" s="226"/>
      <c r="OOA2" s="226"/>
      <c r="OOB2" s="226"/>
      <c r="OOC2" s="226"/>
      <c r="OOD2" s="226"/>
      <c r="OOE2" s="226"/>
      <c r="OOF2" s="226"/>
      <c r="OOG2" s="226"/>
      <c r="OOH2" s="226"/>
      <c r="OOI2" s="226"/>
      <c r="OOJ2" s="226"/>
      <c r="OOK2" s="226"/>
      <c r="OOL2" s="226"/>
      <c r="OOM2" s="226"/>
      <c r="OON2" s="226"/>
      <c r="OOO2" s="226"/>
      <c r="OOP2" s="226"/>
      <c r="OOQ2" s="226"/>
      <c r="OOR2" s="226"/>
      <c r="OOS2" s="226"/>
      <c r="OOT2" s="226"/>
      <c r="OOU2" s="226"/>
      <c r="OOV2" s="226"/>
      <c r="OOW2" s="226"/>
      <c r="OOX2" s="226"/>
      <c r="OOY2" s="226"/>
      <c r="OOZ2" s="226"/>
      <c r="OPA2" s="226"/>
      <c r="OPB2" s="226"/>
      <c r="OPC2" s="226"/>
      <c r="OPD2" s="226"/>
      <c r="OPE2" s="226"/>
      <c r="OPF2" s="226"/>
      <c r="OPG2" s="226"/>
      <c r="OPH2" s="226"/>
      <c r="OPI2" s="226"/>
      <c r="OPJ2" s="226"/>
      <c r="OPK2" s="226"/>
      <c r="OPL2" s="226"/>
      <c r="OPM2" s="226"/>
      <c r="OPN2" s="226"/>
      <c r="OPO2" s="226"/>
      <c r="OPP2" s="226"/>
      <c r="OPQ2" s="226"/>
      <c r="OPR2" s="226"/>
      <c r="OPS2" s="226"/>
      <c r="OPT2" s="226"/>
      <c r="OPU2" s="226"/>
      <c r="OPV2" s="226"/>
      <c r="OPW2" s="226"/>
      <c r="OPX2" s="226"/>
      <c r="OPY2" s="226"/>
      <c r="OPZ2" s="226"/>
      <c r="OQA2" s="226"/>
      <c r="OQB2" s="226"/>
      <c r="OQC2" s="226"/>
      <c r="OQD2" s="226"/>
      <c r="OQE2" s="226"/>
      <c r="OQF2" s="226"/>
      <c r="OQG2" s="226"/>
      <c r="OQH2" s="226"/>
      <c r="OQI2" s="226"/>
      <c r="OQJ2" s="226"/>
      <c r="OQK2" s="226"/>
      <c r="OQL2" s="226"/>
      <c r="OQM2" s="226"/>
      <c r="OQN2" s="226"/>
      <c r="OQO2" s="226"/>
      <c r="OQP2" s="226"/>
      <c r="OQQ2" s="226"/>
      <c r="OQR2" s="226"/>
      <c r="OQS2" s="226"/>
      <c r="OQT2" s="226"/>
      <c r="OQU2" s="226"/>
      <c r="OQV2" s="226"/>
      <c r="OQW2" s="226"/>
      <c r="OQX2" s="226"/>
      <c r="OQY2" s="226"/>
      <c r="OQZ2" s="226"/>
      <c r="ORA2" s="226"/>
      <c r="ORB2" s="226"/>
      <c r="ORC2" s="226"/>
      <c r="ORD2" s="226"/>
      <c r="ORE2" s="226"/>
      <c r="ORF2" s="226"/>
      <c r="ORG2" s="226"/>
      <c r="ORH2" s="226"/>
      <c r="ORI2" s="226"/>
      <c r="ORJ2" s="226"/>
      <c r="ORK2" s="226"/>
      <c r="ORL2" s="226"/>
      <c r="ORM2" s="226"/>
      <c r="ORN2" s="226"/>
      <c r="ORO2" s="226"/>
      <c r="ORP2" s="226"/>
      <c r="ORQ2" s="226"/>
      <c r="ORR2" s="226"/>
      <c r="ORS2" s="226"/>
      <c r="ORT2" s="226"/>
      <c r="ORU2" s="226"/>
      <c r="ORV2" s="226"/>
      <c r="ORW2" s="226"/>
      <c r="ORX2" s="226"/>
      <c r="ORY2" s="226"/>
      <c r="ORZ2" s="226"/>
      <c r="OSA2" s="226"/>
      <c r="OSB2" s="226"/>
      <c r="OSC2" s="226"/>
      <c r="OSD2" s="226"/>
      <c r="OSE2" s="226"/>
      <c r="OSF2" s="226"/>
      <c r="OSG2" s="226"/>
      <c r="OSH2" s="226"/>
      <c r="OSI2" s="226"/>
      <c r="OSJ2" s="226"/>
      <c r="OSK2" s="226"/>
      <c r="OSL2" s="226"/>
      <c r="OSM2" s="226"/>
      <c r="OSN2" s="226"/>
      <c r="OSO2" s="226"/>
      <c r="OSP2" s="226"/>
      <c r="OSQ2" s="226"/>
      <c r="OSR2" s="226"/>
      <c r="OSS2" s="226"/>
      <c r="OST2" s="226"/>
      <c r="OSU2" s="226"/>
      <c r="OSV2" s="226"/>
      <c r="OSW2" s="226"/>
      <c r="OSX2" s="226"/>
      <c r="OSY2" s="226"/>
      <c r="OSZ2" s="226"/>
      <c r="OTA2" s="226"/>
      <c r="OTB2" s="226"/>
      <c r="OTC2" s="226"/>
      <c r="OTD2" s="226"/>
      <c r="OTE2" s="226"/>
      <c r="OTF2" s="226"/>
      <c r="OTG2" s="226"/>
      <c r="OTH2" s="226"/>
      <c r="OTI2" s="226"/>
      <c r="OTJ2" s="226"/>
      <c r="OTK2" s="226"/>
      <c r="OTL2" s="226"/>
      <c r="OTM2" s="226"/>
      <c r="OTN2" s="226"/>
      <c r="OTO2" s="226"/>
      <c r="OTP2" s="226"/>
      <c r="OTQ2" s="226"/>
      <c r="OTR2" s="226"/>
      <c r="OTS2" s="226"/>
      <c r="OTT2" s="226"/>
      <c r="OTU2" s="226"/>
      <c r="OTV2" s="226"/>
      <c r="OTW2" s="226"/>
      <c r="OTX2" s="226"/>
      <c r="OTY2" s="226"/>
      <c r="OTZ2" s="226"/>
      <c r="OUA2" s="226"/>
      <c r="OUB2" s="226"/>
      <c r="OUC2" s="226"/>
      <c r="OUD2" s="226"/>
      <c r="OUE2" s="226"/>
      <c r="OUF2" s="226"/>
      <c r="OUG2" s="226"/>
      <c r="OUH2" s="226"/>
      <c r="OUI2" s="226"/>
      <c r="OUJ2" s="226"/>
      <c r="OUK2" s="226"/>
      <c r="OUL2" s="226"/>
      <c r="OUM2" s="226"/>
      <c r="OUN2" s="226"/>
      <c r="OUO2" s="226"/>
      <c r="OUP2" s="226"/>
      <c r="OUQ2" s="226"/>
      <c r="OUR2" s="226"/>
      <c r="OUS2" s="226"/>
      <c r="OUT2" s="226"/>
      <c r="OUU2" s="226"/>
      <c r="OUV2" s="226"/>
      <c r="OUW2" s="226"/>
      <c r="OUX2" s="226"/>
      <c r="OUY2" s="226"/>
      <c r="OUZ2" s="226"/>
      <c r="OVA2" s="226"/>
      <c r="OVB2" s="226"/>
      <c r="OVC2" s="226"/>
      <c r="OVD2" s="226"/>
      <c r="OVE2" s="226"/>
      <c r="OVF2" s="226"/>
      <c r="OVG2" s="226"/>
      <c r="OVH2" s="226"/>
      <c r="OVI2" s="226"/>
      <c r="OVJ2" s="226"/>
      <c r="OVK2" s="226"/>
      <c r="OVL2" s="226"/>
      <c r="OVM2" s="226"/>
      <c r="OVN2" s="226"/>
      <c r="OVO2" s="226"/>
      <c r="OVP2" s="226"/>
      <c r="OVQ2" s="226"/>
      <c r="OVR2" s="226"/>
      <c r="OVS2" s="226"/>
      <c r="OVT2" s="226"/>
      <c r="OVU2" s="226"/>
      <c r="OVV2" s="226"/>
      <c r="OVW2" s="226"/>
      <c r="OVX2" s="226"/>
      <c r="OVY2" s="226"/>
      <c r="OVZ2" s="226"/>
      <c r="OWA2" s="226"/>
      <c r="OWB2" s="226"/>
      <c r="OWC2" s="226"/>
      <c r="OWD2" s="226"/>
      <c r="OWE2" s="226"/>
      <c r="OWF2" s="226"/>
      <c r="OWG2" s="226"/>
      <c r="OWH2" s="226"/>
      <c r="OWI2" s="226"/>
      <c r="OWJ2" s="226"/>
      <c r="OWK2" s="226"/>
      <c r="OWL2" s="226"/>
      <c r="OWM2" s="226"/>
      <c r="OWN2" s="226"/>
      <c r="OWO2" s="226"/>
      <c r="OWP2" s="226"/>
      <c r="OWQ2" s="226"/>
      <c r="OWR2" s="226"/>
      <c r="OWS2" s="226"/>
      <c r="OWT2" s="226"/>
      <c r="OWU2" s="226"/>
      <c r="OWV2" s="226"/>
      <c r="OWW2" s="226"/>
      <c r="OWX2" s="226"/>
      <c r="OWY2" s="226"/>
      <c r="OWZ2" s="226"/>
      <c r="OXA2" s="226"/>
      <c r="OXB2" s="226"/>
      <c r="OXC2" s="226"/>
      <c r="OXD2" s="226"/>
      <c r="OXE2" s="226"/>
      <c r="OXF2" s="226"/>
      <c r="OXG2" s="226"/>
      <c r="OXH2" s="226"/>
      <c r="OXI2" s="226"/>
      <c r="OXJ2" s="226"/>
      <c r="OXK2" s="226"/>
      <c r="OXL2" s="226"/>
      <c r="OXM2" s="226"/>
      <c r="OXN2" s="226"/>
      <c r="OXO2" s="226"/>
      <c r="OXP2" s="226"/>
      <c r="OXQ2" s="226"/>
      <c r="OXR2" s="226"/>
      <c r="OXS2" s="226"/>
      <c r="OXT2" s="226"/>
      <c r="OXU2" s="226"/>
      <c r="OXV2" s="226"/>
      <c r="OXW2" s="226"/>
      <c r="OXX2" s="226"/>
      <c r="OXY2" s="226"/>
      <c r="OXZ2" s="226"/>
      <c r="OYA2" s="226"/>
      <c r="OYB2" s="226"/>
      <c r="OYC2" s="226"/>
      <c r="OYD2" s="226"/>
      <c r="OYE2" s="226"/>
      <c r="OYF2" s="226"/>
      <c r="OYG2" s="226"/>
      <c r="OYH2" s="226"/>
      <c r="OYI2" s="226"/>
      <c r="OYJ2" s="226"/>
      <c r="OYK2" s="226"/>
      <c r="OYL2" s="226"/>
      <c r="OYM2" s="226"/>
      <c r="OYN2" s="226"/>
      <c r="OYO2" s="226"/>
      <c r="OYP2" s="226"/>
      <c r="OYQ2" s="226"/>
      <c r="OYR2" s="226"/>
      <c r="OYS2" s="226"/>
      <c r="OYT2" s="226"/>
      <c r="OYU2" s="226"/>
      <c r="OYV2" s="226"/>
      <c r="OYW2" s="226"/>
      <c r="OYX2" s="226"/>
      <c r="OYY2" s="226"/>
      <c r="OYZ2" s="226"/>
      <c r="OZA2" s="226"/>
      <c r="OZB2" s="226"/>
      <c r="OZC2" s="226"/>
      <c r="OZD2" s="226"/>
      <c r="OZE2" s="226"/>
      <c r="OZF2" s="226"/>
      <c r="OZG2" s="226"/>
      <c r="OZH2" s="226"/>
      <c r="OZI2" s="226"/>
      <c r="OZJ2" s="226"/>
      <c r="OZK2" s="226"/>
      <c r="OZL2" s="226"/>
      <c r="OZM2" s="226"/>
      <c r="OZN2" s="226"/>
      <c r="OZO2" s="226"/>
      <c r="OZP2" s="226"/>
      <c r="OZQ2" s="226"/>
      <c r="OZR2" s="226"/>
      <c r="OZS2" s="226"/>
      <c r="OZT2" s="226"/>
      <c r="OZU2" s="226"/>
      <c r="OZV2" s="226"/>
      <c r="OZW2" s="226"/>
      <c r="OZX2" s="226"/>
      <c r="OZY2" s="226"/>
      <c r="OZZ2" s="226"/>
      <c r="PAA2" s="226"/>
      <c r="PAB2" s="226"/>
      <c r="PAC2" s="226"/>
      <c r="PAD2" s="226"/>
      <c r="PAE2" s="226"/>
      <c r="PAF2" s="226"/>
      <c r="PAG2" s="226"/>
      <c r="PAH2" s="226"/>
      <c r="PAI2" s="226"/>
      <c r="PAJ2" s="226"/>
      <c r="PAK2" s="226"/>
      <c r="PAL2" s="226"/>
      <c r="PAM2" s="226"/>
      <c r="PAN2" s="226"/>
      <c r="PAO2" s="226"/>
      <c r="PAP2" s="226"/>
      <c r="PAQ2" s="226"/>
      <c r="PAR2" s="226"/>
      <c r="PAS2" s="226"/>
      <c r="PAT2" s="226"/>
      <c r="PAU2" s="226"/>
      <c r="PAV2" s="226"/>
      <c r="PAW2" s="226"/>
      <c r="PAX2" s="226"/>
      <c r="PAY2" s="226"/>
      <c r="PAZ2" s="226"/>
      <c r="PBA2" s="226"/>
      <c r="PBB2" s="226"/>
      <c r="PBC2" s="226"/>
      <c r="PBD2" s="226"/>
      <c r="PBE2" s="226"/>
      <c r="PBF2" s="226"/>
      <c r="PBG2" s="226"/>
      <c r="PBH2" s="226"/>
      <c r="PBI2" s="226"/>
      <c r="PBJ2" s="226"/>
      <c r="PBK2" s="226"/>
      <c r="PBL2" s="226"/>
      <c r="PBM2" s="226"/>
      <c r="PBN2" s="226"/>
      <c r="PBO2" s="226"/>
      <c r="PBP2" s="226"/>
      <c r="PBQ2" s="226"/>
      <c r="PBR2" s="226"/>
      <c r="PBS2" s="226"/>
      <c r="PBT2" s="226"/>
      <c r="PBU2" s="226"/>
      <c r="PBV2" s="226"/>
      <c r="PBW2" s="226"/>
      <c r="PBX2" s="226"/>
      <c r="PBY2" s="226"/>
      <c r="PBZ2" s="226"/>
      <c r="PCA2" s="226"/>
      <c r="PCB2" s="226"/>
      <c r="PCC2" s="226"/>
      <c r="PCD2" s="226"/>
      <c r="PCE2" s="226"/>
      <c r="PCF2" s="226"/>
      <c r="PCG2" s="226"/>
      <c r="PCH2" s="226"/>
      <c r="PCI2" s="226"/>
      <c r="PCJ2" s="226"/>
      <c r="PCK2" s="226"/>
      <c r="PCL2" s="226"/>
      <c r="PCM2" s="226"/>
      <c r="PCN2" s="226"/>
      <c r="PCO2" s="226"/>
      <c r="PCP2" s="226"/>
      <c r="PCQ2" s="226"/>
      <c r="PCR2" s="226"/>
      <c r="PCS2" s="226"/>
      <c r="PCT2" s="226"/>
      <c r="PCU2" s="226"/>
      <c r="PCV2" s="226"/>
      <c r="PCW2" s="226"/>
      <c r="PCX2" s="226"/>
      <c r="PCY2" s="226"/>
      <c r="PCZ2" s="226"/>
      <c r="PDA2" s="226"/>
      <c r="PDB2" s="226"/>
      <c r="PDC2" s="226"/>
      <c r="PDD2" s="226"/>
      <c r="PDE2" s="226"/>
      <c r="PDF2" s="226"/>
      <c r="PDG2" s="226"/>
      <c r="PDH2" s="226"/>
      <c r="PDI2" s="226"/>
      <c r="PDJ2" s="226"/>
      <c r="PDK2" s="226"/>
      <c r="PDL2" s="226"/>
      <c r="PDM2" s="226"/>
      <c r="PDN2" s="226"/>
      <c r="PDO2" s="226"/>
      <c r="PDP2" s="226"/>
      <c r="PDQ2" s="226"/>
      <c r="PDR2" s="226"/>
      <c r="PDS2" s="226"/>
      <c r="PDT2" s="226"/>
      <c r="PDU2" s="226"/>
      <c r="PDV2" s="226"/>
      <c r="PDW2" s="226"/>
      <c r="PDX2" s="226"/>
      <c r="PDY2" s="226"/>
      <c r="PDZ2" s="226"/>
      <c r="PEA2" s="226"/>
      <c r="PEB2" s="226"/>
      <c r="PEC2" s="226"/>
      <c r="PED2" s="226"/>
      <c r="PEE2" s="226"/>
      <c r="PEF2" s="226"/>
      <c r="PEG2" s="226"/>
      <c r="PEH2" s="226"/>
      <c r="PEI2" s="226"/>
      <c r="PEJ2" s="226"/>
      <c r="PEK2" s="226"/>
      <c r="PEL2" s="226"/>
      <c r="PEM2" s="226"/>
      <c r="PEN2" s="226"/>
      <c r="PEO2" s="226"/>
      <c r="PEP2" s="226"/>
      <c r="PEQ2" s="226"/>
      <c r="PER2" s="226"/>
      <c r="PES2" s="226"/>
      <c r="PET2" s="226"/>
      <c r="PEU2" s="226"/>
      <c r="PEV2" s="226"/>
      <c r="PEW2" s="226"/>
      <c r="PEX2" s="226"/>
      <c r="PEY2" s="226"/>
      <c r="PEZ2" s="226"/>
      <c r="PFA2" s="226"/>
      <c r="PFB2" s="226"/>
      <c r="PFC2" s="226"/>
      <c r="PFD2" s="226"/>
      <c r="PFE2" s="226"/>
      <c r="PFF2" s="226"/>
      <c r="PFG2" s="226"/>
      <c r="PFH2" s="226"/>
      <c r="PFI2" s="226"/>
      <c r="PFJ2" s="226"/>
      <c r="PFK2" s="226"/>
      <c r="PFL2" s="226"/>
      <c r="PFM2" s="226"/>
      <c r="PFN2" s="226"/>
      <c r="PFO2" s="226"/>
      <c r="PFP2" s="226"/>
      <c r="PFQ2" s="226"/>
      <c r="PFR2" s="226"/>
      <c r="PFS2" s="226"/>
      <c r="PFT2" s="226"/>
      <c r="PFU2" s="226"/>
      <c r="PFV2" s="226"/>
      <c r="PFW2" s="226"/>
      <c r="PFX2" s="226"/>
      <c r="PFY2" s="226"/>
      <c r="PFZ2" s="226"/>
      <c r="PGA2" s="226"/>
      <c r="PGB2" s="226"/>
      <c r="PGC2" s="226"/>
      <c r="PGD2" s="226"/>
      <c r="PGE2" s="226"/>
      <c r="PGF2" s="226"/>
      <c r="PGG2" s="226"/>
      <c r="PGH2" s="226"/>
      <c r="PGI2" s="226"/>
      <c r="PGJ2" s="226"/>
      <c r="PGK2" s="226"/>
      <c r="PGL2" s="226"/>
      <c r="PGM2" s="226"/>
      <c r="PGN2" s="226"/>
      <c r="PGO2" s="226"/>
      <c r="PGP2" s="226"/>
      <c r="PGQ2" s="226"/>
      <c r="PGR2" s="226"/>
      <c r="PGS2" s="226"/>
      <c r="PGT2" s="226"/>
      <c r="PGU2" s="226"/>
      <c r="PGV2" s="226"/>
      <c r="PGW2" s="226"/>
      <c r="PGX2" s="226"/>
      <c r="PGY2" s="226"/>
      <c r="PGZ2" s="226"/>
      <c r="PHA2" s="226"/>
      <c r="PHB2" s="226"/>
      <c r="PHC2" s="226"/>
      <c r="PHD2" s="226"/>
      <c r="PHE2" s="226"/>
      <c r="PHF2" s="226"/>
      <c r="PHG2" s="226"/>
      <c r="PHH2" s="226"/>
      <c r="PHI2" s="226"/>
      <c r="PHJ2" s="226"/>
      <c r="PHK2" s="226"/>
      <c r="PHL2" s="226"/>
      <c r="PHM2" s="226"/>
      <c r="PHN2" s="226"/>
      <c r="PHO2" s="226"/>
      <c r="PHP2" s="226"/>
      <c r="PHQ2" s="226"/>
      <c r="PHR2" s="226"/>
      <c r="PHS2" s="226"/>
      <c r="PHT2" s="226"/>
      <c r="PHU2" s="226"/>
      <c r="PHV2" s="226"/>
      <c r="PHW2" s="226"/>
      <c r="PHX2" s="226"/>
      <c r="PHY2" s="226"/>
      <c r="PHZ2" s="226"/>
      <c r="PIA2" s="226"/>
      <c r="PIB2" s="226"/>
      <c r="PIC2" s="226"/>
      <c r="PID2" s="226"/>
      <c r="PIE2" s="226"/>
      <c r="PIF2" s="226"/>
      <c r="PIG2" s="226"/>
      <c r="PIH2" s="226"/>
      <c r="PII2" s="226"/>
      <c r="PIJ2" s="226"/>
      <c r="PIK2" s="226"/>
      <c r="PIL2" s="226"/>
      <c r="PIM2" s="226"/>
      <c r="PIN2" s="226"/>
      <c r="PIO2" s="226"/>
      <c r="PIP2" s="226"/>
      <c r="PIQ2" s="226"/>
      <c r="PIR2" s="226"/>
      <c r="PIS2" s="226"/>
      <c r="PIT2" s="226"/>
      <c r="PIU2" s="226"/>
      <c r="PIV2" s="226"/>
      <c r="PIW2" s="226"/>
      <c r="PIX2" s="226"/>
      <c r="PIY2" s="226"/>
      <c r="PIZ2" s="226"/>
      <c r="PJA2" s="226"/>
      <c r="PJB2" s="226"/>
      <c r="PJC2" s="226"/>
      <c r="PJD2" s="226"/>
      <c r="PJE2" s="226"/>
      <c r="PJF2" s="226"/>
      <c r="PJG2" s="226"/>
      <c r="PJH2" s="226"/>
      <c r="PJI2" s="226"/>
      <c r="PJJ2" s="226"/>
      <c r="PJK2" s="226"/>
      <c r="PJL2" s="226"/>
      <c r="PJM2" s="226"/>
      <c r="PJN2" s="226"/>
      <c r="PJO2" s="226"/>
      <c r="PJP2" s="226"/>
      <c r="PJQ2" s="226"/>
      <c r="PJR2" s="226"/>
      <c r="PJS2" s="226"/>
      <c r="PJT2" s="226"/>
      <c r="PJU2" s="226"/>
      <c r="PJV2" s="226"/>
      <c r="PJW2" s="226"/>
      <c r="PJX2" s="226"/>
      <c r="PJY2" s="226"/>
      <c r="PJZ2" s="226"/>
      <c r="PKA2" s="226"/>
      <c r="PKB2" s="226"/>
      <c r="PKC2" s="226"/>
      <c r="PKD2" s="226"/>
      <c r="PKE2" s="226"/>
      <c r="PKF2" s="226"/>
      <c r="PKG2" s="226"/>
      <c r="PKH2" s="226"/>
      <c r="PKI2" s="226"/>
      <c r="PKJ2" s="226"/>
      <c r="PKK2" s="226"/>
      <c r="PKL2" s="226"/>
      <c r="PKM2" s="226"/>
      <c r="PKN2" s="226"/>
      <c r="PKO2" s="226"/>
      <c r="PKP2" s="226"/>
      <c r="PKQ2" s="226"/>
      <c r="PKR2" s="226"/>
      <c r="PKS2" s="226"/>
      <c r="PKT2" s="226"/>
      <c r="PKU2" s="226"/>
      <c r="PKV2" s="226"/>
      <c r="PKW2" s="226"/>
      <c r="PKX2" s="226"/>
      <c r="PKY2" s="226"/>
      <c r="PKZ2" s="226"/>
      <c r="PLA2" s="226"/>
      <c r="PLB2" s="226"/>
      <c r="PLC2" s="226"/>
      <c r="PLD2" s="226"/>
      <c r="PLE2" s="226"/>
      <c r="PLF2" s="226"/>
      <c r="PLG2" s="226"/>
      <c r="PLH2" s="226"/>
      <c r="PLI2" s="226"/>
      <c r="PLJ2" s="226"/>
      <c r="PLK2" s="226"/>
      <c r="PLL2" s="226"/>
      <c r="PLM2" s="226"/>
      <c r="PLN2" s="226"/>
      <c r="PLO2" s="226"/>
      <c r="PLP2" s="226"/>
      <c r="PLQ2" s="226"/>
      <c r="PLR2" s="226"/>
      <c r="PLS2" s="226"/>
      <c r="PLT2" s="226"/>
      <c r="PLU2" s="226"/>
      <c r="PLV2" s="226"/>
      <c r="PLW2" s="226"/>
      <c r="PLX2" s="226"/>
      <c r="PLY2" s="226"/>
      <c r="PLZ2" s="226"/>
      <c r="PMA2" s="226"/>
      <c r="PMB2" s="226"/>
      <c r="PMC2" s="226"/>
      <c r="PMD2" s="226"/>
      <c r="PME2" s="226"/>
      <c r="PMF2" s="226"/>
      <c r="PMG2" s="226"/>
      <c r="PMH2" s="226"/>
      <c r="PMI2" s="226"/>
      <c r="PMJ2" s="226"/>
      <c r="PMK2" s="226"/>
      <c r="PML2" s="226"/>
      <c r="PMM2" s="226"/>
      <c r="PMN2" s="226"/>
      <c r="PMO2" s="226"/>
      <c r="PMP2" s="226"/>
      <c r="PMQ2" s="226"/>
      <c r="PMR2" s="226"/>
      <c r="PMS2" s="226"/>
      <c r="PMT2" s="226"/>
      <c r="PMU2" s="226"/>
      <c r="PMV2" s="226"/>
      <c r="PMW2" s="226"/>
      <c r="PMX2" s="226"/>
      <c r="PMY2" s="226"/>
      <c r="PMZ2" s="226"/>
      <c r="PNA2" s="226"/>
      <c r="PNB2" s="226"/>
      <c r="PNC2" s="226"/>
      <c r="PND2" s="226"/>
      <c r="PNE2" s="226"/>
      <c r="PNF2" s="226"/>
      <c r="PNG2" s="226"/>
      <c r="PNH2" s="226"/>
      <c r="PNI2" s="226"/>
      <c r="PNJ2" s="226"/>
      <c r="PNK2" s="226"/>
      <c r="PNL2" s="226"/>
      <c r="PNM2" s="226"/>
      <c r="PNN2" s="226"/>
      <c r="PNO2" s="226"/>
      <c r="PNP2" s="226"/>
      <c r="PNQ2" s="226"/>
      <c r="PNR2" s="226"/>
      <c r="PNS2" s="226"/>
      <c r="PNT2" s="226"/>
      <c r="PNU2" s="226"/>
      <c r="PNV2" s="226"/>
      <c r="PNW2" s="226"/>
      <c r="PNX2" s="226"/>
      <c r="PNY2" s="226"/>
      <c r="PNZ2" s="226"/>
      <c r="POA2" s="226"/>
      <c r="POB2" s="226"/>
      <c r="POC2" s="226"/>
      <c r="POD2" s="226"/>
      <c r="POE2" s="226"/>
      <c r="POF2" s="226"/>
      <c r="POG2" s="226"/>
      <c r="POH2" s="226"/>
      <c r="POI2" s="226"/>
      <c r="POJ2" s="226"/>
      <c r="POK2" s="226"/>
      <c r="POL2" s="226"/>
      <c r="POM2" s="226"/>
      <c r="PON2" s="226"/>
      <c r="POO2" s="226"/>
      <c r="POP2" s="226"/>
      <c r="POQ2" s="226"/>
      <c r="POR2" s="226"/>
      <c r="POS2" s="226"/>
      <c r="POT2" s="226"/>
      <c r="POU2" s="226"/>
      <c r="POV2" s="226"/>
      <c r="POW2" s="226"/>
      <c r="POX2" s="226"/>
      <c r="POY2" s="226"/>
      <c r="POZ2" s="226"/>
      <c r="PPA2" s="226"/>
      <c r="PPB2" s="226"/>
      <c r="PPC2" s="226"/>
      <c r="PPD2" s="226"/>
      <c r="PPE2" s="226"/>
      <c r="PPF2" s="226"/>
      <c r="PPG2" s="226"/>
      <c r="PPH2" s="226"/>
      <c r="PPI2" s="226"/>
      <c r="PPJ2" s="226"/>
      <c r="PPK2" s="226"/>
      <c r="PPL2" s="226"/>
      <c r="PPM2" s="226"/>
      <c r="PPN2" s="226"/>
      <c r="PPO2" s="226"/>
      <c r="PPP2" s="226"/>
      <c r="PPQ2" s="226"/>
      <c r="PPR2" s="226"/>
      <c r="PPS2" s="226"/>
      <c r="PPT2" s="226"/>
      <c r="PPU2" s="226"/>
      <c r="PPV2" s="226"/>
      <c r="PPW2" s="226"/>
      <c r="PPX2" s="226"/>
      <c r="PPY2" s="226"/>
      <c r="PPZ2" s="226"/>
      <c r="PQA2" s="226"/>
      <c r="PQB2" s="226"/>
      <c r="PQC2" s="226"/>
      <c r="PQD2" s="226"/>
      <c r="PQE2" s="226"/>
      <c r="PQF2" s="226"/>
      <c r="PQG2" s="226"/>
      <c r="PQH2" s="226"/>
      <c r="PQI2" s="226"/>
      <c r="PQJ2" s="226"/>
      <c r="PQK2" s="226"/>
      <c r="PQL2" s="226"/>
      <c r="PQM2" s="226"/>
      <c r="PQN2" s="226"/>
      <c r="PQO2" s="226"/>
      <c r="PQP2" s="226"/>
      <c r="PQQ2" s="226"/>
      <c r="PQR2" s="226"/>
      <c r="PQS2" s="226"/>
      <c r="PQT2" s="226"/>
      <c r="PQU2" s="226"/>
      <c r="PQV2" s="226"/>
      <c r="PQW2" s="226"/>
      <c r="PQX2" s="226"/>
      <c r="PQY2" s="226"/>
      <c r="PQZ2" s="226"/>
      <c r="PRA2" s="226"/>
      <c r="PRB2" s="226"/>
      <c r="PRC2" s="226"/>
      <c r="PRD2" s="226"/>
      <c r="PRE2" s="226"/>
      <c r="PRF2" s="226"/>
      <c r="PRG2" s="226"/>
      <c r="PRH2" s="226"/>
      <c r="PRI2" s="226"/>
      <c r="PRJ2" s="226"/>
      <c r="PRK2" s="226"/>
      <c r="PRL2" s="226"/>
      <c r="PRM2" s="226"/>
      <c r="PRN2" s="226"/>
      <c r="PRO2" s="226"/>
      <c r="PRP2" s="226"/>
      <c r="PRQ2" s="226"/>
      <c r="PRR2" s="226"/>
      <c r="PRS2" s="226"/>
      <c r="PRT2" s="226"/>
      <c r="PRU2" s="226"/>
      <c r="PRV2" s="226"/>
      <c r="PRW2" s="226"/>
      <c r="PRX2" s="226"/>
      <c r="PRY2" s="226"/>
      <c r="PRZ2" s="226"/>
      <c r="PSA2" s="226"/>
      <c r="PSB2" s="226"/>
      <c r="PSC2" s="226"/>
      <c r="PSD2" s="226"/>
      <c r="PSE2" s="226"/>
      <c r="PSF2" s="226"/>
      <c r="PSG2" s="226"/>
      <c r="PSH2" s="226"/>
      <c r="PSI2" s="226"/>
      <c r="PSJ2" s="226"/>
      <c r="PSK2" s="226"/>
      <c r="PSL2" s="226"/>
      <c r="PSM2" s="226"/>
      <c r="PSN2" s="226"/>
      <c r="PSO2" s="226"/>
      <c r="PSP2" s="226"/>
      <c r="PSQ2" s="226"/>
      <c r="PSR2" s="226"/>
      <c r="PSS2" s="226"/>
      <c r="PST2" s="226"/>
      <c r="PSU2" s="226"/>
      <c r="PSV2" s="226"/>
      <c r="PSW2" s="226"/>
      <c r="PSX2" s="226"/>
      <c r="PSY2" s="226"/>
      <c r="PSZ2" s="226"/>
      <c r="PTA2" s="226"/>
      <c r="PTB2" s="226"/>
      <c r="PTC2" s="226"/>
      <c r="PTD2" s="226"/>
      <c r="PTE2" s="226"/>
      <c r="PTF2" s="226"/>
      <c r="PTG2" s="226"/>
      <c r="PTH2" s="226"/>
      <c r="PTI2" s="226"/>
      <c r="PTJ2" s="226"/>
      <c r="PTK2" s="226"/>
      <c r="PTL2" s="226"/>
      <c r="PTM2" s="226"/>
      <c r="PTN2" s="226"/>
      <c r="PTO2" s="226"/>
      <c r="PTP2" s="226"/>
      <c r="PTQ2" s="226"/>
      <c r="PTR2" s="226"/>
      <c r="PTS2" s="226"/>
      <c r="PTT2" s="226"/>
      <c r="PTU2" s="226"/>
      <c r="PTV2" s="226"/>
      <c r="PTW2" s="226"/>
      <c r="PTX2" s="226"/>
      <c r="PTY2" s="226"/>
      <c r="PTZ2" s="226"/>
      <c r="PUA2" s="226"/>
      <c r="PUB2" s="226"/>
      <c r="PUC2" s="226"/>
      <c r="PUD2" s="226"/>
      <c r="PUE2" s="226"/>
      <c r="PUF2" s="226"/>
      <c r="PUG2" s="226"/>
      <c r="PUH2" s="226"/>
      <c r="PUI2" s="226"/>
      <c r="PUJ2" s="226"/>
      <c r="PUK2" s="226"/>
      <c r="PUL2" s="226"/>
      <c r="PUM2" s="226"/>
      <c r="PUN2" s="226"/>
      <c r="PUO2" s="226"/>
      <c r="PUP2" s="226"/>
      <c r="PUQ2" s="226"/>
      <c r="PUR2" s="226"/>
      <c r="PUS2" s="226"/>
      <c r="PUT2" s="226"/>
      <c r="PUU2" s="226"/>
      <c r="PUV2" s="226"/>
      <c r="PUW2" s="226"/>
      <c r="PUX2" s="226"/>
      <c r="PUY2" s="226"/>
      <c r="PUZ2" s="226"/>
      <c r="PVA2" s="226"/>
      <c r="PVB2" s="226"/>
      <c r="PVC2" s="226"/>
      <c r="PVD2" s="226"/>
      <c r="PVE2" s="226"/>
      <c r="PVF2" s="226"/>
      <c r="PVG2" s="226"/>
      <c r="PVH2" s="226"/>
      <c r="PVI2" s="226"/>
      <c r="PVJ2" s="226"/>
      <c r="PVK2" s="226"/>
      <c r="PVL2" s="226"/>
      <c r="PVM2" s="226"/>
      <c r="PVN2" s="226"/>
      <c r="PVO2" s="226"/>
      <c r="PVP2" s="226"/>
      <c r="PVQ2" s="226"/>
      <c r="PVR2" s="226"/>
      <c r="PVS2" s="226"/>
      <c r="PVT2" s="226"/>
      <c r="PVU2" s="226"/>
      <c r="PVV2" s="226"/>
      <c r="PVW2" s="226"/>
      <c r="PVX2" s="226"/>
      <c r="PVY2" s="226"/>
      <c r="PVZ2" s="226"/>
      <c r="PWA2" s="226"/>
      <c r="PWB2" s="226"/>
      <c r="PWC2" s="226"/>
      <c r="PWD2" s="226"/>
      <c r="PWE2" s="226"/>
      <c r="PWF2" s="226"/>
      <c r="PWG2" s="226"/>
      <c r="PWH2" s="226"/>
      <c r="PWI2" s="226"/>
      <c r="PWJ2" s="226"/>
      <c r="PWK2" s="226"/>
      <c r="PWL2" s="226"/>
      <c r="PWM2" s="226"/>
      <c r="PWN2" s="226"/>
      <c r="PWO2" s="226"/>
      <c r="PWP2" s="226"/>
      <c r="PWQ2" s="226"/>
      <c r="PWR2" s="226"/>
      <c r="PWS2" s="226"/>
      <c r="PWT2" s="226"/>
      <c r="PWU2" s="226"/>
      <c r="PWV2" s="226"/>
      <c r="PWW2" s="226"/>
      <c r="PWX2" s="226"/>
      <c r="PWY2" s="226"/>
      <c r="PWZ2" s="226"/>
      <c r="PXA2" s="226"/>
      <c r="PXB2" s="226"/>
      <c r="PXC2" s="226"/>
      <c r="PXD2" s="226"/>
      <c r="PXE2" s="226"/>
      <c r="PXF2" s="226"/>
      <c r="PXG2" s="226"/>
      <c r="PXH2" s="226"/>
      <c r="PXI2" s="226"/>
      <c r="PXJ2" s="226"/>
      <c r="PXK2" s="226"/>
      <c r="PXL2" s="226"/>
      <c r="PXM2" s="226"/>
      <c r="PXN2" s="226"/>
      <c r="PXO2" s="226"/>
      <c r="PXP2" s="226"/>
      <c r="PXQ2" s="226"/>
      <c r="PXR2" s="226"/>
      <c r="PXS2" s="226"/>
      <c r="PXT2" s="226"/>
      <c r="PXU2" s="226"/>
      <c r="PXV2" s="226"/>
      <c r="PXW2" s="226"/>
      <c r="PXX2" s="226"/>
      <c r="PXY2" s="226"/>
      <c r="PXZ2" s="226"/>
      <c r="PYA2" s="226"/>
      <c r="PYB2" s="226"/>
      <c r="PYC2" s="226"/>
      <c r="PYD2" s="226"/>
      <c r="PYE2" s="226"/>
      <c r="PYF2" s="226"/>
      <c r="PYG2" s="226"/>
      <c r="PYH2" s="226"/>
      <c r="PYI2" s="226"/>
      <c r="PYJ2" s="226"/>
      <c r="PYK2" s="226"/>
      <c r="PYL2" s="226"/>
      <c r="PYM2" s="226"/>
      <c r="PYN2" s="226"/>
      <c r="PYO2" s="226"/>
      <c r="PYP2" s="226"/>
      <c r="PYQ2" s="226"/>
      <c r="PYR2" s="226"/>
      <c r="PYS2" s="226"/>
      <c r="PYT2" s="226"/>
      <c r="PYU2" s="226"/>
      <c r="PYV2" s="226"/>
      <c r="PYW2" s="226"/>
      <c r="PYX2" s="226"/>
      <c r="PYY2" s="226"/>
      <c r="PYZ2" s="226"/>
      <c r="PZA2" s="226"/>
      <c r="PZB2" s="226"/>
      <c r="PZC2" s="226"/>
      <c r="PZD2" s="226"/>
      <c r="PZE2" s="226"/>
      <c r="PZF2" s="226"/>
      <c r="PZG2" s="226"/>
      <c r="PZH2" s="226"/>
      <c r="PZI2" s="226"/>
      <c r="PZJ2" s="226"/>
      <c r="PZK2" s="226"/>
      <c r="PZL2" s="226"/>
      <c r="PZM2" s="226"/>
      <c r="PZN2" s="226"/>
      <c r="PZO2" s="226"/>
      <c r="PZP2" s="226"/>
      <c r="PZQ2" s="226"/>
      <c r="PZR2" s="226"/>
      <c r="PZS2" s="226"/>
      <c r="PZT2" s="226"/>
      <c r="PZU2" s="226"/>
      <c r="PZV2" s="226"/>
      <c r="PZW2" s="226"/>
      <c r="PZX2" s="226"/>
      <c r="PZY2" s="226"/>
      <c r="PZZ2" s="226"/>
      <c r="QAA2" s="226"/>
      <c r="QAB2" s="226"/>
      <c r="QAC2" s="226"/>
      <c r="QAD2" s="226"/>
      <c r="QAE2" s="226"/>
      <c r="QAF2" s="226"/>
      <c r="QAG2" s="226"/>
      <c r="QAH2" s="226"/>
      <c r="QAI2" s="226"/>
      <c r="QAJ2" s="226"/>
      <c r="QAK2" s="226"/>
      <c r="QAL2" s="226"/>
      <c r="QAM2" s="226"/>
      <c r="QAN2" s="226"/>
      <c r="QAO2" s="226"/>
      <c r="QAP2" s="226"/>
      <c r="QAQ2" s="226"/>
      <c r="QAR2" s="226"/>
      <c r="QAS2" s="226"/>
      <c r="QAT2" s="226"/>
      <c r="QAU2" s="226"/>
      <c r="QAV2" s="226"/>
      <c r="QAW2" s="226"/>
      <c r="QAX2" s="226"/>
      <c r="QAY2" s="226"/>
      <c r="QAZ2" s="226"/>
      <c r="QBA2" s="226"/>
      <c r="QBB2" s="226"/>
      <c r="QBC2" s="226"/>
      <c r="QBD2" s="226"/>
      <c r="QBE2" s="226"/>
      <c r="QBF2" s="226"/>
      <c r="QBG2" s="226"/>
      <c r="QBH2" s="226"/>
      <c r="QBI2" s="226"/>
      <c r="QBJ2" s="226"/>
      <c r="QBK2" s="226"/>
      <c r="QBL2" s="226"/>
      <c r="QBM2" s="226"/>
      <c r="QBN2" s="226"/>
      <c r="QBO2" s="226"/>
      <c r="QBP2" s="226"/>
      <c r="QBQ2" s="226"/>
      <c r="QBR2" s="226"/>
      <c r="QBS2" s="226"/>
      <c r="QBT2" s="226"/>
      <c r="QBU2" s="226"/>
      <c r="QBV2" s="226"/>
      <c r="QBW2" s="226"/>
      <c r="QBX2" s="226"/>
      <c r="QBY2" s="226"/>
      <c r="QBZ2" s="226"/>
      <c r="QCA2" s="226"/>
      <c r="QCB2" s="226"/>
      <c r="QCC2" s="226"/>
      <c r="QCD2" s="226"/>
      <c r="QCE2" s="226"/>
      <c r="QCF2" s="226"/>
      <c r="QCG2" s="226"/>
      <c r="QCH2" s="226"/>
      <c r="QCI2" s="226"/>
      <c r="QCJ2" s="226"/>
      <c r="QCK2" s="226"/>
      <c r="QCL2" s="226"/>
      <c r="QCM2" s="226"/>
      <c r="QCN2" s="226"/>
      <c r="QCO2" s="226"/>
      <c r="QCP2" s="226"/>
      <c r="QCQ2" s="226"/>
      <c r="QCR2" s="226"/>
      <c r="QCS2" s="226"/>
      <c r="QCT2" s="226"/>
      <c r="QCU2" s="226"/>
      <c r="QCV2" s="226"/>
      <c r="QCW2" s="226"/>
      <c r="QCX2" s="226"/>
      <c r="QCY2" s="226"/>
      <c r="QCZ2" s="226"/>
      <c r="QDA2" s="226"/>
      <c r="QDB2" s="226"/>
      <c r="QDC2" s="226"/>
      <c r="QDD2" s="226"/>
      <c r="QDE2" s="226"/>
      <c r="QDF2" s="226"/>
      <c r="QDG2" s="226"/>
      <c r="QDH2" s="226"/>
      <c r="QDI2" s="226"/>
      <c r="QDJ2" s="226"/>
      <c r="QDK2" s="226"/>
      <c r="QDL2" s="226"/>
      <c r="QDM2" s="226"/>
      <c r="QDN2" s="226"/>
      <c r="QDO2" s="226"/>
      <c r="QDP2" s="226"/>
      <c r="QDQ2" s="226"/>
      <c r="QDR2" s="226"/>
      <c r="QDS2" s="226"/>
      <c r="QDT2" s="226"/>
      <c r="QDU2" s="226"/>
      <c r="QDV2" s="226"/>
      <c r="QDW2" s="226"/>
      <c r="QDX2" s="226"/>
      <c r="QDY2" s="226"/>
      <c r="QDZ2" s="226"/>
      <c r="QEA2" s="226"/>
      <c r="QEB2" s="226"/>
      <c r="QEC2" s="226"/>
      <c r="QED2" s="226"/>
      <c r="QEE2" s="226"/>
      <c r="QEF2" s="226"/>
      <c r="QEG2" s="226"/>
      <c r="QEH2" s="226"/>
      <c r="QEI2" s="226"/>
      <c r="QEJ2" s="226"/>
      <c r="QEK2" s="226"/>
      <c r="QEL2" s="226"/>
      <c r="QEM2" s="226"/>
      <c r="QEN2" s="226"/>
      <c r="QEO2" s="226"/>
      <c r="QEP2" s="226"/>
      <c r="QEQ2" s="226"/>
      <c r="QER2" s="226"/>
      <c r="QES2" s="226"/>
      <c r="QET2" s="226"/>
      <c r="QEU2" s="226"/>
      <c r="QEV2" s="226"/>
      <c r="QEW2" s="226"/>
      <c r="QEX2" s="226"/>
      <c r="QEY2" s="226"/>
      <c r="QEZ2" s="226"/>
      <c r="QFA2" s="226"/>
      <c r="QFB2" s="226"/>
      <c r="QFC2" s="226"/>
      <c r="QFD2" s="226"/>
      <c r="QFE2" s="226"/>
      <c r="QFF2" s="226"/>
      <c r="QFG2" s="226"/>
      <c r="QFH2" s="226"/>
      <c r="QFI2" s="226"/>
      <c r="QFJ2" s="226"/>
      <c r="QFK2" s="226"/>
      <c r="QFL2" s="226"/>
      <c r="QFM2" s="226"/>
      <c r="QFN2" s="226"/>
      <c r="QFO2" s="226"/>
      <c r="QFP2" s="226"/>
      <c r="QFQ2" s="226"/>
      <c r="QFR2" s="226"/>
      <c r="QFS2" s="226"/>
      <c r="QFT2" s="226"/>
      <c r="QFU2" s="226"/>
      <c r="QFV2" s="226"/>
      <c r="QFW2" s="226"/>
      <c r="QFX2" s="226"/>
      <c r="QFY2" s="226"/>
      <c r="QFZ2" s="226"/>
      <c r="QGA2" s="226"/>
      <c r="QGB2" s="226"/>
      <c r="QGC2" s="226"/>
      <c r="QGD2" s="226"/>
      <c r="QGE2" s="226"/>
      <c r="QGF2" s="226"/>
      <c r="QGG2" s="226"/>
      <c r="QGH2" s="226"/>
      <c r="QGI2" s="226"/>
      <c r="QGJ2" s="226"/>
      <c r="QGK2" s="226"/>
      <c r="QGL2" s="226"/>
      <c r="QGM2" s="226"/>
      <c r="QGN2" s="226"/>
      <c r="QGO2" s="226"/>
      <c r="QGP2" s="226"/>
      <c r="QGQ2" s="226"/>
      <c r="QGR2" s="226"/>
      <c r="QGS2" s="226"/>
      <c r="QGT2" s="226"/>
      <c r="QGU2" s="226"/>
      <c r="QGV2" s="226"/>
      <c r="QGW2" s="226"/>
      <c r="QGX2" s="226"/>
      <c r="QGY2" s="226"/>
      <c r="QGZ2" s="226"/>
      <c r="QHA2" s="226"/>
      <c r="QHB2" s="226"/>
      <c r="QHC2" s="226"/>
      <c r="QHD2" s="226"/>
      <c r="QHE2" s="226"/>
      <c r="QHF2" s="226"/>
      <c r="QHG2" s="226"/>
      <c r="QHH2" s="226"/>
      <c r="QHI2" s="226"/>
      <c r="QHJ2" s="226"/>
      <c r="QHK2" s="226"/>
      <c r="QHL2" s="226"/>
      <c r="QHM2" s="226"/>
      <c r="QHN2" s="226"/>
      <c r="QHO2" s="226"/>
      <c r="QHP2" s="226"/>
      <c r="QHQ2" s="226"/>
      <c r="QHR2" s="226"/>
      <c r="QHS2" s="226"/>
      <c r="QHT2" s="226"/>
      <c r="QHU2" s="226"/>
      <c r="QHV2" s="226"/>
      <c r="QHW2" s="226"/>
      <c r="QHX2" s="226"/>
      <c r="QHY2" s="226"/>
      <c r="QHZ2" s="226"/>
      <c r="QIA2" s="226"/>
      <c r="QIB2" s="226"/>
      <c r="QIC2" s="226"/>
      <c r="QID2" s="226"/>
      <c r="QIE2" s="226"/>
      <c r="QIF2" s="226"/>
      <c r="QIG2" s="226"/>
      <c r="QIH2" s="226"/>
      <c r="QII2" s="226"/>
      <c r="QIJ2" s="226"/>
      <c r="QIK2" s="226"/>
      <c r="QIL2" s="226"/>
      <c r="QIM2" s="226"/>
      <c r="QIN2" s="226"/>
      <c r="QIO2" s="226"/>
      <c r="QIP2" s="226"/>
      <c r="QIQ2" s="226"/>
      <c r="QIR2" s="226"/>
      <c r="QIS2" s="226"/>
      <c r="QIT2" s="226"/>
      <c r="QIU2" s="226"/>
      <c r="QIV2" s="226"/>
      <c r="QIW2" s="226"/>
      <c r="QIX2" s="226"/>
      <c r="QIY2" s="226"/>
      <c r="QIZ2" s="226"/>
      <c r="QJA2" s="226"/>
      <c r="QJB2" s="226"/>
      <c r="QJC2" s="226"/>
      <c r="QJD2" s="226"/>
      <c r="QJE2" s="226"/>
      <c r="QJF2" s="226"/>
      <c r="QJG2" s="226"/>
      <c r="QJH2" s="226"/>
      <c r="QJI2" s="226"/>
      <c r="QJJ2" s="226"/>
      <c r="QJK2" s="226"/>
      <c r="QJL2" s="226"/>
      <c r="QJM2" s="226"/>
      <c r="QJN2" s="226"/>
      <c r="QJO2" s="226"/>
      <c r="QJP2" s="226"/>
      <c r="QJQ2" s="226"/>
      <c r="QJR2" s="226"/>
      <c r="QJS2" s="226"/>
      <c r="QJT2" s="226"/>
      <c r="QJU2" s="226"/>
      <c r="QJV2" s="226"/>
      <c r="QJW2" s="226"/>
      <c r="QJX2" s="226"/>
      <c r="QJY2" s="226"/>
      <c r="QJZ2" s="226"/>
      <c r="QKA2" s="226"/>
      <c r="QKB2" s="226"/>
      <c r="QKC2" s="226"/>
      <c r="QKD2" s="226"/>
      <c r="QKE2" s="226"/>
      <c r="QKF2" s="226"/>
      <c r="QKG2" s="226"/>
      <c r="QKH2" s="226"/>
      <c r="QKI2" s="226"/>
      <c r="QKJ2" s="226"/>
      <c r="QKK2" s="226"/>
      <c r="QKL2" s="226"/>
      <c r="QKM2" s="226"/>
      <c r="QKN2" s="226"/>
      <c r="QKO2" s="226"/>
      <c r="QKP2" s="226"/>
      <c r="QKQ2" s="226"/>
      <c r="QKR2" s="226"/>
      <c r="QKS2" s="226"/>
      <c r="QKT2" s="226"/>
      <c r="QKU2" s="226"/>
      <c r="QKV2" s="226"/>
      <c r="QKW2" s="226"/>
      <c r="QKX2" s="226"/>
      <c r="QKY2" s="226"/>
      <c r="QKZ2" s="226"/>
      <c r="QLA2" s="226"/>
      <c r="QLB2" s="226"/>
      <c r="QLC2" s="226"/>
      <c r="QLD2" s="226"/>
      <c r="QLE2" s="226"/>
      <c r="QLF2" s="226"/>
      <c r="QLG2" s="226"/>
      <c r="QLH2" s="226"/>
      <c r="QLI2" s="226"/>
      <c r="QLJ2" s="226"/>
      <c r="QLK2" s="226"/>
      <c r="QLL2" s="226"/>
      <c r="QLM2" s="226"/>
      <c r="QLN2" s="226"/>
      <c r="QLO2" s="226"/>
      <c r="QLP2" s="226"/>
      <c r="QLQ2" s="226"/>
      <c r="QLR2" s="226"/>
      <c r="QLS2" s="226"/>
      <c r="QLT2" s="226"/>
      <c r="QLU2" s="226"/>
      <c r="QLV2" s="226"/>
      <c r="QLW2" s="226"/>
      <c r="QLX2" s="226"/>
      <c r="QLY2" s="226"/>
      <c r="QLZ2" s="226"/>
      <c r="QMA2" s="226"/>
      <c r="QMB2" s="226"/>
      <c r="QMC2" s="226"/>
      <c r="QMD2" s="226"/>
      <c r="QME2" s="226"/>
      <c r="QMF2" s="226"/>
      <c r="QMG2" s="226"/>
      <c r="QMH2" s="226"/>
      <c r="QMI2" s="226"/>
      <c r="QMJ2" s="226"/>
      <c r="QMK2" s="226"/>
      <c r="QML2" s="226"/>
      <c r="QMM2" s="226"/>
      <c r="QMN2" s="226"/>
      <c r="QMO2" s="226"/>
      <c r="QMP2" s="226"/>
      <c r="QMQ2" s="226"/>
      <c r="QMR2" s="226"/>
      <c r="QMS2" s="226"/>
      <c r="QMT2" s="226"/>
      <c r="QMU2" s="226"/>
      <c r="QMV2" s="226"/>
      <c r="QMW2" s="226"/>
      <c r="QMX2" s="226"/>
      <c r="QMY2" s="226"/>
      <c r="QMZ2" s="226"/>
      <c r="QNA2" s="226"/>
      <c r="QNB2" s="226"/>
      <c r="QNC2" s="226"/>
      <c r="QND2" s="226"/>
      <c r="QNE2" s="226"/>
      <c r="QNF2" s="226"/>
      <c r="QNG2" s="226"/>
      <c r="QNH2" s="226"/>
      <c r="QNI2" s="226"/>
      <c r="QNJ2" s="226"/>
      <c r="QNK2" s="226"/>
      <c r="QNL2" s="226"/>
      <c r="QNM2" s="226"/>
      <c r="QNN2" s="226"/>
      <c r="QNO2" s="226"/>
      <c r="QNP2" s="226"/>
      <c r="QNQ2" s="226"/>
      <c r="QNR2" s="226"/>
      <c r="QNS2" s="226"/>
      <c r="QNT2" s="226"/>
      <c r="QNU2" s="226"/>
      <c r="QNV2" s="226"/>
      <c r="QNW2" s="226"/>
      <c r="QNX2" s="226"/>
      <c r="QNY2" s="226"/>
      <c r="QNZ2" s="226"/>
      <c r="QOA2" s="226"/>
      <c r="QOB2" s="226"/>
      <c r="QOC2" s="226"/>
      <c r="QOD2" s="226"/>
      <c r="QOE2" s="226"/>
      <c r="QOF2" s="226"/>
      <c r="QOG2" s="226"/>
      <c r="QOH2" s="226"/>
      <c r="QOI2" s="226"/>
      <c r="QOJ2" s="226"/>
      <c r="QOK2" s="226"/>
      <c r="QOL2" s="226"/>
      <c r="QOM2" s="226"/>
      <c r="QON2" s="226"/>
      <c r="QOO2" s="226"/>
      <c r="QOP2" s="226"/>
      <c r="QOQ2" s="226"/>
      <c r="QOR2" s="226"/>
      <c r="QOS2" s="226"/>
      <c r="QOT2" s="226"/>
      <c r="QOU2" s="226"/>
      <c r="QOV2" s="226"/>
      <c r="QOW2" s="226"/>
      <c r="QOX2" s="226"/>
      <c r="QOY2" s="226"/>
      <c r="QOZ2" s="226"/>
      <c r="QPA2" s="226"/>
      <c r="QPB2" s="226"/>
      <c r="QPC2" s="226"/>
      <c r="QPD2" s="226"/>
      <c r="QPE2" s="226"/>
      <c r="QPF2" s="226"/>
      <c r="QPG2" s="226"/>
      <c r="QPH2" s="226"/>
      <c r="QPI2" s="226"/>
      <c r="QPJ2" s="226"/>
      <c r="QPK2" s="226"/>
      <c r="QPL2" s="226"/>
      <c r="QPM2" s="226"/>
      <c r="QPN2" s="226"/>
      <c r="QPO2" s="226"/>
      <c r="QPP2" s="226"/>
      <c r="QPQ2" s="226"/>
      <c r="QPR2" s="226"/>
      <c r="QPS2" s="226"/>
      <c r="QPT2" s="226"/>
      <c r="QPU2" s="226"/>
      <c r="QPV2" s="226"/>
      <c r="QPW2" s="226"/>
      <c r="QPX2" s="226"/>
      <c r="QPY2" s="226"/>
      <c r="QPZ2" s="226"/>
      <c r="QQA2" s="226"/>
      <c r="QQB2" s="226"/>
      <c r="QQC2" s="226"/>
      <c r="QQD2" s="226"/>
      <c r="QQE2" s="226"/>
      <c r="QQF2" s="226"/>
      <c r="QQG2" s="226"/>
      <c r="QQH2" s="226"/>
      <c r="QQI2" s="226"/>
      <c r="QQJ2" s="226"/>
      <c r="QQK2" s="226"/>
      <c r="QQL2" s="226"/>
      <c r="QQM2" s="226"/>
      <c r="QQN2" s="226"/>
      <c r="QQO2" s="226"/>
      <c r="QQP2" s="226"/>
      <c r="QQQ2" s="226"/>
      <c r="QQR2" s="226"/>
      <c r="QQS2" s="226"/>
      <c r="QQT2" s="226"/>
      <c r="QQU2" s="226"/>
      <c r="QQV2" s="226"/>
      <c r="QQW2" s="226"/>
      <c r="QQX2" s="226"/>
      <c r="QQY2" s="226"/>
      <c r="QQZ2" s="226"/>
      <c r="QRA2" s="226"/>
      <c r="QRB2" s="226"/>
      <c r="QRC2" s="226"/>
      <c r="QRD2" s="226"/>
      <c r="QRE2" s="226"/>
      <c r="QRF2" s="226"/>
      <c r="QRG2" s="226"/>
      <c r="QRH2" s="226"/>
      <c r="QRI2" s="226"/>
      <c r="QRJ2" s="226"/>
      <c r="QRK2" s="226"/>
      <c r="QRL2" s="226"/>
      <c r="QRM2" s="226"/>
      <c r="QRN2" s="226"/>
      <c r="QRO2" s="226"/>
      <c r="QRP2" s="226"/>
      <c r="QRQ2" s="226"/>
      <c r="QRR2" s="226"/>
      <c r="QRS2" s="226"/>
      <c r="QRT2" s="226"/>
      <c r="QRU2" s="226"/>
      <c r="QRV2" s="226"/>
      <c r="QRW2" s="226"/>
      <c r="QRX2" s="226"/>
      <c r="QRY2" s="226"/>
      <c r="QRZ2" s="226"/>
      <c r="QSA2" s="226"/>
      <c r="QSB2" s="226"/>
      <c r="QSC2" s="226"/>
      <c r="QSD2" s="226"/>
      <c r="QSE2" s="226"/>
      <c r="QSF2" s="226"/>
      <c r="QSG2" s="226"/>
      <c r="QSH2" s="226"/>
      <c r="QSI2" s="226"/>
      <c r="QSJ2" s="226"/>
      <c r="QSK2" s="226"/>
      <c r="QSL2" s="226"/>
      <c r="QSM2" s="226"/>
      <c r="QSN2" s="226"/>
      <c r="QSO2" s="226"/>
      <c r="QSP2" s="226"/>
      <c r="QSQ2" s="226"/>
      <c r="QSR2" s="226"/>
      <c r="QSS2" s="226"/>
      <c r="QST2" s="226"/>
      <c r="QSU2" s="226"/>
      <c r="QSV2" s="226"/>
      <c r="QSW2" s="226"/>
      <c r="QSX2" s="226"/>
      <c r="QSY2" s="226"/>
      <c r="QSZ2" s="226"/>
      <c r="QTA2" s="226"/>
      <c r="QTB2" s="226"/>
      <c r="QTC2" s="226"/>
      <c r="QTD2" s="226"/>
      <c r="QTE2" s="226"/>
      <c r="QTF2" s="226"/>
      <c r="QTG2" s="226"/>
      <c r="QTH2" s="226"/>
      <c r="QTI2" s="226"/>
      <c r="QTJ2" s="226"/>
      <c r="QTK2" s="226"/>
      <c r="QTL2" s="226"/>
      <c r="QTM2" s="226"/>
      <c r="QTN2" s="226"/>
      <c r="QTO2" s="226"/>
      <c r="QTP2" s="226"/>
      <c r="QTQ2" s="226"/>
      <c r="QTR2" s="226"/>
      <c r="QTS2" s="226"/>
      <c r="QTT2" s="226"/>
      <c r="QTU2" s="226"/>
      <c r="QTV2" s="226"/>
      <c r="QTW2" s="226"/>
      <c r="QTX2" s="226"/>
      <c r="QTY2" s="226"/>
      <c r="QTZ2" s="226"/>
      <c r="QUA2" s="226"/>
      <c r="QUB2" s="226"/>
      <c r="QUC2" s="226"/>
      <c r="QUD2" s="226"/>
      <c r="QUE2" s="226"/>
      <c r="QUF2" s="226"/>
      <c r="QUG2" s="226"/>
      <c r="QUH2" s="226"/>
      <c r="QUI2" s="226"/>
      <c r="QUJ2" s="226"/>
      <c r="QUK2" s="226"/>
      <c r="QUL2" s="226"/>
      <c r="QUM2" s="226"/>
      <c r="QUN2" s="226"/>
      <c r="QUO2" s="226"/>
      <c r="QUP2" s="226"/>
      <c r="QUQ2" s="226"/>
      <c r="QUR2" s="226"/>
      <c r="QUS2" s="226"/>
      <c r="QUT2" s="226"/>
      <c r="QUU2" s="226"/>
      <c r="QUV2" s="226"/>
      <c r="QUW2" s="226"/>
      <c r="QUX2" s="226"/>
      <c r="QUY2" s="226"/>
      <c r="QUZ2" s="226"/>
      <c r="QVA2" s="226"/>
      <c r="QVB2" s="226"/>
      <c r="QVC2" s="226"/>
      <c r="QVD2" s="226"/>
      <c r="QVE2" s="226"/>
      <c r="QVF2" s="226"/>
      <c r="QVG2" s="226"/>
      <c r="QVH2" s="226"/>
      <c r="QVI2" s="226"/>
      <c r="QVJ2" s="226"/>
      <c r="QVK2" s="226"/>
      <c r="QVL2" s="226"/>
      <c r="QVM2" s="226"/>
      <c r="QVN2" s="226"/>
      <c r="QVO2" s="226"/>
      <c r="QVP2" s="226"/>
      <c r="QVQ2" s="226"/>
      <c r="QVR2" s="226"/>
      <c r="QVS2" s="226"/>
      <c r="QVT2" s="226"/>
      <c r="QVU2" s="226"/>
      <c r="QVV2" s="226"/>
      <c r="QVW2" s="226"/>
      <c r="QVX2" s="226"/>
      <c r="QVY2" s="226"/>
      <c r="QVZ2" s="226"/>
      <c r="QWA2" s="226"/>
      <c r="QWB2" s="226"/>
      <c r="QWC2" s="226"/>
      <c r="QWD2" s="226"/>
      <c r="QWE2" s="226"/>
      <c r="QWF2" s="226"/>
      <c r="QWG2" s="226"/>
      <c r="QWH2" s="226"/>
      <c r="QWI2" s="226"/>
      <c r="QWJ2" s="226"/>
      <c r="QWK2" s="226"/>
      <c r="QWL2" s="226"/>
      <c r="QWM2" s="226"/>
      <c r="QWN2" s="226"/>
      <c r="QWO2" s="226"/>
      <c r="QWP2" s="226"/>
      <c r="QWQ2" s="226"/>
      <c r="QWR2" s="226"/>
      <c r="QWS2" s="226"/>
      <c r="QWT2" s="226"/>
      <c r="QWU2" s="226"/>
      <c r="QWV2" s="226"/>
      <c r="QWW2" s="226"/>
      <c r="QWX2" s="226"/>
      <c r="QWY2" s="226"/>
      <c r="QWZ2" s="226"/>
      <c r="QXA2" s="226"/>
      <c r="QXB2" s="226"/>
      <c r="QXC2" s="226"/>
      <c r="QXD2" s="226"/>
      <c r="QXE2" s="226"/>
      <c r="QXF2" s="226"/>
      <c r="QXG2" s="226"/>
      <c r="QXH2" s="226"/>
      <c r="QXI2" s="226"/>
      <c r="QXJ2" s="226"/>
      <c r="QXK2" s="226"/>
      <c r="QXL2" s="226"/>
      <c r="QXM2" s="226"/>
      <c r="QXN2" s="226"/>
      <c r="QXO2" s="226"/>
      <c r="QXP2" s="226"/>
      <c r="QXQ2" s="226"/>
      <c r="QXR2" s="226"/>
      <c r="QXS2" s="226"/>
      <c r="QXT2" s="226"/>
      <c r="QXU2" s="226"/>
      <c r="QXV2" s="226"/>
      <c r="QXW2" s="226"/>
      <c r="QXX2" s="226"/>
      <c r="QXY2" s="226"/>
      <c r="QXZ2" s="226"/>
      <c r="QYA2" s="226"/>
      <c r="QYB2" s="226"/>
      <c r="QYC2" s="226"/>
      <c r="QYD2" s="226"/>
      <c r="QYE2" s="226"/>
      <c r="QYF2" s="226"/>
      <c r="QYG2" s="226"/>
      <c r="QYH2" s="226"/>
      <c r="QYI2" s="226"/>
      <c r="QYJ2" s="226"/>
      <c r="QYK2" s="226"/>
      <c r="QYL2" s="226"/>
      <c r="QYM2" s="226"/>
      <c r="QYN2" s="226"/>
      <c r="QYO2" s="226"/>
      <c r="QYP2" s="226"/>
      <c r="QYQ2" s="226"/>
      <c r="QYR2" s="226"/>
      <c r="QYS2" s="226"/>
      <c r="QYT2" s="226"/>
      <c r="QYU2" s="226"/>
      <c r="QYV2" s="226"/>
      <c r="QYW2" s="226"/>
      <c r="QYX2" s="226"/>
      <c r="QYY2" s="226"/>
      <c r="QYZ2" s="226"/>
      <c r="QZA2" s="226"/>
      <c r="QZB2" s="226"/>
      <c r="QZC2" s="226"/>
      <c r="QZD2" s="226"/>
      <c r="QZE2" s="226"/>
      <c r="QZF2" s="226"/>
      <c r="QZG2" s="226"/>
      <c r="QZH2" s="226"/>
      <c r="QZI2" s="226"/>
      <c r="QZJ2" s="226"/>
      <c r="QZK2" s="226"/>
      <c r="QZL2" s="226"/>
      <c r="QZM2" s="226"/>
      <c r="QZN2" s="226"/>
      <c r="QZO2" s="226"/>
      <c r="QZP2" s="226"/>
      <c r="QZQ2" s="226"/>
      <c r="QZR2" s="226"/>
      <c r="QZS2" s="226"/>
      <c r="QZT2" s="226"/>
      <c r="QZU2" s="226"/>
      <c r="QZV2" s="226"/>
      <c r="QZW2" s="226"/>
      <c r="QZX2" s="226"/>
      <c r="QZY2" s="226"/>
      <c r="QZZ2" s="226"/>
      <c r="RAA2" s="226"/>
      <c r="RAB2" s="226"/>
      <c r="RAC2" s="226"/>
      <c r="RAD2" s="226"/>
      <c r="RAE2" s="226"/>
      <c r="RAF2" s="226"/>
      <c r="RAG2" s="226"/>
      <c r="RAH2" s="226"/>
      <c r="RAI2" s="226"/>
      <c r="RAJ2" s="226"/>
      <c r="RAK2" s="226"/>
      <c r="RAL2" s="226"/>
      <c r="RAM2" s="226"/>
      <c r="RAN2" s="226"/>
      <c r="RAO2" s="226"/>
      <c r="RAP2" s="226"/>
      <c r="RAQ2" s="226"/>
      <c r="RAR2" s="226"/>
      <c r="RAS2" s="226"/>
      <c r="RAT2" s="226"/>
      <c r="RAU2" s="226"/>
      <c r="RAV2" s="226"/>
      <c r="RAW2" s="226"/>
      <c r="RAX2" s="226"/>
      <c r="RAY2" s="226"/>
      <c r="RAZ2" s="226"/>
      <c r="RBA2" s="226"/>
      <c r="RBB2" s="226"/>
      <c r="RBC2" s="226"/>
      <c r="RBD2" s="226"/>
      <c r="RBE2" s="226"/>
      <c r="RBF2" s="226"/>
      <c r="RBG2" s="226"/>
      <c r="RBH2" s="226"/>
      <c r="RBI2" s="226"/>
      <c r="RBJ2" s="226"/>
      <c r="RBK2" s="226"/>
      <c r="RBL2" s="226"/>
      <c r="RBM2" s="226"/>
      <c r="RBN2" s="226"/>
      <c r="RBO2" s="226"/>
      <c r="RBP2" s="226"/>
      <c r="RBQ2" s="226"/>
      <c r="RBR2" s="226"/>
      <c r="RBS2" s="226"/>
      <c r="RBT2" s="226"/>
      <c r="RBU2" s="226"/>
      <c r="RBV2" s="226"/>
      <c r="RBW2" s="226"/>
      <c r="RBX2" s="226"/>
      <c r="RBY2" s="226"/>
      <c r="RBZ2" s="226"/>
      <c r="RCA2" s="226"/>
      <c r="RCB2" s="226"/>
      <c r="RCC2" s="226"/>
      <c r="RCD2" s="226"/>
      <c r="RCE2" s="226"/>
      <c r="RCF2" s="226"/>
      <c r="RCG2" s="226"/>
      <c r="RCH2" s="226"/>
      <c r="RCI2" s="226"/>
      <c r="RCJ2" s="226"/>
      <c r="RCK2" s="226"/>
      <c r="RCL2" s="226"/>
      <c r="RCM2" s="226"/>
      <c r="RCN2" s="226"/>
      <c r="RCO2" s="226"/>
      <c r="RCP2" s="226"/>
      <c r="RCQ2" s="226"/>
      <c r="RCR2" s="226"/>
      <c r="RCS2" s="226"/>
      <c r="RCT2" s="226"/>
      <c r="RCU2" s="226"/>
      <c r="RCV2" s="226"/>
      <c r="RCW2" s="226"/>
      <c r="RCX2" s="226"/>
      <c r="RCY2" s="226"/>
      <c r="RCZ2" s="226"/>
      <c r="RDA2" s="226"/>
      <c r="RDB2" s="226"/>
      <c r="RDC2" s="226"/>
      <c r="RDD2" s="226"/>
      <c r="RDE2" s="226"/>
      <c r="RDF2" s="226"/>
      <c r="RDG2" s="226"/>
      <c r="RDH2" s="226"/>
      <c r="RDI2" s="226"/>
      <c r="RDJ2" s="226"/>
      <c r="RDK2" s="226"/>
      <c r="RDL2" s="226"/>
      <c r="RDM2" s="226"/>
      <c r="RDN2" s="226"/>
      <c r="RDO2" s="226"/>
      <c r="RDP2" s="226"/>
      <c r="RDQ2" s="226"/>
      <c r="RDR2" s="226"/>
      <c r="RDS2" s="226"/>
      <c r="RDT2" s="226"/>
      <c r="RDU2" s="226"/>
      <c r="RDV2" s="226"/>
      <c r="RDW2" s="226"/>
      <c r="RDX2" s="226"/>
      <c r="RDY2" s="226"/>
      <c r="RDZ2" s="226"/>
      <c r="REA2" s="226"/>
      <c r="REB2" s="226"/>
      <c r="REC2" s="226"/>
      <c r="RED2" s="226"/>
      <c r="REE2" s="226"/>
      <c r="REF2" s="226"/>
      <c r="REG2" s="226"/>
      <c r="REH2" s="226"/>
      <c r="REI2" s="226"/>
      <c r="REJ2" s="226"/>
      <c r="REK2" s="226"/>
      <c r="REL2" s="226"/>
      <c r="REM2" s="226"/>
      <c r="REN2" s="226"/>
      <c r="REO2" s="226"/>
      <c r="REP2" s="226"/>
      <c r="REQ2" s="226"/>
      <c r="RER2" s="226"/>
      <c r="RES2" s="226"/>
      <c r="RET2" s="226"/>
      <c r="REU2" s="226"/>
      <c r="REV2" s="226"/>
      <c r="REW2" s="226"/>
      <c r="REX2" s="226"/>
      <c r="REY2" s="226"/>
      <c r="REZ2" s="226"/>
      <c r="RFA2" s="226"/>
      <c r="RFB2" s="226"/>
      <c r="RFC2" s="226"/>
      <c r="RFD2" s="226"/>
      <c r="RFE2" s="226"/>
      <c r="RFF2" s="226"/>
      <c r="RFG2" s="226"/>
      <c r="RFH2" s="226"/>
      <c r="RFI2" s="226"/>
      <c r="RFJ2" s="226"/>
      <c r="RFK2" s="226"/>
      <c r="RFL2" s="226"/>
      <c r="RFM2" s="226"/>
      <c r="RFN2" s="226"/>
      <c r="RFO2" s="226"/>
      <c r="RFP2" s="226"/>
      <c r="RFQ2" s="226"/>
      <c r="RFR2" s="226"/>
      <c r="RFS2" s="226"/>
      <c r="RFT2" s="226"/>
      <c r="RFU2" s="226"/>
      <c r="RFV2" s="226"/>
      <c r="RFW2" s="226"/>
      <c r="RFX2" s="226"/>
      <c r="RFY2" s="226"/>
      <c r="RFZ2" s="226"/>
      <c r="RGA2" s="226"/>
      <c r="RGB2" s="226"/>
      <c r="RGC2" s="226"/>
      <c r="RGD2" s="226"/>
      <c r="RGE2" s="226"/>
      <c r="RGF2" s="226"/>
      <c r="RGG2" s="226"/>
      <c r="RGH2" s="226"/>
      <c r="RGI2" s="226"/>
      <c r="RGJ2" s="226"/>
      <c r="RGK2" s="226"/>
      <c r="RGL2" s="226"/>
      <c r="RGM2" s="226"/>
      <c r="RGN2" s="226"/>
      <c r="RGO2" s="226"/>
      <c r="RGP2" s="226"/>
      <c r="RGQ2" s="226"/>
      <c r="RGR2" s="226"/>
      <c r="RGS2" s="226"/>
      <c r="RGT2" s="226"/>
      <c r="RGU2" s="226"/>
      <c r="RGV2" s="226"/>
      <c r="RGW2" s="226"/>
      <c r="RGX2" s="226"/>
      <c r="RGY2" s="226"/>
      <c r="RGZ2" s="226"/>
      <c r="RHA2" s="226"/>
      <c r="RHB2" s="226"/>
      <c r="RHC2" s="226"/>
      <c r="RHD2" s="226"/>
      <c r="RHE2" s="226"/>
      <c r="RHF2" s="226"/>
      <c r="RHG2" s="226"/>
      <c r="RHH2" s="226"/>
      <c r="RHI2" s="226"/>
      <c r="RHJ2" s="226"/>
      <c r="RHK2" s="226"/>
      <c r="RHL2" s="226"/>
      <c r="RHM2" s="226"/>
      <c r="RHN2" s="226"/>
      <c r="RHO2" s="226"/>
      <c r="RHP2" s="226"/>
      <c r="RHQ2" s="226"/>
      <c r="RHR2" s="226"/>
      <c r="RHS2" s="226"/>
      <c r="RHT2" s="226"/>
      <c r="RHU2" s="226"/>
      <c r="RHV2" s="226"/>
      <c r="RHW2" s="226"/>
      <c r="RHX2" s="226"/>
      <c r="RHY2" s="226"/>
      <c r="RHZ2" s="226"/>
      <c r="RIA2" s="226"/>
      <c r="RIB2" s="226"/>
      <c r="RIC2" s="226"/>
      <c r="RID2" s="226"/>
      <c r="RIE2" s="226"/>
      <c r="RIF2" s="226"/>
      <c r="RIG2" s="226"/>
      <c r="RIH2" s="226"/>
      <c r="RII2" s="226"/>
      <c r="RIJ2" s="226"/>
      <c r="RIK2" s="226"/>
      <c r="RIL2" s="226"/>
      <c r="RIM2" s="226"/>
      <c r="RIN2" s="226"/>
      <c r="RIO2" s="226"/>
      <c r="RIP2" s="226"/>
      <c r="RIQ2" s="226"/>
      <c r="RIR2" s="226"/>
      <c r="RIS2" s="226"/>
      <c r="RIT2" s="226"/>
      <c r="RIU2" s="226"/>
      <c r="RIV2" s="226"/>
      <c r="RIW2" s="226"/>
      <c r="RIX2" s="226"/>
      <c r="RIY2" s="226"/>
      <c r="RIZ2" s="226"/>
      <c r="RJA2" s="226"/>
      <c r="RJB2" s="226"/>
      <c r="RJC2" s="226"/>
      <c r="RJD2" s="226"/>
      <c r="RJE2" s="226"/>
      <c r="RJF2" s="226"/>
      <c r="RJG2" s="226"/>
      <c r="RJH2" s="226"/>
      <c r="RJI2" s="226"/>
      <c r="RJJ2" s="226"/>
      <c r="RJK2" s="226"/>
      <c r="RJL2" s="226"/>
      <c r="RJM2" s="226"/>
      <c r="RJN2" s="226"/>
      <c r="RJO2" s="226"/>
      <c r="RJP2" s="226"/>
      <c r="RJQ2" s="226"/>
      <c r="RJR2" s="226"/>
      <c r="RJS2" s="226"/>
      <c r="RJT2" s="226"/>
      <c r="RJU2" s="226"/>
      <c r="RJV2" s="226"/>
      <c r="RJW2" s="226"/>
      <c r="RJX2" s="226"/>
      <c r="RJY2" s="226"/>
      <c r="RJZ2" s="226"/>
      <c r="RKA2" s="226"/>
      <c r="RKB2" s="226"/>
      <c r="RKC2" s="226"/>
      <c r="RKD2" s="226"/>
      <c r="RKE2" s="226"/>
      <c r="RKF2" s="226"/>
      <c r="RKG2" s="226"/>
      <c r="RKH2" s="226"/>
      <c r="RKI2" s="226"/>
      <c r="RKJ2" s="226"/>
      <c r="RKK2" s="226"/>
      <c r="RKL2" s="226"/>
      <c r="RKM2" s="226"/>
      <c r="RKN2" s="226"/>
      <c r="RKO2" s="226"/>
      <c r="RKP2" s="226"/>
      <c r="RKQ2" s="226"/>
      <c r="RKR2" s="226"/>
      <c r="RKS2" s="226"/>
      <c r="RKT2" s="226"/>
      <c r="RKU2" s="226"/>
      <c r="RKV2" s="226"/>
      <c r="RKW2" s="226"/>
      <c r="RKX2" s="226"/>
      <c r="RKY2" s="226"/>
      <c r="RKZ2" s="226"/>
      <c r="RLA2" s="226"/>
      <c r="RLB2" s="226"/>
      <c r="RLC2" s="226"/>
      <c r="RLD2" s="226"/>
      <c r="RLE2" s="226"/>
      <c r="RLF2" s="226"/>
      <c r="RLG2" s="226"/>
      <c r="RLH2" s="226"/>
      <c r="RLI2" s="226"/>
      <c r="RLJ2" s="226"/>
      <c r="RLK2" s="226"/>
      <c r="RLL2" s="226"/>
      <c r="RLM2" s="226"/>
      <c r="RLN2" s="226"/>
      <c r="RLO2" s="226"/>
      <c r="RLP2" s="226"/>
      <c r="RLQ2" s="226"/>
      <c r="RLR2" s="226"/>
      <c r="RLS2" s="226"/>
      <c r="RLT2" s="226"/>
      <c r="RLU2" s="226"/>
      <c r="RLV2" s="226"/>
      <c r="RLW2" s="226"/>
      <c r="RLX2" s="226"/>
      <c r="RLY2" s="226"/>
      <c r="RLZ2" s="226"/>
      <c r="RMA2" s="226"/>
      <c r="RMB2" s="226"/>
      <c r="RMC2" s="226"/>
      <c r="RMD2" s="226"/>
      <c r="RME2" s="226"/>
      <c r="RMF2" s="226"/>
      <c r="RMG2" s="226"/>
      <c r="RMH2" s="226"/>
      <c r="RMI2" s="226"/>
      <c r="RMJ2" s="226"/>
      <c r="RMK2" s="226"/>
      <c r="RML2" s="226"/>
      <c r="RMM2" s="226"/>
      <c r="RMN2" s="226"/>
      <c r="RMO2" s="226"/>
      <c r="RMP2" s="226"/>
      <c r="RMQ2" s="226"/>
      <c r="RMR2" s="226"/>
      <c r="RMS2" s="226"/>
      <c r="RMT2" s="226"/>
      <c r="RMU2" s="226"/>
      <c r="RMV2" s="226"/>
      <c r="RMW2" s="226"/>
      <c r="RMX2" s="226"/>
      <c r="RMY2" s="226"/>
      <c r="RMZ2" s="226"/>
      <c r="RNA2" s="226"/>
      <c r="RNB2" s="226"/>
      <c r="RNC2" s="226"/>
      <c r="RND2" s="226"/>
      <c r="RNE2" s="226"/>
      <c r="RNF2" s="226"/>
      <c r="RNG2" s="226"/>
      <c r="RNH2" s="226"/>
      <c r="RNI2" s="226"/>
      <c r="RNJ2" s="226"/>
      <c r="RNK2" s="226"/>
      <c r="RNL2" s="226"/>
      <c r="RNM2" s="226"/>
      <c r="RNN2" s="226"/>
      <c r="RNO2" s="226"/>
      <c r="RNP2" s="226"/>
      <c r="RNQ2" s="226"/>
      <c r="RNR2" s="226"/>
      <c r="RNS2" s="226"/>
      <c r="RNT2" s="226"/>
      <c r="RNU2" s="226"/>
      <c r="RNV2" s="226"/>
      <c r="RNW2" s="226"/>
      <c r="RNX2" s="226"/>
      <c r="RNY2" s="226"/>
      <c r="RNZ2" s="226"/>
      <c r="ROA2" s="226"/>
      <c r="ROB2" s="226"/>
      <c r="ROC2" s="226"/>
      <c r="ROD2" s="226"/>
      <c r="ROE2" s="226"/>
      <c r="ROF2" s="226"/>
      <c r="ROG2" s="226"/>
      <c r="ROH2" s="226"/>
      <c r="ROI2" s="226"/>
      <c r="ROJ2" s="226"/>
      <c r="ROK2" s="226"/>
      <c r="ROL2" s="226"/>
      <c r="ROM2" s="226"/>
      <c r="RON2" s="226"/>
      <c r="ROO2" s="226"/>
      <c r="ROP2" s="226"/>
      <c r="ROQ2" s="226"/>
      <c r="ROR2" s="226"/>
      <c r="ROS2" s="226"/>
      <c r="ROT2" s="226"/>
      <c r="ROU2" s="226"/>
      <c r="ROV2" s="226"/>
      <c r="ROW2" s="226"/>
      <c r="ROX2" s="226"/>
      <c r="ROY2" s="226"/>
      <c r="ROZ2" s="226"/>
      <c r="RPA2" s="226"/>
      <c r="RPB2" s="226"/>
      <c r="RPC2" s="226"/>
      <c r="RPD2" s="226"/>
      <c r="RPE2" s="226"/>
      <c r="RPF2" s="226"/>
      <c r="RPG2" s="226"/>
      <c r="RPH2" s="226"/>
      <c r="RPI2" s="226"/>
      <c r="RPJ2" s="226"/>
      <c r="RPK2" s="226"/>
      <c r="RPL2" s="226"/>
      <c r="RPM2" s="226"/>
      <c r="RPN2" s="226"/>
      <c r="RPO2" s="226"/>
      <c r="RPP2" s="226"/>
      <c r="RPQ2" s="226"/>
      <c r="RPR2" s="226"/>
      <c r="RPS2" s="226"/>
      <c r="RPT2" s="226"/>
      <c r="RPU2" s="226"/>
      <c r="RPV2" s="226"/>
      <c r="RPW2" s="226"/>
      <c r="RPX2" s="226"/>
      <c r="RPY2" s="226"/>
      <c r="RPZ2" s="226"/>
      <c r="RQA2" s="226"/>
      <c r="RQB2" s="226"/>
      <c r="RQC2" s="226"/>
      <c r="RQD2" s="226"/>
      <c r="RQE2" s="226"/>
      <c r="RQF2" s="226"/>
      <c r="RQG2" s="226"/>
      <c r="RQH2" s="226"/>
      <c r="RQI2" s="226"/>
      <c r="RQJ2" s="226"/>
      <c r="RQK2" s="226"/>
      <c r="RQL2" s="226"/>
      <c r="RQM2" s="226"/>
      <c r="RQN2" s="226"/>
      <c r="RQO2" s="226"/>
      <c r="RQP2" s="226"/>
      <c r="RQQ2" s="226"/>
      <c r="RQR2" s="226"/>
      <c r="RQS2" s="226"/>
      <c r="RQT2" s="226"/>
      <c r="RQU2" s="226"/>
      <c r="RQV2" s="226"/>
      <c r="RQW2" s="226"/>
      <c r="RQX2" s="226"/>
      <c r="RQY2" s="226"/>
      <c r="RQZ2" s="226"/>
      <c r="RRA2" s="226"/>
      <c r="RRB2" s="226"/>
      <c r="RRC2" s="226"/>
      <c r="RRD2" s="226"/>
      <c r="RRE2" s="226"/>
      <c r="RRF2" s="226"/>
      <c r="RRG2" s="226"/>
      <c r="RRH2" s="226"/>
      <c r="RRI2" s="226"/>
      <c r="RRJ2" s="226"/>
      <c r="RRK2" s="226"/>
      <c r="RRL2" s="226"/>
      <c r="RRM2" s="226"/>
      <c r="RRN2" s="226"/>
      <c r="RRO2" s="226"/>
      <c r="RRP2" s="226"/>
      <c r="RRQ2" s="226"/>
      <c r="RRR2" s="226"/>
      <c r="RRS2" s="226"/>
      <c r="RRT2" s="226"/>
      <c r="RRU2" s="226"/>
      <c r="RRV2" s="226"/>
      <c r="RRW2" s="226"/>
      <c r="RRX2" s="226"/>
      <c r="RRY2" s="226"/>
      <c r="RRZ2" s="226"/>
      <c r="RSA2" s="226"/>
      <c r="RSB2" s="226"/>
      <c r="RSC2" s="226"/>
      <c r="RSD2" s="226"/>
      <c r="RSE2" s="226"/>
      <c r="RSF2" s="226"/>
      <c r="RSG2" s="226"/>
      <c r="RSH2" s="226"/>
      <c r="RSI2" s="226"/>
      <c r="RSJ2" s="226"/>
      <c r="RSK2" s="226"/>
      <c r="RSL2" s="226"/>
      <c r="RSM2" s="226"/>
      <c r="RSN2" s="226"/>
      <c r="RSO2" s="226"/>
      <c r="RSP2" s="226"/>
      <c r="RSQ2" s="226"/>
      <c r="RSR2" s="226"/>
      <c r="RSS2" s="226"/>
      <c r="RST2" s="226"/>
      <c r="RSU2" s="226"/>
      <c r="RSV2" s="226"/>
      <c r="RSW2" s="226"/>
      <c r="RSX2" s="226"/>
      <c r="RSY2" s="226"/>
      <c r="RSZ2" s="226"/>
      <c r="RTA2" s="226"/>
      <c r="RTB2" s="226"/>
      <c r="RTC2" s="226"/>
      <c r="RTD2" s="226"/>
      <c r="RTE2" s="226"/>
      <c r="RTF2" s="226"/>
      <c r="RTG2" s="226"/>
      <c r="RTH2" s="226"/>
      <c r="RTI2" s="226"/>
      <c r="RTJ2" s="226"/>
      <c r="RTK2" s="226"/>
      <c r="RTL2" s="226"/>
      <c r="RTM2" s="226"/>
      <c r="RTN2" s="226"/>
      <c r="RTO2" s="226"/>
      <c r="RTP2" s="226"/>
      <c r="RTQ2" s="226"/>
      <c r="RTR2" s="226"/>
      <c r="RTS2" s="226"/>
      <c r="RTT2" s="226"/>
      <c r="RTU2" s="226"/>
      <c r="RTV2" s="226"/>
      <c r="RTW2" s="226"/>
      <c r="RTX2" s="226"/>
      <c r="RTY2" s="226"/>
      <c r="RTZ2" s="226"/>
      <c r="RUA2" s="226"/>
      <c r="RUB2" s="226"/>
      <c r="RUC2" s="226"/>
      <c r="RUD2" s="226"/>
      <c r="RUE2" s="226"/>
      <c r="RUF2" s="226"/>
      <c r="RUG2" s="226"/>
      <c r="RUH2" s="226"/>
      <c r="RUI2" s="226"/>
      <c r="RUJ2" s="226"/>
      <c r="RUK2" s="226"/>
      <c r="RUL2" s="226"/>
      <c r="RUM2" s="226"/>
      <c r="RUN2" s="226"/>
      <c r="RUO2" s="226"/>
      <c r="RUP2" s="226"/>
      <c r="RUQ2" s="226"/>
      <c r="RUR2" s="226"/>
      <c r="RUS2" s="226"/>
      <c r="RUT2" s="226"/>
      <c r="RUU2" s="226"/>
      <c r="RUV2" s="226"/>
      <c r="RUW2" s="226"/>
      <c r="RUX2" s="226"/>
      <c r="RUY2" s="226"/>
      <c r="RUZ2" s="226"/>
      <c r="RVA2" s="226"/>
      <c r="RVB2" s="226"/>
      <c r="RVC2" s="226"/>
      <c r="RVD2" s="226"/>
      <c r="RVE2" s="226"/>
      <c r="RVF2" s="226"/>
      <c r="RVG2" s="226"/>
      <c r="RVH2" s="226"/>
      <c r="RVI2" s="226"/>
      <c r="RVJ2" s="226"/>
      <c r="RVK2" s="226"/>
      <c r="RVL2" s="226"/>
      <c r="RVM2" s="226"/>
      <c r="RVN2" s="226"/>
      <c r="RVO2" s="226"/>
      <c r="RVP2" s="226"/>
      <c r="RVQ2" s="226"/>
      <c r="RVR2" s="226"/>
      <c r="RVS2" s="226"/>
      <c r="RVT2" s="226"/>
      <c r="RVU2" s="226"/>
      <c r="RVV2" s="226"/>
      <c r="RVW2" s="226"/>
      <c r="RVX2" s="226"/>
      <c r="RVY2" s="226"/>
      <c r="RVZ2" s="226"/>
      <c r="RWA2" s="226"/>
      <c r="RWB2" s="226"/>
      <c r="RWC2" s="226"/>
      <c r="RWD2" s="226"/>
      <c r="RWE2" s="226"/>
      <c r="RWF2" s="226"/>
      <c r="RWG2" s="226"/>
      <c r="RWH2" s="226"/>
      <c r="RWI2" s="226"/>
      <c r="RWJ2" s="226"/>
      <c r="RWK2" s="226"/>
      <c r="RWL2" s="226"/>
      <c r="RWM2" s="226"/>
      <c r="RWN2" s="226"/>
      <c r="RWO2" s="226"/>
      <c r="RWP2" s="226"/>
      <c r="RWQ2" s="226"/>
      <c r="RWR2" s="226"/>
      <c r="RWS2" s="226"/>
      <c r="RWT2" s="226"/>
      <c r="RWU2" s="226"/>
      <c r="RWV2" s="226"/>
      <c r="RWW2" s="226"/>
      <c r="RWX2" s="226"/>
      <c r="RWY2" s="226"/>
      <c r="RWZ2" s="226"/>
      <c r="RXA2" s="226"/>
      <c r="RXB2" s="226"/>
      <c r="RXC2" s="226"/>
      <c r="RXD2" s="226"/>
      <c r="RXE2" s="226"/>
      <c r="RXF2" s="226"/>
      <c r="RXG2" s="226"/>
      <c r="RXH2" s="226"/>
      <c r="RXI2" s="226"/>
      <c r="RXJ2" s="226"/>
      <c r="RXK2" s="226"/>
      <c r="RXL2" s="226"/>
      <c r="RXM2" s="226"/>
      <c r="RXN2" s="226"/>
      <c r="RXO2" s="226"/>
      <c r="RXP2" s="226"/>
      <c r="RXQ2" s="226"/>
      <c r="RXR2" s="226"/>
      <c r="RXS2" s="226"/>
      <c r="RXT2" s="226"/>
      <c r="RXU2" s="226"/>
      <c r="RXV2" s="226"/>
      <c r="RXW2" s="226"/>
      <c r="RXX2" s="226"/>
      <c r="RXY2" s="226"/>
      <c r="RXZ2" s="226"/>
      <c r="RYA2" s="226"/>
      <c r="RYB2" s="226"/>
      <c r="RYC2" s="226"/>
      <c r="RYD2" s="226"/>
      <c r="RYE2" s="226"/>
      <c r="RYF2" s="226"/>
      <c r="RYG2" s="226"/>
      <c r="RYH2" s="226"/>
      <c r="RYI2" s="226"/>
      <c r="RYJ2" s="226"/>
      <c r="RYK2" s="226"/>
      <c r="RYL2" s="226"/>
      <c r="RYM2" s="226"/>
      <c r="RYN2" s="226"/>
      <c r="RYO2" s="226"/>
      <c r="RYP2" s="226"/>
      <c r="RYQ2" s="226"/>
      <c r="RYR2" s="226"/>
      <c r="RYS2" s="226"/>
      <c r="RYT2" s="226"/>
      <c r="RYU2" s="226"/>
      <c r="RYV2" s="226"/>
      <c r="RYW2" s="226"/>
      <c r="RYX2" s="226"/>
      <c r="RYY2" s="226"/>
      <c r="RYZ2" s="226"/>
      <c r="RZA2" s="226"/>
      <c r="RZB2" s="226"/>
      <c r="RZC2" s="226"/>
      <c r="RZD2" s="226"/>
      <c r="RZE2" s="226"/>
      <c r="RZF2" s="226"/>
      <c r="RZG2" s="226"/>
      <c r="RZH2" s="226"/>
      <c r="RZI2" s="226"/>
      <c r="RZJ2" s="226"/>
      <c r="RZK2" s="226"/>
      <c r="RZL2" s="226"/>
      <c r="RZM2" s="226"/>
      <c r="RZN2" s="226"/>
      <c r="RZO2" s="226"/>
      <c r="RZP2" s="226"/>
      <c r="RZQ2" s="226"/>
      <c r="RZR2" s="226"/>
      <c r="RZS2" s="226"/>
      <c r="RZT2" s="226"/>
      <c r="RZU2" s="226"/>
      <c r="RZV2" s="226"/>
      <c r="RZW2" s="226"/>
      <c r="RZX2" s="226"/>
      <c r="RZY2" s="226"/>
      <c r="RZZ2" s="226"/>
      <c r="SAA2" s="226"/>
      <c r="SAB2" s="226"/>
      <c r="SAC2" s="226"/>
      <c r="SAD2" s="226"/>
      <c r="SAE2" s="226"/>
      <c r="SAF2" s="226"/>
      <c r="SAG2" s="226"/>
      <c r="SAH2" s="226"/>
      <c r="SAI2" s="226"/>
      <c r="SAJ2" s="226"/>
      <c r="SAK2" s="226"/>
      <c r="SAL2" s="226"/>
      <c r="SAM2" s="226"/>
      <c r="SAN2" s="226"/>
      <c r="SAO2" s="226"/>
      <c r="SAP2" s="226"/>
      <c r="SAQ2" s="226"/>
      <c r="SAR2" s="226"/>
      <c r="SAS2" s="226"/>
      <c r="SAT2" s="226"/>
      <c r="SAU2" s="226"/>
      <c r="SAV2" s="226"/>
      <c r="SAW2" s="226"/>
      <c r="SAX2" s="226"/>
      <c r="SAY2" s="226"/>
      <c r="SAZ2" s="226"/>
      <c r="SBA2" s="226"/>
      <c r="SBB2" s="226"/>
      <c r="SBC2" s="226"/>
      <c r="SBD2" s="226"/>
      <c r="SBE2" s="226"/>
      <c r="SBF2" s="226"/>
      <c r="SBG2" s="226"/>
      <c r="SBH2" s="226"/>
      <c r="SBI2" s="226"/>
      <c r="SBJ2" s="226"/>
      <c r="SBK2" s="226"/>
      <c r="SBL2" s="226"/>
      <c r="SBM2" s="226"/>
      <c r="SBN2" s="226"/>
      <c r="SBO2" s="226"/>
      <c r="SBP2" s="226"/>
      <c r="SBQ2" s="226"/>
      <c r="SBR2" s="226"/>
      <c r="SBS2" s="226"/>
      <c r="SBT2" s="226"/>
      <c r="SBU2" s="226"/>
      <c r="SBV2" s="226"/>
      <c r="SBW2" s="226"/>
      <c r="SBX2" s="226"/>
      <c r="SBY2" s="226"/>
      <c r="SBZ2" s="226"/>
      <c r="SCA2" s="226"/>
      <c r="SCB2" s="226"/>
      <c r="SCC2" s="226"/>
      <c r="SCD2" s="226"/>
      <c r="SCE2" s="226"/>
      <c r="SCF2" s="226"/>
      <c r="SCG2" s="226"/>
      <c r="SCH2" s="226"/>
      <c r="SCI2" s="226"/>
      <c r="SCJ2" s="226"/>
      <c r="SCK2" s="226"/>
      <c r="SCL2" s="226"/>
      <c r="SCM2" s="226"/>
      <c r="SCN2" s="226"/>
      <c r="SCO2" s="226"/>
      <c r="SCP2" s="226"/>
      <c r="SCQ2" s="226"/>
      <c r="SCR2" s="226"/>
      <c r="SCS2" s="226"/>
      <c r="SCT2" s="226"/>
      <c r="SCU2" s="226"/>
      <c r="SCV2" s="226"/>
      <c r="SCW2" s="226"/>
      <c r="SCX2" s="226"/>
      <c r="SCY2" s="226"/>
      <c r="SCZ2" s="226"/>
      <c r="SDA2" s="226"/>
      <c r="SDB2" s="226"/>
      <c r="SDC2" s="226"/>
      <c r="SDD2" s="226"/>
      <c r="SDE2" s="226"/>
      <c r="SDF2" s="226"/>
      <c r="SDG2" s="226"/>
      <c r="SDH2" s="226"/>
      <c r="SDI2" s="226"/>
      <c r="SDJ2" s="226"/>
      <c r="SDK2" s="226"/>
      <c r="SDL2" s="226"/>
      <c r="SDM2" s="226"/>
      <c r="SDN2" s="226"/>
      <c r="SDO2" s="226"/>
      <c r="SDP2" s="226"/>
      <c r="SDQ2" s="226"/>
      <c r="SDR2" s="226"/>
      <c r="SDS2" s="226"/>
      <c r="SDT2" s="226"/>
      <c r="SDU2" s="226"/>
      <c r="SDV2" s="226"/>
      <c r="SDW2" s="226"/>
      <c r="SDX2" s="226"/>
      <c r="SDY2" s="226"/>
      <c r="SDZ2" s="226"/>
      <c r="SEA2" s="226"/>
      <c r="SEB2" s="226"/>
      <c r="SEC2" s="226"/>
      <c r="SED2" s="226"/>
      <c r="SEE2" s="226"/>
      <c r="SEF2" s="226"/>
      <c r="SEG2" s="226"/>
      <c r="SEH2" s="226"/>
      <c r="SEI2" s="226"/>
      <c r="SEJ2" s="226"/>
      <c r="SEK2" s="226"/>
      <c r="SEL2" s="226"/>
      <c r="SEM2" s="226"/>
      <c r="SEN2" s="226"/>
      <c r="SEO2" s="226"/>
      <c r="SEP2" s="226"/>
      <c r="SEQ2" s="226"/>
      <c r="SER2" s="226"/>
      <c r="SES2" s="226"/>
      <c r="SET2" s="226"/>
      <c r="SEU2" s="226"/>
      <c r="SEV2" s="226"/>
      <c r="SEW2" s="226"/>
      <c r="SEX2" s="226"/>
      <c r="SEY2" s="226"/>
      <c r="SEZ2" s="226"/>
      <c r="SFA2" s="226"/>
      <c r="SFB2" s="226"/>
      <c r="SFC2" s="226"/>
      <c r="SFD2" s="226"/>
      <c r="SFE2" s="226"/>
      <c r="SFF2" s="226"/>
      <c r="SFG2" s="226"/>
      <c r="SFH2" s="226"/>
      <c r="SFI2" s="226"/>
      <c r="SFJ2" s="226"/>
      <c r="SFK2" s="226"/>
      <c r="SFL2" s="226"/>
      <c r="SFM2" s="226"/>
      <c r="SFN2" s="226"/>
      <c r="SFO2" s="226"/>
      <c r="SFP2" s="226"/>
      <c r="SFQ2" s="226"/>
      <c r="SFR2" s="226"/>
      <c r="SFS2" s="226"/>
      <c r="SFT2" s="226"/>
      <c r="SFU2" s="226"/>
      <c r="SFV2" s="226"/>
      <c r="SFW2" s="226"/>
      <c r="SFX2" s="226"/>
      <c r="SFY2" s="226"/>
      <c r="SFZ2" s="226"/>
      <c r="SGA2" s="226"/>
      <c r="SGB2" s="226"/>
      <c r="SGC2" s="226"/>
      <c r="SGD2" s="226"/>
      <c r="SGE2" s="226"/>
      <c r="SGF2" s="226"/>
      <c r="SGG2" s="226"/>
      <c r="SGH2" s="226"/>
      <c r="SGI2" s="226"/>
      <c r="SGJ2" s="226"/>
      <c r="SGK2" s="226"/>
      <c r="SGL2" s="226"/>
      <c r="SGM2" s="226"/>
      <c r="SGN2" s="226"/>
      <c r="SGO2" s="226"/>
      <c r="SGP2" s="226"/>
      <c r="SGQ2" s="226"/>
      <c r="SGR2" s="226"/>
      <c r="SGS2" s="226"/>
      <c r="SGT2" s="226"/>
      <c r="SGU2" s="226"/>
      <c r="SGV2" s="226"/>
      <c r="SGW2" s="226"/>
      <c r="SGX2" s="226"/>
      <c r="SGY2" s="226"/>
      <c r="SGZ2" s="226"/>
      <c r="SHA2" s="226"/>
      <c r="SHB2" s="226"/>
      <c r="SHC2" s="226"/>
      <c r="SHD2" s="226"/>
      <c r="SHE2" s="226"/>
      <c r="SHF2" s="226"/>
      <c r="SHG2" s="226"/>
      <c r="SHH2" s="226"/>
      <c r="SHI2" s="226"/>
      <c r="SHJ2" s="226"/>
      <c r="SHK2" s="226"/>
      <c r="SHL2" s="226"/>
      <c r="SHM2" s="226"/>
      <c r="SHN2" s="226"/>
      <c r="SHO2" s="226"/>
      <c r="SHP2" s="226"/>
      <c r="SHQ2" s="226"/>
      <c r="SHR2" s="226"/>
      <c r="SHS2" s="226"/>
      <c r="SHT2" s="226"/>
      <c r="SHU2" s="226"/>
      <c r="SHV2" s="226"/>
      <c r="SHW2" s="226"/>
      <c r="SHX2" s="226"/>
      <c r="SHY2" s="226"/>
      <c r="SHZ2" s="226"/>
      <c r="SIA2" s="226"/>
      <c r="SIB2" s="226"/>
      <c r="SIC2" s="226"/>
      <c r="SID2" s="226"/>
      <c r="SIE2" s="226"/>
      <c r="SIF2" s="226"/>
      <c r="SIG2" s="226"/>
      <c r="SIH2" s="226"/>
      <c r="SII2" s="226"/>
      <c r="SIJ2" s="226"/>
      <c r="SIK2" s="226"/>
      <c r="SIL2" s="226"/>
      <c r="SIM2" s="226"/>
      <c r="SIN2" s="226"/>
      <c r="SIO2" s="226"/>
      <c r="SIP2" s="226"/>
      <c r="SIQ2" s="226"/>
      <c r="SIR2" s="226"/>
      <c r="SIS2" s="226"/>
      <c r="SIT2" s="226"/>
      <c r="SIU2" s="226"/>
      <c r="SIV2" s="226"/>
      <c r="SIW2" s="226"/>
      <c r="SIX2" s="226"/>
      <c r="SIY2" s="226"/>
      <c r="SIZ2" s="226"/>
      <c r="SJA2" s="226"/>
      <c r="SJB2" s="226"/>
      <c r="SJC2" s="226"/>
      <c r="SJD2" s="226"/>
      <c r="SJE2" s="226"/>
      <c r="SJF2" s="226"/>
      <c r="SJG2" s="226"/>
      <c r="SJH2" s="226"/>
      <c r="SJI2" s="226"/>
      <c r="SJJ2" s="226"/>
      <c r="SJK2" s="226"/>
      <c r="SJL2" s="226"/>
      <c r="SJM2" s="226"/>
      <c r="SJN2" s="226"/>
      <c r="SJO2" s="226"/>
      <c r="SJP2" s="226"/>
      <c r="SJQ2" s="226"/>
      <c r="SJR2" s="226"/>
      <c r="SJS2" s="226"/>
      <c r="SJT2" s="226"/>
      <c r="SJU2" s="226"/>
      <c r="SJV2" s="226"/>
      <c r="SJW2" s="226"/>
      <c r="SJX2" s="226"/>
      <c r="SJY2" s="226"/>
      <c r="SJZ2" s="226"/>
      <c r="SKA2" s="226"/>
      <c r="SKB2" s="226"/>
      <c r="SKC2" s="226"/>
      <c r="SKD2" s="226"/>
      <c r="SKE2" s="226"/>
      <c r="SKF2" s="226"/>
      <c r="SKG2" s="226"/>
      <c r="SKH2" s="226"/>
      <c r="SKI2" s="226"/>
      <c r="SKJ2" s="226"/>
      <c r="SKK2" s="226"/>
      <c r="SKL2" s="226"/>
      <c r="SKM2" s="226"/>
      <c r="SKN2" s="226"/>
      <c r="SKO2" s="226"/>
      <c r="SKP2" s="226"/>
      <c r="SKQ2" s="226"/>
      <c r="SKR2" s="226"/>
      <c r="SKS2" s="226"/>
      <c r="SKT2" s="226"/>
      <c r="SKU2" s="226"/>
      <c r="SKV2" s="226"/>
      <c r="SKW2" s="226"/>
      <c r="SKX2" s="226"/>
      <c r="SKY2" s="226"/>
      <c r="SKZ2" s="226"/>
      <c r="SLA2" s="226"/>
      <c r="SLB2" s="226"/>
      <c r="SLC2" s="226"/>
      <c r="SLD2" s="226"/>
      <c r="SLE2" s="226"/>
      <c r="SLF2" s="226"/>
      <c r="SLG2" s="226"/>
      <c r="SLH2" s="226"/>
      <c r="SLI2" s="226"/>
      <c r="SLJ2" s="226"/>
      <c r="SLK2" s="226"/>
      <c r="SLL2" s="226"/>
      <c r="SLM2" s="226"/>
      <c r="SLN2" s="226"/>
      <c r="SLO2" s="226"/>
      <c r="SLP2" s="226"/>
      <c r="SLQ2" s="226"/>
      <c r="SLR2" s="226"/>
      <c r="SLS2" s="226"/>
      <c r="SLT2" s="226"/>
      <c r="SLU2" s="226"/>
      <c r="SLV2" s="226"/>
      <c r="SLW2" s="226"/>
      <c r="SLX2" s="226"/>
      <c r="SLY2" s="226"/>
      <c r="SLZ2" s="226"/>
      <c r="SMA2" s="226"/>
      <c r="SMB2" s="226"/>
      <c r="SMC2" s="226"/>
      <c r="SMD2" s="226"/>
      <c r="SME2" s="226"/>
      <c r="SMF2" s="226"/>
      <c r="SMG2" s="226"/>
      <c r="SMH2" s="226"/>
      <c r="SMI2" s="226"/>
      <c r="SMJ2" s="226"/>
      <c r="SMK2" s="226"/>
      <c r="SML2" s="226"/>
      <c r="SMM2" s="226"/>
      <c r="SMN2" s="226"/>
      <c r="SMO2" s="226"/>
      <c r="SMP2" s="226"/>
      <c r="SMQ2" s="226"/>
      <c r="SMR2" s="226"/>
      <c r="SMS2" s="226"/>
      <c r="SMT2" s="226"/>
      <c r="SMU2" s="226"/>
      <c r="SMV2" s="226"/>
      <c r="SMW2" s="226"/>
      <c r="SMX2" s="226"/>
      <c r="SMY2" s="226"/>
      <c r="SMZ2" s="226"/>
      <c r="SNA2" s="226"/>
      <c r="SNB2" s="226"/>
      <c r="SNC2" s="226"/>
      <c r="SND2" s="226"/>
      <c r="SNE2" s="226"/>
      <c r="SNF2" s="226"/>
      <c r="SNG2" s="226"/>
      <c r="SNH2" s="226"/>
      <c r="SNI2" s="226"/>
      <c r="SNJ2" s="226"/>
      <c r="SNK2" s="226"/>
      <c r="SNL2" s="226"/>
      <c r="SNM2" s="226"/>
      <c r="SNN2" s="226"/>
      <c r="SNO2" s="226"/>
      <c r="SNP2" s="226"/>
      <c r="SNQ2" s="226"/>
      <c r="SNR2" s="226"/>
      <c r="SNS2" s="226"/>
      <c r="SNT2" s="226"/>
      <c r="SNU2" s="226"/>
      <c r="SNV2" s="226"/>
      <c r="SNW2" s="226"/>
      <c r="SNX2" s="226"/>
      <c r="SNY2" s="226"/>
      <c r="SNZ2" s="226"/>
      <c r="SOA2" s="226"/>
      <c r="SOB2" s="226"/>
      <c r="SOC2" s="226"/>
      <c r="SOD2" s="226"/>
      <c r="SOE2" s="226"/>
      <c r="SOF2" s="226"/>
      <c r="SOG2" s="226"/>
      <c r="SOH2" s="226"/>
      <c r="SOI2" s="226"/>
      <c r="SOJ2" s="226"/>
      <c r="SOK2" s="226"/>
      <c r="SOL2" s="226"/>
      <c r="SOM2" s="226"/>
      <c r="SON2" s="226"/>
      <c r="SOO2" s="226"/>
      <c r="SOP2" s="226"/>
      <c r="SOQ2" s="226"/>
      <c r="SOR2" s="226"/>
      <c r="SOS2" s="226"/>
      <c r="SOT2" s="226"/>
      <c r="SOU2" s="226"/>
      <c r="SOV2" s="226"/>
      <c r="SOW2" s="226"/>
      <c r="SOX2" s="226"/>
      <c r="SOY2" s="226"/>
      <c r="SOZ2" s="226"/>
      <c r="SPA2" s="226"/>
      <c r="SPB2" s="226"/>
      <c r="SPC2" s="226"/>
      <c r="SPD2" s="226"/>
      <c r="SPE2" s="226"/>
      <c r="SPF2" s="226"/>
      <c r="SPG2" s="226"/>
      <c r="SPH2" s="226"/>
      <c r="SPI2" s="226"/>
      <c r="SPJ2" s="226"/>
      <c r="SPK2" s="226"/>
      <c r="SPL2" s="226"/>
      <c r="SPM2" s="226"/>
      <c r="SPN2" s="226"/>
      <c r="SPO2" s="226"/>
      <c r="SPP2" s="226"/>
      <c r="SPQ2" s="226"/>
      <c r="SPR2" s="226"/>
      <c r="SPS2" s="226"/>
      <c r="SPT2" s="226"/>
      <c r="SPU2" s="226"/>
      <c r="SPV2" s="226"/>
      <c r="SPW2" s="226"/>
      <c r="SPX2" s="226"/>
      <c r="SPY2" s="226"/>
      <c r="SPZ2" s="226"/>
      <c r="SQA2" s="226"/>
      <c r="SQB2" s="226"/>
      <c r="SQC2" s="226"/>
      <c r="SQD2" s="226"/>
      <c r="SQE2" s="226"/>
      <c r="SQF2" s="226"/>
      <c r="SQG2" s="226"/>
      <c r="SQH2" s="226"/>
      <c r="SQI2" s="226"/>
      <c r="SQJ2" s="226"/>
      <c r="SQK2" s="226"/>
      <c r="SQL2" s="226"/>
      <c r="SQM2" s="226"/>
      <c r="SQN2" s="226"/>
      <c r="SQO2" s="226"/>
      <c r="SQP2" s="226"/>
      <c r="SQQ2" s="226"/>
      <c r="SQR2" s="226"/>
      <c r="SQS2" s="226"/>
      <c r="SQT2" s="226"/>
      <c r="SQU2" s="226"/>
      <c r="SQV2" s="226"/>
      <c r="SQW2" s="226"/>
      <c r="SQX2" s="226"/>
      <c r="SQY2" s="226"/>
      <c r="SQZ2" s="226"/>
      <c r="SRA2" s="226"/>
      <c r="SRB2" s="226"/>
      <c r="SRC2" s="226"/>
      <c r="SRD2" s="226"/>
      <c r="SRE2" s="226"/>
      <c r="SRF2" s="226"/>
      <c r="SRG2" s="226"/>
      <c r="SRH2" s="226"/>
      <c r="SRI2" s="226"/>
      <c r="SRJ2" s="226"/>
      <c r="SRK2" s="226"/>
      <c r="SRL2" s="226"/>
      <c r="SRM2" s="226"/>
      <c r="SRN2" s="226"/>
      <c r="SRO2" s="226"/>
      <c r="SRP2" s="226"/>
      <c r="SRQ2" s="226"/>
      <c r="SRR2" s="226"/>
      <c r="SRS2" s="226"/>
      <c r="SRT2" s="226"/>
      <c r="SRU2" s="226"/>
      <c r="SRV2" s="226"/>
      <c r="SRW2" s="226"/>
      <c r="SRX2" s="226"/>
      <c r="SRY2" s="226"/>
      <c r="SRZ2" s="226"/>
      <c r="SSA2" s="226"/>
      <c r="SSB2" s="226"/>
      <c r="SSC2" s="226"/>
      <c r="SSD2" s="226"/>
      <c r="SSE2" s="226"/>
      <c r="SSF2" s="226"/>
      <c r="SSG2" s="226"/>
      <c r="SSH2" s="226"/>
      <c r="SSI2" s="226"/>
      <c r="SSJ2" s="226"/>
      <c r="SSK2" s="226"/>
      <c r="SSL2" s="226"/>
      <c r="SSM2" s="226"/>
      <c r="SSN2" s="226"/>
      <c r="SSO2" s="226"/>
      <c r="SSP2" s="226"/>
      <c r="SSQ2" s="226"/>
      <c r="SSR2" s="226"/>
      <c r="SSS2" s="226"/>
      <c r="SST2" s="226"/>
      <c r="SSU2" s="226"/>
      <c r="SSV2" s="226"/>
      <c r="SSW2" s="226"/>
      <c r="SSX2" s="226"/>
      <c r="SSY2" s="226"/>
      <c r="SSZ2" s="226"/>
      <c r="STA2" s="226"/>
      <c r="STB2" s="226"/>
      <c r="STC2" s="226"/>
      <c r="STD2" s="226"/>
      <c r="STE2" s="226"/>
      <c r="STF2" s="226"/>
      <c r="STG2" s="226"/>
      <c r="STH2" s="226"/>
      <c r="STI2" s="226"/>
      <c r="STJ2" s="226"/>
      <c r="STK2" s="226"/>
      <c r="STL2" s="226"/>
      <c r="STM2" s="226"/>
      <c r="STN2" s="226"/>
      <c r="STO2" s="226"/>
      <c r="STP2" s="226"/>
      <c r="STQ2" s="226"/>
      <c r="STR2" s="226"/>
      <c r="STS2" s="226"/>
      <c r="STT2" s="226"/>
      <c r="STU2" s="226"/>
      <c r="STV2" s="226"/>
      <c r="STW2" s="226"/>
      <c r="STX2" s="226"/>
      <c r="STY2" s="226"/>
      <c r="STZ2" s="226"/>
      <c r="SUA2" s="226"/>
      <c r="SUB2" s="226"/>
      <c r="SUC2" s="226"/>
      <c r="SUD2" s="226"/>
      <c r="SUE2" s="226"/>
      <c r="SUF2" s="226"/>
      <c r="SUG2" s="226"/>
      <c r="SUH2" s="226"/>
      <c r="SUI2" s="226"/>
      <c r="SUJ2" s="226"/>
      <c r="SUK2" s="226"/>
      <c r="SUL2" s="226"/>
      <c r="SUM2" s="226"/>
      <c r="SUN2" s="226"/>
      <c r="SUO2" s="226"/>
      <c r="SUP2" s="226"/>
      <c r="SUQ2" s="226"/>
      <c r="SUR2" s="226"/>
      <c r="SUS2" s="226"/>
      <c r="SUT2" s="226"/>
      <c r="SUU2" s="226"/>
      <c r="SUV2" s="226"/>
      <c r="SUW2" s="226"/>
      <c r="SUX2" s="226"/>
      <c r="SUY2" s="226"/>
      <c r="SUZ2" s="226"/>
      <c r="SVA2" s="226"/>
      <c r="SVB2" s="226"/>
      <c r="SVC2" s="226"/>
      <c r="SVD2" s="226"/>
      <c r="SVE2" s="226"/>
      <c r="SVF2" s="226"/>
      <c r="SVG2" s="226"/>
      <c r="SVH2" s="226"/>
      <c r="SVI2" s="226"/>
      <c r="SVJ2" s="226"/>
      <c r="SVK2" s="226"/>
      <c r="SVL2" s="226"/>
      <c r="SVM2" s="226"/>
      <c r="SVN2" s="226"/>
      <c r="SVO2" s="226"/>
      <c r="SVP2" s="226"/>
      <c r="SVQ2" s="226"/>
      <c r="SVR2" s="226"/>
      <c r="SVS2" s="226"/>
      <c r="SVT2" s="226"/>
      <c r="SVU2" s="226"/>
      <c r="SVV2" s="226"/>
      <c r="SVW2" s="226"/>
      <c r="SVX2" s="226"/>
      <c r="SVY2" s="226"/>
      <c r="SVZ2" s="226"/>
      <c r="SWA2" s="226"/>
      <c r="SWB2" s="226"/>
      <c r="SWC2" s="226"/>
      <c r="SWD2" s="226"/>
      <c r="SWE2" s="226"/>
      <c r="SWF2" s="226"/>
      <c r="SWG2" s="226"/>
      <c r="SWH2" s="226"/>
      <c r="SWI2" s="226"/>
      <c r="SWJ2" s="226"/>
      <c r="SWK2" s="226"/>
      <c r="SWL2" s="226"/>
      <c r="SWM2" s="226"/>
      <c r="SWN2" s="226"/>
      <c r="SWO2" s="226"/>
      <c r="SWP2" s="226"/>
      <c r="SWQ2" s="226"/>
      <c r="SWR2" s="226"/>
      <c r="SWS2" s="226"/>
      <c r="SWT2" s="226"/>
      <c r="SWU2" s="226"/>
      <c r="SWV2" s="226"/>
      <c r="SWW2" s="226"/>
      <c r="SWX2" s="226"/>
      <c r="SWY2" s="226"/>
      <c r="SWZ2" s="226"/>
      <c r="SXA2" s="226"/>
      <c r="SXB2" s="226"/>
      <c r="SXC2" s="226"/>
      <c r="SXD2" s="226"/>
      <c r="SXE2" s="226"/>
      <c r="SXF2" s="226"/>
      <c r="SXG2" s="226"/>
      <c r="SXH2" s="226"/>
      <c r="SXI2" s="226"/>
      <c r="SXJ2" s="226"/>
      <c r="SXK2" s="226"/>
      <c r="SXL2" s="226"/>
      <c r="SXM2" s="226"/>
      <c r="SXN2" s="226"/>
      <c r="SXO2" s="226"/>
      <c r="SXP2" s="226"/>
      <c r="SXQ2" s="226"/>
      <c r="SXR2" s="226"/>
      <c r="SXS2" s="226"/>
      <c r="SXT2" s="226"/>
      <c r="SXU2" s="226"/>
      <c r="SXV2" s="226"/>
      <c r="SXW2" s="226"/>
      <c r="SXX2" s="226"/>
      <c r="SXY2" s="226"/>
      <c r="SXZ2" s="226"/>
      <c r="SYA2" s="226"/>
      <c r="SYB2" s="226"/>
      <c r="SYC2" s="226"/>
      <c r="SYD2" s="226"/>
      <c r="SYE2" s="226"/>
      <c r="SYF2" s="226"/>
      <c r="SYG2" s="226"/>
      <c r="SYH2" s="226"/>
      <c r="SYI2" s="226"/>
      <c r="SYJ2" s="226"/>
      <c r="SYK2" s="226"/>
      <c r="SYL2" s="226"/>
      <c r="SYM2" s="226"/>
      <c r="SYN2" s="226"/>
      <c r="SYO2" s="226"/>
      <c r="SYP2" s="226"/>
      <c r="SYQ2" s="226"/>
      <c r="SYR2" s="226"/>
      <c r="SYS2" s="226"/>
      <c r="SYT2" s="226"/>
      <c r="SYU2" s="226"/>
      <c r="SYV2" s="226"/>
      <c r="SYW2" s="226"/>
      <c r="SYX2" s="226"/>
      <c r="SYY2" s="226"/>
      <c r="SYZ2" s="226"/>
      <c r="SZA2" s="226"/>
      <c r="SZB2" s="226"/>
      <c r="SZC2" s="226"/>
      <c r="SZD2" s="226"/>
      <c r="SZE2" s="226"/>
      <c r="SZF2" s="226"/>
      <c r="SZG2" s="226"/>
      <c r="SZH2" s="226"/>
      <c r="SZI2" s="226"/>
      <c r="SZJ2" s="226"/>
      <c r="SZK2" s="226"/>
      <c r="SZL2" s="226"/>
      <c r="SZM2" s="226"/>
      <c r="SZN2" s="226"/>
      <c r="SZO2" s="226"/>
      <c r="SZP2" s="226"/>
      <c r="SZQ2" s="226"/>
      <c r="SZR2" s="226"/>
      <c r="SZS2" s="226"/>
      <c r="SZT2" s="226"/>
      <c r="SZU2" s="226"/>
      <c r="SZV2" s="226"/>
      <c r="SZW2" s="226"/>
      <c r="SZX2" s="226"/>
      <c r="SZY2" s="226"/>
      <c r="SZZ2" s="226"/>
      <c r="TAA2" s="226"/>
      <c r="TAB2" s="226"/>
      <c r="TAC2" s="226"/>
      <c r="TAD2" s="226"/>
      <c r="TAE2" s="226"/>
      <c r="TAF2" s="226"/>
      <c r="TAG2" s="226"/>
      <c r="TAH2" s="226"/>
      <c r="TAI2" s="226"/>
      <c r="TAJ2" s="226"/>
      <c r="TAK2" s="226"/>
      <c r="TAL2" s="226"/>
      <c r="TAM2" s="226"/>
      <c r="TAN2" s="226"/>
      <c r="TAO2" s="226"/>
      <c r="TAP2" s="226"/>
      <c r="TAQ2" s="226"/>
      <c r="TAR2" s="226"/>
      <c r="TAS2" s="226"/>
      <c r="TAT2" s="226"/>
      <c r="TAU2" s="226"/>
      <c r="TAV2" s="226"/>
      <c r="TAW2" s="226"/>
      <c r="TAX2" s="226"/>
      <c r="TAY2" s="226"/>
      <c r="TAZ2" s="226"/>
      <c r="TBA2" s="226"/>
      <c r="TBB2" s="226"/>
      <c r="TBC2" s="226"/>
      <c r="TBD2" s="226"/>
      <c r="TBE2" s="226"/>
      <c r="TBF2" s="226"/>
      <c r="TBG2" s="226"/>
      <c r="TBH2" s="226"/>
      <c r="TBI2" s="226"/>
      <c r="TBJ2" s="226"/>
      <c r="TBK2" s="226"/>
      <c r="TBL2" s="226"/>
      <c r="TBM2" s="226"/>
      <c r="TBN2" s="226"/>
      <c r="TBO2" s="226"/>
      <c r="TBP2" s="226"/>
      <c r="TBQ2" s="226"/>
      <c r="TBR2" s="226"/>
      <c r="TBS2" s="226"/>
      <c r="TBT2" s="226"/>
      <c r="TBU2" s="226"/>
      <c r="TBV2" s="226"/>
      <c r="TBW2" s="226"/>
      <c r="TBX2" s="226"/>
      <c r="TBY2" s="226"/>
      <c r="TBZ2" s="226"/>
      <c r="TCA2" s="226"/>
      <c r="TCB2" s="226"/>
      <c r="TCC2" s="226"/>
      <c r="TCD2" s="226"/>
      <c r="TCE2" s="226"/>
      <c r="TCF2" s="226"/>
      <c r="TCG2" s="226"/>
      <c r="TCH2" s="226"/>
      <c r="TCI2" s="226"/>
      <c r="TCJ2" s="226"/>
      <c r="TCK2" s="226"/>
      <c r="TCL2" s="226"/>
      <c r="TCM2" s="226"/>
      <c r="TCN2" s="226"/>
      <c r="TCO2" s="226"/>
      <c r="TCP2" s="226"/>
      <c r="TCQ2" s="226"/>
      <c r="TCR2" s="226"/>
      <c r="TCS2" s="226"/>
      <c r="TCT2" s="226"/>
      <c r="TCU2" s="226"/>
      <c r="TCV2" s="226"/>
      <c r="TCW2" s="226"/>
      <c r="TCX2" s="226"/>
      <c r="TCY2" s="226"/>
      <c r="TCZ2" s="226"/>
      <c r="TDA2" s="226"/>
      <c r="TDB2" s="226"/>
      <c r="TDC2" s="226"/>
      <c r="TDD2" s="226"/>
      <c r="TDE2" s="226"/>
      <c r="TDF2" s="226"/>
      <c r="TDG2" s="226"/>
      <c r="TDH2" s="226"/>
      <c r="TDI2" s="226"/>
      <c r="TDJ2" s="226"/>
      <c r="TDK2" s="226"/>
      <c r="TDL2" s="226"/>
      <c r="TDM2" s="226"/>
      <c r="TDN2" s="226"/>
      <c r="TDO2" s="226"/>
      <c r="TDP2" s="226"/>
      <c r="TDQ2" s="226"/>
      <c r="TDR2" s="226"/>
      <c r="TDS2" s="226"/>
      <c r="TDT2" s="226"/>
      <c r="TDU2" s="226"/>
      <c r="TDV2" s="226"/>
      <c r="TDW2" s="226"/>
      <c r="TDX2" s="226"/>
      <c r="TDY2" s="226"/>
      <c r="TDZ2" s="226"/>
      <c r="TEA2" s="226"/>
      <c r="TEB2" s="226"/>
      <c r="TEC2" s="226"/>
      <c r="TED2" s="226"/>
      <c r="TEE2" s="226"/>
      <c r="TEF2" s="226"/>
      <c r="TEG2" s="226"/>
      <c r="TEH2" s="226"/>
      <c r="TEI2" s="226"/>
      <c r="TEJ2" s="226"/>
      <c r="TEK2" s="226"/>
      <c r="TEL2" s="226"/>
      <c r="TEM2" s="226"/>
      <c r="TEN2" s="226"/>
      <c r="TEO2" s="226"/>
      <c r="TEP2" s="226"/>
      <c r="TEQ2" s="226"/>
      <c r="TER2" s="226"/>
      <c r="TES2" s="226"/>
      <c r="TET2" s="226"/>
      <c r="TEU2" s="226"/>
      <c r="TEV2" s="226"/>
      <c r="TEW2" s="226"/>
      <c r="TEX2" s="226"/>
      <c r="TEY2" s="226"/>
      <c r="TEZ2" s="226"/>
      <c r="TFA2" s="226"/>
      <c r="TFB2" s="226"/>
      <c r="TFC2" s="226"/>
      <c r="TFD2" s="226"/>
      <c r="TFE2" s="226"/>
      <c r="TFF2" s="226"/>
      <c r="TFG2" s="226"/>
      <c r="TFH2" s="226"/>
      <c r="TFI2" s="226"/>
      <c r="TFJ2" s="226"/>
      <c r="TFK2" s="226"/>
      <c r="TFL2" s="226"/>
      <c r="TFM2" s="226"/>
      <c r="TFN2" s="226"/>
      <c r="TFO2" s="226"/>
      <c r="TFP2" s="226"/>
      <c r="TFQ2" s="226"/>
      <c r="TFR2" s="226"/>
      <c r="TFS2" s="226"/>
      <c r="TFT2" s="226"/>
      <c r="TFU2" s="226"/>
      <c r="TFV2" s="226"/>
      <c r="TFW2" s="226"/>
      <c r="TFX2" s="226"/>
      <c r="TFY2" s="226"/>
      <c r="TFZ2" s="226"/>
      <c r="TGA2" s="226"/>
      <c r="TGB2" s="226"/>
      <c r="TGC2" s="226"/>
      <c r="TGD2" s="226"/>
      <c r="TGE2" s="226"/>
      <c r="TGF2" s="226"/>
      <c r="TGG2" s="226"/>
      <c r="TGH2" s="226"/>
      <c r="TGI2" s="226"/>
      <c r="TGJ2" s="226"/>
      <c r="TGK2" s="226"/>
      <c r="TGL2" s="226"/>
      <c r="TGM2" s="226"/>
      <c r="TGN2" s="226"/>
      <c r="TGO2" s="226"/>
      <c r="TGP2" s="226"/>
      <c r="TGQ2" s="226"/>
      <c r="TGR2" s="226"/>
      <c r="TGS2" s="226"/>
      <c r="TGT2" s="226"/>
      <c r="TGU2" s="226"/>
      <c r="TGV2" s="226"/>
      <c r="TGW2" s="226"/>
      <c r="TGX2" s="226"/>
      <c r="TGY2" s="226"/>
      <c r="TGZ2" s="226"/>
      <c r="THA2" s="226"/>
      <c r="THB2" s="226"/>
      <c r="THC2" s="226"/>
      <c r="THD2" s="226"/>
      <c r="THE2" s="226"/>
      <c r="THF2" s="226"/>
      <c r="THG2" s="226"/>
      <c r="THH2" s="226"/>
      <c r="THI2" s="226"/>
      <c r="THJ2" s="226"/>
      <c r="THK2" s="226"/>
      <c r="THL2" s="226"/>
      <c r="THM2" s="226"/>
      <c r="THN2" s="226"/>
      <c r="THO2" s="226"/>
      <c r="THP2" s="226"/>
      <c r="THQ2" s="226"/>
      <c r="THR2" s="226"/>
      <c r="THS2" s="226"/>
      <c r="THT2" s="226"/>
      <c r="THU2" s="226"/>
      <c r="THV2" s="226"/>
      <c r="THW2" s="226"/>
      <c r="THX2" s="226"/>
      <c r="THY2" s="226"/>
      <c r="THZ2" s="226"/>
      <c r="TIA2" s="226"/>
      <c r="TIB2" s="226"/>
      <c r="TIC2" s="226"/>
      <c r="TID2" s="226"/>
      <c r="TIE2" s="226"/>
      <c r="TIF2" s="226"/>
      <c r="TIG2" s="226"/>
      <c r="TIH2" s="226"/>
      <c r="TII2" s="226"/>
      <c r="TIJ2" s="226"/>
      <c r="TIK2" s="226"/>
      <c r="TIL2" s="226"/>
      <c r="TIM2" s="226"/>
      <c r="TIN2" s="226"/>
      <c r="TIO2" s="226"/>
      <c r="TIP2" s="226"/>
      <c r="TIQ2" s="226"/>
      <c r="TIR2" s="226"/>
      <c r="TIS2" s="226"/>
      <c r="TIT2" s="226"/>
      <c r="TIU2" s="226"/>
      <c r="TIV2" s="226"/>
      <c r="TIW2" s="226"/>
      <c r="TIX2" s="226"/>
      <c r="TIY2" s="226"/>
      <c r="TIZ2" s="226"/>
      <c r="TJA2" s="226"/>
      <c r="TJB2" s="226"/>
      <c r="TJC2" s="226"/>
      <c r="TJD2" s="226"/>
      <c r="TJE2" s="226"/>
      <c r="TJF2" s="226"/>
      <c r="TJG2" s="226"/>
      <c r="TJH2" s="226"/>
      <c r="TJI2" s="226"/>
      <c r="TJJ2" s="226"/>
      <c r="TJK2" s="226"/>
      <c r="TJL2" s="226"/>
      <c r="TJM2" s="226"/>
      <c r="TJN2" s="226"/>
      <c r="TJO2" s="226"/>
      <c r="TJP2" s="226"/>
      <c r="TJQ2" s="226"/>
      <c r="TJR2" s="226"/>
      <c r="TJS2" s="226"/>
      <c r="TJT2" s="226"/>
      <c r="TJU2" s="226"/>
      <c r="TJV2" s="226"/>
      <c r="TJW2" s="226"/>
      <c r="TJX2" s="226"/>
      <c r="TJY2" s="226"/>
      <c r="TJZ2" s="226"/>
      <c r="TKA2" s="226"/>
      <c r="TKB2" s="226"/>
      <c r="TKC2" s="226"/>
      <c r="TKD2" s="226"/>
      <c r="TKE2" s="226"/>
      <c r="TKF2" s="226"/>
      <c r="TKG2" s="226"/>
      <c r="TKH2" s="226"/>
      <c r="TKI2" s="226"/>
      <c r="TKJ2" s="226"/>
      <c r="TKK2" s="226"/>
      <c r="TKL2" s="226"/>
      <c r="TKM2" s="226"/>
      <c r="TKN2" s="226"/>
      <c r="TKO2" s="226"/>
      <c r="TKP2" s="226"/>
      <c r="TKQ2" s="226"/>
      <c r="TKR2" s="226"/>
      <c r="TKS2" s="226"/>
      <c r="TKT2" s="226"/>
      <c r="TKU2" s="226"/>
      <c r="TKV2" s="226"/>
      <c r="TKW2" s="226"/>
      <c r="TKX2" s="226"/>
      <c r="TKY2" s="226"/>
      <c r="TKZ2" s="226"/>
      <c r="TLA2" s="226"/>
      <c r="TLB2" s="226"/>
      <c r="TLC2" s="226"/>
      <c r="TLD2" s="226"/>
      <c r="TLE2" s="226"/>
      <c r="TLF2" s="226"/>
      <c r="TLG2" s="226"/>
      <c r="TLH2" s="226"/>
      <c r="TLI2" s="226"/>
      <c r="TLJ2" s="226"/>
      <c r="TLK2" s="226"/>
      <c r="TLL2" s="226"/>
      <c r="TLM2" s="226"/>
      <c r="TLN2" s="226"/>
      <c r="TLO2" s="226"/>
      <c r="TLP2" s="226"/>
      <c r="TLQ2" s="226"/>
      <c r="TLR2" s="226"/>
      <c r="TLS2" s="226"/>
      <c r="TLT2" s="226"/>
      <c r="TLU2" s="226"/>
      <c r="TLV2" s="226"/>
      <c r="TLW2" s="226"/>
      <c r="TLX2" s="226"/>
      <c r="TLY2" s="226"/>
      <c r="TLZ2" s="226"/>
      <c r="TMA2" s="226"/>
      <c r="TMB2" s="226"/>
      <c r="TMC2" s="226"/>
      <c r="TMD2" s="226"/>
      <c r="TME2" s="226"/>
      <c r="TMF2" s="226"/>
      <c r="TMG2" s="226"/>
      <c r="TMH2" s="226"/>
      <c r="TMI2" s="226"/>
      <c r="TMJ2" s="226"/>
      <c r="TMK2" s="226"/>
      <c r="TML2" s="226"/>
      <c r="TMM2" s="226"/>
      <c r="TMN2" s="226"/>
      <c r="TMO2" s="226"/>
      <c r="TMP2" s="226"/>
      <c r="TMQ2" s="226"/>
      <c r="TMR2" s="226"/>
      <c r="TMS2" s="226"/>
      <c r="TMT2" s="226"/>
      <c r="TMU2" s="226"/>
      <c r="TMV2" s="226"/>
      <c r="TMW2" s="226"/>
      <c r="TMX2" s="226"/>
      <c r="TMY2" s="226"/>
      <c r="TMZ2" s="226"/>
      <c r="TNA2" s="226"/>
      <c r="TNB2" s="226"/>
      <c r="TNC2" s="226"/>
      <c r="TND2" s="226"/>
      <c r="TNE2" s="226"/>
      <c r="TNF2" s="226"/>
      <c r="TNG2" s="226"/>
      <c r="TNH2" s="226"/>
      <c r="TNI2" s="226"/>
      <c r="TNJ2" s="226"/>
      <c r="TNK2" s="226"/>
      <c r="TNL2" s="226"/>
      <c r="TNM2" s="226"/>
      <c r="TNN2" s="226"/>
      <c r="TNO2" s="226"/>
      <c r="TNP2" s="226"/>
      <c r="TNQ2" s="226"/>
      <c r="TNR2" s="226"/>
      <c r="TNS2" s="226"/>
      <c r="TNT2" s="226"/>
      <c r="TNU2" s="226"/>
      <c r="TNV2" s="226"/>
      <c r="TNW2" s="226"/>
      <c r="TNX2" s="226"/>
      <c r="TNY2" s="226"/>
      <c r="TNZ2" s="226"/>
      <c r="TOA2" s="226"/>
      <c r="TOB2" s="226"/>
      <c r="TOC2" s="226"/>
      <c r="TOD2" s="226"/>
      <c r="TOE2" s="226"/>
      <c r="TOF2" s="226"/>
      <c r="TOG2" s="226"/>
      <c r="TOH2" s="226"/>
      <c r="TOI2" s="226"/>
      <c r="TOJ2" s="226"/>
      <c r="TOK2" s="226"/>
      <c r="TOL2" s="226"/>
      <c r="TOM2" s="226"/>
      <c r="TON2" s="226"/>
      <c r="TOO2" s="226"/>
      <c r="TOP2" s="226"/>
      <c r="TOQ2" s="226"/>
      <c r="TOR2" s="226"/>
      <c r="TOS2" s="226"/>
      <c r="TOT2" s="226"/>
      <c r="TOU2" s="226"/>
      <c r="TOV2" s="226"/>
      <c r="TOW2" s="226"/>
      <c r="TOX2" s="226"/>
      <c r="TOY2" s="226"/>
      <c r="TOZ2" s="226"/>
      <c r="TPA2" s="226"/>
      <c r="TPB2" s="226"/>
      <c r="TPC2" s="226"/>
      <c r="TPD2" s="226"/>
      <c r="TPE2" s="226"/>
      <c r="TPF2" s="226"/>
      <c r="TPG2" s="226"/>
      <c r="TPH2" s="226"/>
      <c r="TPI2" s="226"/>
      <c r="TPJ2" s="226"/>
      <c r="TPK2" s="226"/>
      <c r="TPL2" s="226"/>
      <c r="TPM2" s="226"/>
      <c r="TPN2" s="226"/>
      <c r="TPO2" s="226"/>
      <c r="TPP2" s="226"/>
      <c r="TPQ2" s="226"/>
      <c r="TPR2" s="226"/>
      <c r="TPS2" s="226"/>
      <c r="TPT2" s="226"/>
      <c r="TPU2" s="226"/>
      <c r="TPV2" s="226"/>
      <c r="TPW2" s="226"/>
      <c r="TPX2" s="226"/>
      <c r="TPY2" s="226"/>
      <c r="TPZ2" s="226"/>
      <c r="TQA2" s="226"/>
      <c r="TQB2" s="226"/>
      <c r="TQC2" s="226"/>
      <c r="TQD2" s="226"/>
      <c r="TQE2" s="226"/>
      <c r="TQF2" s="226"/>
      <c r="TQG2" s="226"/>
      <c r="TQH2" s="226"/>
      <c r="TQI2" s="226"/>
      <c r="TQJ2" s="226"/>
      <c r="TQK2" s="226"/>
      <c r="TQL2" s="226"/>
      <c r="TQM2" s="226"/>
      <c r="TQN2" s="226"/>
      <c r="TQO2" s="226"/>
      <c r="TQP2" s="226"/>
      <c r="TQQ2" s="226"/>
      <c r="TQR2" s="226"/>
      <c r="TQS2" s="226"/>
      <c r="TQT2" s="226"/>
      <c r="TQU2" s="226"/>
      <c r="TQV2" s="226"/>
      <c r="TQW2" s="226"/>
      <c r="TQX2" s="226"/>
      <c r="TQY2" s="226"/>
      <c r="TQZ2" s="226"/>
      <c r="TRA2" s="226"/>
      <c r="TRB2" s="226"/>
      <c r="TRC2" s="226"/>
      <c r="TRD2" s="226"/>
      <c r="TRE2" s="226"/>
      <c r="TRF2" s="226"/>
      <c r="TRG2" s="226"/>
      <c r="TRH2" s="226"/>
      <c r="TRI2" s="226"/>
      <c r="TRJ2" s="226"/>
      <c r="TRK2" s="226"/>
      <c r="TRL2" s="226"/>
      <c r="TRM2" s="226"/>
      <c r="TRN2" s="226"/>
      <c r="TRO2" s="226"/>
      <c r="TRP2" s="226"/>
      <c r="TRQ2" s="226"/>
      <c r="TRR2" s="226"/>
      <c r="TRS2" s="226"/>
      <c r="TRT2" s="226"/>
      <c r="TRU2" s="226"/>
      <c r="TRV2" s="226"/>
      <c r="TRW2" s="226"/>
      <c r="TRX2" s="226"/>
      <c r="TRY2" s="226"/>
      <c r="TRZ2" s="226"/>
      <c r="TSA2" s="226"/>
      <c r="TSB2" s="226"/>
      <c r="TSC2" s="226"/>
      <c r="TSD2" s="226"/>
      <c r="TSE2" s="226"/>
      <c r="TSF2" s="226"/>
      <c r="TSG2" s="226"/>
      <c r="TSH2" s="226"/>
      <c r="TSI2" s="226"/>
      <c r="TSJ2" s="226"/>
      <c r="TSK2" s="226"/>
      <c r="TSL2" s="226"/>
      <c r="TSM2" s="226"/>
      <c r="TSN2" s="226"/>
      <c r="TSO2" s="226"/>
      <c r="TSP2" s="226"/>
      <c r="TSQ2" s="226"/>
      <c r="TSR2" s="226"/>
      <c r="TSS2" s="226"/>
      <c r="TST2" s="226"/>
      <c r="TSU2" s="226"/>
      <c r="TSV2" s="226"/>
      <c r="TSW2" s="226"/>
      <c r="TSX2" s="226"/>
      <c r="TSY2" s="226"/>
      <c r="TSZ2" s="226"/>
      <c r="TTA2" s="226"/>
      <c r="TTB2" s="226"/>
      <c r="TTC2" s="226"/>
      <c r="TTD2" s="226"/>
      <c r="TTE2" s="226"/>
      <c r="TTF2" s="226"/>
      <c r="TTG2" s="226"/>
      <c r="TTH2" s="226"/>
      <c r="TTI2" s="226"/>
      <c r="TTJ2" s="226"/>
      <c r="TTK2" s="226"/>
      <c r="TTL2" s="226"/>
      <c r="TTM2" s="226"/>
      <c r="TTN2" s="226"/>
      <c r="TTO2" s="226"/>
      <c r="TTP2" s="226"/>
      <c r="TTQ2" s="226"/>
      <c r="TTR2" s="226"/>
      <c r="TTS2" s="226"/>
      <c r="TTT2" s="226"/>
      <c r="TTU2" s="226"/>
      <c r="TTV2" s="226"/>
      <c r="TTW2" s="226"/>
      <c r="TTX2" s="226"/>
      <c r="TTY2" s="226"/>
      <c r="TTZ2" s="226"/>
      <c r="TUA2" s="226"/>
      <c r="TUB2" s="226"/>
      <c r="TUC2" s="226"/>
      <c r="TUD2" s="226"/>
      <c r="TUE2" s="226"/>
      <c r="TUF2" s="226"/>
      <c r="TUG2" s="226"/>
      <c r="TUH2" s="226"/>
      <c r="TUI2" s="226"/>
      <c r="TUJ2" s="226"/>
      <c r="TUK2" s="226"/>
      <c r="TUL2" s="226"/>
      <c r="TUM2" s="226"/>
      <c r="TUN2" s="226"/>
      <c r="TUO2" s="226"/>
      <c r="TUP2" s="226"/>
      <c r="TUQ2" s="226"/>
      <c r="TUR2" s="226"/>
      <c r="TUS2" s="226"/>
      <c r="TUT2" s="226"/>
      <c r="TUU2" s="226"/>
      <c r="TUV2" s="226"/>
      <c r="TUW2" s="226"/>
      <c r="TUX2" s="226"/>
      <c r="TUY2" s="226"/>
      <c r="TUZ2" s="226"/>
      <c r="TVA2" s="226"/>
      <c r="TVB2" s="226"/>
      <c r="TVC2" s="226"/>
      <c r="TVD2" s="226"/>
      <c r="TVE2" s="226"/>
      <c r="TVF2" s="226"/>
      <c r="TVG2" s="226"/>
      <c r="TVH2" s="226"/>
      <c r="TVI2" s="226"/>
      <c r="TVJ2" s="226"/>
      <c r="TVK2" s="226"/>
      <c r="TVL2" s="226"/>
      <c r="TVM2" s="226"/>
      <c r="TVN2" s="226"/>
      <c r="TVO2" s="226"/>
      <c r="TVP2" s="226"/>
      <c r="TVQ2" s="226"/>
      <c r="TVR2" s="226"/>
      <c r="TVS2" s="226"/>
      <c r="TVT2" s="226"/>
      <c r="TVU2" s="226"/>
      <c r="TVV2" s="226"/>
      <c r="TVW2" s="226"/>
      <c r="TVX2" s="226"/>
      <c r="TVY2" s="226"/>
      <c r="TVZ2" s="226"/>
      <c r="TWA2" s="226"/>
      <c r="TWB2" s="226"/>
      <c r="TWC2" s="226"/>
      <c r="TWD2" s="226"/>
      <c r="TWE2" s="226"/>
      <c r="TWF2" s="226"/>
      <c r="TWG2" s="226"/>
      <c r="TWH2" s="226"/>
      <c r="TWI2" s="226"/>
      <c r="TWJ2" s="226"/>
      <c r="TWK2" s="226"/>
      <c r="TWL2" s="226"/>
      <c r="TWM2" s="226"/>
      <c r="TWN2" s="226"/>
      <c r="TWO2" s="226"/>
      <c r="TWP2" s="226"/>
      <c r="TWQ2" s="226"/>
      <c r="TWR2" s="226"/>
      <c r="TWS2" s="226"/>
      <c r="TWT2" s="226"/>
      <c r="TWU2" s="226"/>
      <c r="TWV2" s="226"/>
      <c r="TWW2" s="226"/>
      <c r="TWX2" s="226"/>
      <c r="TWY2" s="226"/>
      <c r="TWZ2" s="226"/>
      <c r="TXA2" s="226"/>
      <c r="TXB2" s="226"/>
      <c r="TXC2" s="226"/>
      <c r="TXD2" s="226"/>
      <c r="TXE2" s="226"/>
      <c r="TXF2" s="226"/>
      <c r="TXG2" s="226"/>
      <c r="TXH2" s="226"/>
      <c r="TXI2" s="226"/>
      <c r="TXJ2" s="226"/>
      <c r="TXK2" s="226"/>
      <c r="TXL2" s="226"/>
      <c r="TXM2" s="226"/>
      <c r="TXN2" s="226"/>
      <c r="TXO2" s="226"/>
      <c r="TXP2" s="226"/>
      <c r="TXQ2" s="226"/>
      <c r="TXR2" s="226"/>
      <c r="TXS2" s="226"/>
      <c r="TXT2" s="226"/>
      <c r="TXU2" s="226"/>
      <c r="TXV2" s="226"/>
      <c r="TXW2" s="226"/>
      <c r="TXX2" s="226"/>
      <c r="TXY2" s="226"/>
      <c r="TXZ2" s="226"/>
      <c r="TYA2" s="226"/>
      <c r="TYB2" s="226"/>
      <c r="TYC2" s="226"/>
      <c r="TYD2" s="226"/>
      <c r="TYE2" s="226"/>
      <c r="TYF2" s="226"/>
      <c r="TYG2" s="226"/>
      <c r="TYH2" s="226"/>
      <c r="TYI2" s="226"/>
      <c r="TYJ2" s="226"/>
      <c r="TYK2" s="226"/>
      <c r="TYL2" s="226"/>
      <c r="TYM2" s="226"/>
      <c r="TYN2" s="226"/>
      <c r="TYO2" s="226"/>
      <c r="TYP2" s="226"/>
      <c r="TYQ2" s="226"/>
      <c r="TYR2" s="226"/>
      <c r="TYS2" s="226"/>
      <c r="TYT2" s="226"/>
      <c r="TYU2" s="226"/>
      <c r="TYV2" s="226"/>
      <c r="TYW2" s="226"/>
      <c r="TYX2" s="226"/>
      <c r="TYY2" s="226"/>
      <c r="TYZ2" s="226"/>
      <c r="TZA2" s="226"/>
      <c r="TZB2" s="226"/>
      <c r="TZC2" s="226"/>
      <c r="TZD2" s="226"/>
      <c r="TZE2" s="226"/>
      <c r="TZF2" s="226"/>
      <c r="TZG2" s="226"/>
      <c r="TZH2" s="226"/>
      <c r="TZI2" s="226"/>
      <c r="TZJ2" s="226"/>
      <c r="TZK2" s="226"/>
      <c r="TZL2" s="226"/>
      <c r="TZM2" s="226"/>
      <c r="TZN2" s="226"/>
      <c r="TZO2" s="226"/>
      <c r="TZP2" s="226"/>
      <c r="TZQ2" s="226"/>
      <c r="TZR2" s="226"/>
      <c r="TZS2" s="226"/>
      <c r="TZT2" s="226"/>
      <c r="TZU2" s="226"/>
      <c r="TZV2" s="226"/>
      <c r="TZW2" s="226"/>
      <c r="TZX2" s="226"/>
      <c r="TZY2" s="226"/>
      <c r="TZZ2" s="226"/>
      <c r="UAA2" s="226"/>
      <c r="UAB2" s="226"/>
      <c r="UAC2" s="226"/>
      <c r="UAD2" s="226"/>
      <c r="UAE2" s="226"/>
      <c r="UAF2" s="226"/>
      <c r="UAG2" s="226"/>
      <c r="UAH2" s="226"/>
      <c r="UAI2" s="226"/>
      <c r="UAJ2" s="226"/>
      <c r="UAK2" s="226"/>
      <c r="UAL2" s="226"/>
      <c r="UAM2" s="226"/>
      <c r="UAN2" s="226"/>
      <c r="UAO2" s="226"/>
      <c r="UAP2" s="226"/>
      <c r="UAQ2" s="226"/>
      <c r="UAR2" s="226"/>
      <c r="UAS2" s="226"/>
      <c r="UAT2" s="226"/>
      <c r="UAU2" s="226"/>
      <c r="UAV2" s="226"/>
      <c r="UAW2" s="226"/>
      <c r="UAX2" s="226"/>
      <c r="UAY2" s="226"/>
      <c r="UAZ2" s="226"/>
      <c r="UBA2" s="226"/>
      <c r="UBB2" s="226"/>
      <c r="UBC2" s="226"/>
      <c r="UBD2" s="226"/>
      <c r="UBE2" s="226"/>
      <c r="UBF2" s="226"/>
      <c r="UBG2" s="226"/>
      <c r="UBH2" s="226"/>
      <c r="UBI2" s="226"/>
      <c r="UBJ2" s="226"/>
      <c r="UBK2" s="226"/>
      <c r="UBL2" s="226"/>
      <c r="UBM2" s="226"/>
      <c r="UBN2" s="226"/>
      <c r="UBO2" s="226"/>
      <c r="UBP2" s="226"/>
      <c r="UBQ2" s="226"/>
      <c r="UBR2" s="226"/>
      <c r="UBS2" s="226"/>
      <c r="UBT2" s="226"/>
      <c r="UBU2" s="226"/>
      <c r="UBV2" s="226"/>
      <c r="UBW2" s="226"/>
      <c r="UBX2" s="226"/>
      <c r="UBY2" s="226"/>
      <c r="UBZ2" s="226"/>
      <c r="UCA2" s="226"/>
      <c r="UCB2" s="226"/>
      <c r="UCC2" s="226"/>
      <c r="UCD2" s="226"/>
      <c r="UCE2" s="226"/>
      <c r="UCF2" s="226"/>
      <c r="UCG2" s="226"/>
      <c r="UCH2" s="226"/>
      <c r="UCI2" s="226"/>
      <c r="UCJ2" s="226"/>
      <c r="UCK2" s="226"/>
      <c r="UCL2" s="226"/>
      <c r="UCM2" s="226"/>
      <c r="UCN2" s="226"/>
      <c r="UCO2" s="226"/>
      <c r="UCP2" s="226"/>
      <c r="UCQ2" s="226"/>
      <c r="UCR2" s="226"/>
      <c r="UCS2" s="226"/>
      <c r="UCT2" s="226"/>
      <c r="UCU2" s="226"/>
      <c r="UCV2" s="226"/>
      <c r="UCW2" s="226"/>
      <c r="UCX2" s="226"/>
      <c r="UCY2" s="226"/>
      <c r="UCZ2" s="226"/>
      <c r="UDA2" s="226"/>
      <c r="UDB2" s="226"/>
      <c r="UDC2" s="226"/>
      <c r="UDD2" s="226"/>
      <c r="UDE2" s="226"/>
      <c r="UDF2" s="226"/>
      <c r="UDG2" s="226"/>
      <c r="UDH2" s="226"/>
      <c r="UDI2" s="226"/>
      <c r="UDJ2" s="226"/>
      <c r="UDK2" s="226"/>
      <c r="UDL2" s="226"/>
      <c r="UDM2" s="226"/>
      <c r="UDN2" s="226"/>
      <c r="UDO2" s="226"/>
      <c r="UDP2" s="226"/>
      <c r="UDQ2" s="226"/>
      <c r="UDR2" s="226"/>
      <c r="UDS2" s="226"/>
      <c r="UDT2" s="226"/>
      <c r="UDU2" s="226"/>
      <c r="UDV2" s="226"/>
      <c r="UDW2" s="226"/>
      <c r="UDX2" s="226"/>
      <c r="UDY2" s="226"/>
      <c r="UDZ2" s="226"/>
      <c r="UEA2" s="226"/>
      <c r="UEB2" s="226"/>
      <c r="UEC2" s="226"/>
      <c r="UED2" s="226"/>
      <c r="UEE2" s="226"/>
      <c r="UEF2" s="226"/>
      <c r="UEG2" s="226"/>
      <c r="UEH2" s="226"/>
      <c r="UEI2" s="226"/>
      <c r="UEJ2" s="226"/>
      <c r="UEK2" s="226"/>
      <c r="UEL2" s="226"/>
      <c r="UEM2" s="226"/>
      <c r="UEN2" s="226"/>
      <c r="UEO2" s="226"/>
      <c r="UEP2" s="226"/>
      <c r="UEQ2" s="226"/>
      <c r="UER2" s="226"/>
      <c r="UES2" s="226"/>
      <c r="UET2" s="226"/>
      <c r="UEU2" s="226"/>
      <c r="UEV2" s="226"/>
      <c r="UEW2" s="226"/>
      <c r="UEX2" s="226"/>
      <c r="UEY2" s="226"/>
      <c r="UEZ2" s="226"/>
      <c r="UFA2" s="226"/>
      <c r="UFB2" s="226"/>
      <c r="UFC2" s="226"/>
      <c r="UFD2" s="226"/>
      <c r="UFE2" s="226"/>
      <c r="UFF2" s="226"/>
      <c r="UFG2" s="226"/>
      <c r="UFH2" s="226"/>
      <c r="UFI2" s="226"/>
      <c r="UFJ2" s="226"/>
      <c r="UFK2" s="226"/>
      <c r="UFL2" s="226"/>
      <c r="UFM2" s="226"/>
      <c r="UFN2" s="226"/>
      <c r="UFO2" s="226"/>
      <c r="UFP2" s="226"/>
      <c r="UFQ2" s="226"/>
      <c r="UFR2" s="226"/>
      <c r="UFS2" s="226"/>
      <c r="UFT2" s="226"/>
      <c r="UFU2" s="226"/>
      <c r="UFV2" s="226"/>
      <c r="UFW2" s="226"/>
      <c r="UFX2" s="226"/>
      <c r="UFY2" s="226"/>
      <c r="UFZ2" s="226"/>
      <c r="UGA2" s="226"/>
      <c r="UGB2" s="226"/>
      <c r="UGC2" s="226"/>
      <c r="UGD2" s="226"/>
      <c r="UGE2" s="226"/>
      <c r="UGF2" s="226"/>
      <c r="UGG2" s="226"/>
      <c r="UGH2" s="226"/>
      <c r="UGI2" s="226"/>
      <c r="UGJ2" s="226"/>
      <c r="UGK2" s="226"/>
      <c r="UGL2" s="226"/>
      <c r="UGM2" s="226"/>
      <c r="UGN2" s="226"/>
      <c r="UGO2" s="226"/>
      <c r="UGP2" s="226"/>
      <c r="UGQ2" s="226"/>
      <c r="UGR2" s="226"/>
      <c r="UGS2" s="226"/>
      <c r="UGT2" s="226"/>
      <c r="UGU2" s="226"/>
      <c r="UGV2" s="226"/>
      <c r="UGW2" s="226"/>
      <c r="UGX2" s="226"/>
      <c r="UGY2" s="226"/>
      <c r="UGZ2" s="226"/>
      <c r="UHA2" s="226"/>
      <c r="UHB2" s="226"/>
      <c r="UHC2" s="226"/>
      <c r="UHD2" s="226"/>
      <c r="UHE2" s="226"/>
      <c r="UHF2" s="226"/>
      <c r="UHG2" s="226"/>
      <c r="UHH2" s="226"/>
      <c r="UHI2" s="226"/>
      <c r="UHJ2" s="226"/>
      <c r="UHK2" s="226"/>
      <c r="UHL2" s="226"/>
      <c r="UHM2" s="226"/>
      <c r="UHN2" s="226"/>
      <c r="UHO2" s="226"/>
      <c r="UHP2" s="226"/>
      <c r="UHQ2" s="226"/>
      <c r="UHR2" s="226"/>
      <c r="UHS2" s="226"/>
      <c r="UHT2" s="226"/>
      <c r="UHU2" s="226"/>
      <c r="UHV2" s="226"/>
      <c r="UHW2" s="226"/>
      <c r="UHX2" s="226"/>
      <c r="UHY2" s="226"/>
      <c r="UHZ2" s="226"/>
      <c r="UIA2" s="226"/>
      <c r="UIB2" s="226"/>
      <c r="UIC2" s="226"/>
      <c r="UID2" s="226"/>
      <c r="UIE2" s="226"/>
      <c r="UIF2" s="226"/>
      <c r="UIG2" s="226"/>
      <c r="UIH2" s="226"/>
      <c r="UII2" s="226"/>
      <c r="UIJ2" s="226"/>
      <c r="UIK2" s="226"/>
      <c r="UIL2" s="226"/>
      <c r="UIM2" s="226"/>
      <c r="UIN2" s="226"/>
      <c r="UIO2" s="226"/>
      <c r="UIP2" s="226"/>
      <c r="UIQ2" s="226"/>
      <c r="UIR2" s="226"/>
      <c r="UIS2" s="226"/>
      <c r="UIT2" s="226"/>
      <c r="UIU2" s="226"/>
      <c r="UIV2" s="226"/>
      <c r="UIW2" s="226"/>
      <c r="UIX2" s="226"/>
      <c r="UIY2" s="226"/>
      <c r="UIZ2" s="226"/>
      <c r="UJA2" s="226"/>
      <c r="UJB2" s="226"/>
      <c r="UJC2" s="226"/>
      <c r="UJD2" s="226"/>
      <c r="UJE2" s="226"/>
      <c r="UJF2" s="226"/>
      <c r="UJG2" s="226"/>
      <c r="UJH2" s="226"/>
      <c r="UJI2" s="226"/>
      <c r="UJJ2" s="226"/>
      <c r="UJK2" s="226"/>
      <c r="UJL2" s="226"/>
      <c r="UJM2" s="226"/>
      <c r="UJN2" s="226"/>
      <c r="UJO2" s="226"/>
      <c r="UJP2" s="226"/>
      <c r="UJQ2" s="226"/>
      <c r="UJR2" s="226"/>
      <c r="UJS2" s="226"/>
      <c r="UJT2" s="226"/>
      <c r="UJU2" s="226"/>
      <c r="UJV2" s="226"/>
      <c r="UJW2" s="226"/>
      <c r="UJX2" s="226"/>
      <c r="UJY2" s="226"/>
      <c r="UJZ2" s="226"/>
      <c r="UKA2" s="226"/>
      <c r="UKB2" s="226"/>
      <c r="UKC2" s="226"/>
      <c r="UKD2" s="226"/>
      <c r="UKE2" s="226"/>
      <c r="UKF2" s="226"/>
      <c r="UKG2" s="226"/>
      <c r="UKH2" s="226"/>
      <c r="UKI2" s="226"/>
      <c r="UKJ2" s="226"/>
      <c r="UKK2" s="226"/>
      <c r="UKL2" s="226"/>
      <c r="UKM2" s="226"/>
      <c r="UKN2" s="226"/>
      <c r="UKO2" s="226"/>
      <c r="UKP2" s="226"/>
      <c r="UKQ2" s="226"/>
      <c r="UKR2" s="226"/>
      <c r="UKS2" s="226"/>
      <c r="UKT2" s="226"/>
      <c r="UKU2" s="226"/>
      <c r="UKV2" s="226"/>
      <c r="UKW2" s="226"/>
      <c r="UKX2" s="226"/>
      <c r="UKY2" s="226"/>
      <c r="UKZ2" s="226"/>
      <c r="ULA2" s="226"/>
      <c r="ULB2" s="226"/>
      <c r="ULC2" s="226"/>
      <c r="ULD2" s="226"/>
      <c r="ULE2" s="226"/>
      <c r="ULF2" s="226"/>
      <c r="ULG2" s="226"/>
      <c r="ULH2" s="226"/>
      <c r="ULI2" s="226"/>
      <c r="ULJ2" s="226"/>
      <c r="ULK2" s="226"/>
      <c r="ULL2" s="226"/>
      <c r="ULM2" s="226"/>
      <c r="ULN2" s="226"/>
      <c r="ULO2" s="226"/>
      <c r="ULP2" s="226"/>
      <c r="ULQ2" s="226"/>
      <c r="ULR2" s="226"/>
      <c r="ULS2" s="226"/>
      <c r="ULT2" s="226"/>
      <c r="ULU2" s="226"/>
      <c r="ULV2" s="226"/>
      <c r="ULW2" s="226"/>
      <c r="ULX2" s="226"/>
      <c r="ULY2" s="226"/>
      <c r="ULZ2" s="226"/>
      <c r="UMA2" s="226"/>
      <c r="UMB2" s="226"/>
      <c r="UMC2" s="226"/>
      <c r="UMD2" s="226"/>
      <c r="UME2" s="226"/>
      <c r="UMF2" s="226"/>
      <c r="UMG2" s="226"/>
      <c r="UMH2" s="226"/>
      <c r="UMI2" s="226"/>
      <c r="UMJ2" s="226"/>
      <c r="UMK2" s="226"/>
      <c r="UML2" s="226"/>
      <c r="UMM2" s="226"/>
      <c r="UMN2" s="226"/>
      <c r="UMO2" s="226"/>
      <c r="UMP2" s="226"/>
      <c r="UMQ2" s="226"/>
      <c r="UMR2" s="226"/>
      <c r="UMS2" s="226"/>
      <c r="UMT2" s="226"/>
      <c r="UMU2" s="226"/>
      <c r="UMV2" s="226"/>
      <c r="UMW2" s="226"/>
      <c r="UMX2" s="226"/>
      <c r="UMY2" s="226"/>
      <c r="UMZ2" s="226"/>
      <c r="UNA2" s="226"/>
      <c r="UNB2" s="226"/>
      <c r="UNC2" s="226"/>
      <c r="UND2" s="226"/>
      <c r="UNE2" s="226"/>
      <c r="UNF2" s="226"/>
      <c r="UNG2" s="226"/>
      <c r="UNH2" s="226"/>
      <c r="UNI2" s="226"/>
      <c r="UNJ2" s="226"/>
      <c r="UNK2" s="226"/>
      <c r="UNL2" s="226"/>
      <c r="UNM2" s="226"/>
      <c r="UNN2" s="226"/>
      <c r="UNO2" s="226"/>
      <c r="UNP2" s="226"/>
      <c r="UNQ2" s="226"/>
      <c r="UNR2" s="226"/>
      <c r="UNS2" s="226"/>
      <c r="UNT2" s="226"/>
      <c r="UNU2" s="226"/>
      <c r="UNV2" s="226"/>
      <c r="UNW2" s="226"/>
      <c r="UNX2" s="226"/>
      <c r="UNY2" s="226"/>
      <c r="UNZ2" s="226"/>
      <c r="UOA2" s="226"/>
      <c r="UOB2" s="226"/>
      <c r="UOC2" s="226"/>
      <c r="UOD2" s="226"/>
      <c r="UOE2" s="226"/>
      <c r="UOF2" s="226"/>
      <c r="UOG2" s="226"/>
      <c r="UOH2" s="226"/>
      <c r="UOI2" s="226"/>
      <c r="UOJ2" s="226"/>
      <c r="UOK2" s="226"/>
      <c r="UOL2" s="226"/>
      <c r="UOM2" s="226"/>
      <c r="UON2" s="226"/>
      <c r="UOO2" s="226"/>
      <c r="UOP2" s="226"/>
      <c r="UOQ2" s="226"/>
      <c r="UOR2" s="226"/>
      <c r="UOS2" s="226"/>
      <c r="UOT2" s="226"/>
      <c r="UOU2" s="226"/>
      <c r="UOV2" s="226"/>
      <c r="UOW2" s="226"/>
      <c r="UOX2" s="226"/>
      <c r="UOY2" s="226"/>
      <c r="UOZ2" s="226"/>
      <c r="UPA2" s="226"/>
      <c r="UPB2" s="226"/>
      <c r="UPC2" s="226"/>
      <c r="UPD2" s="226"/>
      <c r="UPE2" s="226"/>
      <c r="UPF2" s="226"/>
      <c r="UPG2" s="226"/>
      <c r="UPH2" s="226"/>
      <c r="UPI2" s="226"/>
      <c r="UPJ2" s="226"/>
      <c r="UPK2" s="226"/>
      <c r="UPL2" s="226"/>
      <c r="UPM2" s="226"/>
      <c r="UPN2" s="226"/>
      <c r="UPO2" s="226"/>
      <c r="UPP2" s="226"/>
      <c r="UPQ2" s="226"/>
      <c r="UPR2" s="226"/>
      <c r="UPS2" s="226"/>
      <c r="UPT2" s="226"/>
      <c r="UPU2" s="226"/>
      <c r="UPV2" s="226"/>
      <c r="UPW2" s="226"/>
      <c r="UPX2" s="226"/>
      <c r="UPY2" s="226"/>
      <c r="UPZ2" s="226"/>
      <c r="UQA2" s="226"/>
      <c r="UQB2" s="226"/>
      <c r="UQC2" s="226"/>
      <c r="UQD2" s="226"/>
      <c r="UQE2" s="226"/>
      <c r="UQF2" s="226"/>
      <c r="UQG2" s="226"/>
      <c r="UQH2" s="226"/>
      <c r="UQI2" s="226"/>
      <c r="UQJ2" s="226"/>
      <c r="UQK2" s="226"/>
      <c r="UQL2" s="226"/>
      <c r="UQM2" s="226"/>
      <c r="UQN2" s="226"/>
      <c r="UQO2" s="226"/>
      <c r="UQP2" s="226"/>
      <c r="UQQ2" s="226"/>
      <c r="UQR2" s="226"/>
      <c r="UQS2" s="226"/>
      <c r="UQT2" s="226"/>
      <c r="UQU2" s="226"/>
      <c r="UQV2" s="226"/>
      <c r="UQW2" s="226"/>
      <c r="UQX2" s="226"/>
      <c r="UQY2" s="226"/>
      <c r="UQZ2" s="226"/>
      <c r="URA2" s="226"/>
      <c r="URB2" s="226"/>
      <c r="URC2" s="226"/>
      <c r="URD2" s="226"/>
      <c r="URE2" s="226"/>
      <c r="URF2" s="226"/>
      <c r="URG2" s="226"/>
      <c r="URH2" s="226"/>
      <c r="URI2" s="226"/>
      <c r="URJ2" s="226"/>
      <c r="URK2" s="226"/>
      <c r="URL2" s="226"/>
      <c r="URM2" s="226"/>
      <c r="URN2" s="226"/>
      <c r="URO2" s="226"/>
      <c r="URP2" s="226"/>
      <c r="URQ2" s="226"/>
      <c r="URR2" s="226"/>
      <c r="URS2" s="226"/>
      <c r="URT2" s="226"/>
      <c r="URU2" s="226"/>
      <c r="URV2" s="226"/>
      <c r="URW2" s="226"/>
      <c r="URX2" s="226"/>
      <c r="URY2" s="226"/>
      <c r="URZ2" s="226"/>
      <c r="USA2" s="226"/>
      <c r="USB2" s="226"/>
      <c r="USC2" s="226"/>
      <c r="USD2" s="226"/>
      <c r="USE2" s="226"/>
      <c r="USF2" s="226"/>
      <c r="USG2" s="226"/>
      <c r="USH2" s="226"/>
      <c r="USI2" s="226"/>
      <c r="USJ2" s="226"/>
      <c r="USK2" s="226"/>
      <c r="USL2" s="226"/>
      <c r="USM2" s="226"/>
      <c r="USN2" s="226"/>
      <c r="USO2" s="226"/>
      <c r="USP2" s="226"/>
      <c r="USQ2" s="226"/>
      <c r="USR2" s="226"/>
      <c r="USS2" s="226"/>
      <c r="UST2" s="226"/>
      <c r="USU2" s="226"/>
      <c r="USV2" s="226"/>
      <c r="USW2" s="226"/>
      <c r="USX2" s="226"/>
      <c r="USY2" s="226"/>
      <c r="USZ2" s="226"/>
      <c r="UTA2" s="226"/>
      <c r="UTB2" s="226"/>
      <c r="UTC2" s="226"/>
      <c r="UTD2" s="226"/>
      <c r="UTE2" s="226"/>
      <c r="UTF2" s="226"/>
      <c r="UTG2" s="226"/>
      <c r="UTH2" s="226"/>
      <c r="UTI2" s="226"/>
      <c r="UTJ2" s="226"/>
      <c r="UTK2" s="226"/>
      <c r="UTL2" s="226"/>
      <c r="UTM2" s="226"/>
      <c r="UTN2" s="226"/>
      <c r="UTO2" s="226"/>
      <c r="UTP2" s="226"/>
      <c r="UTQ2" s="226"/>
      <c r="UTR2" s="226"/>
      <c r="UTS2" s="226"/>
      <c r="UTT2" s="226"/>
      <c r="UTU2" s="226"/>
      <c r="UTV2" s="226"/>
      <c r="UTW2" s="226"/>
      <c r="UTX2" s="226"/>
      <c r="UTY2" s="226"/>
      <c r="UTZ2" s="226"/>
      <c r="UUA2" s="226"/>
      <c r="UUB2" s="226"/>
      <c r="UUC2" s="226"/>
      <c r="UUD2" s="226"/>
      <c r="UUE2" s="226"/>
      <c r="UUF2" s="226"/>
      <c r="UUG2" s="226"/>
      <c r="UUH2" s="226"/>
      <c r="UUI2" s="226"/>
      <c r="UUJ2" s="226"/>
      <c r="UUK2" s="226"/>
      <c r="UUL2" s="226"/>
      <c r="UUM2" s="226"/>
      <c r="UUN2" s="226"/>
      <c r="UUO2" s="226"/>
      <c r="UUP2" s="226"/>
      <c r="UUQ2" s="226"/>
      <c r="UUR2" s="226"/>
      <c r="UUS2" s="226"/>
      <c r="UUT2" s="226"/>
      <c r="UUU2" s="226"/>
      <c r="UUV2" s="226"/>
      <c r="UUW2" s="226"/>
      <c r="UUX2" s="226"/>
      <c r="UUY2" s="226"/>
      <c r="UUZ2" s="226"/>
      <c r="UVA2" s="226"/>
      <c r="UVB2" s="226"/>
      <c r="UVC2" s="226"/>
      <c r="UVD2" s="226"/>
      <c r="UVE2" s="226"/>
      <c r="UVF2" s="226"/>
      <c r="UVG2" s="226"/>
      <c r="UVH2" s="226"/>
      <c r="UVI2" s="226"/>
      <c r="UVJ2" s="226"/>
      <c r="UVK2" s="226"/>
      <c r="UVL2" s="226"/>
      <c r="UVM2" s="226"/>
      <c r="UVN2" s="226"/>
      <c r="UVO2" s="226"/>
      <c r="UVP2" s="226"/>
      <c r="UVQ2" s="226"/>
      <c r="UVR2" s="226"/>
      <c r="UVS2" s="226"/>
      <c r="UVT2" s="226"/>
      <c r="UVU2" s="226"/>
      <c r="UVV2" s="226"/>
      <c r="UVW2" s="226"/>
      <c r="UVX2" s="226"/>
      <c r="UVY2" s="226"/>
      <c r="UVZ2" s="226"/>
      <c r="UWA2" s="226"/>
      <c r="UWB2" s="226"/>
      <c r="UWC2" s="226"/>
      <c r="UWD2" s="226"/>
      <c r="UWE2" s="226"/>
      <c r="UWF2" s="226"/>
      <c r="UWG2" s="226"/>
      <c r="UWH2" s="226"/>
      <c r="UWI2" s="226"/>
      <c r="UWJ2" s="226"/>
      <c r="UWK2" s="226"/>
      <c r="UWL2" s="226"/>
      <c r="UWM2" s="226"/>
      <c r="UWN2" s="226"/>
      <c r="UWO2" s="226"/>
      <c r="UWP2" s="226"/>
      <c r="UWQ2" s="226"/>
      <c r="UWR2" s="226"/>
      <c r="UWS2" s="226"/>
      <c r="UWT2" s="226"/>
      <c r="UWU2" s="226"/>
      <c r="UWV2" s="226"/>
      <c r="UWW2" s="226"/>
      <c r="UWX2" s="226"/>
      <c r="UWY2" s="226"/>
      <c r="UWZ2" s="226"/>
      <c r="UXA2" s="226"/>
      <c r="UXB2" s="226"/>
      <c r="UXC2" s="226"/>
      <c r="UXD2" s="226"/>
      <c r="UXE2" s="226"/>
      <c r="UXF2" s="226"/>
      <c r="UXG2" s="226"/>
      <c r="UXH2" s="226"/>
      <c r="UXI2" s="226"/>
      <c r="UXJ2" s="226"/>
      <c r="UXK2" s="226"/>
      <c r="UXL2" s="226"/>
      <c r="UXM2" s="226"/>
      <c r="UXN2" s="226"/>
      <c r="UXO2" s="226"/>
      <c r="UXP2" s="226"/>
      <c r="UXQ2" s="226"/>
      <c r="UXR2" s="226"/>
      <c r="UXS2" s="226"/>
      <c r="UXT2" s="226"/>
      <c r="UXU2" s="226"/>
      <c r="UXV2" s="226"/>
      <c r="UXW2" s="226"/>
      <c r="UXX2" s="226"/>
      <c r="UXY2" s="226"/>
      <c r="UXZ2" s="226"/>
      <c r="UYA2" s="226"/>
      <c r="UYB2" s="226"/>
      <c r="UYC2" s="226"/>
      <c r="UYD2" s="226"/>
      <c r="UYE2" s="226"/>
      <c r="UYF2" s="226"/>
      <c r="UYG2" s="226"/>
      <c r="UYH2" s="226"/>
      <c r="UYI2" s="226"/>
      <c r="UYJ2" s="226"/>
      <c r="UYK2" s="226"/>
      <c r="UYL2" s="226"/>
      <c r="UYM2" s="226"/>
      <c r="UYN2" s="226"/>
      <c r="UYO2" s="226"/>
      <c r="UYP2" s="226"/>
      <c r="UYQ2" s="226"/>
      <c r="UYR2" s="226"/>
      <c r="UYS2" s="226"/>
      <c r="UYT2" s="226"/>
      <c r="UYU2" s="226"/>
      <c r="UYV2" s="226"/>
      <c r="UYW2" s="226"/>
      <c r="UYX2" s="226"/>
      <c r="UYY2" s="226"/>
      <c r="UYZ2" s="226"/>
      <c r="UZA2" s="226"/>
      <c r="UZB2" s="226"/>
      <c r="UZC2" s="226"/>
      <c r="UZD2" s="226"/>
      <c r="UZE2" s="226"/>
      <c r="UZF2" s="226"/>
      <c r="UZG2" s="226"/>
      <c r="UZH2" s="226"/>
      <c r="UZI2" s="226"/>
      <c r="UZJ2" s="226"/>
      <c r="UZK2" s="226"/>
      <c r="UZL2" s="226"/>
      <c r="UZM2" s="226"/>
      <c r="UZN2" s="226"/>
      <c r="UZO2" s="226"/>
      <c r="UZP2" s="226"/>
      <c r="UZQ2" s="226"/>
      <c r="UZR2" s="226"/>
      <c r="UZS2" s="226"/>
      <c r="UZT2" s="226"/>
      <c r="UZU2" s="226"/>
      <c r="UZV2" s="226"/>
      <c r="UZW2" s="226"/>
      <c r="UZX2" s="226"/>
      <c r="UZY2" s="226"/>
      <c r="UZZ2" s="226"/>
      <c r="VAA2" s="226"/>
      <c r="VAB2" s="226"/>
      <c r="VAC2" s="226"/>
      <c r="VAD2" s="226"/>
      <c r="VAE2" s="226"/>
      <c r="VAF2" s="226"/>
      <c r="VAG2" s="226"/>
      <c r="VAH2" s="226"/>
      <c r="VAI2" s="226"/>
      <c r="VAJ2" s="226"/>
      <c r="VAK2" s="226"/>
      <c r="VAL2" s="226"/>
      <c r="VAM2" s="226"/>
      <c r="VAN2" s="226"/>
      <c r="VAO2" s="226"/>
      <c r="VAP2" s="226"/>
      <c r="VAQ2" s="226"/>
      <c r="VAR2" s="226"/>
      <c r="VAS2" s="226"/>
      <c r="VAT2" s="226"/>
      <c r="VAU2" s="226"/>
      <c r="VAV2" s="226"/>
      <c r="VAW2" s="226"/>
      <c r="VAX2" s="226"/>
      <c r="VAY2" s="226"/>
      <c r="VAZ2" s="226"/>
      <c r="VBA2" s="226"/>
      <c r="VBB2" s="226"/>
      <c r="VBC2" s="226"/>
      <c r="VBD2" s="226"/>
      <c r="VBE2" s="226"/>
      <c r="VBF2" s="226"/>
      <c r="VBG2" s="226"/>
      <c r="VBH2" s="226"/>
      <c r="VBI2" s="226"/>
      <c r="VBJ2" s="226"/>
      <c r="VBK2" s="226"/>
      <c r="VBL2" s="226"/>
      <c r="VBM2" s="226"/>
      <c r="VBN2" s="226"/>
      <c r="VBO2" s="226"/>
      <c r="VBP2" s="226"/>
      <c r="VBQ2" s="226"/>
      <c r="VBR2" s="226"/>
      <c r="VBS2" s="226"/>
      <c r="VBT2" s="226"/>
      <c r="VBU2" s="226"/>
      <c r="VBV2" s="226"/>
      <c r="VBW2" s="226"/>
      <c r="VBX2" s="226"/>
      <c r="VBY2" s="226"/>
      <c r="VBZ2" s="226"/>
      <c r="VCA2" s="226"/>
      <c r="VCB2" s="226"/>
      <c r="VCC2" s="226"/>
      <c r="VCD2" s="226"/>
      <c r="VCE2" s="226"/>
      <c r="VCF2" s="226"/>
      <c r="VCG2" s="226"/>
      <c r="VCH2" s="226"/>
      <c r="VCI2" s="226"/>
      <c r="VCJ2" s="226"/>
      <c r="VCK2" s="226"/>
      <c r="VCL2" s="226"/>
      <c r="VCM2" s="226"/>
      <c r="VCN2" s="226"/>
      <c r="VCO2" s="226"/>
      <c r="VCP2" s="226"/>
      <c r="VCQ2" s="226"/>
      <c r="VCR2" s="226"/>
      <c r="VCS2" s="226"/>
      <c r="VCT2" s="226"/>
      <c r="VCU2" s="226"/>
      <c r="VCV2" s="226"/>
      <c r="VCW2" s="226"/>
      <c r="VCX2" s="226"/>
      <c r="VCY2" s="226"/>
      <c r="VCZ2" s="226"/>
      <c r="VDA2" s="226"/>
      <c r="VDB2" s="226"/>
      <c r="VDC2" s="226"/>
      <c r="VDD2" s="226"/>
      <c r="VDE2" s="226"/>
      <c r="VDF2" s="226"/>
      <c r="VDG2" s="226"/>
      <c r="VDH2" s="226"/>
      <c r="VDI2" s="226"/>
      <c r="VDJ2" s="226"/>
      <c r="VDK2" s="226"/>
      <c r="VDL2" s="226"/>
      <c r="VDM2" s="226"/>
      <c r="VDN2" s="226"/>
      <c r="VDO2" s="226"/>
      <c r="VDP2" s="226"/>
      <c r="VDQ2" s="226"/>
      <c r="VDR2" s="226"/>
      <c r="VDS2" s="226"/>
      <c r="VDT2" s="226"/>
      <c r="VDU2" s="226"/>
      <c r="VDV2" s="226"/>
      <c r="VDW2" s="226"/>
      <c r="VDX2" s="226"/>
      <c r="VDY2" s="226"/>
      <c r="VDZ2" s="226"/>
      <c r="VEA2" s="226"/>
      <c r="VEB2" s="226"/>
      <c r="VEC2" s="226"/>
      <c r="VED2" s="226"/>
      <c r="VEE2" s="226"/>
      <c r="VEF2" s="226"/>
      <c r="VEG2" s="226"/>
      <c r="VEH2" s="226"/>
      <c r="VEI2" s="226"/>
      <c r="VEJ2" s="226"/>
      <c r="VEK2" s="226"/>
      <c r="VEL2" s="226"/>
      <c r="VEM2" s="226"/>
      <c r="VEN2" s="226"/>
      <c r="VEO2" s="226"/>
      <c r="VEP2" s="226"/>
      <c r="VEQ2" s="226"/>
      <c r="VER2" s="226"/>
      <c r="VES2" s="226"/>
      <c r="VET2" s="226"/>
      <c r="VEU2" s="226"/>
      <c r="VEV2" s="226"/>
      <c r="VEW2" s="226"/>
      <c r="VEX2" s="226"/>
      <c r="VEY2" s="226"/>
      <c r="VEZ2" s="226"/>
      <c r="VFA2" s="226"/>
      <c r="VFB2" s="226"/>
      <c r="VFC2" s="226"/>
      <c r="VFD2" s="226"/>
      <c r="VFE2" s="226"/>
      <c r="VFF2" s="226"/>
      <c r="VFG2" s="226"/>
      <c r="VFH2" s="226"/>
      <c r="VFI2" s="226"/>
      <c r="VFJ2" s="226"/>
      <c r="VFK2" s="226"/>
      <c r="VFL2" s="226"/>
      <c r="VFM2" s="226"/>
      <c r="VFN2" s="226"/>
      <c r="VFO2" s="226"/>
      <c r="VFP2" s="226"/>
      <c r="VFQ2" s="226"/>
      <c r="VFR2" s="226"/>
      <c r="VFS2" s="226"/>
      <c r="VFT2" s="226"/>
      <c r="VFU2" s="226"/>
      <c r="VFV2" s="226"/>
      <c r="VFW2" s="226"/>
      <c r="VFX2" s="226"/>
      <c r="VFY2" s="226"/>
      <c r="VFZ2" s="226"/>
      <c r="VGA2" s="226"/>
      <c r="VGB2" s="226"/>
      <c r="VGC2" s="226"/>
      <c r="VGD2" s="226"/>
      <c r="VGE2" s="226"/>
      <c r="VGF2" s="226"/>
      <c r="VGG2" s="226"/>
      <c r="VGH2" s="226"/>
      <c r="VGI2" s="226"/>
      <c r="VGJ2" s="226"/>
      <c r="VGK2" s="226"/>
      <c r="VGL2" s="226"/>
      <c r="VGM2" s="226"/>
      <c r="VGN2" s="226"/>
      <c r="VGO2" s="226"/>
      <c r="VGP2" s="226"/>
      <c r="VGQ2" s="226"/>
      <c r="VGR2" s="226"/>
      <c r="VGS2" s="226"/>
      <c r="VGT2" s="226"/>
      <c r="VGU2" s="226"/>
      <c r="VGV2" s="226"/>
      <c r="VGW2" s="226"/>
      <c r="VGX2" s="226"/>
      <c r="VGY2" s="226"/>
      <c r="VGZ2" s="226"/>
      <c r="VHA2" s="226"/>
      <c r="VHB2" s="226"/>
      <c r="VHC2" s="226"/>
      <c r="VHD2" s="226"/>
      <c r="VHE2" s="226"/>
      <c r="VHF2" s="226"/>
      <c r="VHG2" s="226"/>
      <c r="VHH2" s="226"/>
      <c r="VHI2" s="226"/>
      <c r="VHJ2" s="226"/>
      <c r="VHK2" s="226"/>
      <c r="VHL2" s="226"/>
      <c r="VHM2" s="226"/>
      <c r="VHN2" s="226"/>
      <c r="VHO2" s="226"/>
      <c r="VHP2" s="226"/>
      <c r="VHQ2" s="226"/>
      <c r="VHR2" s="226"/>
      <c r="VHS2" s="226"/>
      <c r="VHT2" s="226"/>
      <c r="VHU2" s="226"/>
      <c r="VHV2" s="226"/>
      <c r="VHW2" s="226"/>
      <c r="VHX2" s="226"/>
      <c r="VHY2" s="226"/>
      <c r="VHZ2" s="226"/>
      <c r="VIA2" s="226"/>
      <c r="VIB2" s="226"/>
      <c r="VIC2" s="226"/>
      <c r="VID2" s="226"/>
      <c r="VIE2" s="226"/>
      <c r="VIF2" s="226"/>
      <c r="VIG2" s="226"/>
      <c r="VIH2" s="226"/>
      <c r="VII2" s="226"/>
      <c r="VIJ2" s="226"/>
      <c r="VIK2" s="226"/>
      <c r="VIL2" s="226"/>
      <c r="VIM2" s="226"/>
      <c r="VIN2" s="226"/>
      <c r="VIO2" s="226"/>
      <c r="VIP2" s="226"/>
      <c r="VIQ2" s="226"/>
      <c r="VIR2" s="226"/>
      <c r="VIS2" s="226"/>
      <c r="VIT2" s="226"/>
      <c r="VIU2" s="226"/>
      <c r="VIV2" s="226"/>
      <c r="VIW2" s="226"/>
      <c r="VIX2" s="226"/>
      <c r="VIY2" s="226"/>
      <c r="VIZ2" s="226"/>
      <c r="VJA2" s="226"/>
      <c r="VJB2" s="226"/>
      <c r="VJC2" s="226"/>
      <c r="VJD2" s="226"/>
      <c r="VJE2" s="226"/>
      <c r="VJF2" s="226"/>
      <c r="VJG2" s="226"/>
      <c r="VJH2" s="226"/>
      <c r="VJI2" s="226"/>
      <c r="VJJ2" s="226"/>
      <c r="VJK2" s="226"/>
      <c r="VJL2" s="226"/>
      <c r="VJM2" s="226"/>
      <c r="VJN2" s="226"/>
      <c r="VJO2" s="226"/>
      <c r="VJP2" s="226"/>
      <c r="VJQ2" s="226"/>
      <c r="VJR2" s="226"/>
      <c r="VJS2" s="226"/>
      <c r="VJT2" s="226"/>
      <c r="VJU2" s="226"/>
      <c r="VJV2" s="226"/>
      <c r="VJW2" s="226"/>
      <c r="VJX2" s="226"/>
      <c r="VJY2" s="226"/>
      <c r="VJZ2" s="226"/>
      <c r="VKA2" s="226"/>
      <c r="VKB2" s="226"/>
      <c r="VKC2" s="226"/>
      <c r="VKD2" s="226"/>
      <c r="VKE2" s="226"/>
      <c r="VKF2" s="226"/>
      <c r="VKG2" s="226"/>
      <c r="VKH2" s="226"/>
      <c r="VKI2" s="226"/>
      <c r="VKJ2" s="226"/>
      <c r="VKK2" s="226"/>
      <c r="VKL2" s="226"/>
      <c r="VKM2" s="226"/>
      <c r="VKN2" s="226"/>
      <c r="VKO2" s="226"/>
      <c r="VKP2" s="226"/>
      <c r="VKQ2" s="226"/>
      <c r="VKR2" s="226"/>
      <c r="VKS2" s="226"/>
      <c r="VKT2" s="226"/>
      <c r="VKU2" s="226"/>
      <c r="VKV2" s="226"/>
      <c r="VKW2" s="226"/>
      <c r="VKX2" s="226"/>
      <c r="VKY2" s="226"/>
      <c r="VKZ2" s="226"/>
      <c r="VLA2" s="226"/>
      <c r="VLB2" s="226"/>
      <c r="VLC2" s="226"/>
      <c r="VLD2" s="226"/>
      <c r="VLE2" s="226"/>
      <c r="VLF2" s="226"/>
      <c r="VLG2" s="226"/>
      <c r="VLH2" s="226"/>
      <c r="VLI2" s="226"/>
      <c r="VLJ2" s="226"/>
      <c r="VLK2" s="226"/>
      <c r="VLL2" s="226"/>
      <c r="VLM2" s="226"/>
      <c r="VLN2" s="226"/>
      <c r="VLO2" s="226"/>
      <c r="VLP2" s="226"/>
      <c r="VLQ2" s="226"/>
      <c r="VLR2" s="226"/>
      <c r="VLS2" s="226"/>
      <c r="VLT2" s="226"/>
      <c r="VLU2" s="226"/>
      <c r="VLV2" s="226"/>
      <c r="VLW2" s="226"/>
      <c r="VLX2" s="226"/>
      <c r="VLY2" s="226"/>
      <c r="VLZ2" s="226"/>
      <c r="VMA2" s="226"/>
      <c r="VMB2" s="226"/>
      <c r="VMC2" s="226"/>
      <c r="VMD2" s="226"/>
      <c r="VME2" s="226"/>
      <c r="VMF2" s="226"/>
      <c r="VMG2" s="226"/>
      <c r="VMH2" s="226"/>
      <c r="VMI2" s="226"/>
      <c r="VMJ2" s="226"/>
      <c r="VMK2" s="226"/>
      <c r="VML2" s="226"/>
      <c r="VMM2" s="226"/>
      <c r="VMN2" s="226"/>
      <c r="VMO2" s="226"/>
      <c r="VMP2" s="226"/>
      <c r="VMQ2" s="226"/>
      <c r="VMR2" s="226"/>
      <c r="VMS2" s="226"/>
      <c r="VMT2" s="226"/>
      <c r="VMU2" s="226"/>
      <c r="VMV2" s="226"/>
      <c r="VMW2" s="226"/>
      <c r="VMX2" s="226"/>
      <c r="VMY2" s="226"/>
      <c r="VMZ2" s="226"/>
      <c r="VNA2" s="226"/>
      <c r="VNB2" s="226"/>
      <c r="VNC2" s="226"/>
      <c r="VND2" s="226"/>
      <c r="VNE2" s="226"/>
      <c r="VNF2" s="226"/>
      <c r="VNG2" s="226"/>
      <c r="VNH2" s="226"/>
      <c r="VNI2" s="226"/>
      <c r="VNJ2" s="226"/>
      <c r="VNK2" s="226"/>
      <c r="VNL2" s="226"/>
      <c r="VNM2" s="226"/>
      <c r="VNN2" s="226"/>
      <c r="VNO2" s="226"/>
      <c r="VNP2" s="226"/>
      <c r="VNQ2" s="226"/>
      <c r="VNR2" s="226"/>
      <c r="VNS2" s="226"/>
      <c r="VNT2" s="226"/>
      <c r="VNU2" s="226"/>
      <c r="VNV2" s="226"/>
      <c r="VNW2" s="226"/>
      <c r="VNX2" s="226"/>
      <c r="VNY2" s="226"/>
      <c r="VNZ2" s="226"/>
      <c r="VOA2" s="226"/>
      <c r="VOB2" s="226"/>
      <c r="VOC2" s="226"/>
      <c r="VOD2" s="226"/>
      <c r="VOE2" s="226"/>
      <c r="VOF2" s="226"/>
      <c r="VOG2" s="226"/>
      <c r="VOH2" s="226"/>
      <c r="VOI2" s="226"/>
      <c r="VOJ2" s="226"/>
      <c r="VOK2" s="226"/>
      <c r="VOL2" s="226"/>
      <c r="VOM2" s="226"/>
      <c r="VON2" s="226"/>
      <c r="VOO2" s="226"/>
      <c r="VOP2" s="226"/>
      <c r="VOQ2" s="226"/>
      <c r="VOR2" s="226"/>
      <c r="VOS2" s="226"/>
      <c r="VOT2" s="226"/>
      <c r="VOU2" s="226"/>
      <c r="VOV2" s="226"/>
      <c r="VOW2" s="226"/>
      <c r="VOX2" s="226"/>
      <c r="VOY2" s="226"/>
      <c r="VOZ2" s="226"/>
      <c r="VPA2" s="226"/>
      <c r="VPB2" s="226"/>
      <c r="VPC2" s="226"/>
      <c r="VPD2" s="226"/>
      <c r="VPE2" s="226"/>
      <c r="VPF2" s="226"/>
      <c r="VPG2" s="226"/>
      <c r="VPH2" s="226"/>
      <c r="VPI2" s="226"/>
      <c r="VPJ2" s="226"/>
      <c r="VPK2" s="226"/>
      <c r="VPL2" s="226"/>
      <c r="VPM2" s="226"/>
      <c r="VPN2" s="226"/>
      <c r="VPO2" s="226"/>
      <c r="VPP2" s="226"/>
      <c r="VPQ2" s="226"/>
      <c r="VPR2" s="226"/>
      <c r="VPS2" s="226"/>
      <c r="VPT2" s="226"/>
      <c r="VPU2" s="226"/>
      <c r="VPV2" s="226"/>
      <c r="VPW2" s="226"/>
      <c r="VPX2" s="226"/>
      <c r="VPY2" s="226"/>
      <c r="VPZ2" s="226"/>
      <c r="VQA2" s="226"/>
      <c r="VQB2" s="226"/>
      <c r="VQC2" s="226"/>
      <c r="VQD2" s="226"/>
      <c r="VQE2" s="226"/>
      <c r="VQF2" s="226"/>
      <c r="VQG2" s="226"/>
      <c r="VQH2" s="226"/>
      <c r="VQI2" s="226"/>
      <c r="VQJ2" s="226"/>
      <c r="VQK2" s="226"/>
      <c r="VQL2" s="226"/>
      <c r="VQM2" s="226"/>
      <c r="VQN2" s="226"/>
      <c r="VQO2" s="226"/>
      <c r="VQP2" s="226"/>
      <c r="VQQ2" s="226"/>
      <c r="VQR2" s="226"/>
      <c r="VQS2" s="226"/>
      <c r="VQT2" s="226"/>
      <c r="VQU2" s="226"/>
      <c r="VQV2" s="226"/>
      <c r="VQW2" s="226"/>
      <c r="VQX2" s="226"/>
      <c r="VQY2" s="226"/>
      <c r="VQZ2" s="226"/>
      <c r="VRA2" s="226"/>
      <c r="VRB2" s="226"/>
      <c r="VRC2" s="226"/>
      <c r="VRD2" s="226"/>
      <c r="VRE2" s="226"/>
      <c r="VRF2" s="226"/>
      <c r="VRG2" s="226"/>
      <c r="VRH2" s="226"/>
      <c r="VRI2" s="226"/>
      <c r="VRJ2" s="226"/>
      <c r="VRK2" s="226"/>
      <c r="VRL2" s="226"/>
      <c r="VRM2" s="226"/>
      <c r="VRN2" s="226"/>
      <c r="VRO2" s="226"/>
      <c r="VRP2" s="226"/>
      <c r="VRQ2" s="226"/>
      <c r="VRR2" s="226"/>
      <c r="VRS2" s="226"/>
      <c r="VRT2" s="226"/>
      <c r="VRU2" s="226"/>
      <c r="VRV2" s="226"/>
      <c r="VRW2" s="226"/>
      <c r="VRX2" s="226"/>
      <c r="VRY2" s="226"/>
      <c r="VRZ2" s="226"/>
      <c r="VSA2" s="226"/>
      <c r="VSB2" s="226"/>
      <c r="VSC2" s="226"/>
      <c r="VSD2" s="226"/>
      <c r="VSE2" s="226"/>
      <c r="VSF2" s="226"/>
      <c r="VSG2" s="226"/>
      <c r="VSH2" s="226"/>
      <c r="VSI2" s="226"/>
      <c r="VSJ2" s="226"/>
      <c r="VSK2" s="226"/>
      <c r="VSL2" s="226"/>
      <c r="VSM2" s="226"/>
      <c r="VSN2" s="226"/>
      <c r="VSO2" s="226"/>
      <c r="VSP2" s="226"/>
      <c r="VSQ2" s="226"/>
      <c r="VSR2" s="226"/>
      <c r="VSS2" s="226"/>
      <c r="VST2" s="226"/>
      <c r="VSU2" s="226"/>
      <c r="VSV2" s="226"/>
      <c r="VSW2" s="226"/>
      <c r="VSX2" s="226"/>
      <c r="VSY2" s="226"/>
      <c r="VSZ2" s="226"/>
      <c r="VTA2" s="226"/>
      <c r="VTB2" s="226"/>
      <c r="VTC2" s="226"/>
      <c r="VTD2" s="226"/>
      <c r="VTE2" s="226"/>
      <c r="VTF2" s="226"/>
      <c r="VTG2" s="226"/>
      <c r="VTH2" s="226"/>
      <c r="VTI2" s="226"/>
      <c r="VTJ2" s="226"/>
      <c r="VTK2" s="226"/>
      <c r="VTL2" s="226"/>
      <c r="VTM2" s="226"/>
      <c r="VTN2" s="226"/>
      <c r="VTO2" s="226"/>
      <c r="VTP2" s="226"/>
      <c r="VTQ2" s="226"/>
      <c r="VTR2" s="226"/>
      <c r="VTS2" s="226"/>
      <c r="VTT2" s="226"/>
      <c r="VTU2" s="226"/>
      <c r="VTV2" s="226"/>
      <c r="VTW2" s="226"/>
      <c r="VTX2" s="226"/>
      <c r="VTY2" s="226"/>
      <c r="VTZ2" s="226"/>
      <c r="VUA2" s="226"/>
      <c r="VUB2" s="226"/>
      <c r="VUC2" s="226"/>
      <c r="VUD2" s="226"/>
      <c r="VUE2" s="226"/>
      <c r="VUF2" s="226"/>
      <c r="VUG2" s="226"/>
      <c r="VUH2" s="226"/>
      <c r="VUI2" s="226"/>
      <c r="VUJ2" s="226"/>
      <c r="VUK2" s="226"/>
      <c r="VUL2" s="226"/>
      <c r="VUM2" s="226"/>
      <c r="VUN2" s="226"/>
      <c r="VUO2" s="226"/>
      <c r="VUP2" s="226"/>
      <c r="VUQ2" s="226"/>
      <c r="VUR2" s="226"/>
      <c r="VUS2" s="226"/>
      <c r="VUT2" s="226"/>
      <c r="VUU2" s="226"/>
      <c r="VUV2" s="226"/>
      <c r="VUW2" s="226"/>
      <c r="VUX2" s="226"/>
      <c r="VUY2" s="226"/>
      <c r="VUZ2" s="226"/>
      <c r="VVA2" s="226"/>
      <c r="VVB2" s="226"/>
      <c r="VVC2" s="226"/>
      <c r="VVD2" s="226"/>
      <c r="VVE2" s="226"/>
      <c r="VVF2" s="226"/>
      <c r="VVG2" s="226"/>
      <c r="VVH2" s="226"/>
      <c r="VVI2" s="226"/>
      <c r="VVJ2" s="226"/>
      <c r="VVK2" s="226"/>
      <c r="VVL2" s="226"/>
      <c r="VVM2" s="226"/>
      <c r="VVN2" s="226"/>
      <c r="VVO2" s="226"/>
      <c r="VVP2" s="226"/>
      <c r="VVQ2" s="226"/>
      <c r="VVR2" s="226"/>
      <c r="VVS2" s="226"/>
      <c r="VVT2" s="226"/>
      <c r="VVU2" s="226"/>
      <c r="VVV2" s="226"/>
      <c r="VVW2" s="226"/>
      <c r="VVX2" s="226"/>
      <c r="VVY2" s="226"/>
      <c r="VVZ2" s="226"/>
      <c r="VWA2" s="226"/>
      <c r="VWB2" s="226"/>
      <c r="VWC2" s="226"/>
      <c r="VWD2" s="226"/>
      <c r="VWE2" s="226"/>
      <c r="VWF2" s="226"/>
      <c r="VWG2" s="226"/>
      <c r="VWH2" s="226"/>
      <c r="VWI2" s="226"/>
      <c r="VWJ2" s="226"/>
      <c r="VWK2" s="226"/>
      <c r="VWL2" s="226"/>
      <c r="VWM2" s="226"/>
      <c r="VWN2" s="226"/>
      <c r="VWO2" s="226"/>
      <c r="VWP2" s="226"/>
      <c r="VWQ2" s="226"/>
      <c r="VWR2" s="226"/>
      <c r="VWS2" s="226"/>
      <c r="VWT2" s="226"/>
      <c r="VWU2" s="226"/>
      <c r="VWV2" s="226"/>
      <c r="VWW2" s="226"/>
      <c r="VWX2" s="226"/>
      <c r="VWY2" s="226"/>
      <c r="VWZ2" s="226"/>
      <c r="VXA2" s="226"/>
      <c r="VXB2" s="226"/>
      <c r="VXC2" s="226"/>
      <c r="VXD2" s="226"/>
      <c r="VXE2" s="226"/>
      <c r="VXF2" s="226"/>
      <c r="VXG2" s="226"/>
      <c r="VXH2" s="226"/>
      <c r="VXI2" s="226"/>
      <c r="VXJ2" s="226"/>
      <c r="VXK2" s="226"/>
      <c r="VXL2" s="226"/>
      <c r="VXM2" s="226"/>
      <c r="VXN2" s="226"/>
      <c r="VXO2" s="226"/>
      <c r="VXP2" s="226"/>
      <c r="VXQ2" s="226"/>
      <c r="VXR2" s="226"/>
      <c r="VXS2" s="226"/>
      <c r="VXT2" s="226"/>
      <c r="VXU2" s="226"/>
      <c r="VXV2" s="226"/>
      <c r="VXW2" s="226"/>
      <c r="VXX2" s="226"/>
      <c r="VXY2" s="226"/>
      <c r="VXZ2" s="226"/>
      <c r="VYA2" s="226"/>
      <c r="VYB2" s="226"/>
      <c r="VYC2" s="226"/>
      <c r="VYD2" s="226"/>
      <c r="VYE2" s="226"/>
      <c r="VYF2" s="226"/>
      <c r="VYG2" s="226"/>
      <c r="VYH2" s="226"/>
      <c r="VYI2" s="226"/>
      <c r="VYJ2" s="226"/>
      <c r="VYK2" s="226"/>
      <c r="VYL2" s="226"/>
      <c r="VYM2" s="226"/>
      <c r="VYN2" s="226"/>
      <c r="VYO2" s="226"/>
      <c r="VYP2" s="226"/>
      <c r="VYQ2" s="226"/>
      <c r="VYR2" s="226"/>
      <c r="VYS2" s="226"/>
      <c r="VYT2" s="226"/>
      <c r="VYU2" s="226"/>
      <c r="VYV2" s="226"/>
      <c r="VYW2" s="226"/>
      <c r="VYX2" s="226"/>
      <c r="VYY2" s="226"/>
      <c r="VYZ2" s="226"/>
      <c r="VZA2" s="226"/>
      <c r="VZB2" s="226"/>
      <c r="VZC2" s="226"/>
      <c r="VZD2" s="226"/>
      <c r="VZE2" s="226"/>
      <c r="VZF2" s="226"/>
      <c r="VZG2" s="226"/>
      <c r="VZH2" s="226"/>
      <c r="VZI2" s="226"/>
      <c r="VZJ2" s="226"/>
      <c r="VZK2" s="226"/>
      <c r="VZL2" s="226"/>
      <c r="VZM2" s="226"/>
      <c r="VZN2" s="226"/>
      <c r="VZO2" s="226"/>
      <c r="VZP2" s="226"/>
      <c r="VZQ2" s="226"/>
      <c r="VZR2" s="226"/>
      <c r="VZS2" s="226"/>
      <c r="VZT2" s="226"/>
      <c r="VZU2" s="226"/>
      <c r="VZV2" s="226"/>
      <c r="VZW2" s="226"/>
      <c r="VZX2" s="226"/>
      <c r="VZY2" s="226"/>
      <c r="VZZ2" s="226"/>
      <c r="WAA2" s="226"/>
      <c r="WAB2" s="226"/>
      <c r="WAC2" s="226"/>
      <c r="WAD2" s="226"/>
      <c r="WAE2" s="226"/>
      <c r="WAF2" s="226"/>
      <c r="WAG2" s="226"/>
      <c r="WAH2" s="226"/>
      <c r="WAI2" s="226"/>
      <c r="WAJ2" s="226"/>
      <c r="WAK2" s="226"/>
      <c r="WAL2" s="226"/>
      <c r="WAM2" s="226"/>
      <c r="WAN2" s="226"/>
      <c r="WAO2" s="226"/>
      <c r="WAP2" s="226"/>
      <c r="WAQ2" s="226"/>
      <c r="WAR2" s="226"/>
      <c r="WAS2" s="226"/>
      <c r="WAT2" s="226"/>
      <c r="WAU2" s="226"/>
      <c r="WAV2" s="226"/>
      <c r="WAW2" s="226"/>
      <c r="WAX2" s="226"/>
      <c r="WAY2" s="226"/>
      <c r="WAZ2" s="226"/>
      <c r="WBA2" s="226"/>
      <c r="WBB2" s="226"/>
      <c r="WBC2" s="226"/>
      <c r="WBD2" s="226"/>
      <c r="WBE2" s="226"/>
      <c r="WBF2" s="226"/>
      <c r="WBG2" s="226"/>
      <c r="WBH2" s="226"/>
      <c r="WBI2" s="226"/>
      <c r="WBJ2" s="226"/>
      <c r="WBK2" s="226"/>
      <c r="WBL2" s="226"/>
      <c r="WBM2" s="226"/>
      <c r="WBN2" s="226"/>
      <c r="WBO2" s="226"/>
      <c r="WBP2" s="226"/>
      <c r="WBQ2" s="226"/>
      <c r="WBR2" s="226"/>
      <c r="WBS2" s="226"/>
      <c r="WBT2" s="226"/>
      <c r="WBU2" s="226"/>
      <c r="WBV2" s="226"/>
      <c r="WBW2" s="226"/>
      <c r="WBX2" s="226"/>
      <c r="WBY2" s="226"/>
      <c r="WBZ2" s="226"/>
      <c r="WCA2" s="226"/>
      <c r="WCB2" s="226"/>
      <c r="WCC2" s="226"/>
      <c r="WCD2" s="226"/>
      <c r="WCE2" s="226"/>
      <c r="WCF2" s="226"/>
      <c r="WCG2" s="226"/>
      <c r="WCH2" s="226"/>
      <c r="WCI2" s="226"/>
      <c r="WCJ2" s="226"/>
      <c r="WCK2" s="226"/>
      <c r="WCL2" s="226"/>
      <c r="WCM2" s="226"/>
      <c r="WCN2" s="226"/>
      <c r="WCO2" s="226"/>
      <c r="WCP2" s="226"/>
      <c r="WCQ2" s="226"/>
      <c r="WCR2" s="226"/>
      <c r="WCS2" s="226"/>
      <c r="WCT2" s="226"/>
      <c r="WCU2" s="226"/>
      <c r="WCV2" s="226"/>
      <c r="WCW2" s="226"/>
      <c r="WCX2" s="226"/>
      <c r="WCY2" s="226"/>
      <c r="WCZ2" s="226"/>
      <c r="WDA2" s="226"/>
      <c r="WDB2" s="226"/>
      <c r="WDC2" s="226"/>
      <c r="WDD2" s="226"/>
      <c r="WDE2" s="226"/>
      <c r="WDF2" s="226"/>
      <c r="WDG2" s="226"/>
      <c r="WDH2" s="226"/>
      <c r="WDI2" s="226"/>
      <c r="WDJ2" s="226"/>
      <c r="WDK2" s="226"/>
      <c r="WDL2" s="226"/>
      <c r="WDM2" s="226"/>
      <c r="WDN2" s="226"/>
      <c r="WDO2" s="226"/>
      <c r="WDP2" s="226"/>
      <c r="WDQ2" s="226"/>
      <c r="WDR2" s="226"/>
      <c r="WDS2" s="226"/>
      <c r="WDT2" s="226"/>
      <c r="WDU2" s="226"/>
      <c r="WDV2" s="226"/>
      <c r="WDW2" s="226"/>
      <c r="WDX2" s="226"/>
      <c r="WDY2" s="226"/>
      <c r="WDZ2" s="226"/>
      <c r="WEA2" s="226"/>
      <c r="WEB2" s="226"/>
      <c r="WEC2" s="226"/>
      <c r="WED2" s="226"/>
      <c r="WEE2" s="226"/>
      <c r="WEF2" s="226"/>
      <c r="WEG2" s="226"/>
      <c r="WEH2" s="226"/>
      <c r="WEI2" s="226"/>
      <c r="WEJ2" s="226"/>
      <c r="WEK2" s="226"/>
      <c r="WEL2" s="226"/>
      <c r="WEM2" s="226"/>
      <c r="WEN2" s="226"/>
      <c r="WEO2" s="226"/>
      <c r="WEP2" s="226"/>
      <c r="WEQ2" s="226"/>
      <c r="WER2" s="226"/>
      <c r="WES2" s="226"/>
      <c r="WET2" s="226"/>
      <c r="WEU2" s="226"/>
      <c r="WEV2" s="226"/>
      <c r="WEW2" s="226"/>
      <c r="WEX2" s="226"/>
      <c r="WEY2" s="226"/>
      <c r="WEZ2" s="226"/>
      <c r="WFA2" s="226"/>
      <c r="WFB2" s="226"/>
      <c r="WFC2" s="226"/>
      <c r="WFD2" s="226"/>
      <c r="WFE2" s="226"/>
      <c r="WFF2" s="226"/>
      <c r="WFG2" s="226"/>
      <c r="WFH2" s="226"/>
      <c r="WFI2" s="226"/>
      <c r="WFJ2" s="226"/>
      <c r="WFK2" s="226"/>
      <c r="WFL2" s="226"/>
      <c r="WFM2" s="226"/>
      <c r="WFN2" s="226"/>
      <c r="WFO2" s="226"/>
      <c r="WFP2" s="226"/>
      <c r="WFQ2" s="226"/>
      <c r="WFR2" s="226"/>
      <c r="WFS2" s="226"/>
      <c r="WFT2" s="226"/>
      <c r="WFU2" s="226"/>
      <c r="WFV2" s="226"/>
      <c r="WFW2" s="226"/>
      <c r="WFX2" s="226"/>
      <c r="WFY2" s="226"/>
      <c r="WFZ2" s="226"/>
      <c r="WGA2" s="226"/>
      <c r="WGB2" s="226"/>
      <c r="WGC2" s="226"/>
      <c r="WGD2" s="226"/>
      <c r="WGE2" s="226"/>
      <c r="WGF2" s="226"/>
      <c r="WGG2" s="226"/>
      <c r="WGH2" s="226"/>
      <c r="WGI2" s="226"/>
      <c r="WGJ2" s="226"/>
      <c r="WGK2" s="226"/>
      <c r="WGL2" s="226"/>
      <c r="WGM2" s="226"/>
      <c r="WGN2" s="226"/>
      <c r="WGO2" s="226"/>
      <c r="WGP2" s="226"/>
      <c r="WGQ2" s="226"/>
      <c r="WGR2" s="226"/>
      <c r="WGS2" s="226"/>
      <c r="WGT2" s="226"/>
      <c r="WGU2" s="226"/>
      <c r="WGV2" s="226"/>
      <c r="WGW2" s="226"/>
      <c r="WGX2" s="226"/>
      <c r="WGY2" s="226"/>
      <c r="WGZ2" s="226"/>
      <c r="WHA2" s="226"/>
      <c r="WHB2" s="226"/>
      <c r="WHC2" s="226"/>
      <c r="WHD2" s="226"/>
      <c r="WHE2" s="226"/>
      <c r="WHF2" s="226"/>
      <c r="WHG2" s="226"/>
      <c r="WHH2" s="226"/>
      <c r="WHI2" s="226"/>
      <c r="WHJ2" s="226"/>
      <c r="WHK2" s="226"/>
      <c r="WHL2" s="226"/>
      <c r="WHM2" s="226"/>
      <c r="WHN2" s="226"/>
      <c r="WHO2" s="226"/>
      <c r="WHP2" s="226"/>
      <c r="WHQ2" s="226"/>
      <c r="WHR2" s="226"/>
      <c r="WHS2" s="226"/>
      <c r="WHT2" s="226"/>
      <c r="WHU2" s="226"/>
      <c r="WHV2" s="226"/>
      <c r="WHW2" s="226"/>
      <c r="WHX2" s="226"/>
      <c r="WHY2" s="226"/>
      <c r="WHZ2" s="226"/>
      <c r="WIA2" s="226"/>
      <c r="WIB2" s="226"/>
      <c r="WIC2" s="226"/>
      <c r="WID2" s="226"/>
      <c r="WIE2" s="226"/>
      <c r="WIF2" s="226"/>
      <c r="WIG2" s="226"/>
      <c r="WIH2" s="226"/>
      <c r="WII2" s="226"/>
      <c r="WIJ2" s="226"/>
      <c r="WIK2" s="226"/>
      <c r="WIL2" s="226"/>
      <c r="WIM2" s="226"/>
      <c r="WIN2" s="226"/>
      <c r="WIO2" s="226"/>
      <c r="WIP2" s="226"/>
      <c r="WIQ2" s="226"/>
      <c r="WIR2" s="226"/>
      <c r="WIS2" s="226"/>
      <c r="WIT2" s="226"/>
      <c r="WIU2" s="226"/>
      <c r="WIV2" s="226"/>
      <c r="WIW2" s="226"/>
      <c r="WIX2" s="226"/>
      <c r="WIY2" s="226"/>
      <c r="WIZ2" s="226"/>
      <c r="WJA2" s="226"/>
      <c r="WJB2" s="226"/>
      <c r="WJC2" s="226"/>
      <c r="WJD2" s="226"/>
      <c r="WJE2" s="226"/>
      <c r="WJF2" s="226"/>
      <c r="WJG2" s="226"/>
      <c r="WJH2" s="226"/>
      <c r="WJI2" s="226"/>
      <c r="WJJ2" s="226"/>
      <c r="WJK2" s="226"/>
      <c r="WJL2" s="226"/>
      <c r="WJM2" s="226"/>
      <c r="WJN2" s="226"/>
      <c r="WJO2" s="226"/>
      <c r="WJP2" s="226"/>
      <c r="WJQ2" s="226"/>
      <c r="WJR2" s="226"/>
      <c r="WJS2" s="226"/>
      <c r="WJT2" s="226"/>
      <c r="WJU2" s="226"/>
      <c r="WJV2" s="226"/>
      <c r="WJW2" s="226"/>
      <c r="WJX2" s="226"/>
      <c r="WJY2" s="226"/>
      <c r="WJZ2" s="226"/>
      <c r="WKA2" s="226"/>
      <c r="WKB2" s="226"/>
      <c r="WKC2" s="226"/>
      <c r="WKD2" s="226"/>
      <c r="WKE2" s="226"/>
      <c r="WKF2" s="226"/>
      <c r="WKG2" s="226"/>
      <c r="WKH2" s="226"/>
      <c r="WKI2" s="226"/>
      <c r="WKJ2" s="226"/>
      <c r="WKK2" s="226"/>
      <c r="WKL2" s="226"/>
      <c r="WKM2" s="226"/>
      <c r="WKN2" s="226"/>
      <c r="WKO2" s="226"/>
      <c r="WKP2" s="226"/>
      <c r="WKQ2" s="226"/>
      <c r="WKR2" s="226"/>
      <c r="WKS2" s="226"/>
      <c r="WKT2" s="226"/>
      <c r="WKU2" s="226"/>
      <c r="WKV2" s="226"/>
      <c r="WKW2" s="226"/>
      <c r="WKX2" s="226"/>
      <c r="WKY2" s="226"/>
      <c r="WKZ2" s="226"/>
      <c r="WLA2" s="226"/>
      <c r="WLB2" s="226"/>
      <c r="WLC2" s="226"/>
      <c r="WLD2" s="226"/>
      <c r="WLE2" s="226"/>
      <c r="WLF2" s="226"/>
      <c r="WLG2" s="226"/>
      <c r="WLH2" s="226"/>
      <c r="WLI2" s="226"/>
      <c r="WLJ2" s="226"/>
      <c r="WLK2" s="226"/>
      <c r="WLL2" s="226"/>
      <c r="WLM2" s="226"/>
      <c r="WLN2" s="226"/>
      <c r="WLO2" s="226"/>
      <c r="WLP2" s="226"/>
      <c r="WLQ2" s="226"/>
      <c r="WLR2" s="226"/>
      <c r="WLS2" s="226"/>
      <c r="WLT2" s="226"/>
      <c r="WLU2" s="226"/>
      <c r="WLV2" s="226"/>
      <c r="WLW2" s="226"/>
      <c r="WLX2" s="226"/>
      <c r="WLY2" s="226"/>
      <c r="WLZ2" s="226"/>
      <c r="WMA2" s="226"/>
      <c r="WMB2" s="226"/>
      <c r="WMC2" s="226"/>
      <c r="WMD2" s="226"/>
      <c r="WME2" s="226"/>
      <c r="WMF2" s="226"/>
      <c r="WMG2" s="226"/>
      <c r="WMH2" s="226"/>
      <c r="WMI2" s="226"/>
      <c r="WMJ2" s="226"/>
      <c r="WMK2" s="226"/>
      <c r="WML2" s="226"/>
      <c r="WMM2" s="226"/>
      <c r="WMN2" s="226"/>
      <c r="WMO2" s="226"/>
      <c r="WMP2" s="226"/>
      <c r="WMQ2" s="226"/>
      <c r="WMR2" s="226"/>
      <c r="WMS2" s="226"/>
      <c r="WMT2" s="226"/>
      <c r="WMU2" s="226"/>
      <c r="WMV2" s="226"/>
      <c r="WMW2" s="226"/>
      <c r="WMX2" s="226"/>
      <c r="WMY2" s="226"/>
      <c r="WMZ2" s="226"/>
      <c r="WNA2" s="226"/>
      <c r="WNB2" s="226"/>
      <c r="WNC2" s="226"/>
      <c r="WND2" s="226"/>
      <c r="WNE2" s="226"/>
      <c r="WNF2" s="226"/>
      <c r="WNG2" s="226"/>
      <c r="WNH2" s="226"/>
      <c r="WNI2" s="226"/>
      <c r="WNJ2" s="226"/>
      <c r="WNK2" s="226"/>
      <c r="WNL2" s="226"/>
      <c r="WNM2" s="226"/>
      <c r="WNN2" s="226"/>
      <c r="WNO2" s="226"/>
      <c r="WNP2" s="226"/>
      <c r="WNQ2" s="226"/>
      <c r="WNR2" s="226"/>
      <c r="WNS2" s="226"/>
      <c r="WNT2" s="226"/>
      <c r="WNU2" s="226"/>
      <c r="WNV2" s="226"/>
      <c r="WNW2" s="226"/>
      <c r="WNX2" s="226"/>
      <c r="WNY2" s="226"/>
      <c r="WNZ2" s="226"/>
      <c r="WOA2" s="226"/>
      <c r="WOB2" s="226"/>
      <c r="WOC2" s="226"/>
      <c r="WOD2" s="226"/>
      <c r="WOE2" s="226"/>
      <c r="WOF2" s="226"/>
      <c r="WOG2" s="226"/>
      <c r="WOH2" s="226"/>
      <c r="WOI2" s="226"/>
      <c r="WOJ2" s="226"/>
      <c r="WOK2" s="226"/>
      <c r="WOL2" s="226"/>
      <c r="WOM2" s="226"/>
      <c r="WON2" s="226"/>
      <c r="WOO2" s="226"/>
      <c r="WOP2" s="226"/>
      <c r="WOQ2" s="226"/>
      <c r="WOR2" s="226"/>
      <c r="WOS2" s="226"/>
      <c r="WOT2" s="226"/>
      <c r="WOU2" s="226"/>
      <c r="WOV2" s="226"/>
      <c r="WOW2" s="226"/>
      <c r="WOX2" s="226"/>
      <c r="WOY2" s="226"/>
      <c r="WOZ2" s="226"/>
      <c r="WPA2" s="226"/>
      <c r="WPB2" s="226"/>
      <c r="WPC2" s="226"/>
      <c r="WPD2" s="226"/>
      <c r="WPE2" s="226"/>
      <c r="WPF2" s="226"/>
      <c r="WPG2" s="226"/>
      <c r="WPH2" s="226"/>
      <c r="WPI2" s="226"/>
      <c r="WPJ2" s="226"/>
      <c r="WPK2" s="226"/>
      <c r="WPL2" s="226"/>
      <c r="WPM2" s="226"/>
      <c r="WPN2" s="226"/>
      <c r="WPO2" s="226"/>
      <c r="WPP2" s="226"/>
      <c r="WPQ2" s="226"/>
      <c r="WPR2" s="226"/>
      <c r="WPS2" s="226"/>
      <c r="WPT2" s="226"/>
      <c r="WPU2" s="226"/>
      <c r="WPV2" s="226"/>
      <c r="WPW2" s="226"/>
      <c r="WPX2" s="226"/>
      <c r="WPY2" s="226"/>
      <c r="WPZ2" s="226"/>
      <c r="WQA2" s="226"/>
      <c r="WQB2" s="226"/>
      <c r="WQC2" s="226"/>
      <c r="WQD2" s="226"/>
      <c r="WQE2" s="226"/>
      <c r="WQF2" s="226"/>
      <c r="WQG2" s="226"/>
      <c r="WQH2" s="226"/>
      <c r="WQI2" s="226"/>
      <c r="WQJ2" s="226"/>
      <c r="WQK2" s="226"/>
      <c r="WQL2" s="226"/>
      <c r="WQM2" s="226"/>
      <c r="WQN2" s="226"/>
      <c r="WQO2" s="226"/>
      <c r="WQP2" s="226"/>
      <c r="WQQ2" s="226"/>
      <c r="WQR2" s="226"/>
      <c r="WQS2" s="226"/>
      <c r="WQT2" s="226"/>
      <c r="WQU2" s="226"/>
      <c r="WQV2" s="226"/>
      <c r="WQW2" s="226"/>
      <c r="WQX2" s="226"/>
      <c r="WQY2" s="226"/>
      <c r="WQZ2" s="226"/>
      <c r="WRA2" s="226"/>
      <c r="WRB2" s="226"/>
      <c r="WRC2" s="226"/>
      <c r="WRD2" s="226"/>
      <c r="WRE2" s="226"/>
      <c r="WRF2" s="226"/>
      <c r="WRG2" s="226"/>
      <c r="WRH2" s="226"/>
      <c r="WRI2" s="226"/>
      <c r="WRJ2" s="226"/>
      <c r="WRK2" s="226"/>
      <c r="WRL2" s="226"/>
      <c r="WRM2" s="226"/>
      <c r="WRN2" s="226"/>
      <c r="WRO2" s="226"/>
      <c r="WRP2" s="226"/>
      <c r="WRQ2" s="226"/>
      <c r="WRR2" s="226"/>
      <c r="WRS2" s="226"/>
      <c r="WRT2" s="226"/>
      <c r="WRU2" s="226"/>
      <c r="WRV2" s="226"/>
      <c r="WRW2" s="226"/>
      <c r="WRX2" s="226"/>
      <c r="WRY2" s="226"/>
      <c r="WRZ2" s="226"/>
      <c r="WSA2" s="226"/>
      <c r="WSB2" s="226"/>
      <c r="WSC2" s="226"/>
      <c r="WSD2" s="226"/>
      <c r="WSE2" s="226"/>
      <c r="WSF2" s="226"/>
      <c r="WSG2" s="226"/>
      <c r="WSH2" s="226"/>
      <c r="WSI2" s="226"/>
      <c r="WSJ2" s="226"/>
      <c r="WSK2" s="226"/>
      <c r="WSL2" s="226"/>
      <c r="WSM2" s="226"/>
      <c r="WSN2" s="226"/>
      <c r="WSO2" s="226"/>
      <c r="WSP2" s="226"/>
      <c r="WSQ2" s="226"/>
      <c r="WSR2" s="226"/>
      <c r="WSS2" s="226"/>
      <c r="WST2" s="226"/>
      <c r="WSU2" s="226"/>
      <c r="WSV2" s="226"/>
      <c r="WSW2" s="226"/>
      <c r="WSX2" s="226"/>
      <c r="WSY2" s="226"/>
      <c r="WSZ2" s="226"/>
      <c r="WTA2" s="226"/>
      <c r="WTB2" s="226"/>
      <c r="WTC2" s="226"/>
      <c r="WTD2" s="226"/>
      <c r="WTE2" s="226"/>
      <c r="WTF2" s="226"/>
      <c r="WTG2" s="226"/>
      <c r="WTH2" s="226"/>
      <c r="WTI2" s="226"/>
      <c r="WTJ2" s="226"/>
      <c r="WTK2" s="226"/>
      <c r="WTL2" s="226"/>
      <c r="WTM2" s="226"/>
      <c r="WTN2" s="226"/>
      <c r="WTO2" s="226"/>
      <c r="WTP2" s="226"/>
      <c r="WTQ2" s="226"/>
      <c r="WTR2" s="226"/>
      <c r="WTS2" s="226"/>
      <c r="WTT2" s="226"/>
      <c r="WTU2" s="226"/>
      <c r="WTV2" s="226"/>
      <c r="WTW2" s="226"/>
      <c r="WTX2" s="226"/>
      <c r="WTY2" s="226"/>
      <c r="WTZ2" s="226"/>
      <c r="WUA2" s="226"/>
      <c r="WUB2" s="226"/>
      <c r="WUC2" s="226"/>
      <c r="WUD2" s="226"/>
      <c r="WUE2" s="226"/>
      <c r="WUF2" s="226"/>
      <c r="WUG2" s="226"/>
      <c r="WUH2" s="226"/>
      <c r="WUI2" s="226"/>
      <c r="WUJ2" s="226"/>
      <c r="WUK2" s="226"/>
      <c r="WUL2" s="226"/>
      <c r="WUM2" s="226"/>
      <c r="WUN2" s="226"/>
      <c r="WUO2" s="226"/>
      <c r="WUP2" s="226"/>
      <c r="WUQ2" s="226"/>
      <c r="WUR2" s="226"/>
      <c r="WUS2" s="226"/>
      <c r="WUT2" s="226"/>
      <c r="WUU2" s="226"/>
      <c r="WUV2" s="226"/>
      <c r="WUW2" s="226"/>
      <c r="WUX2" s="226"/>
      <c r="WUY2" s="226"/>
      <c r="WUZ2" s="226"/>
      <c r="WVA2" s="226"/>
      <c r="WVB2" s="226"/>
      <c r="WVC2" s="226"/>
      <c r="WVD2" s="226"/>
      <c r="WVE2" s="226"/>
      <c r="WVF2" s="226"/>
      <c r="WVG2" s="226"/>
      <c r="WVH2" s="226"/>
      <c r="WVI2" s="226"/>
      <c r="WVJ2" s="226"/>
      <c r="WVK2" s="226"/>
      <c r="WVL2" s="226"/>
      <c r="WVM2" s="226"/>
      <c r="WVN2" s="226"/>
      <c r="WVO2" s="226"/>
      <c r="WVP2" s="226"/>
      <c r="WVQ2" s="226"/>
      <c r="WVR2" s="226"/>
      <c r="WVS2" s="226"/>
      <c r="WVT2" s="226"/>
      <c r="WVU2" s="226"/>
      <c r="WVV2" s="226"/>
      <c r="WVW2" s="226"/>
      <c r="WVX2" s="226"/>
      <c r="WVY2" s="226"/>
      <c r="WVZ2" s="226"/>
      <c r="WWA2" s="226"/>
      <c r="WWB2" s="226"/>
      <c r="WWC2" s="226"/>
      <c r="WWD2" s="226"/>
      <c r="WWE2" s="226"/>
      <c r="WWF2" s="226"/>
      <c r="WWG2" s="226"/>
      <c r="WWH2" s="226"/>
      <c r="WWI2" s="226"/>
      <c r="WWJ2" s="226"/>
      <c r="WWK2" s="226"/>
      <c r="WWL2" s="226"/>
      <c r="WWM2" s="226"/>
      <c r="WWN2" s="226"/>
      <c r="WWO2" s="226"/>
      <c r="WWP2" s="226"/>
      <c r="WWQ2" s="226"/>
      <c r="WWR2" s="226"/>
      <c r="WWS2" s="226"/>
      <c r="WWT2" s="226"/>
      <c r="WWU2" s="226"/>
      <c r="WWV2" s="226"/>
      <c r="WWW2" s="226"/>
      <c r="WWX2" s="226"/>
      <c r="WWY2" s="226"/>
      <c r="WWZ2" s="226"/>
      <c r="WXA2" s="226"/>
      <c r="WXB2" s="226"/>
      <c r="WXC2" s="226"/>
      <c r="WXD2" s="226"/>
      <c r="WXE2" s="226"/>
      <c r="WXF2" s="226"/>
      <c r="WXG2" s="226"/>
      <c r="WXH2" s="226"/>
      <c r="WXI2" s="226"/>
      <c r="WXJ2" s="226"/>
      <c r="WXK2" s="226"/>
      <c r="WXL2" s="226"/>
      <c r="WXM2" s="226"/>
      <c r="WXN2" s="226"/>
      <c r="WXO2" s="226"/>
      <c r="WXP2" s="226"/>
      <c r="WXQ2" s="226"/>
      <c r="WXR2" s="226"/>
      <c r="WXS2" s="226"/>
      <c r="WXT2" s="226"/>
      <c r="WXU2" s="226"/>
      <c r="WXV2" s="226"/>
      <c r="WXW2" s="226"/>
      <c r="WXX2" s="226"/>
      <c r="WXY2" s="226"/>
      <c r="WXZ2" s="226"/>
      <c r="WYA2" s="226"/>
      <c r="WYB2" s="226"/>
      <c r="WYC2" s="226"/>
      <c r="WYD2" s="226"/>
      <c r="WYE2" s="226"/>
      <c r="WYF2" s="226"/>
      <c r="WYG2" s="226"/>
      <c r="WYH2" s="226"/>
      <c r="WYI2" s="226"/>
      <c r="WYJ2" s="226"/>
      <c r="WYK2" s="226"/>
      <c r="WYL2" s="226"/>
      <c r="WYM2" s="226"/>
      <c r="WYN2" s="226"/>
      <c r="WYO2" s="226"/>
      <c r="WYP2" s="226"/>
      <c r="WYQ2" s="226"/>
      <c r="WYR2" s="226"/>
      <c r="WYS2" s="226"/>
      <c r="WYT2" s="226"/>
      <c r="WYU2" s="226"/>
      <c r="WYV2" s="226"/>
      <c r="WYW2" s="226"/>
      <c r="WYX2" s="226"/>
      <c r="WYY2" s="226"/>
      <c r="WYZ2" s="226"/>
      <c r="WZA2" s="226"/>
      <c r="WZB2" s="226"/>
      <c r="WZC2" s="226"/>
      <c r="WZD2" s="226"/>
      <c r="WZE2" s="226"/>
      <c r="WZF2" s="226"/>
      <c r="WZG2" s="226"/>
      <c r="WZH2" s="226"/>
      <c r="WZI2" s="226"/>
      <c r="WZJ2" s="226"/>
      <c r="WZK2" s="226"/>
      <c r="WZL2" s="226"/>
      <c r="WZM2" s="226"/>
      <c r="WZN2" s="226"/>
      <c r="WZO2" s="226"/>
      <c r="WZP2" s="226"/>
      <c r="WZQ2" s="226"/>
      <c r="WZR2" s="226"/>
      <c r="WZS2" s="226"/>
      <c r="WZT2" s="226"/>
      <c r="WZU2" s="226"/>
      <c r="WZV2" s="226"/>
      <c r="WZW2" s="226"/>
      <c r="WZX2" s="226"/>
      <c r="WZY2" s="226"/>
      <c r="WZZ2" s="226"/>
      <c r="XAA2" s="226"/>
      <c r="XAB2" s="226"/>
      <c r="XAC2" s="226"/>
      <c r="XAD2" s="226"/>
      <c r="XAE2" s="226"/>
      <c r="XAF2" s="226"/>
      <c r="XAG2" s="226"/>
      <c r="XAH2" s="226"/>
      <c r="XAI2" s="226"/>
      <c r="XAJ2" s="226"/>
      <c r="XAK2" s="226"/>
      <c r="XAL2" s="226"/>
      <c r="XAM2" s="226"/>
      <c r="XAN2" s="226"/>
      <c r="XAO2" s="226"/>
      <c r="XAP2" s="226"/>
      <c r="XAQ2" s="226"/>
      <c r="XAR2" s="226"/>
      <c r="XAS2" s="226"/>
      <c r="XAT2" s="226"/>
      <c r="XAU2" s="226"/>
      <c r="XAV2" s="226"/>
      <c r="XAW2" s="226"/>
      <c r="XAX2" s="226"/>
      <c r="XAY2" s="226"/>
      <c r="XAZ2" s="226"/>
      <c r="XBA2" s="226"/>
      <c r="XBB2" s="226"/>
      <c r="XBC2" s="226"/>
      <c r="XBD2" s="226"/>
      <c r="XBE2" s="226"/>
      <c r="XBF2" s="226"/>
      <c r="XBG2" s="226"/>
      <c r="XBH2" s="226"/>
      <c r="XBI2" s="226"/>
      <c r="XBJ2" s="226"/>
      <c r="XBK2" s="226"/>
      <c r="XBL2" s="226"/>
      <c r="XBM2" s="226"/>
      <c r="XBN2" s="226"/>
      <c r="XBO2" s="226"/>
      <c r="XBP2" s="226"/>
      <c r="XBQ2" s="226"/>
      <c r="XBR2" s="226"/>
      <c r="XBS2" s="226"/>
      <c r="XBT2" s="226"/>
      <c r="XBU2" s="226"/>
      <c r="XBV2" s="226"/>
      <c r="XBW2" s="226"/>
      <c r="XBX2" s="226"/>
      <c r="XBY2" s="226"/>
      <c r="XBZ2" s="226"/>
      <c r="XCA2" s="226"/>
      <c r="XCB2" s="226"/>
      <c r="XCC2" s="226"/>
      <c r="XCD2" s="226"/>
      <c r="XCE2" s="226"/>
      <c r="XCF2" s="226"/>
      <c r="XCG2" s="226"/>
      <c r="XCH2" s="226"/>
      <c r="XCI2" s="226"/>
      <c r="XCJ2" s="226"/>
      <c r="XCK2" s="226"/>
      <c r="XCL2" s="226"/>
      <c r="XCM2" s="226"/>
      <c r="XCN2" s="226"/>
      <c r="XCO2" s="226"/>
      <c r="XCP2" s="226"/>
      <c r="XCQ2" s="226"/>
      <c r="XCR2" s="226"/>
      <c r="XCS2" s="226"/>
      <c r="XCT2" s="226"/>
      <c r="XCU2" s="226"/>
      <c r="XCV2" s="226"/>
      <c r="XCW2" s="226"/>
      <c r="XCX2" s="226"/>
      <c r="XCY2" s="226"/>
      <c r="XCZ2" s="226"/>
      <c r="XDA2" s="226"/>
      <c r="XDB2" s="226"/>
      <c r="XDC2" s="226"/>
      <c r="XDD2" s="226"/>
      <c r="XDE2" s="226"/>
      <c r="XDF2" s="226"/>
      <c r="XDG2" s="226"/>
      <c r="XDH2" s="226"/>
      <c r="XDI2" s="226"/>
      <c r="XDJ2" s="226"/>
      <c r="XDK2" s="226"/>
      <c r="XDL2" s="226"/>
      <c r="XDM2" s="226"/>
      <c r="XDN2" s="226"/>
      <c r="XDO2" s="226"/>
      <c r="XDP2" s="226"/>
      <c r="XDQ2" s="226"/>
      <c r="XDR2" s="226"/>
      <c r="XDS2" s="226"/>
      <c r="XDT2" s="226"/>
      <c r="XDU2" s="226"/>
      <c r="XDV2" s="226"/>
      <c r="XDW2" s="226"/>
      <c r="XDX2" s="226"/>
      <c r="XDY2" s="226"/>
      <c r="XDZ2" s="226"/>
      <c r="XEA2" s="226"/>
      <c r="XEB2" s="226"/>
      <c r="XEC2" s="226"/>
      <c r="XED2" s="226"/>
      <c r="XEE2" s="226"/>
      <c r="XEF2" s="226"/>
      <c r="XEG2" s="226"/>
      <c r="XEH2" s="226"/>
      <c r="XEI2" s="226"/>
      <c r="XEJ2" s="226"/>
      <c r="XEK2" s="226"/>
      <c r="XEL2" s="226"/>
      <c r="XEM2" s="226"/>
      <c r="XEN2" s="226"/>
      <c r="XEO2" s="226"/>
      <c r="XEP2" s="226"/>
      <c r="XEQ2" s="226"/>
      <c r="XER2" s="226"/>
      <c r="XES2" s="226"/>
      <c r="XET2" s="226"/>
      <c r="XEU2" s="226"/>
      <c r="XEV2" s="226"/>
      <c r="XEW2" s="226"/>
      <c r="XEX2" s="226"/>
      <c r="XEY2" s="226"/>
      <c r="XEZ2" s="226"/>
      <c r="XFA2" s="226"/>
      <c r="XFB2" s="226"/>
      <c r="XFC2" s="226"/>
      <c r="XFD2" s="226"/>
    </row>
    <row r="3" spans="1:16384" x14ac:dyDescent="0.2">
      <c r="A3" s="140" t="s">
        <v>243</v>
      </c>
      <c r="B3" s="139"/>
      <c r="C3" s="139"/>
      <c r="D3" s="139"/>
      <c r="E3" s="139"/>
      <c r="F3" s="139"/>
      <c r="G3" s="139"/>
      <c r="H3" s="139"/>
      <c r="I3" s="139"/>
      <c r="J3" s="139"/>
      <c r="K3" s="139"/>
      <c r="L3" s="139"/>
      <c r="M3" s="139"/>
      <c r="N3" s="139"/>
      <c r="O3" s="139"/>
    </row>
    <row r="4" spans="1:16384" s="148" customFormat="1" x14ac:dyDescent="0.2">
      <c r="B4" s="139"/>
      <c r="C4" s="139"/>
      <c r="D4" s="139"/>
      <c r="E4" s="139"/>
      <c r="F4" s="139"/>
      <c r="G4" s="139"/>
      <c r="H4" s="139"/>
      <c r="I4" s="139"/>
      <c r="J4" s="139"/>
      <c r="K4" s="139"/>
      <c r="L4" s="139"/>
      <c r="M4" s="139"/>
      <c r="N4" s="139"/>
      <c r="O4" s="139"/>
    </row>
    <row r="5" spans="1:16384" s="148" customFormat="1" x14ac:dyDescent="0.2">
      <c r="A5" s="147" t="s">
        <v>221</v>
      </c>
      <c r="B5" s="139"/>
      <c r="C5" s="139"/>
      <c r="D5" s="139"/>
      <c r="E5" s="139"/>
      <c r="F5" s="139"/>
      <c r="G5" s="139"/>
      <c r="H5" s="139"/>
      <c r="I5" s="139"/>
      <c r="J5" s="139"/>
      <c r="K5" s="139"/>
      <c r="L5" s="139"/>
      <c r="M5" s="139"/>
      <c r="N5" s="139"/>
      <c r="O5" s="139"/>
    </row>
    <row r="6" spans="1:16384" s="148" customFormat="1" ht="15" x14ac:dyDescent="0.25">
      <c r="A6" s="226" t="s">
        <v>241</v>
      </c>
      <c r="B6" s="139"/>
      <c r="C6" s="139"/>
      <c r="D6" s="139"/>
      <c r="E6" s="139"/>
      <c r="F6" s="139"/>
      <c r="G6" s="139"/>
      <c r="H6" s="139"/>
      <c r="I6" s="139"/>
      <c r="J6" s="139"/>
      <c r="K6" s="139"/>
      <c r="L6" s="139"/>
      <c r="M6" s="139"/>
      <c r="N6" s="139"/>
      <c r="O6" s="139"/>
    </row>
    <row r="7" spans="1:16384" s="148" customFormat="1" x14ac:dyDescent="0.2">
      <c r="B7" s="139"/>
      <c r="C7" s="139"/>
      <c r="D7" s="139"/>
      <c r="E7" s="139"/>
      <c r="F7" s="139"/>
      <c r="G7" s="139"/>
      <c r="H7" s="139"/>
      <c r="I7" s="139"/>
      <c r="J7" s="139"/>
      <c r="K7" s="139"/>
      <c r="L7" s="139"/>
      <c r="M7" s="139"/>
      <c r="N7" s="139"/>
      <c r="O7" s="139"/>
    </row>
    <row r="8" spans="1:16384" x14ac:dyDescent="0.2">
      <c r="B8" s="12" t="s">
        <v>138</v>
      </c>
      <c r="C8" s="12" t="s">
        <v>139</v>
      </c>
      <c r="D8" s="12" t="s">
        <v>140</v>
      </c>
      <c r="E8" s="12" t="s">
        <v>141</v>
      </c>
      <c r="F8" s="12" t="s">
        <v>142</v>
      </c>
      <c r="G8" s="12" t="s">
        <v>143</v>
      </c>
      <c r="H8" s="12" t="s">
        <v>144</v>
      </c>
      <c r="I8" s="12" t="s">
        <v>145</v>
      </c>
      <c r="J8" s="12" t="s">
        <v>146</v>
      </c>
      <c r="K8" s="12" t="s">
        <v>147</v>
      </c>
      <c r="L8" s="12" t="s">
        <v>148</v>
      </c>
      <c r="M8" s="12" t="s">
        <v>149</v>
      </c>
      <c r="N8" s="12" t="s">
        <v>150</v>
      </c>
      <c r="O8" s="12" t="s">
        <v>151</v>
      </c>
      <c r="P8" s="12" t="s">
        <v>152</v>
      </c>
      <c r="Q8" s="12" t="s">
        <v>267</v>
      </c>
    </row>
    <row r="9" spans="1:16384" x14ac:dyDescent="0.2">
      <c r="A9" s="145" t="s">
        <v>271</v>
      </c>
      <c r="B9" s="297">
        <v>60292</v>
      </c>
      <c r="C9" s="297">
        <v>59210</v>
      </c>
      <c r="D9" s="297">
        <v>57235</v>
      </c>
      <c r="E9" s="297">
        <v>57666</v>
      </c>
      <c r="F9" s="297">
        <v>57208</v>
      </c>
      <c r="G9" s="297">
        <v>55629</v>
      </c>
      <c r="H9" s="297">
        <v>45534</v>
      </c>
      <c r="I9" s="297">
        <v>40026</v>
      </c>
      <c r="J9" s="297">
        <v>36827</v>
      </c>
      <c r="K9" s="297">
        <v>35968</v>
      </c>
      <c r="L9" s="297">
        <v>34970</v>
      </c>
      <c r="M9" s="297">
        <v>34719</v>
      </c>
      <c r="N9" s="297">
        <v>35558</v>
      </c>
      <c r="O9" s="297">
        <v>36778</v>
      </c>
      <c r="P9" s="297">
        <v>37043</v>
      </c>
      <c r="Q9" s="297">
        <v>33792</v>
      </c>
    </row>
    <row r="10" spans="1:16384" x14ac:dyDescent="0.2">
      <c r="A10" s="144">
        <v>44070</v>
      </c>
      <c r="B10" s="120">
        <v>60298</v>
      </c>
      <c r="C10" s="120">
        <v>59215</v>
      </c>
      <c r="D10" s="120">
        <v>57240</v>
      </c>
      <c r="E10" s="120">
        <v>57668</v>
      </c>
      <c r="F10" s="120">
        <v>57211</v>
      </c>
      <c r="G10" s="120">
        <v>55632</v>
      </c>
      <c r="H10" s="120">
        <v>45534</v>
      </c>
      <c r="I10" s="120">
        <v>40026</v>
      </c>
      <c r="J10" s="120">
        <v>36829</v>
      </c>
      <c r="K10" s="120">
        <v>35967</v>
      </c>
      <c r="L10" s="120">
        <v>34971</v>
      </c>
      <c r="M10" s="120">
        <v>34720</v>
      </c>
      <c r="N10" s="120">
        <v>35565</v>
      </c>
      <c r="O10" s="120">
        <v>36771</v>
      </c>
      <c r="P10" s="120">
        <v>36855</v>
      </c>
      <c r="Q10" s="120"/>
    </row>
    <row r="11" spans="1:16384" x14ac:dyDescent="0.2">
      <c r="A11" s="144">
        <v>43642</v>
      </c>
      <c r="B11" s="292">
        <v>60298</v>
      </c>
      <c r="C11" s="292">
        <v>59215</v>
      </c>
      <c r="D11" s="292">
        <v>57240</v>
      </c>
      <c r="E11" s="292">
        <v>57670</v>
      </c>
      <c r="F11" s="292">
        <v>57211</v>
      </c>
      <c r="G11" s="292">
        <v>55633</v>
      </c>
      <c r="H11" s="292">
        <v>45537</v>
      </c>
      <c r="I11" s="292">
        <v>40027</v>
      </c>
      <c r="J11" s="292">
        <v>36825</v>
      </c>
      <c r="K11" s="292">
        <v>35964</v>
      </c>
      <c r="L11" s="292">
        <v>34973</v>
      </c>
      <c r="M11" s="292">
        <v>34726</v>
      </c>
      <c r="N11" s="292">
        <v>35573</v>
      </c>
      <c r="O11" s="292">
        <v>36465</v>
      </c>
      <c r="P11" s="292"/>
      <c r="Q11" s="292"/>
    </row>
    <row r="12" spans="1:16384" x14ac:dyDescent="0.2">
      <c r="A12" s="144">
        <v>43270</v>
      </c>
      <c r="B12" s="292">
        <v>60542</v>
      </c>
      <c r="C12" s="292">
        <v>59586</v>
      </c>
      <c r="D12" s="292">
        <v>57325</v>
      </c>
      <c r="E12" s="292">
        <v>57672</v>
      </c>
      <c r="F12" s="292">
        <v>57212</v>
      </c>
      <c r="G12" s="292">
        <v>55640</v>
      </c>
      <c r="H12" s="292">
        <v>45537</v>
      </c>
      <c r="I12" s="292">
        <v>40028</v>
      </c>
      <c r="J12" s="292">
        <v>36825</v>
      </c>
      <c r="K12" s="292">
        <v>35964</v>
      </c>
      <c r="L12" s="292">
        <v>34939</v>
      </c>
      <c r="M12" s="292">
        <v>34570</v>
      </c>
      <c r="N12" s="292">
        <v>34972</v>
      </c>
      <c r="O12" s="292"/>
      <c r="P12" s="292"/>
      <c r="Q12" s="292"/>
    </row>
    <row r="13" spans="1:16384" x14ac:dyDescent="0.2">
      <c r="A13" s="144">
        <v>42913</v>
      </c>
      <c r="B13" s="292">
        <v>60560</v>
      </c>
      <c r="C13" s="292">
        <v>59590</v>
      </c>
      <c r="D13" s="292">
        <v>57327</v>
      </c>
      <c r="E13" s="292">
        <v>57676</v>
      </c>
      <c r="F13" s="292">
        <v>57213</v>
      </c>
      <c r="G13" s="292">
        <v>55642</v>
      </c>
      <c r="H13" s="292">
        <v>45545</v>
      </c>
      <c r="I13" s="292">
        <v>40036</v>
      </c>
      <c r="J13" s="292">
        <v>36819</v>
      </c>
      <c r="K13" s="292">
        <v>35946</v>
      </c>
      <c r="L13" s="292">
        <v>34926</v>
      </c>
      <c r="M13" s="292">
        <v>34100</v>
      </c>
      <c r="N13" s="292"/>
      <c r="O13" s="292"/>
      <c r="P13" s="292"/>
      <c r="Q13" s="292"/>
    </row>
    <row r="14" spans="1:16384" x14ac:dyDescent="0.2">
      <c r="A14" s="144">
        <v>42549</v>
      </c>
      <c r="B14" s="292">
        <v>60568</v>
      </c>
      <c r="C14" s="292">
        <v>59596</v>
      </c>
      <c r="D14" s="292">
        <v>57337</v>
      </c>
      <c r="E14" s="292">
        <v>57682</v>
      </c>
      <c r="F14" s="292">
        <v>57217</v>
      </c>
      <c r="G14" s="292">
        <v>55646</v>
      </c>
      <c r="H14" s="292">
        <v>45551</v>
      </c>
      <c r="I14" s="292">
        <v>40040</v>
      </c>
      <c r="J14" s="292">
        <v>36824</v>
      </c>
      <c r="K14" s="292">
        <v>35949</v>
      </c>
      <c r="L14" s="292">
        <v>34662</v>
      </c>
      <c r="M14" s="292"/>
      <c r="N14" s="292"/>
      <c r="O14" s="292"/>
      <c r="P14" s="292"/>
      <c r="Q14" s="292"/>
    </row>
    <row r="15" spans="1:16384" x14ac:dyDescent="0.2">
      <c r="A15" s="144">
        <v>42185</v>
      </c>
      <c r="B15" s="292">
        <v>60662</v>
      </c>
      <c r="C15" s="292">
        <v>59554</v>
      </c>
      <c r="D15" s="292">
        <v>57253</v>
      </c>
      <c r="E15" s="292">
        <v>57682</v>
      </c>
      <c r="F15" s="292">
        <v>57220</v>
      </c>
      <c r="G15" s="292">
        <v>55646</v>
      </c>
      <c r="H15" s="292">
        <v>45552</v>
      </c>
      <c r="I15" s="292">
        <v>40051</v>
      </c>
      <c r="J15" s="292">
        <v>37234</v>
      </c>
      <c r="K15" s="292">
        <v>35764</v>
      </c>
      <c r="L15" s="292"/>
      <c r="M15" s="292"/>
      <c r="N15" s="292"/>
      <c r="O15" s="292"/>
      <c r="P15" s="292"/>
      <c r="Q15" s="292"/>
    </row>
    <row r="16" spans="1:16384" x14ac:dyDescent="0.2">
      <c r="A16" s="144">
        <v>41814</v>
      </c>
      <c r="B16" s="293">
        <v>60662</v>
      </c>
      <c r="C16" s="293">
        <v>59555</v>
      </c>
      <c r="D16" s="293">
        <v>57255</v>
      </c>
      <c r="E16" s="293">
        <v>57688</v>
      </c>
      <c r="F16" s="293">
        <v>57228</v>
      </c>
      <c r="G16" s="293">
        <v>55651</v>
      </c>
      <c r="H16" s="293">
        <v>45550</v>
      </c>
      <c r="I16" s="293">
        <v>40050</v>
      </c>
      <c r="J16" s="293">
        <v>36457</v>
      </c>
      <c r="K16" s="293"/>
      <c r="L16" s="293"/>
      <c r="M16" s="293"/>
      <c r="N16" s="293"/>
      <c r="O16" s="293"/>
      <c r="P16" s="293"/>
      <c r="Q16" s="293"/>
    </row>
    <row r="17" spans="1:17" x14ac:dyDescent="0.2">
      <c r="A17" s="144">
        <v>41471</v>
      </c>
      <c r="B17" s="293">
        <v>60684</v>
      </c>
      <c r="C17" s="293">
        <v>59609</v>
      </c>
      <c r="D17" s="293">
        <v>57208</v>
      </c>
      <c r="E17" s="293">
        <v>57676</v>
      </c>
      <c r="F17" s="293">
        <v>57211</v>
      </c>
      <c r="G17" s="293">
        <v>55644</v>
      </c>
      <c r="H17" s="293">
        <v>45547</v>
      </c>
      <c r="I17" s="293">
        <v>39827</v>
      </c>
      <c r="J17" s="293"/>
      <c r="K17" s="293"/>
      <c r="L17" s="293"/>
      <c r="M17" s="293"/>
      <c r="N17" s="293"/>
      <c r="O17" s="293"/>
      <c r="P17" s="293"/>
      <c r="Q17" s="293"/>
    </row>
    <row r="18" spans="1:17" x14ac:dyDescent="0.2">
      <c r="A18" s="144">
        <v>41086</v>
      </c>
      <c r="B18" s="293">
        <v>60698</v>
      </c>
      <c r="C18" s="293">
        <v>59608</v>
      </c>
      <c r="D18" s="293">
        <v>57211</v>
      </c>
      <c r="E18" s="293">
        <v>57681</v>
      </c>
      <c r="F18" s="293">
        <v>57214</v>
      </c>
      <c r="G18" s="293">
        <v>55663</v>
      </c>
      <c r="H18" s="293">
        <v>45322</v>
      </c>
      <c r="I18" s="293"/>
      <c r="J18" s="293"/>
      <c r="K18" s="293"/>
      <c r="L18" s="293"/>
      <c r="M18" s="293"/>
      <c r="N18" s="293"/>
      <c r="O18" s="293"/>
      <c r="P18" s="293"/>
      <c r="Q18" s="293"/>
    </row>
    <row r="19" spans="1:17" x14ac:dyDescent="0.2">
      <c r="A19" s="146">
        <v>40785</v>
      </c>
      <c r="B19" s="294">
        <v>60820</v>
      </c>
      <c r="C19" s="294">
        <v>59654</v>
      </c>
      <c r="D19" s="294">
        <v>57239</v>
      </c>
      <c r="E19" s="294">
        <v>57668</v>
      </c>
      <c r="F19" s="294">
        <v>57122</v>
      </c>
      <c r="G19" s="294">
        <v>55227</v>
      </c>
      <c r="H19" s="294"/>
      <c r="I19" s="294"/>
      <c r="J19" s="294"/>
      <c r="K19" s="294"/>
      <c r="L19" s="294"/>
      <c r="M19" s="294"/>
      <c r="N19" s="294"/>
      <c r="O19" s="294"/>
      <c r="P19" s="294"/>
      <c r="Q19" s="294"/>
    </row>
    <row r="20" spans="1:17" x14ac:dyDescent="0.2">
      <c r="B20" s="141"/>
      <c r="C20" s="141"/>
      <c r="D20" s="141"/>
      <c r="E20" s="141"/>
      <c r="F20" s="141"/>
      <c r="G20" s="141"/>
      <c r="H20" s="141"/>
      <c r="I20" s="141"/>
      <c r="J20" s="141"/>
      <c r="K20" s="141"/>
      <c r="L20" s="142"/>
      <c r="M20" s="142"/>
      <c r="N20" s="142"/>
      <c r="O20" s="142"/>
    </row>
    <row r="21" spans="1:17" s="148" customFormat="1" x14ac:dyDescent="0.2">
      <c r="A21" s="139" t="s">
        <v>222</v>
      </c>
      <c r="B21" s="142"/>
      <c r="C21" s="142"/>
      <c r="D21" s="142"/>
      <c r="E21" s="142"/>
      <c r="F21" s="142"/>
      <c r="G21" s="142"/>
      <c r="H21" s="142"/>
      <c r="I21" s="142"/>
      <c r="J21" s="142"/>
      <c r="K21" s="142"/>
      <c r="L21" s="142"/>
      <c r="M21" s="142"/>
      <c r="N21" s="142"/>
      <c r="O21" s="142"/>
    </row>
    <row r="22" spans="1:17" x14ac:dyDescent="0.2">
      <c r="A22" s="147"/>
      <c r="B22" s="142"/>
      <c r="C22" s="142"/>
      <c r="D22" s="142"/>
      <c r="E22" s="142"/>
      <c r="F22" s="142"/>
      <c r="G22" s="142"/>
      <c r="H22" s="142"/>
      <c r="I22" s="142"/>
      <c r="J22" s="142"/>
      <c r="K22" s="142"/>
      <c r="L22" s="142"/>
      <c r="M22" s="142"/>
      <c r="N22" s="142"/>
      <c r="O22" s="142"/>
    </row>
    <row r="23" spans="1:17" ht="15" customHeight="1" x14ac:dyDescent="0.2">
      <c r="B23" s="28" t="s">
        <v>138</v>
      </c>
      <c r="C23" s="28" t="s">
        <v>139</v>
      </c>
      <c r="D23" s="28" t="s">
        <v>140</v>
      </c>
      <c r="E23" s="28" t="s">
        <v>141</v>
      </c>
      <c r="F23" s="28" t="s">
        <v>142</v>
      </c>
      <c r="G23" s="28" t="s">
        <v>143</v>
      </c>
      <c r="H23" s="28" t="s">
        <v>144</v>
      </c>
      <c r="I23" s="28" t="s">
        <v>145</v>
      </c>
      <c r="J23" s="28" t="s">
        <v>146</v>
      </c>
      <c r="K23" s="28" t="s">
        <v>147</v>
      </c>
      <c r="L23" s="28" t="s">
        <v>148</v>
      </c>
      <c r="M23" s="28" t="s">
        <v>149</v>
      </c>
      <c r="N23" s="28" t="s">
        <v>150</v>
      </c>
      <c r="O23" s="28" t="s">
        <v>151</v>
      </c>
      <c r="P23" s="28" t="s">
        <v>152</v>
      </c>
    </row>
    <row r="24" spans="1:17" x14ac:dyDescent="0.2">
      <c r="A24" s="145">
        <v>44070</v>
      </c>
      <c r="B24" s="120">
        <f>B$9-B10</f>
        <v>-6</v>
      </c>
      <c r="C24" s="120">
        <f t="shared" ref="C24:P24" si="0">C$9-C10</f>
        <v>-5</v>
      </c>
      <c r="D24" s="120">
        <f t="shared" si="0"/>
        <v>-5</v>
      </c>
      <c r="E24" s="120">
        <f t="shared" si="0"/>
        <v>-2</v>
      </c>
      <c r="F24" s="120">
        <f t="shared" si="0"/>
        <v>-3</v>
      </c>
      <c r="G24" s="120">
        <f t="shared" si="0"/>
        <v>-3</v>
      </c>
      <c r="H24" s="120">
        <f t="shared" si="0"/>
        <v>0</v>
      </c>
      <c r="I24" s="120">
        <f t="shared" si="0"/>
        <v>0</v>
      </c>
      <c r="J24" s="120">
        <f t="shared" si="0"/>
        <v>-2</v>
      </c>
      <c r="K24" s="120">
        <f t="shared" si="0"/>
        <v>1</v>
      </c>
      <c r="L24" s="120">
        <f t="shared" si="0"/>
        <v>-1</v>
      </c>
      <c r="M24" s="120">
        <f t="shared" si="0"/>
        <v>-1</v>
      </c>
      <c r="N24" s="120">
        <f t="shared" si="0"/>
        <v>-7</v>
      </c>
      <c r="O24" s="120">
        <f t="shared" si="0"/>
        <v>7</v>
      </c>
      <c r="P24" s="120">
        <f t="shared" si="0"/>
        <v>188</v>
      </c>
    </row>
    <row r="25" spans="1:17" x14ac:dyDescent="0.2">
      <c r="A25" s="144">
        <v>43642</v>
      </c>
      <c r="B25" s="120">
        <f t="shared" ref="B25:O33" si="1">B$9-B11</f>
        <v>-6</v>
      </c>
      <c r="C25" s="120">
        <f t="shared" si="1"/>
        <v>-5</v>
      </c>
      <c r="D25" s="120">
        <f t="shared" si="1"/>
        <v>-5</v>
      </c>
      <c r="E25" s="120">
        <f t="shared" si="1"/>
        <v>-4</v>
      </c>
      <c r="F25" s="120">
        <f t="shared" si="1"/>
        <v>-3</v>
      </c>
      <c r="G25" s="120">
        <f t="shared" si="1"/>
        <v>-4</v>
      </c>
      <c r="H25" s="120">
        <f t="shared" si="1"/>
        <v>-3</v>
      </c>
      <c r="I25" s="120">
        <f t="shared" si="1"/>
        <v>-1</v>
      </c>
      <c r="J25" s="120">
        <f t="shared" si="1"/>
        <v>2</v>
      </c>
      <c r="K25" s="120">
        <f t="shared" si="1"/>
        <v>4</v>
      </c>
      <c r="L25" s="120">
        <f t="shared" si="1"/>
        <v>-3</v>
      </c>
      <c r="M25" s="120">
        <f t="shared" si="1"/>
        <v>-7</v>
      </c>
      <c r="N25" s="120">
        <f t="shared" si="1"/>
        <v>-15</v>
      </c>
      <c r="O25" s="120">
        <f t="shared" si="1"/>
        <v>313</v>
      </c>
      <c r="P25" s="120"/>
    </row>
    <row r="26" spans="1:17" x14ac:dyDescent="0.2">
      <c r="A26" s="144">
        <v>43270</v>
      </c>
      <c r="B26" s="295">
        <f t="shared" si="1"/>
        <v>-250</v>
      </c>
      <c r="C26" s="295">
        <f t="shared" si="1"/>
        <v>-376</v>
      </c>
      <c r="D26" s="295">
        <f t="shared" si="1"/>
        <v>-90</v>
      </c>
      <c r="E26" s="295">
        <f t="shared" si="1"/>
        <v>-6</v>
      </c>
      <c r="F26" s="295">
        <f t="shared" si="1"/>
        <v>-4</v>
      </c>
      <c r="G26" s="295">
        <f t="shared" si="1"/>
        <v>-11</v>
      </c>
      <c r="H26" s="295">
        <f t="shared" si="1"/>
        <v>-3</v>
      </c>
      <c r="I26" s="295">
        <f t="shared" si="1"/>
        <v>-2</v>
      </c>
      <c r="J26" s="295">
        <f t="shared" si="1"/>
        <v>2</v>
      </c>
      <c r="K26" s="295">
        <f t="shared" si="1"/>
        <v>4</v>
      </c>
      <c r="L26" s="295">
        <f t="shared" si="1"/>
        <v>31</v>
      </c>
      <c r="M26" s="295">
        <f t="shared" si="1"/>
        <v>149</v>
      </c>
      <c r="N26" s="295">
        <f t="shared" si="1"/>
        <v>586</v>
      </c>
      <c r="O26" s="295"/>
      <c r="P26" s="295"/>
    </row>
    <row r="27" spans="1:17" x14ac:dyDescent="0.2">
      <c r="A27" s="144">
        <v>42913</v>
      </c>
      <c r="B27" s="295">
        <f t="shared" si="1"/>
        <v>-268</v>
      </c>
      <c r="C27" s="295">
        <f t="shared" si="1"/>
        <v>-380</v>
      </c>
      <c r="D27" s="295">
        <f t="shared" si="1"/>
        <v>-92</v>
      </c>
      <c r="E27" s="295">
        <f t="shared" si="1"/>
        <v>-10</v>
      </c>
      <c r="F27" s="295">
        <f t="shared" si="1"/>
        <v>-5</v>
      </c>
      <c r="G27" s="295">
        <f t="shared" si="1"/>
        <v>-13</v>
      </c>
      <c r="H27" s="295">
        <f t="shared" si="1"/>
        <v>-11</v>
      </c>
      <c r="I27" s="295">
        <f t="shared" si="1"/>
        <v>-10</v>
      </c>
      <c r="J27" s="295">
        <f t="shared" si="1"/>
        <v>8</v>
      </c>
      <c r="K27" s="295">
        <f t="shared" si="1"/>
        <v>22</v>
      </c>
      <c r="L27" s="295">
        <f t="shared" si="1"/>
        <v>44</v>
      </c>
      <c r="M27" s="295">
        <f t="shared" si="1"/>
        <v>619</v>
      </c>
      <c r="N27" s="295"/>
      <c r="O27" s="295"/>
      <c r="P27" s="295"/>
    </row>
    <row r="28" spans="1:17" x14ac:dyDescent="0.2">
      <c r="A28" s="144">
        <v>42549</v>
      </c>
      <c r="B28" s="295">
        <f t="shared" si="1"/>
        <v>-276</v>
      </c>
      <c r="C28" s="295">
        <f t="shared" si="1"/>
        <v>-386</v>
      </c>
      <c r="D28" s="295">
        <f t="shared" si="1"/>
        <v>-102</v>
      </c>
      <c r="E28" s="295">
        <f t="shared" si="1"/>
        <v>-16</v>
      </c>
      <c r="F28" s="295">
        <f t="shared" si="1"/>
        <v>-9</v>
      </c>
      <c r="G28" s="295">
        <f t="shared" si="1"/>
        <v>-17</v>
      </c>
      <c r="H28" s="295">
        <f t="shared" si="1"/>
        <v>-17</v>
      </c>
      <c r="I28" s="295">
        <f t="shared" si="1"/>
        <v>-14</v>
      </c>
      <c r="J28" s="295">
        <f t="shared" si="1"/>
        <v>3</v>
      </c>
      <c r="K28" s="295">
        <f t="shared" si="1"/>
        <v>19</v>
      </c>
      <c r="L28" s="295">
        <f t="shared" si="1"/>
        <v>308</v>
      </c>
      <c r="M28" s="295"/>
      <c r="N28" s="295"/>
      <c r="O28" s="295"/>
      <c r="P28" s="295"/>
    </row>
    <row r="29" spans="1:17" x14ac:dyDescent="0.2">
      <c r="A29" s="144">
        <v>42185</v>
      </c>
      <c r="B29" s="295">
        <f t="shared" si="1"/>
        <v>-370</v>
      </c>
      <c r="C29" s="295">
        <f t="shared" si="1"/>
        <v>-344</v>
      </c>
      <c r="D29" s="295">
        <f t="shared" si="1"/>
        <v>-18</v>
      </c>
      <c r="E29" s="295">
        <f t="shared" si="1"/>
        <v>-16</v>
      </c>
      <c r="F29" s="295">
        <f t="shared" si="1"/>
        <v>-12</v>
      </c>
      <c r="G29" s="295">
        <f t="shared" si="1"/>
        <v>-17</v>
      </c>
      <c r="H29" s="295">
        <f t="shared" si="1"/>
        <v>-18</v>
      </c>
      <c r="I29" s="295">
        <f t="shared" si="1"/>
        <v>-25</v>
      </c>
      <c r="J29" s="295">
        <f t="shared" si="1"/>
        <v>-407</v>
      </c>
      <c r="K29" s="295">
        <f t="shared" si="1"/>
        <v>204</v>
      </c>
      <c r="L29" s="295"/>
      <c r="M29" s="295"/>
      <c r="N29" s="295"/>
      <c r="O29" s="295"/>
      <c r="P29" s="295"/>
    </row>
    <row r="30" spans="1:17" x14ac:dyDescent="0.2">
      <c r="A30" s="144">
        <v>41814</v>
      </c>
      <c r="B30" s="295">
        <f t="shared" si="1"/>
        <v>-370</v>
      </c>
      <c r="C30" s="295">
        <f t="shared" si="1"/>
        <v>-345</v>
      </c>
      <c r="D30" s="295">
        <f t="shared" si="1"/>
        <v>-20</v>
      </c>
      <c r="E30" s="295">
        <f t="shared" si="1"/>
        <v>-22</v>
      </c>
      <c r="F30" s="295">
        <f t="shared" si="1"/>
        <v>-20</v>
      </c>
      <c r="G30" s="295">
        <f t="shared" si="1"/>
        <v>-22</v>
      </c>
      <c r="H30" s="295">
        <f t="shared" si="1"/>
        <v>-16</v>
      </c>
      <c r="I30" s="295">
        <f t="shared" si="1"/>
        <v>-24</v>
      </c>
      <c r="J30" s="295">
        <f t="shared" si="1"/>
        <v>370</v>
      </c>
      <c r="K30" s="295"/>
      <c r="L30" s="295"/>
      <c r="M30" s="295"/>
      <c r="N30" s="295"/>
      <c r="O30" s="295"/>
      <c r="P30" s="295"/>
    </row>
    <row r="31" spans="1:17" x14ac:dyDescent="0.2">
      <c r="A31" s="144">
        <v>41471</v>
      </c>
      <c r="B31" s="295">
        <f t="shared" si="1"/>
        <v>-392</v>
      </c>
      <c r="C31" s="295">
        <f t="shared" si="1"/>
        <v>-399</v>
      </c>
      <c r="D31" s="295">
        <f t="shared" si="1"/>
        <v>27</v>
      </c>
      <c r="E31" s="295">
        <f t="shared" si="1"/>
        <v>-10</v>
      </c>
      <c r="F31" s="295">
        <f t="shared" si="1"/>
        <v>-3</v>
      </c>
      <c r="G31" s="295">
        <f t="shared" si="1"/>
        <v>-15</v>
      </c>
      <c r="H31" s="295">
        <f t="shared" si="1"/>
        <v>-13</v>
      </c>
      <c r="I31" s="295">
        <f t="shared" si="1"/>
        <v>199</v>
      </c>
      <c r="J31" s="295"/>
      <c r="K31" s="295"/>
      <c r="L31" s="295"/>
      <c r="M31" s="295"/>
      <c r="N31" s="295"/>
      <c r="O31" s="295"/>
      <c r="P31" s="295"/>
    </row>
    <row r="32" spans="1:17" x14ac:dyDescent="0.2">
      <c r="A32" s="144">
        <v>41086</v>
      </c>
      <c r="B32" s="295">
        <f t="shared" si="1"/>
        <v>-406</v>
      </c>
      <c r="C32" s="295">
        <f t="shared" si="1"/>
        <v>-398</v>
      </c>
      <c r="D32" s="295">
        <f t="shared" si="1"/>
        <v>24</v>
      </c>
      <c r="E32" s="295">
        <f t="shared" si="1"/>
        <v>-15</v>
      </c>
      <c r="F32" s="295">
        <f t="shared" si="1"/>
        <v>-6</v>
      </c>
      <c r="G32" s="295">
        <f t="shared" si="1"/>
        <v>-34</v>
      </c>
      <c r="H32" s="295">
        <f t="shared" si="1"/>
        <v>212</v>
      </c>
      <c r="I32" s="295"/>
      <c r="J32" s="295"/>
      <c r="K32" s="295"/>
      <c r="L32" s="295"/>
      <c r="M32" s="295"/>
      <c r="N32" s="295"/>
      <c r="O32" s="295"/>
      <c r="P32" s="295"/>
    </row>
    <row r="33" spans="1:16" x14ac:dyDescent="0.2">
      <c r="A33" s="146">
        <v>40785</v>
      </c>
      <c r="B33" s="296">
        <f t="shared" si="1"/>
        <v>-528</v>
      </c>
      <c r="C33" s="296">
        <f t="shared" si="1"/>
        <v>-444</v>
      </c>
      <c r="D33" s="296">
        <f t="shared" si="1"/>
        <v>-4</v>
      </c>
      <c r="E33" s="296">
        <f t="shared" si="1"/>
        <v>-2</v>
      </c>
      <c r="F33" s="296">
        <f t="shared" si="1"/>
        <v>86</v>
      </c>
      <c r="G33" s="296">
        <f t="shared" si="1"/>
        <v>402</v>
      </c>
      <c r="H33" s="296"/>
      <c r="I33" s="296"/>
      <c r="J33" s="296"/>
      <c r="K33" s="296"/>
      <c r="L33" s="296"/>
      <c r="M33" s="296"/>
      <c r="N33" s="296"/>
      <c r="O33" s="296"/>
      <c r="P33" s="296"/>
    </row>
    <row r="34" spans="1:16" x14ac:dyDescent="0.2">
      <c r="A34" s="149"/>
      <c r="B34" s="150"/>
      <c r="C34" s="150"/>
      <c r="D34" s="150"/>
      <c r="E34" s="150"/>
      <c r="F34" s="150"/>
      <c r="G34" s="150"/>
      <c r="H34" s="150"/>
      <c r="I34" s="150"/>
      <c r="J34" s="150"/>
      <c r="K34" s="150"/>
    </row>
    <row r="35" spans="1:16" x14ac:dyDescent="0.2">
      <c r="A35" s="143" t="s">
        <v>223</v>
      </c>
      <c r="F35" s="151"/>
    </row>
    <row r="36" spans="1:16" x14ac:dyDescent="0.2">
      <c r="A36" s="143"/>
      <c r="F36" s="151"/>
    </row>
    <row r="37" spans="1:16" ht="15" customHeight="1" x14ac:dyDescent="0.2">
      <c r="B37" s="28" t="s">
        <v>138</v>
      </c>
      <c r="C37" s="28" t="s">
        <v>139</v>
      </c>
      <c r="D37" s="28" t="s">
        <v>140</v>
      </c>
      <c r="E37" s="28" t="s">
        <v>141</v>
      </c>
      <c r="F37" s="28" t="s">
        <v>142</v>
      </c>
      <c r="G37" s="28" t="s">
        <v>143</v>
      </c>
      <c r="H37" s="28" t="s">
        <v>144</v>
      </c>
      <c r="I37" s="28" t="s">
        <v>145</v>
      </c>
      <c r="J37" s="28" t="s">
        <v>146</v>
      </c>
      <c r="K37" s="28" t="s">
        <v>147</v>
      </c>
      <c r="L37" s="28" t="s">
        <v>148</v>
      </c>
      <c r="M37" s="28" t="s">
        <v>149</v>
      </c>
      <c r="N37" s="28" t="s">
        <v>150</v>
      </c>
      <c r="O37" s="28" t="s">
        <v>151</v>
      </c>
      <c r="P37" s="28" t="s">
        <v>152</v>
      </c>
    </row>
    <row r="38" spans="1:16" x14ac:dyDescent="0.2">
      <c r="A38" s="145">
        <v>44070</v>
      </c>
      <c r="B38" s="152">
        <f>B24/B$9</f>
        <v>-9.9515690307171761E-5</v>
      </c>
      <c r="C38" s="152">
        <f t="shared" ref="C38:P38" si="2">C24/C$9</f>
        <v>-8.444519506840061E-5</v>
      </c>
      <c r="D38" s="152">
        <f t="shared" si="2"/>
        <v>-8.73591333973967E-5</v>
      </c>
      <c r="E38" s="152">
        <f t="shared" si="2"/>
        <v>-3.4682481878403219E-5</v>
      </c>
      <c r="F38" s="152">
        <f t="shared" si="2"/>
        <v>-5.244021815130751E-5</v>
      </c>
      <c r="G38" s="152">
        <f t="shared" si="2"/>
        <v>-5.3928706250337058E-5</v>
      </c>
      <c r="H38" s="152">
        <f t="shared" si="2"/>
        <v>0</v>
      </c>
      <c r="I38" s="152">
        <f t="shared" si="2"/>
        <v>0</v>
      </c>
      <c r="J38" s="152">
        <f t="shared" si="2"/>
        <v>-5.430798055774296E-5</v>
      </c>
      <c r="K38" s="152">
        <f t="shared" si="2"/>
        <v>2.7802491103202846E-5</v>
      </c>
      <c r="L38" s="152">
        <f t="shared" si="2"/>
        <v>-2.8595939376608523E-5</v>
      </c>
      <c r="M38" s="152">
        <f t="shared" si="2"/>
        <v>-2.880267288804401E-5</v>
      </c>
      <c r="N38" s="152">
        <f t="shared" si="2"/>
        <v>-1.9686146577422802E-4</v>
      </c>
      <c r="O38" s="152">
        <f t="shared" si="2"/>
        <v>1.9033117624666921E-4</v>
      </c>
      <c r="P38" s="152">
        <f t="shared" si="2"/>
        <v>5.0751828955538161E-3</v>
      </c>
    </row>
    <row r="39" spans="1:16" x14ac:dyDescent="0.2">
      <c r="A39" s="144">
        <v>43642</v>
      </c>
      <c r="B39" s="152">
        <f t="shared" ref="B39:O47" si="3">B25/B$9</f>
        <v>-9.9515690307171761E-5</v>
      </c>
      <c r="C39" s="152">
        <f t="shared" si="3"/>
        <v>-8.444519506840061E-5</v>
      </c>
      <c r="D39" s="152">
        <f t="shared" si="3"/>
        <v>-8.73591333973967E-5</v>
      </c>
      <c r="E39" s="152">
        <f t="shared" si="3"/>
        <v>-6.9364963756806438E-5</v>
      </c>
      <c r="F39" s="152">
        <f t="shared" si="3"/>
        <v>-5.244021815130751E-5</v>
      </c>
      <c r="G39" s="152">
        <f t="shared" si="3"/>
        <v>-7.1904941667116077E-5</v>
      </c>
      <c r="H39" s="152">
        <f t="shared" si="3"/>
        <v>-6.5884833311371724E-5</v>
      </c>
      <c r="I39" s="152">
        <f t="shared" si="3"/>
        <v>-2.4983760555638835E-5</v>
      </c>
      <c r="J39" s="152">
        <f t="shared" si="3"/>
        <v>5.430798055774296E-5</v>
      </c>
      <c r="K39" s="152">
        <f t="shared" si="3"/>
        <v>1.1120996441281138E-4</v>
      </c>
      <c r="L39" s="152">
        <f t="shared" si="3"/>
        <v>-8.5787818129825561E-5</v>
      </c>
      <c r="M39" s="152">
        <f t="shared" si="3"/>
        <v>-2.0161871021630808E-4</v>
      </c>
      <c r="N39" s="152">
        <f t="shared" si="3"/>
        <v>-4.2184599808763149E-4</v>
      </c>
      <c r="O39" s="152">
        <f t="shared" si="3"/>
        <v>8.5105225950296379E-3</v>
      </c>
      <c r="P39" s="152"/>
    </row>
    <row r="40" spans="1:16" x14ac:dyDescent="0.2">
      <c r="A40" s="144">
        <v>43270</v>
      </c>
      <c r="B40" s="152">
        <f t="shared" si="3"/>
        <v>-4.1464870961321568E-3</v>
      </c>
      <c r="C40" s="152">
        <f t="shared" si="3"/>
        <v>-6.3502786691437257E-3</v>
      </c>
      <c r="D40" s="152">
        <f t="shared" si="3"/>
        <v>-1.5724644011531406E-3</v>
      </c>
      <c r="E40" s="152">
        <f t="shared" si="3"/>
        <v>-1.0404744563520966E-4</v>
      </c>
      <c r="F40" s="152">
        <f t="shared" si="3"/>
        <v>-6.9920290868410014E-5</v>
      </c>
      <c r="G40" s="152">
        <f t="shared" si="3"/>
        <v>-1.9773858958456919E-4</v>
      </c>
      <c r="H40" s="152">
        <f t="shared" si="3"/>
        <v>-6.5884833311371724E-5</v>
      </c>
      <c r="I40" s="152">
        <f t="shared" si="3"/>
        <v>-4.9967521111277669E-5</v>
      </c>
      <c r="J40" s="152">
        <f t="shared" si="3"/>
        <v>5.430798055774296E-5</v>
      </c>
      <c r="K40" s="152">
        <f t="shared" si="3"/>
        <v>1.1120996441281138E-4</v>
      </c>
      <c r="L40" s="152">
        <f t="shared" si="3"/>
        <v>8.8647412067486414E-4</v>
      </c>
      <c r="M40" s="152">
        <f t="shared" si="3"/>
        <v>4.2915982603185573E-3</v>
      </c>
      <c r="N40" s="152">
        <f t="shared" si="3"/>
        <v>1.6480116991956804E-2</v>
      </c>
      <c r="O40" s="152"/>
      <c r="P40" s="152"/>
    </row>
    <row r="41" spans="1:16" x14ac:dyDescent="0.2">
      <c r="A41" s="144">
        <v>42913</v>
      </c>
      <c r="B41" s="152">
        <f t="shared" si="3"/>
        <v>-4.4450341670536717E-3</v>
      </c>
      <c r="C41" s="152">
        <f t="shared" si="3"/>
        <v>-6.4178348251984459E-3</v>
      </c>
      <c r="D41" s="152">
        <f t="shared" si="3"/>
        <v>-1.6074080545120993E-3</v>
      </c>
      <c r="E41" s="152">
        <f t="shared" si="3"/>
        <v>-1.734124093920161E-4</v>
      </c>
      <c r="F41" s="152">
        <f t="shared" si="3"/>
        <v>-8.740036358551251E-5</v>
      </c>
      <c r="G41" s="152">
        <f t="shared" si="3"/>
        <v>-2.3369106041812724E-4</v>
      </c>
      <c r="H41" s="152">
        <f t="shared" si="3"/>
        <v>-2.415777221416963E-4</v>
      </c>
      <c r="I41" s="152">
        <f t="shared" si="3"/>
        <v>-2.4983760555638833E-4</v>
      </c>
      <c r="J41" s="152">
        <f t="shared" si="3"/>
        <v>2.1723192223097184E-4</v>
      </c>
      <c r="K41" s="152">
        <f t="shared" si="3"/>
        <v>6.1165480427046262E-4</v>
      </c>
      <c r="L41" s="152">
        <f t="shared" si="3"/>
        <v>1.2582213325707749E-3</v>
      </c>
      <c r="M41" s="152">
        <f t="shared" si="3"/>
        <v>1.7828854517699243E-2</v>
      </c>
      <c r="N41" s="152"/>
      <c r="O41" s="152"/>
      <c r="P41" s="152"/>
    </row>
    <row r="42" spans="1:16" x14ac:dyDescent="0.2">
      <c r="A42" s="144">
        <v>42549</v>
      </c>
      <c r="B42" s="152">
        <f t="shared" si="3"/>
        <v>-4.5777217541299008E-3</v>
      </c>
      <c r="C42" s="152">
        <f t="shared" si="3"/>
        <v>-6.5191690592805267E-3</v>
      </c>
      <c r="D42" s="152">
        <f t="shared" si="3"/>
        <v>-1.7821263213068925E-3</v>
      </c>
      <c r="E42" s="152">
        <f t="shared" si="3"/>
        <v>-2.7745985502722575E-4</v>
      </c>
      <c r="F42" s="152">
        <f t="shared" si="3"/>
        <v>-1.5732065445392252E-4</v>
      </c>
      <c r="G42" s="152">
        <f t="shared" si="3"/>
        <v>-3.0559600208524332E-4</v>
      </c>
      <c r="H42" s="152">
        <f t="shared" si="3"/>
        <v>-3.7334738876443975E-4</v>
      </c>
      <c r="I42" s="152">
        <f t="shared" si="3"/>
        <v>-3.497726477789437E-4</v>
      </c>
      <c r="J42" s="152">
        <f t="shared" si="3"/>
        <v>8.146197083661444E-5</v>
      </c>
      <c r="K42" s="152">
        <f t="shared" si="3"/>
        <v>5.2824733096085413E-4</v>
      </c>
      <c r="L42" s="152">
        <f t="shared" si="3"/>
        <v>8.8075493279954238E-3</v>
      </c>
      <c r="M42" s="152"/>
      <c r="N42" s="152"/>
      <c r="O42" s="152"/>
      <c r="P42" s="152"/>
    </row>
    <row r="43" spans="1:16" x14ac:dyDescent="0.2">
      <c r="A43" s="144">
        <v>42185</v>
      </c>
      <c r="B43" s="152">
        <f t="shared" si="3"/>
        <v>-6.1368009022755923E-3</v>
      </c>
      <c r="C43" s="152">
        <f t="shared" si="3"/>
        <v>-5.8098294207059621E-3</v>
      </c>
      <c r="D43" s="152">
        <f t="shared" si="3"/>
        <v>-3.1449288023062812E-4</v>
      </c>
      <c r="E43" s="152">
        <f t="shared" si="3"/>
        <v>-2.7745985502722575E-4</v>
      </c>
      <c r="F43" s="152">
        <f t="shared" si="3"/>
        <v>-2.0976087260523004E-4</v>
      </c>
      <c r="G43" s="152">
        <f t="shared" si="3"/>
        <v>-3.0559600208524332E-4</v>
      </c>
      <c r="H43" s="152">
        <f t="shared" si="3"/>
        <v>-3.9530899986823034E-4</v>
      </c>
      <c r="I43" s="152">
        <f t="shared" si="3"/>
        <v>-6.2459401389097086E-4</v>
      </c>
      <c r="J43" s="152">
        <f t="shared" si="3"/>
        <v>-1.1051674043500692E-2</v>
      </c>
      <c r="K43" s="152">
        <f t="shared" si="3"/>
        <v>5.6717081850533807E-3</v>
      </c>
      <c r="L43" s="152"/>
      <c r="M43" s="152"/>
      <c r="N43" s="152"/>
      <c r="O43" s="152"/>
      <c r="P43" s="152"/>
    </row>
    <row r="44" spans="1:16" x14ac:dyDescent="0.2">
      <c r="A44" s="144">
        <v>41814</v>
      </c>
      <c r="B44" s="152">
        <f t="shared" si="3"/>
        <v>-6.1368009022755923E-3</v>
      </c>
      <c r="C44" s="152">
        <f t="shared" si="3"/>
        <v>-5.8267184597196415E-3</v>
      </c>
      <c r="D44" s="152">
        <f t="shared" si="3"/>
        <v>-3.494365335895868E-4</v>
      </c>
      <c r="E44" s="152">
        <f t="shared" si="3"/>
        <v>-3.8150730066243538E-4</v>
      </c>
      <c r="F44" s="152">
        <f t="shared" si="3"/>
        <v>-3.4960145434205004E-4</v>
      </c>
      <c r="G44" s="152">
        <f t="shared" si="3"/>
        <v>-3.9547717916913838E-4</v>
      </c>
      <c r="H44" s="152">
        <f t="shared" si="3"/>
        <v>-3.5138577766064921E-4</v>
      </c>
      <c r="I44" s="152">
        <f t="shared" si="3"/>
        <v>-5.9961025333533208E-4</v>
      </c>
      <c r="J44" s="152">
        <f t="shared" si="3"/>
        <v>1.0046976403182448E-2</v>
      </c>
      <c r="K44" s="152"/>
      <c r="L44" s="152"/>
      <c r="M44" s="152"/>
      <c r="N44" s="152"/>
      <c r="O44" s="152"/>
      <c r="P44" s="152"/>
    </row>
    <row r="45" spans="1:16" x14ac:dyDescent="0.2">
      <c r="A45" s="144">
        <v>41471</v>
      </c>
      <c r="B45" s="152">
        <f t="shared" si="3"/>
        <v>-6.5016917667352217E-3</v>
      </c>
      <c r="C45" s="152">
        <f t="shared" si="3"/>
        <v>-6.7387265664583685E-3</v>
      </c>
      <c r="D45" s="152">
        <f t="shared" si="3"/>
        <v>4.7173932034594215E-4</v>
      </c>
      <c r="E45" s="152">
        <f t="shared" si="3"/>
        <v>-1.734124093920161E-4</v>
      </c>
      <c r="F45" s="152">
        <f t="shared" si="3"/>
        <v>-5.244021815130751E-5</v>
      </c>
      <c r="G45" s="152">
        <f t="shared" si="3"/>
        <v>-2.696435312516853E-4</v>
      </c>
      <c r="H45" s="152">
        <f t="shared" si="3"/>
        <v>-2.8550094434927749E-4</v>
      </c>
      <c r="I45" s="152">
        <f t="shared" si="3"/>
        <v>4.9717683505721283E-3</v>
      </c>
      <c r="J45" s="152"/>
      <c r="K45" s="152"/>
      <c r="L45" s="152"/>
      <c r="M45" s="152"/>
      <c r="N45" s="152"/>
      <c r="O45" s="152"/>
      <c r="P45" s="152"/>
    </row>
    <row r="46" spans="1:16" x14ac:dyDescent="0.2">
      <c r="A46" s="144">
        <v>41086</v>
      </c>
      <c r="B46" s="152">
        <f t="shared" si="3"/>
        <v>-6.733895044118623E-3</v>
      </c>
      <c r="C46" s="152">
        <f t="shared" si="3"/>
        <v>-6.7218375274446882E-3</v>
      </c>
      <c r="D46" s="152">
        <f t="shared" si="3"/>
        <v>4.1932384030750417E-4</v>
      </c>
      <c r="E46" s="152">
        <f t="shared" si="3"/>
        <v>-2.6011861408802413E-4</v>
      </c>
      <c r="F46" s="152">
        <f t="shared" si="3"/>
        <v>-1.0488043630261502E-4</v>
      </c>
      <c r="G46" s="152">
        <f t="shared" si="3"/>
        <v>-6.1119200417048664E-4</v>
      </c>
      <c r="H46" s="152">
        <f t="shared" si="3"/>
        <v>4.6558615540036015E-3</v>
      </c>
      <c r="I46" s="152"/>
      <c r="J46" s="152"/>
      <c r="K46" s="152"/>
      <c r="L46" s="152"/>
      <c r="M46" s="152"/>
      <c r="N46" s="152"/>
      <c r="O46" s="152"/>
      <c r="P46" s="152"/>
    </row>
    <row r="47" spans="1:16" x14ac:dyDescent="0.2">
      <c r="A47" s="146">
        <v>40785</v>
      </c>
      <c r="B47" s="153">
        <f t="shared" si="3"/>
        <v>-8.7573807470311144E-3</v>
      </c>
      <c r="C47" s="153">
        <f t="shared" si="3"/>
        <v>-7.4987333220739739E-3</v>
      </c>
      <c r="D47" s="153">
        <f t="shared" si="3"/>
        <v>-6.9887306717917358E-5</v>
      </c>
      <c r="E47" s="153">
        <f t="shared" si="3"/>
        <v>-3.4682481878403219E-5</v>
      </c>
      <c r="F47" s="153">
        <f t="shared" si="3"/>
        <v>1.5032862536708152E-3</v>
      </c>
      <c r="G47" s="153">
        <f t="shared" si="3"/>
        <v>7.2264466375451652E-3</v>
      </c>
      <c r="H47" s="153"/>
      <c r="I47" s="153"/>
      <c r="J47" s="153"/>
      <c r="K47" s="153"/>
      <c r="L47" s="153"/>
      <c r="M47" s="153"/>
      <c r="N47" s="153"/>
      <c r="O47" s="153"/>
      <c r="P47" s="153"/>
    </row>
  </sheetData>
  <hyperlinks>
    <hyperlink ref="A2" location="Contents!A1" display="Back to contents"/>
    <hyperlink ref="A6" location="Contents!A1" display="Back to contents"/>
  </hyperlinks>
  <pageMargins left="0.7" right="0.7" top="0.75" bottom="0.75" header="0.3" footer="0.3"/>
  <pageSetup paperSize="9" orientation="portrait" horizontalDpi="90" verticalDpi="9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39"/>
  <sheetViews>
    <sheetView showGridLines="0" workbookViewId="0">
      <selection activeCell="A2" sqref="A2"/>
    </sheetView>
  </sheetViews>
  <sheetFormatPr defaultRowHeight="12.75" x14ac:dyDescent="0.2"/>
  <cols>
    <col min="1" max="1" width="20.28515625" style="21" bestFit="1" customWidth="1"/>
    <col min="2" max="5" width="11.5703125" style="21" customWidth="1"/>
    <col min="6" max="16384" width="9.140625" style="21"/>
  </cols>
  <sheetData>
    <row r="1" spans="1:5" x14ac:dyDescent="0.2">
      <c r="A1" s="30" t="s">
        <v>356</v>
      </c>
    </row>
    <row r="2" spans="1:5" ht="15" x14ac:dyDescent="0.25">
      <c r="A2" s="226" t="s">
        <v>241</v>
      </c>
    </row>
    <row r="4" spans="1:5" x14ac:dyDescent="0.2">
      <c r="B4" s="28" t="s">
        <v>150</v>
      </c>
      <c r="C4" s="28" t="s">
        <v>151</v>
      </c>
      <c r="D4" s="28" t="s">
        <v>152</v>
      </c>
      <c r="E4" s="28" t="s">
        <v>267</v>
      </c>
    </row>
    <row r="5" spans="1:5" x14ac:dyDescent="0.2">
      <c r="A5" s="4" t="s">
        <v>0</v>
      </c>
      <c r="B5" s="47">
        <v>176</v>
      </c>
      <c r="C5" s="47">
        <v>183</v>
      </c>
      <c r="D5" s="47">
        <v>187</v>
      </c>
      <c r="E5" s="47">
        <v>199</v>
      </c>
    </row>
    <row r="6" spans="1:5" x14ac:dyDescent="0.2">
      <c r="A6" s="2" t="s">
        <v>1</v>
      </c>
      <c r="B6" s="10">
        <v>143</v>
      </c>
      <c r="C6" s="10">
        <v>138</v>
      </c>
      <c r="D6" s="10">
        <v>130</v>
      </c>
      <c r="E6" s="10">
        <v>131</v>
      </c>
    </row>
    <row r="7" spans="1:5" x14ac:dyDescent="0.2">
      <c r="A7" s="2" t="s">
        <v>2</v>
      </c>
      <c r="B7" s="10">
        <v>173</v>
      </c>
      <c r="C7" s="10">
        <v>154</v>
      </c>
      <c r="D7" s="10">
        <v>147</v>
      </c>
      <c r="E7" s="10">
        <v>134</v>
      </c>
    </row>
    <row r="8" spans="1:5" x14ac:dyDescent="0.2">
      <c r="A8" s="2" t="s">
        <v>3</v>
      </c>
      <c r="B8" s="10">
        <v>159</v>
      </c>
      <c r="C8" s="10">
        <v>179</v>
      </c>
      <c r="D8" s="10">
        <v>156</v>
      </c>
      <c r="E8" s="10">
        <v>229</v>
      </c>
    </row>
    <row r="9" spans="1:5" x14ac:dyDescent="0.2">
      <c r="A9" s="2" t="s">
        <v>4</v>
      </c>
      <c r="B9" s="10">
        <v>164</v>
      </c>
      <c r="C9" s="10">
        <v>200</v>
      </c>
      <c r="D9" s="10">
        <v>199</v>
      </c>
      <c r="E9" s="10">
        <v>243</v>
      </c>
    </row>
    <row r="10" spans="1:5" x14ac:dyDescent="0.2">
      <c r="A10" s="2" t="s">
        <v>5</v>
      </c>
      <c r="B10" s="10">
        <v>146</v>
      </c>
      <c r="C10" s="10">
        <v>143</v>
      </c>
      <c r="D10" s="10">
        <v>140</v>
      </c>
      <c r="E10" s="10">
        <v>128</v>
      </c>
    </row>
    <row r="11" spans="1:5" x14ac:dyDescent="0.2">
      <c r="A11" s="2" t="s">
        <v>6</v>
      </c>
      <c r="B11" s="10">
        <v>130</v>
      </c>
      <c r="C11" s="10">
        <v>106</v>
      </c>
      <c r="D11" s="10">
        <v>94</v>
      </c>
      <c r="E11" s="10">
        <v>130</v>
      </c>
    </row>
    <row r="12" spans="1:5" x14ac:dyDescent="0.2">
      <c r="A12" s="2" t="s">
        <v>7</v>
      </c>
      <c r="B12" s="10">
        <v>145</v>
      </c>
      <c r="C12" s="10">
        <v>126</v>
      </c>
      <c r="D12" s="10">
        <v>133</v>
      </c>
      <c r="E12" s="10">
        <v>161</v>
      </c>
    </row>
    <row r="13" spans="1:5" x14ac:dyDescent="0.2">
      <c r="A13" s="2" t="s">
        <v>8</v>
      </c>
      <c r="B13" s="10">
        <v>79</v>
      </c>
      <c r="C13" s="10">
        <v>76</v>
      </c>
      <c r="D13" s="10">
        <v>84</v>
      </c>
      <c r="E13" s="10">
        <v>121</v>
      </c>
    </row>
    <row r="14" spans="1:5" x14ac:dyDescent="0.2">
      <c r="A14" s="2" t="s">
        <v>9</v>
      </c>
      <c r="B14" s="10">
        <v>307</v>
      </c>
      <c r="C14" s="10">
        <v>325</v>
      </c>
      <c r="D14" s="10">
        <v>318</v>
      </c>
      <c r="E14" s="10">
        <v>400</v>
      </c>
    </row>
    <row r="15" spans="1:5" x14ac:dyDescent="0.2">
      <c r="A15" s="2" t="s">
        <v>10</v>
      </c>
      <c r="B15" s="10">
        <v>347</v>
      </c>
      <c r="C15" s="10">
        <v>346</v>
      </c>
      <c r="D15" s="10">
        <v>342</v>
      </c>
      <c r="E15" s="10">
        <v>343</v>
      </c>
    </row>
    <row r="16" spans="1:5" x14ac:dyDescent="0.2">
      <c r="A16" s="2" t="s">
        <v>11</v>
      </c>
      <c r="B16" s="10">
        <v>128</v>
      </c>
      <c r="C16" s="10">
        <v>143</v>
      </c>
      <c r="D16" s="10">
        <v>151</v>
      </c>
      <c r="E16" s="10">
        <v>176</v>
      </c>
    </row>
    <row r="17" spans="1:5" x14ac:dyDescent="0.2">
      <c r="A17" s="2" t="s">
        <v>12</v>
      </c>
      <c r="B17" s="10">
        <v>248</v>
      </c>
      <c r="C17" s="10">
        <v>293</v>
      </c>
      <c r="D17" s="10">
        <v>292</v>
      </c>
      <c r="E17" s="10">
        <v>318</v>
      </c>
    </row>
    <row r="18" spans="1:5" x14ac:dyDescent="0.2">
      <c r="A18" s="2" t="s">
        <v>13</v>
      </c>
      <c r="B18" s="10">
        <v>286</v>
      </c>
      <c r="C18" s="10">
        <v>295</v>
      </c>
      <c r="D18" s="10">
        <v>298</v>
      </c>
      <c r="E18" s="10">
        <v>327</v>
      </c>
    </row>
    <row r="19" spans="1:5" x14ac:dyDescent="0.2">
      <c r="A19" s="2" t="s">
        <v>14</v>
      </c>
      <c r="B19" s="10">
        <v>124</v>
      </c>
      <c r="C19" s="10">
        <v>117</v>
      </c>
      <c r="D19" s="10">
        <v>134</v>
      </c>
      <c r="E19" s="10">
        <v>198</v>
      </c>
    </row>
    <row r="20" spans="1:5" x14ac:dyDescent="0.2">
      <c r="A20" s="2" t="s">
        <v>15</v>
      </c>
      <c r="B20" s="10">
        <v>167</v>
      </c>
      <c r="C20" s="10">
        <v>163</v>
      </c>
      <c r="D20" s="10">
        <v>169</v>
      </c>
      <c r="E20" s="10">
        <v>179</v>
      </c>
    </row>
    <row r="21" spans="1:5" x14ac:dyDescent="0.2">
      <c r="A21" s="2" t="s">
        <v>16</v>
      </c>
      <c r="B21" s="10">
        <v>184</v>
      </c>
      <c r="C21" s="10">
        <v>198</v>
      </c>
      <c r="D21" s="10">
        <v>228</v>
      </c>
      <c r="E21" s="10">
        <v>225</v>
      </c>
    </row>
    <row r="22" spans="1:5" x14ac:dyDescent="0.2">
      <c r="A22" s="2" t="s">
        <v>17</v>
      </c>
      <c r="B22" s="10">
        <v>194</v>
      </c>
      <c r="C22" s="10">
        <v>266</v>
      </c>
      <c r="D22" s="10">
        <v>291</v>
      </c>
      <c r="E22" s="10">
        <v>350</v>
      </c>
    </row>
    <row r="23" spans="1:5" x14ac:dyDescent="0.2">
      <c r="A23" s="2" t="s">
        <v>18</v>
      </c>
      <c r="B23" s="10">
        <v>89</v>
      </c>
      <c r="C23" s="10">
        <v>116</v>
      </c>
      <c r="D23" s="10">
        <v>83</v>
      </c>
      <c r="E23" s="10">
        <v>118</v>
      </c>
    </row>
    <row r="24" spans="1:5" x14ac:dyDescent="0.2">
      <c r="A24" s="2" t="s">
        <v>19</v>
      </c>
      <c r="B24" s="10">
        <v>284</v>
      </c>
      <c r="C24" s="10">
        <v>419</v>
      </c>
      <c r="D24" s="10">
        <v>507</v>
      </c>
      <c r="E24" s="10">
        <v>614</v>
      </c>
    </row>
    <row r="25" spans="1:5" x14ac:dyDescent="0.2">
      <c r="A25" s="2" t="s">
        <v>20</v>
      </c>
      <c r="B25" s="10">
        <v>145</v>
      </c>
      <c r="C25" s="10">
        <v>131</v>
      </c>
      <c r="D25" s="10">
        <v>129</v>
      </c>
      <c r="E25" s="10">
        <v>150</v>
      </c>
    </row>
    <row r="26" spans="1:5" x14ac:dyDescent="0.2">
      <c r="A26" s="2" t="s">
        <v>21</v>
      </c>
      <c r="B26" s="10">
        <v>130</v>
      </c>
      <c r="C26" s="10">
        <v>125</v>
      </c>
      <c r="D26" s="10">
        <v>139</v>
      </c>
      <c r="E26" s="10">
        <v>149</v>
      </c>
    </row>
    <row r="27" spans="1:5" x14ac:dyDescent="0.2">
      <c r="A27" s="2" t="s">
        <v>22</v>
      </c>
      <c r="B27" s="10">
        <v>152</v>
      </c>
      <c r="C27" s="10">
        <v>140</v>
      </c>
      <c r="D27" s="10">
        <v>131</v>
      </c>
      <c r="E27" s="10">
        <v>136</v>
      </c>
    </row>
    <row r="28" spans="1:5" x14ac:dyDescent="0.2">
      <c r="A28" s="2" t="s">
        <v>23</v>
      </c>
      <c r="B28" s="10">
        <v>147</v>
      </c>
      <c r="C28" s="10">
        <v>120</v>
      </c>
      <c r="D28" s="10">
        <v>193</v>
      </c>
      <c r="E28" s="10">
        <v>210</v>
      </c>
    </row>
    <row r="29" spans="1:5" x14ac:dyDescent="0.2">
      <c r="A29" s="2" t="s">
        <v>24</v>
      </c>
      <c r="B29" s="10">
        <v>118</v>
      </c>
      <c r="C29" s="10">
        <v>100</v>
      </c>
      <c r="D29" s="10">
        <v>79</v>
      </c>
      <c r="E29" s="10">
        <v>79</v>
      </c>
    </row>
    <row r="30" spans="1:5" x14ac:dyDescent="0.2">
      <c r="A30" s="2" t="s">
        <v>25</v>
      </c>
      <c r="B30" s="10">
        <v>126</v>
      </c>
      <c r="C30" s="10">
        <v>125</v>
      </c>
      <c r="D30" s="10">
        <v>120</v>
      </c>
      <c r="E30" s="10">
        <v>117</v>
      </c>
    </row>
    <row r="31" spans="1:5" x14ac:dyDescent="0.2">
      <c r="A31" s="2" t="s">
        <v>26</v>
      </c>
      <c r="B31" s="10">
        <v>137</v>
      </c>
      <c r="C31" s="10">
        <v>152</v>
      </c>
      <c r="D31" s="10">
        <v>135</v>
      </c>
      <c r="E31" s="10">
        <v>134</v>
      </c>
    </row>
    <row r="32" spans="1:5" x14ac:dyDescent="0.2">
      <c r="A32" s="2" t="s">
        <v>27</v>
      </c>
      <c r="B32" s="10">
        <v>466</v>
      </c>
      <c r="C32" s="10">
        <v>355</v>
      </c>
      <c r="D32" s="10">
        <v>299</v>
      </c>
      <c r="E32" s="10">
        <v>379</v>
      </c>
    </row>
    <row r="33" spans="1:5" x14ac:dyDescent="0.2">
      <c r="A33" s="2" t="s">
        <v>28</v>
      </c>
      <c r="B33" s="10">
        <v>110</v>
      </c>
      <c r="C33" s="10">
        <v>110</v>
      </c>
      <c r="D33" s="10">
        <v>112</v>
      </c>
      <c r="E33" s="10">
        <v>149</v>
      </c>
    </row>
    <row r="34" spans="1:5" x14ac:dyDescent="0.2">
      <c r="A34" s="2" t="s">
        <v>29</v>
      </c>
      <c r="B34" s="10">
        <v>202</v>
      </c>
      <c r="C34" s="10">
        <v>191</v>
      </c>
      <c r="D34" s="10">
        <v>191</v>
      </c>
      <c r="E34" s="10">
        <v>197</v>
      </c>
    </row>
    <row r="35" spans="1:5" x14ac:dyDescent="0.2">
      <c r="A35" s="2" t="s">
        <v>30</v>
      </c>
      <c r="B35" s="10">
        <v>191</v>
      </c>
      <c r="C35" s="10">
        <v>231</v>
      </c>
      <c r="D35" s="10">
        <v>237</v>
      </c>
      <c r="E35" s="10">
        <v>237</v>
      </c>
    </row>
    <row r="36" spans="1:5" x14ac:dyDescent="0.2">
      <c r="A36" s="2" t="s">
        <v>31</v>
      </c>
      <c r="B36" s="10">
        <v>158</v>
      </c>
      <c r="C36" s="10">
        <v>155</v>
      </c>
      <c r="D36" s="10">
        <v>162</v>
      </c>
      <c r="E36" s="10">
        <v>214</v>
      </c>
    </row>
    <row r="37" spans="1:5" x14ac:dyDescent="0.2">
      <c r="A37" s="3" t="s">
        <v>32</v>
      </c>
      <c r="B37" s="24">
        <v>168</v>
      </c>
      <c r="C37" s="24">
        <v>188</v>
      </c>
      <c r="D37" s="24">
        <v>166</v>
      </c>
      <c r="E37" s="24">
        <v>197</v>
      </c>
    </row>
    <row r="39" spans="1:5" s="154" customFormat="1" x14ac:dyDescent="0.2">
      <c r="A39" s="273" t="s">
        <v>317</v>
      </c>
    </row>
  </sheetData>
  <hyperlinks>
    <hyperlink ref="A2" location="Contents!A1" display="Back to content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5"/>
  <sheetViews>
    <sheetView showGridLines="0" workbookViewId="0">
      <selection activeCell="A2" sqref="A2"/>
    </sheetView>
  </sheetViews>
  <sheetFormatPr defaultRowHeight="12.75" x14ac:dyDescent="0.2"/>
  <cols>
    <col min="1" max="1" width="21.28515625" style="21" customWidth="1"/>
    <col min="2" max="5" width="12.7109375" style="21" customWidth="1"/>
    <col min="6" max="16384" width="9.140625" style="21"/>
  </cols>
  <sheetData>
    <row r="1" spans="1:5" x14ac:dyDescent="0.2">
      <c r="A1" s="30" t="s">
        <v>357</v>
      </c>
    </row>
    <row r="2" spans="1:5" ht="15" x14ac:dyDescent="0.25">
      <c r="A2" s="226" t="s">
        <v>241</v>
      </c>
    </row>
    <row r="4" spans="1:5" x14ac:dyDescent="0.2">
      <c r="B4" s="28" t="s">
        <v>150</v>
      </c>
      <c r="C4" s="28" t="s">
        <v>151</v>
      </c>
      <c r="D4" s="28" t="s">
        <v>152</v>
      </c>
      <c r="E4" s="28" t="s">
        <v>267</v>
      </c>
    </row>
    <row r="5" spans="1:5" x14ac:dyDescent="0.2">
      <c r="A5" s="4" t="s">
        <v>216</v>
      </c>
      <c r="B5" s="47">
        <v>176</v>
      </c>
      <c r="C5" s="47">
        <v>183</v>
      </c>
      <c r="D5" s="47">
        <v>187</v>
      </c>
      <c r="E5" s="47">
        <v>199</v>
      </c>
    </row>
    <row r="6" spans="1:5" x14ac:dyDescent="0.2">
      <c r="A6" s="2" t="s">
        <v>108</v>
      </c>
      <c r="B6" s="10">
        <v>163</v>
      </c>
      <c r="C6" s="10">
        <v>167</v>
      </c>
      <c r="D6" s="10">
        <v>174</v>
      </c>
      <c r="E6" s="10">
        <v>182</v>
      </c>
    </row>
    <row r="7" spans="1:5" x14ac:dyDescent="0.2">
      <c r="A7" s="2" t="s">
        <v>109</v>
      </c>
      <c r="B7" s="10">
        <v>193</v>
      </c>
      <c r="C7" s="10">
        <v>210</v>
      </c>
      <c r="D7" s="10">
        <v>210</v>
      </c>
      <c r="E7" s="10">
        <v>235</v>
      </c>
    </row>
    <row r="8" spans="1:5" x14ac:dyDescent="0.2">
      <c r="A8" s="2" t="s">
        <v>110</v>
      </c>
      <c r="B8" s="10">
        <v>175</v>
      </c>
      <c r="C8" s="10">
        <v>176</v>
      </c>
      <c r="D8" s="10">
        <v>178</v>
      </c>
      <c r="E8" s="10">
        <v>190</v>
      </c>
    </row>
    <row r="9" spans="1:5" x14ac:dyDescent="0.2">
      <c r="A9" s="2" t="s">
        <v>111</v>
      </c>
      <c r="B9" s="10">
        <v>258</v>
      </c>
      <c r="C9" s="10">
        <v>263</v>
      </c>
      <c r="D9" s="10">
        <v>266</v>
      </c>
      <c r="E9" s="10">
        <v>341</v>
      </c>
    </row>
    <row r="10" spans="1:5" x14ac:dyDescent="0.2">
      <c r="A10" s="2" t="s">
        <v>51</v>
      </c>
      <c r="B10" s="10">
        <v>192</v>
      </c>
      <c r="C10" s="10">
        <v>192</v>
      </c>
      <c r="D10" s="10">
        <v>193</v>
      </c>
      <c r="E10" s="10">
        <v>209</v>
      </c>
    </row>
    <row r="11" spans="1:5" x14ac:dyDescent="0.2">
      <c r="A11" s="3" t="s">
        <v>112</v>
      </c>
      <c r="B11" s="24">
        <v>242</v>
      </c>
      <c r="C11" s="24">
        <v>264</v>
      </c>
      <c r="D11" s="24">
        <v>257</v>
      </c>
      <c r="E11" s="24">
        <v>294</v>
      </c>
    </row>
    <row r="13" spans="1:5" s="154" customFormat="1" x14ac:dyDescent="0.2">
      <c r="A13" s="273" t="s">
        <v>317</v>
      </c>
    </row>
    <row r="14" spans="1:5" x14ac:dyDescent="0.2">
      <c r="A14" s="6" t="s">
        <v>263</v>
      </c>
    </row>
    <row r="15" spans="1:5" x14ac:dyDescent="0.2">
      <c r="A15" s="6" t="s">
        <v>265</v>
      </c>
    </row>
  </sheetData>
  <hyperlinks>
    <hyperlink ref="A2" location="Contents!A1" display="Back to content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9"/>
  <sheetViews>
    <sheetView showGridLines="0" workbookViewId="0">
      <selection activeCell="A2" sqref="A2"/>
    </sheetView>
  </sheetViews>
  <sheetFormatPr defaultRowHeight="12.75" x14ac:dyDescent="0.2"/>
  <cols>
    <col min="1" max="1" width="30.28515625" style="6" customWidth="1"/>
    <col min="2" max="8" width="10.42578125" style="6" customWidth="1"/>
    <col min="9" max="16384" width="9.140625" style="6"/>
  </cols>
  <sheetData>
    <row r="1" spans="1:8" x14ac:dyDescent="0.2">
      <c r="A1" s="30" t="s">
        <v>358</v>
      </c>
    </row>
    <row r="2" spans="1:8" ht="15" x14ac:dyDescent="0.25">
      <c r="A2" s="226" t="s">
        <v>241</v>
      </c>
    </row>
    <row r="4" spans="1:8" ht="38.25" x14ac:dyDescent="0.2">
      <c r="A4" s="2"/>
      <c r="B4" s="58" t="s">
        <v>108</v>
      </c>
      <c r="C4" s="58" t="s">
        <v>109</v>
      </c>
      <c r="D4" s="58" t="s">
        <v>110</v>
      </c>
      <c r="E4" s="58" t="s">
        <v>111</v>
      </c>
      <c r="F4" s="58" t="s">
        <v>51</v>
      </c>
      <c r="G4" s="58" t="s">
        <v>112</v>
      </c>
      <c r="H4" s="58" t="s">
        <v>98</v>
      </c>
    </row>
    <row r="5" spans="1:8" x14ac:dyDescent="0.2">
      <c r="A5" s="4" t="s">
        <v>98</v>
      </c>
      <c r="B5" s="47">
        <v>182</v>
      </c>
      <c r="C5" s="47">
        <v>235</v>
      </c>
      <c r="D5" s="47">
        <v>190</v>
      </c>
      <c r="E5" s="47">
        <v>341</v>
      </c>
      <c r="F5" s="47">
        <v>209</v>
      </c>
      <c r="G5" s="47">
        <v>294</v>
      </c>
      <c r="H5" s="47">
        <v>199</v>
      </c>
    </row>
    <row r="6" spans="1:8" x14ac:dyDescent="0.2">
      <c r="A6" s="2" t="s">
        <v>1</v>
      </c>
      <c r="B6" s="10">
        <v>144</v>
      </c>
      <c r="C6" s="10">
        <v>88</v>
      </c>
      <c r="D6" s="10">
        <v>210</v>
      </c>
      <c r="E6" s="10">
        <v>117</v>
      </c>
      <c r="F6" s="10">
        <v>77</v>
      </c>
      <c r="G6" s="10">
        <v>103</v>
      </c>
      <c r="H6" s="10">
        <v>131</v>
      </c>
    </row>
    <row r="7" spans="1:8" x14ac:dyDescent="0.2">
      <c r="A7" s="2" t="s">
        <v>2</v>
      </c>
      <c r="B7" s="10">
        <v>134</v>
      </c>
      <c r="C7" s="10">
        <v>124</v>
      </c>
      <c r="D7" s="10">
        <v>159</v>
      </c>
      <c r="E7" s="10">
        <v>163</v>
      </c>
      <c r="F7" s="10">
        <v>123</v>
      </c>
      <c r="G7" s="10">
        <v>136</v>
      </c>
      <c r="H7" s="10">
        <v>134</v>
      </c>
    </row>
    <row r="8" spans="1:8" x14ac:dyDescent="0.2">
      <c r="A8" s="2" t="s">
        <v>3</v>
      </c>
      <c r="B8" s="10">
        <v>238</v>
      </c>
      <c r="C8" s="10">
        <v>163</v>
      </c>
      <c r="D8" s="10">
        <v>207</v>
      </c>
      <c r="E8" s="10">
        <v>9</v>
      </c>
      <c r="F8" s="10" t="s">
        <v>89</v>
      </c>
      <c r="G8" s="10">
        <v>289</v>
      </c>
      <c r="H8" s="10">
        <v>229</v>
      </c>
    </row>
    <row r="9" spans="1:8" x14ac:dyDescent="0.2">
      <c r="A9" s="2" t="s">
        <v>4</v>
      </c>
      <c r="B9" s="10">
        <v>249</v>
      </c>
      <c r="C9" s="10">
        <v>212</v>
      </c>
      <c r="D9" s="10">
        <v>75</v>
      </c>
      <c r="E9" s="10">
        <v>461</v>
      </c>
      <c r="F9" s="10">
        <v>151</v>
      </c>
      <c r="G9" s="10">
        <v>179</v>
      </c>
      <c r="H9" s="10">
        <v>243</v>
      </c>
    </row>
    <row r="10" spans="1:8" x14ac:dyDescent="0.2">
      <c r="A10" s="2" t="s">
        <v>5</v>
      </c>
      <c r="B10" s="10">
        <v>136</v>
      </c>
      <c r="C10" s="10">
        <v>91</v>
      </c>
      <c r="D10" s="10">
        <v>137</v>
      </c>
      <c r="E10" s="10">
        <v>94</v>
      </c>
      <c r="F10" s="10">
        <v>58</v>
      </c>
      <c r="G10" s="10">
        <v>200</v>
      </c>
      <c r="H10" s="10">
        <v>128</v>
      </c>
    </row>
    <row r="11" spans="1:8" x14ac:dyDescent="0.2">
      <c r="A11" s="2" t="s">
        <v>6</v>
      </c>
      <c r="B11" s="10">
        <v>126</v>
      </c>
      <c r="C11" s="10">
        <v>141</v>
      </c>
      <c r="D11" s="10">
        <v>117</v>
      </c>
      <c r="E11" s="10">
        <v>190</v>
      </c>
      <c r="F11" s="10">
        <v>156</v>
      </c>
      <c r="G11" s="10">
        <v>200</v>
      </c>
      <c r="H11" s="10">
        <v>130</v>
      </c>
    </row>
    <row r="12" spans="1:8" x14ac:dyDescent="0.2">
      <c r="A12" s="2" t="s">
        <v>7</v>
      </c>
      <c r="B12" s="10">
        <v>141</v>
      </c>
      <c r="C12" s="10">
        <v>188</v>
      </c>
      <c r="D12" s="10">
        <v>196</v>
      </c>
      <c r="E12" s="10">
        <v>457</v>
      </c>
      <c r="F12" s="10">
        <v>187</v>
      </c>
      <c r="G12" s="10">
        <v>209</v>
      </c>
      <c r="H12" s="10">
        <v>161</v>
      </c>
    </row>
    <row r="13" spans="1:8" x14ac:dyDescent="0.2">
      <c r="A13" s="2" t="s">
        <v>8</v>
      </c>
      <c r="B13" s="10">
        <v>116</v>
      </c>
      <c r="C13" s="10">
        <v>136</v>
      </c>
      <c r="D13" s="10">
        <v>96</v>
      </c>
      <c r="E13" s="10">
        <v>137</v>
      </c>
      <c r="F13" s="10">
        <v>143</v>
      </c>
      <c r="G13" s="10" t="s">
        <v>89</v>
      </c>
      <c r="H13" s="10">
        <v>121</v>
      </c>
    </row>
    <row r="14" spans="1:8" x14ac:dyDescent="0.2">
      <c r="A14" s="2" t="s">
        <v>9</v>
      </c>
      <c r="B14" s="10">
        <v>390</v>
      </c>
      <c r="C14" s="10">
        <v>481</v>
      </c>
      <c r="D14" s="10">
        <v>322</v>
      </c>
      <c r="E14" s="10">
        <v>328</v>
      </c>
      <c r="F14" s="10">
        <v>206</v>
      </c>
      <c r="G14" s="10">
        <v>386</v>
      </c>
      <c r="H14" s="10">
        <v>400</v>
      </c>
    </row>
    <row r="15" spans="1:8" x14ac:dyDescent="0.2">
      <c r="A15" s="2" t="s">
        <v>10</v>
      </c>
      <c r="B15" s="10">
        <v>363</v>
      </c>
      <c r="C15" s="10">
        <v>282</v>
      </c>
      <c r="D15" s="10">
        <v>269</v>
      </c>
      <c r="E15" s="10">
        <v>259</v>
      </c>
      <c r="F15" s="10">
        <v>302</v>
      </c>
      <c r="G15" s="10">
        <v>630</v>
      </c>
      <c r="H15" s="10">
        <v>343</v>
      </c>
    </row>
    <row r="16" spans="1:8" x14ac:dyDescent="0.2">
      <c r="A16" s="2" t="s">
        <v>11</v>
      </c>
      <c r="B16" s="10">
        <v>163</v>
      </c>
      <c r="C16" s="10">
        <v>237</v>
      </c>
      <c r="D16" s="10">
        <v>133</v>
      </c>
      <c r="E16" s="10">
        <v>286</v>
      </c>
      <c r="F16" s="10">
        <v>287</v>
      </c>
      <c r="G16" s="10">
        <v>304</v>
      </c>
      <c r="H16" s="10">
        <v>176</v>
      </c>
    </row>
    <row r="17" spans="1:8" x14ac:dyDescent="0.2">
      <c r="A17" s="2" t="s">
        <v>12</v>
      </c>
      <c r="B17" s="10">
        <v>264</v>
      </c>
      <c r="C17" s="10">
        <v>458</v>
      </c>
      <c r="D17" s="10">
        <v>312</v>
      </c>
      <c r="E17" s="10">
        <v>541</v>
      </c>
      <c r="F17" s="10">
        <v>205</v>
      </c>
      <c r="G17" s="10">
        <v>519</v>
      </c>
      <c r="H17" s="10">
        <v>318</v>
      </c>
    </row>
    <row r="18" spans="1:8" x14ac:dyDescent="0.2">
      <c r="A18" s="2" t="s">
        <v>13</v>
      </c>
      <c r="B18" s="10">
        <v>349</v>
      </c>
      <c r="C18" s="10">
        <v>294</v>
      </c>
      <c r="D18" s="10">
        <v>105</v>
      </c>
      <c r="E18" s="10">
        <v>285</v>
      </c>
      <c r="F18" s="10" t="s">
        <v>89</v>
      </c>
      <c r="G18" s="10" t="s">
        <v>89</v>
      </c>
      <c r="H18" s="10">
        <v>327</v>
      </c>
    </row>
    <row r="19" spans="1:8" x14ac:dyDescent="0.2">
      <c r="A19" s="2" t="s">
        <v>14</v>
      </c>
      <c r="B19" s="10">
        <v>188</v>
      </c>
      <c r="C19" s="10">
        <v>240</v>
      </c>
      <c r="D19" s="10">
        <v>175</v>
      </c>
      <c r="E19" s="10">
        <v>212</v>
      </c>
      <c r="F19" s="10">
        <v>289</v>
      </c>
      <c r="G19" s="10">
        <v>95</v>
      </c>
      <c r="H19" s="10">
        <v>198</v>
      </c>
    </row>
    <row r="20" spans="1:8" x14ac:dyDescent="0.2">
      <c r="A20" s="2" t="s">
        <v>15</v>
      </c>
      <c r="B20" s="10">
        <v>182</v>
      </c>
      <c r="C20" s="10">
        <v>163</v>
      </c>
      <c r="D20" s="10">
        <v>105</v>
      </c>
      <c r="E20" s="10">
        <v>254</v>
      </c>
      <c r="F20" s="10">
        <v>203</v>
      </c>
      <c r="G20" s="10">
        <v>242</v>
      </c>
      <c r="H20" s="10">
        <v>179</v>
      </c>
    </row>
    <row r="21" spans="1:8" x14ac:dyDescent="0.2">
      <c r="A21" s="2" t="s">
        <v>16</v>
      </c>
      <c r="B21" s="10">
        <v>191</v>
      </c>
      <c r="C21" s="10">
        <v>298</v>
      </c>
      <c r="D21" s="10">
        <v>238</v>
      </c>
      <c r="E21" s="10">
        <v>391</v>
      </c>
      <c r="F21" s="10">
        <v>341</v>
      </c>
      <c r="G21" s="10">
        <v>427</v>
      </c>
      <c r="H21" s="10">
        <v>225</v>
      </c>
    </row>
    <row r="22" spans="1:8" x14ac:dyDescent="0.2">
      <c r="A22" s="2" t="s">
        <v>17</v>
      </c>
      <c r="B22" s="10">
        <v>357</v>
      </c>
      <c r="C22" s="10">
        <v>329</v>
      </c>
      <c r="D22" s="10">
        <v>328</v>
      </c>
      <c r="E22" s="10">
        <v>412</v>
      </c>
      <c r="F22" s="10">
        <v>179</v>
      </c>
      <c r="G22" s="10">
        <v>321</v>
      </c>
      <c r="H22" s="10">
        <v>350</v>
      </c>
    </row>
    <row r="23" spans="1:8" x14ac:dyDescent="0.2">
      <c r="A23" s="2" t="s">
        <v>18</v>
      </c>
      <c r="B23" s="10">
        <v>110</v>
      </c>
      <c r="C23" s="10">
        <v>184</v>
      </c>
      <c r="D23" s="10">
        <v>121</v>
      </c>
      <c r="E23" s="10" t="s">
        <v>89</v>
      </c>
      <c r="F23" s="10" t="s">
        <v>89</v>
      </c>
      <c r="G23" s="10">
        <v>380</v>
      </c>
      <c r="H23" s="10">
        <v>118</v>
      </c>
    </row>
    <row r="24" spans="1:8" x14ac:dyDescent="0.2">
      <c r="A24" s="2" t="s">
        <v>19</v>
      </c>
      <c r="B24" s="10">
        <v>452</v>
      </c>
      <c r="C24" s="10">
        <v>778</v>
      </c>
      <c r="D24" s="10">
        <v>27</v>
      </c>
      <c r="E24" s="10">
        <v>865</v>
      </c>
      <c r="F24" s="10">
        <v>241</v>
      </c>
      <c r="G24" s="10">
        <v>615</v>
      </c>
      <c r="H24" s="10">
        <v>614</v>
      </c>
    </row>
    <row r="25" spans="1:8" x14ac:dyDescent="0.2">
      <c r="A25" s="2" t="s">
        <v>20</v>
      </c>
      <c r="B25" s="10">
        <v>161</v>
      </c>
      <c r="C25" s="10">
        <v>105</v>
      </c>
      <c r="D25" s="10">
        <v>140</v>
      </c>
      <c r="E25" s="10">
        <v>210</v>
      </c>
      <c r="F25" s="10">
        <v>130</v>
      </c>
      <c r="G25" s="10">
        <v>109</v>
      </c>
      <c r="H25" s="10">
        <v>150</v>
      </c>
    </row>
    <row r="26" spans="1:8" x14ac:dyDescent="0.2">
      <c r="A26" s="2" t="s">
        <v>21</v>
      </c>
      <c r="B26" s="10">
        <v>154</v>
      </c>
      <c r="C26" s="10">
        <v>107</v>
      </c>
      <c r="D26" s="10">
        <v>196</v>
      </c>
      <c r="E26" s="10">
        <v>346</v>
      </c>
      <c r="F26" s="10">
        <v>160</v>
      </c>
      <c r="G26" s="10">
        <v>50</v>
      </c>
      <c r="H26" s="10">
        <v>149</v>
      </c>
    </row>
    <row r="27" spans="1:8" x14ac:dyDescent="0.2">
      <c r="A27" s="2" t="s">
        <v>22</v>
      </c>
      <c r="B27" s="10">
        <v>139</v>
      </c>
      <c r="C27" s="10">
        <v>130</v>
      </c>
      <c r="D27" s="10">
        <v>87</v>
      </c>
      <c r="E27" s="10">
        <v>172</v>
      </c>
      <c r="F27" s="10">
        <v>138</v>
      </c>
      <c r="G27" s="10">
        <v>188</v>
      </c>
      <c r="H27" s="10">
        <v>136</v>
      </c>
    </row>
    <row r="28" spans="1:8" x14ac:dyDescent="0.2">
      <c r="A28" s="2" t="s">
        <v>23</v>
      </c>
      <c r="B28" s="10">
        <v>212</v>
      </c>
      <c r="C28" s="10">
        <v>227</v>
      </c>
      <c r="D28" s="10">
        <v>21</v>
      </c>
      <c r="E28" s="10">
        <v>108</v>
      </c>
      <c r="F28" s="10">
        <v>249</v>
      </c>
      <c r="G28" s="10" t="s">
        <v>89</v>
      </c>
      <c r="H28" s="10">
        <v>210</v>
      </c>
    </row>
    <row r="29" spans="1:8" x14ac:dyDescent="0.2">
      <c r="A29" s="2" t="s">
        <v>24</v>
      </c>
      <c r="B29" s="10">
        <v>80</v>
      </c>
      <c r="C29" s="10">
        <v>82</v>
      </c>
      <c r="D29" s="10">
        <v>62</v>
      </c>
      <c r="E29" s="10">
        <v>130</v>
      </c>
      <c r="F29" s="10">
        <v>28</v>
      </c>
      <c r="G29" s="10">
        <v>89</v>
      </c>
      <c r="H29" s="10">
        <v>79</v>
      </c>
    </row>
    <row r="30" spans="1:8" x14ac:dyDescent="0.2">
      <c r="A30" s="2" t="s">
        <v>25</v>
      </c>
      <c r="B30" s="10">
        <v>118</v>
      </c>
      <c r="C30" s="10">
        <v>109</v>
      </c>
      <c r="D30" s="10">
        <v>201</v>
      </c>
      <c r="E30" s="10">
        <v>316</v>
      </c>
      <c r="F30" s="10">
        <v>78</v>
      </c>
      <c r="G30" s="10">
        <v>146</v>
      </c>
      <c r="H30" s="10">
        <v>117</v>
      </c>
    </row>
    <row r="31" spans="1:8" x14ac:dyDescent="0.2">
      <c r="A31" s="2" t="s">
        <v>26</v>
      </c>
      <c r="B31" s="10">
        <v>133</v>
      </c>
      <c r="C31" s="10">
        <v>131</v>
      </c>
      <c r="D31" s="10" t="s">
        <v>89</v>
      </c>
      <c r="E31" s="10">
        <v>289</v>
      </c>
      <c r="F31" s="10">
        <v>98</v>
      </c>
      <c r="G31" s="10">
        <v>122</v>
      </c>
      <c r="H31" s="10">
        <v>134</v>
      </c>
    </row>
    <row r="32" spans="1:8" x14ac:dyDescent="0.2">
      <c r="A32" s="2" t="s">
        <v>27</v>
      </c>
      <c r="B32" s="10">
        <v>397</v>
      </c>
      <c r="C32" s="10">
        <v>263</v>
      </c>
      <c r="D32" s="10">
        <v>308</v>
      </c>
      <c r="E32" s="10">
        <v>231</v>
      </c>
      <c r="F32" s="10" t="s">
        <v>89</v>
      </c>
      <c r="G32" s="10" t="s">
        <v>89</v>
      </c>
      <c r="H32" s="10">
        <v>379</v>
      </c>
    </row>
    <row r="33" spans="1:8" x14ac:dyDescent="0.2">
      <c r="A33" s="2" t="s">
        <v>28</v>
      </c>
      <c r="B33" s="10">
        <v>147</v>
      </c>
      <c r="C33" s="10">
        <v>162</v>
      </c>
      <c r="D33" s="10">
        <v>136</v>
      </c>
      <c r="E33" s="10">
        <v>153</v>
      </c>
      <c r="F33" s="10">
        <v>122</v>
      </c>
      <c r="G33" s="10" t="s">
        <v>89</v>
      </c>
      <c r="H33" s="10">
        <v>149</v>
      </c>
    </row>
    <row r="34" spans="1:8" x14ac:dyDescent="0.2">
      <c r="A34" s="2" t="s">
        <v>29</v>
      </c>
      <c r="B34" s="10">
        <v>151</v>
      </c>
      <c r="C34" s="10">
        <v>277</v>
      </c>
      <c r="D34" s="10">
        <v>241</v>
      </c>
      <c r="E34" s="10">
        <v>348</v>
      </c>
      <c r="F34" s="10">
        <v>150</v>
      </c>
      <c r="G34" s="10">
        <v>310</v>
      </c>
      <c r="H34" s="10">
        <v>197</v>
      </c>
    </row>
    <row r="35" spans="1:8" x14ac:dyDescent="0.2">
      <c r="A35" s="2" t="s">
        <v>30</v>
      </c>
      <c r="B35" s="10">
        <v>230</v>
      </c>
      <c r="C35" s="10">
        <v>255</v>
      </c>
      <c r="D35" s="10">
        <v>214</v>
      </c>
      <c r="E35" s="10">
        <v>266</v>
      </c>
      <c r="F35" s="10">
        <v>517</v>
      </c>
      <c r="G35" s="10">
        <v>41</v>
      </c>
      <c r="H35" s="10">
        <v>237</v>
      </c>
    </row>
    <row r="36" spans="1:8" x14ac:dyDescent="0.2">
      <c r="A36" s="2" t="s">
        <v>31</v>
      </c>
      <c r="B36" s="10">
        <v>230</v>
      </c>
      <c r="C36" s="10">
        <v>149</v>
      </c>
      <c r="D36" s="10">
        <v>157</v>
      </c>
      <c r="E36" s="10">
        <v>188</v>
      </c>
      <c r="F36" s="10">
        <v>71</v>
      </c>
      <c r="G36" s="10">
        <v>157</v>
      </c>
      <c r="H36" s="10">
        <v>214</v>
      </c>
    </row>
    <row r="37" spans="1:8" x14ac:dyDescent="0.2">
      <c r="A37" s="3" t="s">
        <v>32</v>
      </c>
      <c r="B37" s="24">
        <v>171</v>
      </c>
      <c r="C37" s="24">
        <v>245</v>
      </c>
      <c r="D37" s="24">
        <v>284</v>
      </c>
      <c r="E37" s="24">
        <v>259</v>
      </c>
      <c r="F37" s="24">
        <v>185</v>
      </c>
      <c r="G37" s="24">
        <v>334</v>
      </c>
      <c r="H37" s="24">
        <v>197</v>
      </c>
    </row>
    <row r="39" spans="1:8" x14ac:dyDescent="0.2">
      <c r="A39" s="6" t="s">
        <v>407</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9"/>
  <sheetViews>
    <sheetView showGridLines="0" workbookViewId="0">
      <selection activeCell="A2" sqref="A2"/>
    </sheetView>
  </sheetViews>
  <sheetFormatPr defaultRowHeight="12.75" x14ac:dyDescent="0.2"/>
  <cols>
    <col min="1" max="1" width="32.5703125" style="6" customWidth="1"/>
    <col min="2" max="2" width="11.28515625" style="6" bestFit="1" customWidth="1"/>
    <col min="3" max="3" width="12.28515625" style="6" customWidth="1"/>
    <col min="4" max="7" width="10.28515625" style="6" bestFit="1" customWidth="1"/>
    <col min="8" max="8" width="9.42578125" style="6" bestFit="1" customWidth="1"/>
    <col min="9" max="10" width="10.28515625" style="6" bestFit="1" customWidth="1"/>
    <col min="11" max="11" width="11.28515625" style="6" bestFit="1" customWidth="1"/>
    <col min="12" max="16384" width="9.140625" style="6"/>
  </cols>
  <sheetData>
    <row r="1" spans="1:11" x14ac:dyDescent="0.2">
      <c r="A1" s="30" t="s">
        <v>361</v>
      </c>
    </row>
    <row r="2" spans="1:11" ht="15" x14ac:dyDescent="0.25">
      <c r="A2" s="226" t="s">
        <v>241</v>
      </c>
    </row>
    <row r="4" spans="1:11" ht="51" x14ac:dyDescent="0.2">
      <c r="B4" s="58" t="s">
        <v>117</v>
      </c>
      <c r="C4" s="58" t="s">
        <v>118</v>
      </c>
      <c r="D4" s="58" t="s">
        <v>119</v>
      </c>
      <c r="E4" s="58" t="s">
        <v>120</v>
      </c>
      <c r="F4" s="58" t="s">
        <v>121</v>
      </c>
      <c r="G4" s="58" t="s">
        <v>122</v>
      </c>
      <c r="H4" s="58" t="s">
        <v>123</v>
      </c>
      <c r="I4" s="58" t="s">
        <v>124</v>
      </c>
      <c r="J4" s="58" t="s">
        <v>125</v>
      </c>
      <c r="K4" s="58" t="s">
        <v>98</v>
      </c>
    </row>
    <row r="5" spans="1:11" s="8" customFormat="1" x14ac:dyDescent="0.2">
      <c r="A5" s="4" t="s">
        <v>0</v>
      </c>
      <c r="B5" s="60">
        <v>147</v>
      </c>
      <c r="C5" s="60">
        <v>236</v>
      </c>
      <c r="D5" s="60">
        <v>50</v>
      </c>
      <c r="E5" s="60">
        <v>82</v>
      </c>
      <c r="F5" s="60">
        <v>69</v>
      </c>
      <c r="G5" s="60">
        <v>34</v>
      </c>
      <c r="H5" s="60">
        <v>129</v>
      </c>
      <c r="I5" s="60">
        <v>226</v>
      </c>
      <c r="J5" s="60">
        <v>102</v>
      </c>
      <c r="K5" s="60">
        <v>106</v>
      </c>
    </row>
    <row r="6" spans="1:11" x14ac:dyDescent="0.2">
      <c r="A6" s="2" t="s">
        <v>1</v>
      </c>
      <c r="B6" s="26">
        <v>132</v>
      </c>
      <c r="C6" s="26" t="s">
        <v>89</v>
      </c>
      <c r="D6" s="26">
        <v>32</v>
      </c>
      <c r="E6" s="26" t="s">
        <v>89</v>
      </c>
      <c r="F6" s="26" t="s">
        <v>89</v>
      </c>
      <c r="G6" s="26">
        <v>43</v>
      </c>
      <c r="H6" s="26" t="s">
        <v>89</v>
      </c>
      <c r="I6" s="26">
        <v>250</v>
      </c>
      <c r="J6" s="26" t="s">
        <v>89</v>
      </c>
      <c r="K6" s="26">
        <v>101</v>
      </c>
    </row>
    <row r="7" spans="1:11" x14ac:dyDescent="0.2">
      <c r="A7" s="2" t="s">
        <v>2</v>
      </c>
      <c r="B7" s="26">
        <v>124</v>
      </c>
      <c r="C7" s="26">
        <v>183</v>
      </c>
      <c r="D7" s="26">
        <v>25</v>
      </c>
      <c r="E7" s="26" t="s">
        <v>89</v>
      </c>
      <c r="F7" s="26">
        <v>162</v>
      </c>
      <c r="G7" s="26">
        <v>14</v>
      </c>
      <c r="H7" s="26" t="s">
        <v>89</v>
      </c>
      <c r="I7" s="26" t="s">
        <v>89</v>
      </c>
      <c r="J7" s="26">
        <v>141</v>
      </c>
      <c r="K7" s="26">
        <v>92</v>
      </c>
    </row>
    <row r="8" spans="1:11" x14ac:dyDescent="0.2">
      <c r="A8" s="2" t="s">
        <v>3</v>
      </c>
      <c r="B8" s="26">
        <v>200</v>
      </c>
      <c r="C8" s="26">
        <v>195</v>
      </c>
      <c r="D8" s="26" t="s">
        <v>89</v>
      </c>
      <c r="E8" s="26" t="s">
        <v>89</v>
      </c>
      <c r="F8" s="26">
        <v>7</v>
      </c>
      <c r="G8" s="26">
        <v>41</v>
      </c>
      <c r="H8" s="26" t="s">
        <v>89</v>
      </c>
      <c r="I8" s="26" t="s">
        <v>89</v>
      </c>
      <c r="J8" s="26" t="s">
        <v>89</v>
      </c>
      <c r="K8" s="26">
        <v>176</v>
      </c>
    </row>
    <row r="9" spans="1:11" x14ac:dyDescent="0.2">
      <c r="A9" s="2" t="s">
        <v>4</v>
      </c>
      <c r="B9" s="26">
        <v>198</v>
      </c>
      <c r="C9" s="26">
        <v>251</v>
      </c>
      <c r="D9" s="26" t="s">
        <v>89</v>
      </c>
      <c r="E9" s="26">
        <v>68</v>
      </c>
      <c r="F9" s="26">
        <v>8</v>
      </c>
      <c r="G9" s="26">
        <v>77</v>
      </c>
      <c r="H9" s="26" t="s">
        <v>89</v>
      </c>
      <c r="I9" s="26">
        <v>289</v>
      </c>
      <c r="J9" s="26">
        <v>96</v>
      </c>
      <c r="K9" s="26">
        <v>176</v>
      </c>
    </row>
    <row r="10" spans="1:11" x14ac:dyDescent="0.2">
      <c r="A10" s="2" t="s">
        <v>5</v>
      </c>
      <c r="B10" s="26">
        <v>111</v>
      </c>
      <c r="C10" s="26" t="s">
        <v>89</v>
      </c>
      <c r="D10" s="26" t="s">
        <v>89</v>
      </c>
      <c r="E10" s="26" t="s">
        <v>89</v>
      </c>
      <c r="F10" s="26" t="s">
        <v>89</v>
      </c>
      <c r="G10" s="26">
        <v>16</v>
      </c>
      <c r="H10" s="26" t="s">
        <v>89</v>
      </c>
      <c r="I10" s="26" t="s">
        <v>89</v>
      </c>
      <c r="J10" s="26">
        <v>23</v>
      </c>
      <c r="K10" s="26">
        <v>85</v>
      </c>
    </row>
    <row r="11" spans="1:11" x14ac:dyDescent="0.2">
      <c r="A11" s="2" t="s">
        <v>6</v>
      </c>
      <c r="B11" s="26" t="s">
        <v>89</v>
      </c>
      <c r="C11" s="26">
        <v>111</v>
      </c>
      <c r="D11" s="26">
        <v>58</v>
      </c>
      <c r="E11" s="26">
        <v>158</v>
      </c>
      <c r="F11" s="26">
        <v>33</v>
      </c>
      <c r="G11" s="26">
        <v>43</v>
      </c>
      <c r="H11" s="26">
        <v>77</v>
      </c>
      <c r="I11" s="26">
        <v>115</v>
      </c>
      <c r="J11" s="26">
        <v>98</v>
      </c>
      <c r="K11" s="26">
        <v>106</v>
      </c>
    </row>
    <row r="12" spans="1:11" x14ac:dyDescent="0.2">
      <c r="A12" s="2" t="s">
        <v>7</v>
      </c>
      <c r="B12" s="26">
        <v>146</v>
      </c>
      <c r="C12" s="26">
        <v>225</v>
      </c>
      <c r="D12" s="26">
        <v>85</v>
      </c>
      <c r="E12" s="26">
        <v>95</v>
      </c>
      <c r="F12" s="26">
        <v>61</v>
      </c>
      <c r="G12" s="26">
        <v>10</v>
      </c>
      <c r="H12" s="26">
        <v>127</v>
      </c>
      <c r="I12" s="26" t="s">
        <v>89</v>
      </c>
      <c r="J12" s="26" t="s">
        <v>89</v>
      </c>
      <c r="K12" s="26">
        <v>99</v>
      </c>
    </row>
    <row r="13" spans="1:11" x14ac:dyDescent="0.2">
      <c r="A13" s="2" t="s">
        <v>8</v>
      </c>
      <c r="B13" s="26">
        <v>98</v>
      </c>
      <c r="C13" s="26" t="s">
        <v>89</v>
      </c>
      <c r="D13" s="26">
        <v>29</v>
      </c>
      <c r="E13" s="26">
        <v>279</v>
      </c>
      <c r="F13" s="26" t="s">
        <v>89</v>
      </c>
      <c r="G13" s="26" t="s">
        <v>89</v>
      </c>
      <c r="H13" s="26">
        <v>72</v>
      </c>
      <c r="I13" s="26" t="s">
        <v>89</v>
      </c>
      <c r="J13" s="26" t="s">
        <v>89</v>
      </c>
      <c r="K13" s="26">
        <v>93</v>
      </c>
    </row>
    <row r="14" spans="1:11" x14ac:dyDescent="0.2">
      <c r="A14" s="2" t="s">
        <v>9</v>
      </c>
      <c r="B14" s="26">
        <v>289</v>
      </c>
      <c r="C14" s="26">
        <v>337</v>
      </c>
      <c r="D14" s="26" t="s">
        <v>89</v>
      </c>
      <c r="E14" s="26" t="s">
        <v>89</v>
      </c>
      <c r="F14" s="26">
        <v>78</v>
      </c>
      <c r="G14" s="26">
        <v>16</v>
      </c>
      <c r="H14" s="26" t="s">
        <v>89</v>
      </c>
      <c r="I14" s="26">
        <v>348</v>
      </c>
      <c r="J14" s="26" t="s">
        <v>89</v>
      </c>
      <c r="K14" s="26">
        <v>200</v>
      </c>
    </row>
    <row r="15" spans="1:11" x14ac:dyDescent="0.2">
      <c r="A15" s="2" t="s">
        <v>10</v>
      </c>
      <c r="B15" s="26">
        <v>387</v>
      </c>
      <c r="C15" s="26" t="s">
        <v>89</v>
      </c>
      <c r="D15" s="26" t="s">
        <v>89</v>
      </c>
      <c r="E15" s="26" t="s">
        <v>89</v>
      </c>
      <c r="F15" s="26">
        <v>218</v>
      </c>
      <c r="G15" s="26">
        <v>74</v>
      </c>
      <c r="H15" s="26" t="s">
        <v>89</v>
      </c>
      <c r="I15" s="26" t="s">
        <v>89</v>
      </c>
      <c r="J15" s="26" t="s">
        <v>89</v>
      </c>
      <c r="K15" s="26">
        <v>194</v>
      </c>
    </row>
    <row r="16" spans="1:11" x14ac:dyDescent="0.2">
      <c r="A16" s="2" t="s">
        <v>11</v>
      </c>
      <c r="B16" s="26">
        <v>150</v>
      </c>
      <c r="C16" s="26">
        <v>110</v>
      </c>
      <c r="D16" s="26" t="s">
        <v>89</v>
      </c>
      <c r="E16" s="26" t="s">
        <v>89</v>
      </c>
      <c r="F16" s="26" t="s">
        <v>89</v>
      </c>
      <c r="G16" s="26">
        <v>13</v>
      </c>
      <c r="H16" s="26" t="s">
        <v>89</v>
      </c>
      <c r="I16" s="26">
        <v>221</v>
      </c>
      <c r="J16" s="26" t="s">
        <v>89</v>
      </c>
      <c r="K16" s="26">
        <v>107</v>
      </c>
    </row>
    <row r="17" spans="1:11" x14ac:dyDescent="0.2">
      <c r="A17" s="2" t="s">
        <v>12</v>
      </c>
      <c r="B17" s="26">
        <v>177</v>
      </c>
      <c r="C17" s="26">
        <v>225</v>
      </c>
      <c r="D17" s="26">
        <v>52</v>
      </c>
      <c r="E17" s="26">
        <v>63</v>
      </c>
      <c r="F17" s="26">
        <v>58</v>
      </c>
      <c r="G17" s="26">
        <v>34</v>
      </c>
      <c r="H17" s="26" t="s">
        <v>89</v>
      </c>
      <c r="I17" s="26" t="s">
        <v>89</v>
      </c>
      <c r="J17" s="26">
        <v>74</v>
      </c>
      <c r="K17" s="26">
        <v>71</v>
      </c>
    </row>
    <row r="18" spans="1:11" x14ac:dyDescent="0.2">
      <c r="A18" s="2" t="s">
        <v>13</v>
      </c>
      <c r="B18" s="26">
        <v>228</v>
      </c>
      <c r="C18" s="26">
        <v>248</v>
      </c>
      <c r="D18" s="26">
        <v>222</v>
      </c>
      <c r="E18" s="26" t="s">
        <v>89</v>
      </c>
      <c r="F18" s="26" t="s">
        <v>89</v>
      </c>
      <c r="G18" s="26">
        <v>60</v>
      </c>
      <c r="H18" s="26" t="s">
        <v>89</v>
      </c>
      <c r="I18" s="26" t="s">
        <v>89</v>
      </c>
      <c r="J18" s="26">
        <v>102</v>
      </c>
      <c r="K18" s="26">
        <v>200</v>
      </c>
    </row>
    <row r="19" spans="1:11" x14ac:dyDescent="0.2">
      <c r="A19" s="2" t="s">
        <v>14</v>
      </c>
      <c r="B19" s="26">
        <v>184</v>
      </c>
      <c r="C19" s="26">
        <v>272</v>
      </c>
      <c r="D19" s="26">
        <v>53</v>
      </c>
      <c r="E19" s="26" t="s">
        <v>89</v>
      </c>
      <c r="F19" s="26" t="s">
        <v>89</v>
      </c>
      <c r="G19" s="26">
        <v>1</v>
      </c>
      <c r="H19" s="26" t="s">
        <v>89</v>
      </c>
      <c r="I19" s="26">
        <v>187</v>
      </c>
      <c r="J19" s="26" t="s">
        <v>89</v>
      </c>
      <c r="K19" s="26">
        <v>129</v>
      </c>
    </row>
    <row r="20" spans="1:11" x14ac:dyDescent="0.2">
      <c r="A20" s="2" t="s">
        <v>15</v>
      </c>
      <c r="B20" s="26">
        <v>157</v>
      </c>
      <c r="C20" s="26">
        <v>130</v>
      </c>
      <c r="D20" s="26">
        <v>20</v>
      </c>
      <c r="E20" s="26" t="s">
        <v>89</v>
      </c>
      <c r="F20" s="26">
        <v>59</v>
      </c>
      <c r="G20" s="26">
        <v>17</v>
      </c>
      <c r="H20" s="26">
        <v>113</v>
      </c>
      <c r="I20" s="26">
        <v>143</v>
      </c>
      <c r="J20" s="26" t="s">
        <v>89</v>
      </c>
      <c r="K20" s="26">
        <v>84</v>
      </c>
    </row>
    <row r="21" spans="1:11" x14ac:dyDescent="0.2">
      <c r="A21" s="2" t="s">
        <v>16</v>
      </c>
      <c r="B21" s="26">
        <v>7</v>
      </c>
      <c r="C21" s="26">
        <v>274</v>
      </c>
      <c r="D21" s="26">
        <v>91</v>
      </c>
      <c r="E21" s="26">
        <v>95</v>
      </c>
      <c r="F21" s="26">
        <v>101</v>
      </c>
      <c r="G21" s="26">
        <v>29</v>
      </c>
      <c r="H21" s="26">
        <v>0</v>
      </c>
      <c r="I21" s="26">
        <v>266</v>
      </c>
      <c r="J21" s="26">
        <v>85</v>
      </c>
      <c r="K21" s="26">
        <v>105</v>
      </c>
    </row>
    <row r="22" spans="1:11" x14ac:dyDescent="0.2">
      <c r="A22" s="2" t="s">
        <v>17</v>
      </c>
      <c r="B22" s="26">
        <v>322</v>
      </c>
      <c r="C22" s="26">
        <v>402</v>
      </c>
      <c r="D22" s="26">
        <v>369</v>
      </c>
      <c r="E22" s="26" t="s">
        <v>89</v>
      </c>
      <c r="F22" s="26">
        <v>328</v>
      </c>
      <c r="G22" s="26">
        <v>387</v>
      </c>
      <c r="H22" s="26">
        <v>295</v>
      </c>
      <c r="I22" s="26" t="s">
        <v>89</v>
      </c>
      <c r="J22" s="26">
        <v>266</v>
      </c>
      <c r="K22" s="26">
        <v>314</v>
      </c>
    </row>
    <row r="23" spans="1:11" x14ac:dyDescent="0.2">
      <c r="A23" s="2" t="s">
        <v>18</v>
      </c>
      <c r="B23" s="26" t="s">
        <v>89</v>
      </c>
      <c r="C23" s="26">
        <v>141</v>
      </c>
      <c r="D23" s="26">
        <v>66</v>
      </c>
      <c r="E23" s="26" t="s">
        <v>89</v>
      </c>
      <c r="F23" s="26" t="s">
        <v>89</v>
      </c>
      <c r="G23" s="26">
        <v>27</v>
      </c>
      <c r="H23" s="26" t="s">
        <v>89</v>
      </c>
      <c r="I23" s="26" t="s">
        <v>89</v>
      </c>
      <c r="J23" s="26" t="s">
        <v>89</v>
      </c>
      <c r="K23" s="26">
        <v>69</v>
      </c>
    </row>
    <row r="24" spans="1:11" x14ac:dyDescent="0.2">
      <c r="A24" s="2" t="s">
        <v>19</v>
      </c>
      <c r="B24" s="26">
        <v>642</v>
      </c>
      <c r="C24" s="26">
        <v>494</v>
      </c>
      <c r="D24" s="26">
        <v>184</v>
      </c>
      <c r="E24" s="26">
        <v>468</v>
      </c>
      <c r="F24" s="26">
        <v>69</v>
      </c>
      <c r="G24" s="26">
        <v>36</v>
      </c>
      <c r="H24" s="26" t="s">
        <v>89</v>
      </c>
      <c r="I24" s="26">
        <v>649</v>
      </c>
      <c r="J24" s="26">
        <v>21</v>
      </c>
      <c r="K24" s="26">
        <v>270</v>
      </c>
    </row>
    <row r="25" spans="1:11" x14ac:dyDescent="0.2">
      <c r="A25" s="2" t="s">
        <v>20</v>
      </c>
      <c r="B25" s="26">
        <v>103</v>
      </c>
      <c r="C25" s="26">
        <v>139</v>
      </c>
      <c r="D25" s="26">
        <v>95</v>
      </c>
      <c r="E25" s="26">
        <v>108</v>
      </c>
      <c r="F25" s="26">
        <v>13</v>
      </c>
      <c r="G25" s="26">
        <v>4</v>
      </c>
      <c r="H25" s="26">
        <v>128</v>
      </c>
      <c r="I25" s="26" t="s">
        <v>89</v>
      </c>
      <c r="J25" s="26" t="s">
        <v>89</v>
      </c>
      <c r="K25" s="26">
        <v>105</v>
      </c>
    </row>
    <row r="26" spans="1:11" x14ac:dyDescent="0.2">
      <c r="A26" s="2" t="s">
        <v>21</v>
      </c>
      <c r="B26" s="26">
        <v>101</v>
      </c>
      <c r="C26" s="26" t="s">
        <v>89</v>
      </c>
      <c r="D26" s="26">
        <v>8</v>
      </c>
      <c r="E26" s="26">
        <v>27</v>
      </c>
      <c r="F26" s="26">
        <v>26</v>
      </c>
      <c r="G26" s="26" t="s">
        <v>89</v>
      </c>
      <c r="H26" s="26">
        <v>69</v>
      </c>
      <c r="I26" s="26" t="s">
        <v>89</v>
      </c>
      <c r="J26" s="26" t="s">
        <v>89</v>
      </c>
      <c r="K26" s="26">
        <v>53</v>
      </c>
    </row>
    <row r="27" spans="1:11" x14ac:dyDescent="0.2">
      <c r="A27" s="2" t="s">
        <v>22</v>
      </c>
      <c r="B27" s="26">
        <v>79</v>
      </c>
      <c r="C27" s="26">
        <v>173</v>
      </c>
      <c r="D27" s="26">
        <v>83</v>
      </c>
      <c r="E27" s="26">
        <v>89</v>
      </c>
      <c r="F27" s="26" t="s">
        <v>89</v>
      </c>
      <c r="G27" s="26" t="s">
        <v>89</v>
      </c>
      <c r="H27" s="26" t="s">
        <v>89</v>
      </c>
      <c r="I27" s="26">
        <v>116</v>
      </c>
      <c r="J27" s="26" t="s">
        <v>89</v>
      </c>
      <c r="K27" s="26">
        <v>82</v>
      </c>
    </row>
    <row r="28" spans="1:11" x14ac:dyDescent="0.2">
      <c r="A28" s="2" t="s">
        <v>23</v>
      </c>
      <c r="B28" s="26">
        <v>193</v>
      </c>
      <c r="C28" s="26">
        <v>85</v>
      </c>
      <c r="D28" s="26">
        <v>105</v>
      </c>
      <c r="E28" s="26" t="s">
        <v>89</v>
      </c>
      <c r="F28" s="26">
        <v>7</v>
      </c>
      <c r="G28" s="26">
        <v>3</v>
      </c>
      <c r="H28" s="26">
        <v>218</v>
      </c>
      <c r="I28" s="26" t="s">
        <v>89</v>
      </c>
      <c r="J28" s="26" t="s">
        <v>89</v>
      </c>
      <c r="K28" s="26">
        <v>162</v>
      </c>
    </row>
    <row r="29" spans="1:11" x14ac:dyDescent="0.2">
      <c r="A29" s="2" t="s">
        <v>24</v>
      </c>
      <c r="B29" s="26">
        <v>117</v>
      </c>
      <c r="C29" s="26" t="s">
        <v>89</v>
      </c>
      <c r="D29" s="26">
        <v>42</v>
      </c>
      <c r="E29" s="26">
        <v>180</v>
      </c>
      <c r="F29" s="26">
        <v>91</v>
      </c>
      <c r="G29" s="26">
        <v>4</v>
      </c>
      <c r="H29" s="26" t="s">
        <v>89</v>
      </c>
      <c r="I29" s="26" t="s">
        <v>89</v>
      </c>
      <c r="J29" s="26">
        <v>11</v>
      </c>
      <c r="K29" s="26">
        <v>68</v>
      </c>
    </row>
    <row r="30" spans="1:11" x14ac:dyDescent="0.2">
      <c r="A30" s="2" t="s">
        <v>25</v>
      </c>
      <c r="B30" s="26">
        <v>95</v>
      </c>
      <c r="C30" s="26">
        <v>122</v>
      </c>
      <c r="D30" s="26" t="s">
        <v>89</v>
      </c>
      <c r="E30" s="26" t="s">
        <v>89</v>
      </c>
      <c r="F30" s="26" t="s">
        <v>89</v>
      </c>
      <c r="G30" s="26">
        <v>11</v>
      </c>
      <c r="H30" s="26" t="s">
        <v>89</v>
      </c>
      <c r="I30" s="26" t="s">
        <v>89</v>
      </c>
      <c r="J30" s="26">
        <v>109</v>
      </c>
      <c r="K30" s="26">
        <v>76</v>
      </c>
    </row>
    <row r="31" spans="1:11" x14ac:dyDescent="0.2">
      <c r="A31" s="2" t="s">
        <v>26</v>
      </c>
      <c r="B31" s="26">
        <v>82</v>
      </c>
      <c r="C31" s="26" t="s">
        <v>89</v>
      </c>
      <c r="D31" s="26" t="s">
        <v>89</v>
      </c>
      <c r="E31" s="26" t="s">
        <v>89</v>
      </c>
      <c r="F31" s="26" t="s">
        <v>89</v>
      </c>
      <c r="G31" s="26" t="s">
        <v>89</v>
      </c>
      <c r="H31" s="26" t="s">
        <v>89</v>
      </c>
      <c r="I31" s="26" t="s">
        <v>89</v>
      </c>
      <c r="J31" s="26">
        <v>132</v>
      </c>
      <c r="K31" s="26">
        <v>121</v>
      </c>
    </row>
    <row r="32" spans="1:11" x14ac:dyDescent="0.2">
      <c r="A32" s="2" t="s">
        <v>27</v>
      </c>
      <c r="B32" s="26">
        <v>318</v>
      </c>
      <c r="C32" s="26" t="s">
        <v>89</v>
      </c>
      <c r="D32" s="26" t="s">
        <v>89</v>
      </c>
      <c r="E32" s="26" t="s">
        <v>89</v>
      </c>
      <c r="F32" s="26" t="s">
        <v>89</v>
      </c>
      <c r="G32" s="26">
        <v>14</v>
      </c>
      <c r="H32" s="26" t="s">
        <v>89</v>
      </c>
      <c r="I32" s="26" t="s">
        <v>89</v>
      </c>
      <c r="J32" s="26" t="s">
        <v>89</v>
      </c>
      <c r="K32" s="26">
        <v>306</v>
      </c>
    </row>
    <row r="33" spans="1:11" x14ac:dyDescent="0.2">
      <c r="A33" s="2" t="s">
        <v>28</v>
      </c>
      <c r="B33" s="26">
        <v>108</v>
      </c>
      <c r="C33" s="26">
        <v>208</v>
      </c>
      <c r="D33" s="26">
        <v>52</v>
      </c>
      <c r="E33" s="26">
        <v>88</v>
      </c>
      <c r="F33" s="26" t="s">
        <v>89</v>
      </c>
      <c r="G33" s="26">
        <v>5</v>
      </c>
      <c r="H33" s="26">
        <v>170</v>
      </c>
      <c r="I33" s="26">
        <v>125</v>
      </c>
      <c r="J33" s="26">
        <v>25</v>
      </c>
      <c r="K33" s="26">
        <v>90</v>
      </c>
    </row>
    <row r="34" spans="1:11" x14ac:dyDescent="0.2">
      <c r="A34" s="2" t="s">
        <v>29</v>
      </c>
      <c r="B34" s="26">
        <v>169</v>
      </c>
      <c r="C34" s="26">
        <v>164</v>
      </c>
      <c r="D34" s="26">
        <v>23</v>
      </c>
      <c r="E34" s="26">
        <v>38</v>
      </c>
      <c r="F34" s="26">
        <v>33</v>
      </c>
      <c r="G34" s="26">
        <v>4</v>
      </c>
      <c r="H34" s="26">
        <v>199</v>
      </c>
      <c r="I34" s="26">
        <v>239</v>
      </c>
      <c r="J34" s="26">
        <v>1</v>
      </c>
      <c r="K34" s="26">
        <v>99</v>
      </c>
    </row>
    <row r="35" spans="1:11" x14ac:dyDescent="0.2">
      <c r="A35" s="2" t="s">
        <v>30</v>
      </c>
      <c r="B35" s="26">
        <v>163</v>
      </c>
      <c r="C35" s="26">
        <v>93</v>
      </c>
      <c r="D35" s="26">
        <v>107</v>
      </c>
      <c r="E35" s="26">
        <v>193</v>
      </c>
      <c r="F35" s="26" t="s">
        <v>89</v>
      </c>
      <c r="G35" s="26">
        <v>21</v>
      </c>
      <c r="H35" s="26">
        <v>351</v>
      </c>
      <c r="I35" s="26">
        <v>255</v>
      </c>
      <c r="J35" s="26" t="s">
        <v>89</v>
      </c>
      <c r="K35" s="26">
        <v>92</v>
      </c>
    </row>
    <row r="36" spans="1:11" x14ac:dyDescent="0.2">
      <c r="A36" s="2" t="s">
        <v>31</v>
      </c>
      <c r="B36" s="26">
        <v>137</v>
      </c>
      <c r="C36" s="26" t="s">
        <v>89</v>
      </c>
      <c r="D36" s="26">
        <v>76</v>
      </c>
      <c r="E36" s="26">
        <v>155</v>
      </c>
      <c r="F36" s="26">
        <v>106</v>
      </c>
      <c r="G36" s="26">
        <v>2</v>
      </c>
      <c r="H36" s="26" t="s">
        <v>89</v>
      </c>
      <c r="I36" s="26" t="s">
        <v>89</v>
      </c>
      <c r="J36" s="26">
        <v>73</v>
      </c>
      <c r="K36" s="26">
        <v>124</v>
      </c>
    </row>
    <row r="37" spans="1:11" x14ac:dyDescent="0.2">
      <c r="A37" s="3" t="s">
        <v>32</v>
      </c>
      <c r="B37" s="27">
        <v>228</v>
      </c>
      <c r="C37" s="27">
        <v>239</v>
      </c>
      <c r="D37" s="27">
        <v>85</v>
      </c>
      <c r="E37" s="27" t="s">
        <v>89</v>
      </c>
      <c r="F37" s="27" t="s">
        <v>89</v>
      </c>
      <c r="G37" s="27">
        <v>26</v>
      </c>
      <c r="H37" s="27" t="s">
        <v>89</v>
      </c>
      <c r="I37" s="27">
        <v>216</v>
      </c>
      <c r="J37" s="27" t="s">
        <v>89</v>
      </c>
      <c r="K37" s="27">
        <v>111</v>
      </c>
    </row>
    <row r="39" spans="1:11" x14ac:dyDescent="0.2">
      <c r="A39" s="276" t="s">
        <v>264</v>
      </c>
    </row>
  </sheetData>
  <hyperlinks>
    <hyperlink ref="A2" location="Contents!A1" display="Back to contents"/>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79"/>
  <sheetViews>
    <sheetView showGridLines="0" workbookViewId="0">
      <selection activeCell="A2" sqref="A2"/>
    </sheetView>
  </sheetViews>
  <sheetFormatPr defaultRowHeight="12.75" x14ac:dyDescent="0.2"/>
  <cols>
    <col min="1" max="1" width="32.5703125" style="6" customWidth="1"/>
    <col min="2" max="2" width="11.28515625" style="6" bestFit="1" customWidth="1"/>
    <col min="3" max="3" width="12.28515625" style="6" customWidth="1"/>
    <col min="4" max="7" width="10.28515625" style="6" bestFit="1" customWidth="1"/>
    <col min="8" max="8" width="9.42578125" style="6" bestFit="1" customWidth="1"/>
    <col min="9" max="10" width="10.28515625" style="6" bestFit="1" customWidth="1"/>
    <col min="11" max="11" width="11.28515625" style="6" bestFit="1" customWidth="1"/>
    <col min="12" max="16384" width="9.140625" style="6"/>
  </cols>
  <sheetData>
    <row r="1" spans="1:11" x14ac:dyDescent="0.2">
      <c r="A1" s="30" t="s">
        <v>359</v>
      </c>
    </row>
    <row r="2" spans="1:11" ht="15" x14ac:dyDescent="0.25">
      <c r="A2" s="226" t="s">
        <v>241</v>
      </c>
    </row>
    <row r="3" spans="1:11" x14ac:dyDescent="0.2">
      <c r="A3" s="193"/>
    </row>
    <row r="4" spans="1:11" ht="51" x14ac:dyDescent="0.2">
      <c r="B4" s="58" t="s">
        <v>117</v>
      </c>
      <c r="C4" s="58" t="s">
        <v>118</v>
      </c>
      <c r="D4" s="58" t="s">
        <v>119</v>
      </c>
      <c r="E4" s="58" t="s">
        <v>120</v>
      </c>
      <c r="F4" s="58" t="s">
        <v>121</v>
      </c>
      <c r="G4" s="58" t="s">
        <v>122</v>
      </c>
      <c r="H4" s="58" t="s">
        <v>123</v>
      </c>
      <c r="I4" s="58" t="s">
        <v>124</v>
      </c>
      <c r="J4" s="58" t="s">
        <v>125</v>
      </c>
      <c r="K4" s="58" t="s">
        <v>98</v>
      </c>
    </row>
    <row r="5" spans="1:11" s="8" customFormat="1" x14ac:dyDescent="0.2">
      <c r="A5" s="4" t="s">
        <v>0</v>
      </c>
      <c r="B5" s="122">
        <v>11670</v>
      </c>
      <c r="C5" s="122">
        <v>2890</v>
      </c>
      <c r="D5" s="122">
        <v>5110</v>
      </c>
      <c r="E5" s="122">
        <v>1455</v>
      </c>
      <c r="F5" s="122">
        <v>1905</v>
      </c>
      <c r="G5" s="122">
        <v>8710</v>
      </c>
      <c r="H5" s="122">
        <v>255</v>
      </c>
      <c r="I5" s="122">
        <v>1320</v>
      </c>
      <c r="J5" s="122">
        <v>2345</v>
      </c>
      <c r="K5" s="122">
        <v>35660</v>
      </c>
    </row>
    <row r="6" spans="1:11" x14ac:dyDescent="0.2">
      <c r="A6" s="2" t="s">
        <v>1</v>
      </c>
      <c r="B6" s="123">
        <v>730</v>
      </c>
      <c r="C6" s="123">
        <v>0</v>
      </c>
      <c r="D6" s="123">
        <v>220</v>
      </c>
      <c r="E6" s="123">
        <v>0</v>
      </c>
      <c r="F6" s="123">
        <v>0</v>
      </c>
      <c r="G6" s="123">
        <v>130</v>
      </c>
      <c r="H6" s="123">
        <v>0</v>
      </c>
      <c r="I6" s="123">
        <v>5</v>
      </c>
      <c r="J6" s="123">
        <v>0</v>
      </c>
      <c r="K6" s="123">
        <v>1085</v>
      </c>
    </row>
    <row r="7" spans="1:11" x14ac:dyDescent="0.2">
      <c r="A7" s="2" t="s">
        <v>2</v>
      </c>
      <c r="B7" s="123">
        <v>635</v>
      </c>
      <c r="C7" s="123">
        <v>20</v>
      </c>
      <c r="D7" s="123">
        <v>290</v>
      </c>
      <c r="E7" s="123">
        <v>0</v>
      </c>
      <c r="F7" s="123">
        <v>35</v>
      </c>
      <c r="G7" s="123">
        <v>75</v>
      </c>
      <c r="H7" s="123">
        <v>0</v>
      </c>
      <c r="I7" s="123">
        <v>0</v>
      </c>
      <c r="J7" s="123">
        <v>20</v>
      </c>
      <c r="K7" s="123">
        <v>1070</v>
      </c>
    </row>
    <row r="8" spans="1:11" x14ac:dyDescent="0.2">
      <c r="A8" s="2" t="s">
        <v>3</v>
      </c>
      <c r="B8" s="123">
        <v>120</v>
      </c>
      <c r="C8" s="123">
        <v>15</v>
      </c>
      <c r="D8" s="123">
        <v>0</v>
      </c>
      <c r="E8" s="123">
        <v>0</v>
      </c>
      <c r="F8" s="123">
        <v>0</v>
      </c>
      <c r="G8" s="123">
        <v>20</v>
      </c>
      <c r="H8" s="123">
        <v>0</v>
      </c>
      <c r="I8" s="123">
        <v>0</v>
      </c>
      <c r="J8" s="123">
        <v>0</v>
      </c>
      <c r="K8" s="123">
        <v>155</v>
      </c>
    </row>
    <row r="9" spans="1:11" x14ac:dyDescent="0.2">
      <c r="A9" s="2" t="s">
        <v>4</v>
      </c>
      <c r="B9" s="123">
        <v>5</v>
      </c>
      <c r="C9" s="123">
        <v>80</v>
      </c>
      <c r="D9" s="123">
        <v>0</v>
      </c>
      <c r="E9" s="123">
        <v>0</v>
      </c>
      <c r="F9" s="123">
        <v>0</v>
      </c>
      <c r="G9" s="123">
        <v>55</v>
      </c>
      <c r="H9" s="123">
        <v>0</v>
      </c>
      <c r="I9" s="123">
        <v>60</v>
      </c>
      <c r="J9" s="123">
        <v>85</v>
      </c>
      <c r="K9" s="123">
        <v>285</v>
      </c>
    </row>
    <row r="10" spans="1:11" x14ac:dyDescent="0.2">
      <c r="A10" s="2" t="s">
        <v>5</v>
      </c>
      <c r="B10" s="123">
        <v>310</v>
      </c>
      <c r="C10" s="123">
        <v>0</v>
      </c>
      <c r="D10" s="123">
        <v>0</v>
      </c>
      <c r="E10" s="123">
        <v>0</v>
      </c>
      <c r="F10" s="123">
        <v>0</v>
      </c>
      <c r="G10" s="123">
        <v>40</v>
      </c>
      <c r="H10" s="123">
        <v>0</v>
      </c>
      <c r="I10" s="123">
        <v>0</v>
      </c>
      <c r="J10" s="123">
        <v>90</v>
      </c>
      <c r="K10" s="123">
        <v>440</v>
      </c>
    </row>
    <row r="11" spans="1:11" x14ac:dyDescent="0.2">
      <c r="A11" s="2" t="s">
        <v>6</v>
      </c>
      <c r="B11" s="123">
        <v>0</v>
      </c>
      <c r="C11" s="123">
        <v>360</v>
      </c>
      <c r="D11" s="123">
        <v>30</v>
      </c>
      <c r="E11" s="123">
        <v>5</v>
      </c>
      <c r="F11" s="123">
        <v>0</v>
      </c>
      <c r="G11" s="123">
        <v>25</v>
      </c>
      <c r="H11" s="123">
        <v>5</v>
      </c>
      <c r="I11" s="123">
        <v>175</v>
      </c>
      <c r="J11" s="123">
        <v>120</v>
      </c>
      <c r="K11" s="123">
        <v>725</v>
      </c>
    </row>
    <row r="12" spans="1:11" x14ac:dyDescent="0.2">
      <c r="A12" s="2" t="s">
        <v>7</v>
      </c>
      <c r="B12" s="123">
        <v>255</v>
      </c>
      <c r="C12" s="123">
        <v>70</v>
      </c>
      <c r="D12" s="123">
        <v>145</v>
      </c>
      <c r="E12" s="123">
        <v>205</v>
      </c>
      <c r="F12" s="123">
        <v>120</v>
      </c>
      <c r="G12" s="123">
        <v>165</v>
      </c>
      <c r="H12" s="123">
        <v>40</v>
      </c>
      <c r="I12" s="123">
        <v>0</v>
      </c>
      <c r="J12" s="123">
        <v>0</v>
      </c>
      <c r="K12" s="123">
        <v>1000</v>
      </c>
    </row>
    <row r="13" spans="1:11" x14ac:dyDescent="0.2">
      <c r="A13" s="2" t="s">
        <v>8</v>
      </c>
      <c r="B13" s="123">
        <v>405</v>
      </c>
      <c r="C13" s="123">
        <v>0</v>
      </c>
      <c r="D13" s="123">
        <v>60</v>
      </c>
      <c r="E13" s="123">
        <v>10</v>
      </c>
      <c r="F13" s="123">
        <v>0</v>
      </c>
      <c r="G13" s="123">
        <v>0</v>
      </c>
      <c r="H13" s="123">
        <v>0</v>
      </c>
      <c r="I13" s="123">
        <v>0</v>
      </c>
      <c r="J13" s="123">
        <v>0</v>
      </c>
      <c r="K13" s="123">
        <v>475</v>
      </c>
    </row>
    <row r="14" spans="1:11" x14ac:dyDescent="0.2">
      <c r="A14" s="2" t="s">
        <v>9</v>
      </c>
      <c r="B14" s="123">
        <v>85</v>
      </c>
      <c r="C14" s="123">
        <v>10</v>
      </c>
      <c r="D14" s="123">
        <v>0</v>
      </c>
      <c r="E14" s="123">
        <v>0</v>
      </c>
      <c r="F14" s="123">
        <v>65</v>
      </c>
      <c r="G14" s="123">
        <v>45</v>
      </c>
      <c r="H14" s="123">
        <v>0</v>
      </c>
      <c r="I14" s="123">
        <v>55</v>
      </c>
      <c r="J14" s="123">
        <v>0</v>
      </c>
      <c r="K14" s="123">
        <v>260</v>
      </c>
    </row>
    <row r="15" spans="1:11" x14ac:dyDescent="0.2">
      <c r="A15" s="2" t="s">
        <v>10</v>
      </c>
      <c r="B15" s="123">
        <v>225</v>
      </c>
      <c r="C15" s="123">
        <v>0</v>
      </c>
      <c r="D15" s="123">
        <v>0</v>
      </c>
      <c r="E15" s="123">
        <v>0</v>
      </c>
      <c r="F15" s="123">
        <v>35</v>
      </c>
      <c r="G15" s="123">
        <v>365</v>
      </c>
      <c r="H15" s="123">
        <v>0</v>
      </c>
      <c r="I15" s="123">
        <v>0</v>
      </c>
      <c r="J15" s="123">
        <v>0</v>
      </c>
      <c r="K15" s="123">
        <v>625</v>
      </c>
    </row>
    <row r="16" spans="1:11" x14ac:dyDescent="0.2">
      <c r="A16" s="2" t="s">
        <v>11</v>
      </c>
      <c r="B16" s="123">
        <v>130</v>
      </c>
      <c r="C16" s="123">
        <v>5</v>
      </c>
      <c r="D16" s="123">
        <v>0</v>
      </c>
      <c r="E16" s="123">
        <v>0</v>
      </c>
      <c r="F16" s="123">
        <v>0</v>
      </c>
      <c r="G16" s="123">
        <v>65</v>
      </c>
      <c r="H16" s="123">
        <v>0</v>
      </c>
      <c r="I16" s="123">
        <v>5</v>
      </c>
      <c r="J16" s="123">
        <v>0</v>
      </c>
      <c r="K16" s="123">
        <v>210</v>
      </c>
    </row>
    <row r="17" spans="1:11" x14ac:dyDescent="0.2">
      <c r="A17" s="2" t="s">
        <v>12</v>
      </c>
      <c r="B17" s="123">
        <v>235</v>
      </c>
      <c r="C17" s="123">
        <v>30</v>
      </c>
      <c r="D17" s="123">
        <v>240</v>
      </c>
      <c r="E17" s="123">
        <v>70</v>
      </c>
      <c r="F17" s="123">
        <v>200</v>
      </c>
      <c r="G17" s="123">
        <v>665</v>
      </c>
      <c r="H17" s="123">
        <v>0</v>
      </c>
      <c r="I17" s="123">
        <v>0</v>
      </c>
      <c r="J17" s="123">
        <v>1150</v>
      </c>
      <c r="K17" s="123">
        <v>2590</v>
      </c>
    </row>
    <row r="18" spans="1:11" x14ac:dyDescent="0.2">
      <c r="A18" s="2" t="s">
        <v>13</v>
      </c>
      <c r="B18" s="123">
        <v>10</v>
      </c>
      <c r="C18" s="123">
        <v>30</v>
      </c>
      <c r="D18" s="123">
        <v>60</v>
      </c>
      <c r="E18" s="123">
        <v>0</v>
      </c>
      <c r="F18" s="123">
        <v>0</v>
      </c>
      <c r="G18" s="123">
        <v>20</v>
      </c>
      <c r="H18" s="123">
        <v>0</v>
      </c>
      <c r="I18" s="123">
        <v>0</v>
      </c>
      <c r="J18" s="123">
        <v>5</v>
      </c>
      <c r="K18" s="123">
        <v>125</v>
      </c>
    </row>
    <row r="19" spans="1:11" x14ac:dyDescent="0.2">
      <c r="A19" s="2" t="s">
        <v>14</v>
      </c>
      <c r="B19" s="123">
        <v>350</v>
      </c>
      <c r="C19" s="123">
        <v>15</v>
      </c>
      <c r="D19" s="123">
        <v>305</v>
      </c>
      <c r="E19" s="123">
        <v>0</v>
      </c>
      <c r="F19" s="123">
        <v>0</v>
      </c>
      <c r="G19" s="123">
        <v>5</v>
      </c>
      <c r="H19" s="123">
        <v>0</v>
      </c>
      <c r="I19" s="123">
        <v>50</v>
      </c>
      <c r="J19" s="123">
        <v>0</v>
      </c>
      <c r="K19" s="123">
        <v>720</v>
      </c>
    </row>
    <row r="20" spans="1:11" x14ac:dyDescent="0.2">
      <c r="A20" s="2" t="s">
        <v>15</v>
      </c>
      <c r="B20" s="123">
        <v>1050</v>
      </c>
      <c r="C20" s="123">
        <v>5</v>
      </c>
      <c r="D20" s="123">
        <v>735</v>
      </c>
      <c r="E20" s="123">
        <v>0</v>
      </c>
      <c r="F20" s="123">
        <v>365</v>
      </c>
      <c r="G20" s="123">
        <v>330</v>
      </c>
      <c r="H20" s="123">
        <v>65</v>
      </c>
      <c r="I20" s="123">
        <v>5</v>
      </c>
      <c r="J20" s="123">
        <v>0</v>
      </c>
      <c r="K20" s="123">
        <v>2560</v>
      </c>
    </row>
    <row r="21" spans="1:11" x14ac:dyDescent="0.2">
      <c r="A21" s="2" t="s">
        <v>16</v>
      </c>
      <c r="B21" s="123">
        <v>10</v>
      </c>
      <c r="C21" s="123">
        <v>1860</v>
      </c>
      <c r="D21" s="123">
        <v>805</v>
      </c>
      <c r="E21" s="123">
        <v>530</v>
      </c>
      <c r="F21" s="123">
        <v>280</v>
      </c>
      <c r="G21" s="123">
        <v>4910</v>
      </c>
      <c r="H21" s="123">
        <v>0</v>
      </c>
      <c r="I21" s="123">
        <v>515</v>
      </c>
      <c r="J21" s="123">
        <v>205</v>
      </c>
      <c r="K21" s="123">
        <v>9115</v>
      </c>
    </row>
    <row r="22" spans="1:11" x14ac:dyDescent="0.2">
      <c r="A22" s="2" t="s">
        <v>17</v>
      </c>
      <c r="B22" s="123">
        <v>320</v>
      </c>
      <c r="C22" s="123">
        <v>5</v>
      </c>
      <c r="D22" s="123">
        <v>5</v>
      </c>
      <c r="E22" s="123">
        <v>0</v>
      </c>
      <c r="F22" s="123">
        <v>10</v>
      </c>
      <c r="G22" s="123">
        <v>130</v>
      </c>
      <c r="H22" s="123">
        <v>5</v>
      </c>
      <c r="I22" s="123">
        <v>0</v>
      </c>
      <c r="J22" s="123">
        <v>270</v>
      </c>
      <c r="K22" s="123">
        <v>750</v>
      </c>
    </row>
    <row r="23" spans="1:11" x14ac:dyDescent="0.2">
      <c r="A23" s="2" t="s">
        <v>18</v>
      </c>
      <c r="B23" s="123">
        <v>0</v>
      </c>
      <c r="C23" s="123">
        <v>70</v>
      </c>
      <c r="D23" s="123">
        <v>160</v>
      </c>
      <c r="E23" s="123">
        <v>0</v>
      </c>
      <c r="F23" s="123">
        <v>0</v>
      </c>
      <c r="G23" s="123">
        <v>110</v>
      </c>
      <c r="H23" s="123">
        <v>0</v>
      </c>
      <c r="I23" s="123">
        <v>0</v>
      </c>
      <c r="J23" s="123">
        <v>0</v>
      </c>
      <c r="K23" s="123">
        <v>335</v>
      </c>
    </row>
    <row r="24" spans="1:11" x14ac:dyDescent="0.2">
      <c r="A24" s="2" t="s">
        <v>19</v>
      </c>
      <c r="B24" s="123">
        <v>155</v>
      </c>
      <c r="C24" s="123">
        <v>15</v>
      </c>
      <c r="D24" s="123">
        <v>115</v>
      </c>
      <c r="E24" s="123">
        <v>0</v>
      </c>
      <c r="F24" s="123">
        <v>140</v>
      </c>
      <c r="G24" s="123">
        <v>55</v>
      </c>
      <c r="H24" s="123">
        <v>0</v>
      </c>
      <c r="I24" s="123">
        <v>15</v>
      </c>
      <c r="J24" s="123">
        <v>65</v>
      </c>
      <c r="K24" s="123">
        <v>565</v>
      </c>
    </row>
    <row r="25" spans="1:11" x14ac:dyDescent="0.2">
      <c r="A25" s="2" t="s">
        <v>20</v>
      </c>
      <c r="B25" s="123">
        <v>340</v>
      </c>
      <c r="C25" s="123">
        <v>45</v>
      </c>
      <c r="D25" s="123">
        <v>15</v>
      </c>
      <c r="E25" s="123">
        <v>55</v>
      </c>
      <c r="F25" s="123">
        <v>0</v>
      </c>
      <c r="G25" s="123">
        <v>10</v>
      </c>
      <c r="H25" s="123">
        <v>25</v>
      </c>
      <c r="I25" s="123">
        <v>0</v>
      </c>
      <c r="J25" s="123">
        <v>0</v>
      </c>
      <c r="K25" s="123">
        <v>490</v>
      </c>
    </row>
    <row r="26" spans="1:11" x14ac:dyDescent="0.2">
      <c r="A26" s="2" t="s">
        <v>21</v>
      </c>
      <c r="B26" s="123">
        <v>840</v>
      </c>
      <c r="C26" s="123">
        <v>0</v>
      </c>
      <c r="D26" s="123">
        <v>715</v>
      </c>
      <c r="E26" s="123">
        <v>250</v>
      </c>
      <c r="F26" s="123">
        <v>80</v>
      </c>
      <c r="G26" s="123">
        <v>0</v>
      </c>
      <c r="H26" s="123">
        <v>60</v>
      </c>
      <c r="I26" s="123">
        <v>0</v>
      </c>
      <c r="J26" s="123">
        <v>0</v>
      </c>
      <c r="K26" s="123">
        <v>1945</v>
      </c>
    </row>
    <row r="27" spans="1:11" x14ac:dyDescent="0.2">
      <c r="A27" s="2" t="s">
        <v>22</v>
      </c>
      <c r="B27" s="123">
        <v>2220</v>
      </c>
      <c r="C27" s="123">
        <v>65</v>
      </c>
      <c r="D27" s="123">
        <v>70</v>
      </c>
      <c r="E27" s="123">
        <v>40</v>
      </c>
      <c r="F27" s="123">
        <v>0</v>
      </c>
      <c r="G27" s="123">
        <v>0</v>
      </c>
      <c r="H27" s="123">
        <v>0</v>
      </c>
      <c r="I27" s="123">
        <v>0</v>
      </c>
      <c r="J27" s="123">
        <v>0</v>
      </c>
      <c r="K27" s="123">
        <v>2395</v>
      </c>
    </row>
    <row r="28" spans="1:11" x14ac:dyDescent="0.2">
      <c r="A28" s="2" t="s">
        <v>23</v>
      </c>
      <c r="B28" s="123">
        <v>80</v>
      </c>
      <c r="C28" s="123">
        <v>5</v>
      </c>
      <c r="D28" s="123">
        <v>5</v>
      </c>
      <c r="E28" s="123">
        <v>0</v>
      </c>
      <c r="F28" s="123">
        <v>5</v>
      </c>
      <c r="G28" s="123">
        <v>5</v>
      </c>
      <c r="H28" s="123">
        <v>5</v>
      </c>
      <c r="I28" s="123">
        <v>0</v>
      </c>
      <c r="J28" s="123">
        <v>0</v>
      </c>
      <c r="K28" s="123">
        <v>110</v>
      </c>
    </row>
    <row r="29" spans="1:11" x14ac:dyDescent="0.2">
      <c r="A29" s="2" t="s">
        <v>24</v>
      </c>
      <c r="B29" s="123">
        <v>75</v>
      </c>
      <c r="C29" s="123">
        <v>0</v>
      </c>
      <c r="D29" s="123">
        <v>195</v>
      </c>
      <c r="E29" s="123">
        <v>0</v>
      </c>
      <c r="F29" s="123">
        <v>65</v>
      </c>
      <c r="G29" s="123">
        <v>5</v>
      </c>
      <c r="H29" s="123">
        <v>0</v>
      </c>
      <c r="I29" s="123">
        <v>0</v>
      </c>
      <c r="J29" s="123">
        <v>0</v>
      </c>
      <c r="K29" s="123">
        <v>340</v>
      </c>
    </row>
    <row r="30" spans="1:11" x14ac:dyDescent="0.2">
      <c r="A30" s="2" t="s">
        <v>25</v>
      </c>
      <c r="B30" s="123">
        <v>485</v>
      </c>
      <c r="C30" s="123">
        <v>75</v>
      </c>
      <c r="D30" s="123">
        <v>0</v>
      </c>
      <c r="E30" s="123">
        <v>0</v>
      </c>
      <c r="F30" s="123">
        <v>0</v>
      </c>
      <c r="G30" s="123">
        <v>275</v>
      </c>
      <c r="H30" s="123">
        <v>0</v>
      </c>
      <c r="I30" s="123">
        <v>0</v>
      </c>
      <c r="J30" s="123">
        <v>145</v>
      </c>
      <c r="K30" s="123">
        <v>980</v>
      </c>
    </row>
    <row r="31" spans="1:11" x14ac:dyDescent="0.2">
      <c r="A31" s="2" t="s">
        <v>26</v>
      </c>
      <c r="B31" s="123">
        <v>50</v>
      </c>
      <c r="C31" s="123">
        <v>0</v>
      </c>
      <c r="D31" s="123">
        <v>0</v>
      </c>
      <c r="E31" s="123">
        <v>0</v>
      </c>
      <c r="F31" s="123">
        <v>0</v>
      </c>
      <c r="G31" s="123">
        <v>0</v>
      </c>
      <c r="H31" s="123">
        <v>0</v>
      </c>
      <c r="I31" s="123">
        <v>0</v>
      </c>
      <c r="J31" s="123">
        <v>170</v>
      </c>
      <c r="K31" s="123">
        <v>215</v>
      </c>
    </row>
    <row r="32" spans="1:11" x14ac:dyDescent="0.2">
      <c r="A32" s="2" t="s">
        <v>27</v>
      </c>
      <c r="B32" s="123">
        <v>100</v>
      </c>
      <c r="C32" s="123">
        <v>0</v>
      </c>
      <c r="D32" s="123">
        <v>0</v>
      </c>
      <c r="E32" s="123">
        <v>0</v>
      </c>
      <c r="F32" s="123">
        <v>0</v>
      </c>
      <c r="G32" s="123">
        <v>5</v>
      </c>
      <c r="H32" s="123">
        <v>0</v>
      </c>
      <c r="I32" s="123">
        <v>0</v>
      </c>
      <c r="J32" s="123">
        <v>0</v>
      </c>
      <c r="K32" s="123">
        <v>105</v>
      </c>
    </row>
    <row r="33" spans="1:11" x14ac:dyDescent="0.2">
      <c r="A33" s="2" t="s">
        <v>28</v>
      </c>
      <c r="B33" s="123">
        <v>330</v>
      </c>
      <c r="C33" s="123">
        <v>10</v>
      </c>
      <c r="D33" s="123">
        <v>315</v>
      </c>
      <c r="E33" s="123">
        <v>35</v>
      </c>
      <c r="F33" s="123">
        <v>0</v>
      </c>
      <c r="G33" s="123">
        <v>15</v>
      </c>
      <c r="H33" s="123">
        <v>5</v>
      </c>
      <c r="I33" s="123">
        <v>180</v>
      </c>
      <c r="J33" s="123">
        <v>0</v>
      </c>
      <c r="K33" s="123">
        <v>885</v>
      </c>
    </row>
    <row r="34" spans="1:11" x14ac:dyDescent="0.2">
      <c r="A34" s="2" t="s">
        <v>29</v>
      </c>
      <c r="B34" s="123">
        <v>825</v>
      </c>
      <c r="C34" s="123">
        <v>65</v>
      </c>
      <c r="D34" s="123">
        <v>430</v>
      </c>
      <c r="E34" s="123">
        <v>155</v>
      </c>
      <c r="F34" s="123">
        <v>410</v>
      </c>
      <c r="G34" s="123">
        <v>250</v>
      </c>
      <c r="H34" s="123">
        <v>40</v>
      </c>
      <c r="I34" s="123">
        <v>205</v>
      </c>
      <c r="J34" s="123">
        <v>0</v>
      </c>
      <c r="K34" s="123">
        <v>2380</v>
      </c>
    </row>
    <row r="35" spans="1:11" x14ac:dyDescent="0.2">
      <c r="A35" s="2" t="s">
        <v>30</v>
      </c>
      <c r="B35" s="123">
        <v>265</v>
      </c>
      <c r="C35" s="123">
        <v>0</v>
      </c>
      <c r="D35" s="123">
        <v>10</v>
      </c>
      <c r="E35" s="123">
        <v>5</v>
      </c>
      <c r="F35" s="123">
        <v>0</v>
      </c>
      <c r="G35" s="123">
        <v>315</v>
      </c>
      <c r="H35" s="123">
        <v>5</v>
      </c>
      <c r="I35" s="123">
        <v>10</v>
      </c>
      <c r="J35" s="123">
        <v>0</v>
      </c>
      <c r="K35" s="123">
        <v>610</v>
      </c>
    </row>
    <row r="36" spans="1:11" x14ac:dyDescent="0.2">
      <c r="A36" s="2" t="s">
        <v>31</v>
      </c>
      <c r="B36" s="123">
        <v>650</v>
      </c>
      <c r="C36" s="123">
        <v>0</v>
      </c>
      <c r="D36" s="123">
        <v>100</v>
      </c>
      <c r="E36" s="123">
        <v>85</v>
      </c>
      <c r="F36" s="123">
        <v>90</v>
      </c>
      <c r="G36" s="123">
        <v>30</v>
      </c>
      <c r="H36" s="123">
        <v>0</v>
      </c>
      <c r="I36" s="123">
        <v>0</v>
      </c>
      <c r="J36" s="123">
        <v>20</v>
      </c>
      <c r="K36" s="123">
        <v>975</v>
      </c>
    </row>
    <row r="37" spans="1:11" x14ac:dyDescent="0.2">
      <c r="A37" s="3" t="s">
        <v>32</v>
      </c>
      <c r="B37" s="124">
        <v>380</v>
      </c>
      <c r="C37" s="124">
        <v>35</v>
      </c>
      <c r="D37" s="124">
        <v>90</v>
      </c>
      <c r="E37" s="124">
        <v>0</v>
      </c>
      <c r="F37" s="124">
        <v>0</v>
      </c>
      <c r="G37" s="124">
        <v>595</v>
      </c>
      <c r="H37" s="124">
        <v>0</v>
      </c>
      <c r="I37" s="124">
        <v>45</v>
      </c>
      <c r="J37" s="124">
        <v>0</v>
      </c>
      <c r="K37" s="124">
        <v>1140</v>
      </c>
    </row>
    <row r="38" spans="1:11" x14ac:dyDescent="0.2">
      <c r="A38" s="1"/>
      <c r="B38" s="221"/>
      <c r="C38" s="221"/>
      <c r="D38" s="221"/>
      <c r="E38" s="221"/>
      <c r="F38" s="221"/>
      <c r="G38" s="221"/>
      <c r="H38" s="221"/>
      <c r="I38" s="221"/>
      <c r="J38" s="221"/>
      <c r="K38" s="221"/>
    </row>
    <row r="39" spans="1:11" x14ac:dyDescent="0.2">
      <c r="A39" s="30" t="s">
        <v>360</v>
      </c>
    </row>
    <row r="41" spans="1:11" ht="51" x14ac:dyDescent="0.2">
      <c r="B41" s="58" t="s">
        <v>117</v>
      </c>
      <c r="C41" s="58" t="s">
        <v>118</v>
      </c>
      <c r="D41" s="58" t="s">
        <v>119</v>
      </c>
      <c r="E41" s="58" t="s">
        <v>120</v>
      </c>
      <c r="F41" s="58" t="s">
        <v>121</v>
      </c>
      <c r="G41" s="58" t="s">
        <v>122</v>
      </c>
      <c r="H41" s="58" t="s">
        <v>123</v>
      </c>
      <c r="I41" s="58" t="s">
        <v>124</v>
      </c>
      <c r="J41" s="58" t="s">
        <v>125</v>
      </c>
      <c r="K41" s="58" t="s">
        <v>98</v>
      </c>
    </row>
    <row r="42" spans="1:11" x14ac:dyDescent="0.2">
      <c r="A42" s="4" t="s">
        <v>0</v>
      </c>
      <c r="B42" s="75">
        <f>B5/$K5</f>
        <v>0.32725743129556928</v>
      </c>
      <c r="C42" s="75">
        <f t="shared" ref="C42:K42" si="0">C5/$K5</f>
        <v>8.1043185642176108E-2</v>
      </c>
      <c r="D42" s="75">
        <f t="shared" si="0"/>
        <v>0.14329781267526639</v>
      </c>
      <c r="E42" s="75">
        <f t="shared" si="0"/>
        <v>4.0802019068984854E-2</v>
      </c>
      <c r="F42" s="75">
        <f t="shared" si="0"/>
        <v>5.3421200224340999E-2</v>
      </c>
      <c r="G42" s="75">
        <f>G5/$K5</f>
        <v>0.24425126191811553</v>
      </c>
      <c r="H42" s="75">
        <f t="shared" si="0"/>
        <v>7.1508693213684802E-3</v>
      </c>
      <c r="I42" s="75">
        <f t="shared" si="0"/>
        <v>3.7016264722378012E-2</v>
      </c>
      <c r="J42" s="75">
        <f t="shared" si="0"/>
        <v>6.5759955131800343E-2</v>
      </c>
      <c r="K42" s="75">
        <f t="shared" si="0"/>
        <v>1</v>
      </c>
    </row>
    <row r="43" spans="1:11" x14ac:dyDescent="0.2">
      <c r="A43" s="2" t="s">
        <v>1</v>
      </c>
      <c r="B43" s="70">
        <f t="shared" ref="B43:K43" si="1">B6/$K6</f>
        <v>0.67281105990783407</v>
      </c>
      <c r="C43" s="70">
        <f t="shared" si="1"/>
        <v>0</v>
      </c>
      <c r="D43" s="70">
        <f t="shared" si="1"/>
        <v>0.20276497695852536</v>
      </c>
      <c r="E43" s="70">
        <f t="shared" si="1"/>
        <v>0</v>
      </c>
      <c r="F43" s="70">
        <f t="shared" si="1"/>
        <v>0</v>
      </c>
      <c r="G43" s="70">
        <f t="shared" si="1"/>
        <v>0.11981566820276497</v>
      </c>
      <c r="H43" s="70">
        <f t="shared" si="1"/>
        <v>0</v>
      </c>
      <c r="I43" s="70">
        <f t="shared" si="1"/>
        <v>4.608294930875576E-3</v>
      </c>
      <c r="J43" s="70">
        <f t="shared" si="1"/>
        <v>0</v>
      </c>
      <c r="K43" s="70">
        <f t="shared" si="1"/>
        <v>1</v>
      </c>
    </row>
    <row r="44" spans="1:11" x14ac:dyDescent="0.2">
      <c r="A44" s="2" t="s">
        <v>2</v>
      </c>
      <c r="B44" s="70">
        <f t="shared" ref="B44:K44" si="2">B7/$K7</f>
        <v>0.59345794392523366</v>
      </c>
      <c r="C44" s="70">
        <f t="shared" si="2"/>
        <v>1.8691588785046728E-2</v>
      </c>
      <c r="D44" s="70">
        <f t="shared" si="2"/>
        <v>0.27102803738317754</v>
      </c>
      <c r="E44" s="70">
        <f t="shared" si="2"/>
        <v>0</v>
      </c>
      <c r="F44" s="70">
        <f t="shared" si="2"/>
        <v>3.2710280373831772E-2</v>
      </c>
      <c r="G44" s="70">
        <f t="shared" si="2"/>
        <v>7.0093457943925228E-2</v>
      </c>
      <c r="H44" s="70">
        <f t="shared" si="2"/>
        <v>0</v>
      </c>
      <c r="I44" s="70">
        <f t="shared" si="2"/>
        <v>0</v>
      </c>
      <c r="J44" s="70">
        <f t="shared" si="2"/>
        <v>1.8691588785046728E-2</v>
      </c>
      <c r="K44" s="70">
        <f t="shared" si="2"/>
        <v>1</v>
      </c>
    </row>
    <row r="45" spans="1:11" x14ac:dyDescent="0.2">
      <c r="A45" s="2" t="s">
        <v>3</v>
      </c>
      <c r="B45" s="70">
        <f t="shared" ref="B45:K45" si="3">B8/$K8</f>
        <v>0.77419354838709675</v>
      </c>
      <c r="C45" s="70">
        <f t="shared" si="3"/>
        <v>9.6774193548387094E-2</v>
      </c>
      <c r="D45" s="70">
        <f t="shared" si="3"/>
        <v>0</v>
      </c>
      <c r="E45" s="70">
        <f t="shared" si="3"/>
        <v>0</v>
      </c>
      <c r="F45" s="70">
        <f t="shared" si="3"/>
        <v>0</v>
      </c>
      <c r="G45" s="70">
        <f t="shared" si="3"/>
        <v>0.12903225806451613</v>
      </c>
      <c r="H45" s="70">
        <f t="shared" si="3"/>
        <v>0</v>
      </c>
      <c r="I45" s="70">
        <f t="shared" si="3"/>
        <v>0</v>
      </c>
      <c r="J45" s="70">
        <f t="shared" si="3"/>
        <v>0</v>
      </c>
      <c r="K45" s="70">
        <f t="shared" si="3"/>
        <v>1</v>
      </c>
    </row>
    <row r="46" spans="1:11" x14ac:dyDescent="0.2">
      <c r="A46" s="2" t="s">
        <v>4</v>
      </c>
      <c r="B46" s="70">
        <f t="shared" ref="B46:K46" si="4">B9/$K9</f>
        <v>1.7543859649122806E-2</v>
      </c>
      <c r="C46" s="70">
        <f t="shared" si="4"/>
        <v>0.2807017543859649</v>
      </c>
      <c r="D46" s="70">
        <f t="shared" si="4"/>
        <v>0</v>
      </c>
      <c r="E46" s="70">
        <f t="shared" si="4"/>
        <v>0</v>
      </c>
      <c r="F46" s="70">
        <f t="shared" si="4"/>
        <v>0</v>
      </c>
      <c r="G46" s="70">
        <f t="shared" si="4"/>
        <v>0.19298245614035087</v>
      </c>
      <c r="H46" s="70">
        <f t="shared" si="4"/>
        <v>0</v>
      </c>
      <c r="I46" s="70">
        <f t="shared" si="4"/>
        <v>0.21052631578947367</v>
      </c>
      <c r="J46" s="70">
        <f t="shared" si="4"/>
        <v>0.2982456140350877</v>
      </c>
      <c r="K46" s="70">
        <f t="shared" si="4"/>
        <v>1</v>
      </c>
    </row>
    <row r="47" spans="1:11" x14ac:dyDescent="0.2">
      <c r="A47" s="2" t="s">
        <v>5</v>
      </c>
      <c r="B47" s="70">
        <f t="shared" ref="B47:K47" si="5">B10/$K10</f>
        <v>0.70454545454545459</v>
      </c>
      <c r="C47" s="70">
        <f t="shared" si="5"/>
        <v>0</v>
      </c>
      <c r="D47" s="70">
        <f t="shared" si="5"/>
        <v>0</v>
      </c>
      <c r="E47" s="70">
        <f t="shared" si="5"/>
        <v>0</v>
      </c>
      <c r="F47" s="70">
        <f t="shared" si="5"/>
        <v>0</v>
      </c>
      <c r="G47" s="70">
        <f t="shared" si="5"/>
        <v>9.0909090909090912E-2</v>
      </c>
      <c r="H47" s="70">
        <f t="shared" si="5"/>
        <v>0</v>
      </c>
      <c r="I47" s="70">
        <f t="shared" si="5"/>
        <v>0</v>
      </c>
      <c r="J47" s="70">
        <f t="shared" si="5"/>
        <v>0.20454545454545456</v>
      </c>
      <c r="K47" s="70">
        <f t="shared" si="5"/>
        <v>1</v>
      </c>
    </row>
    <row r="48" spans="1:11" x14ac:dyDescent="0.2">
      <c r="A48" s="2" t="s">
        <v>6</v>
      </c>
      <c r="B48" s="70">
        <f t="shared" ref="B48:K48" si="6">B11/$K11</f>
        <v>0</v>
      </c>
      <c r="C48" s="70">
        <f t="shared" si="6"/>
        <v>0.49655172413793103</v>
      </c>
      <c r="D48" s="70">
        <f t="shared" si="6"/>
        <v>4.1379310344827586E-2</v>
      </c>
      <c r="E48" s="70">
        <f t="shared" si="6"/>
        <v>6.8965517241379309E-3</v>
      </c>
      <c r="F48" s="70">
        <f t="shared" si="6"/>
        <v>0</v>
      </c>
      <c r="G48" s="70">
        <f t="shared" si="6"/>
        <v>3.4482758620689655E-2</v>
      </c>
      <c r="H48" s="70">
        <f t="shared" si="6"/>
        <v>6.8965517241379309E-3</v>
      </c>
      <c r="I48" s="70">
        <f t="shared" si="6"/>
        <v>0.2413793103448276</v>
      </c>
      <c r="J48" s="70">
        <f t="shared" si="6"/>
        <v>0.16551724137931034</v>
      </c>
      <c r="K48" s="70">
        <f t="shared" si="6"/>
        <v>1</v>
      </c>
    </row>
    <row r="49" spans="1:11" x14ac:dyDescent="0.2">
      <c r="A49" s="2" t="s">
        <v>7</v>
      </c>
      <c r="B49" s="70">
        <f t="shared" ref="B49:K49" si="7">B12/$K12</f>
        <v>0.255</v>
      </c>
      <c r="C49" s="70">
        <f t="shared" si="7"/>
        <v>7.0000000000000007E-2</v>
      </c>
      <c r="D49" s="70">
        <f t="shared" si="7"/>
        <v>0.14499999999999999</v>
      </c>
      <c r="E49" s="70">
        <f t="shared" si="7"/>
        <v>0.20499999999999999</v>
      </c>
      <c r="F49" s="70">
        <f t="shared" si="7"/>
        <v>0.12</v>
      </c>
      <c r="G49" s="70">
        <f t="shared" si="7"/>
        <v>0.16500000000000001</v>
      </c>
      <c r="H49" s="70">
        <f t="shared" si="7"/>
        <v>0.04</v>
      </c>
      <c r="I49" s="70">
        <f t="shared" si="7"/>
        <v>0</v>
      </c>
      <c r="J49" s="70">
        <f t="shared" si="7"/>
        <v>0</v>
      </c>
      <c r="K49" s="70">
        <f t="shared" si="7"/>
        <v>1</v>
      </c>
    </row>
    <row r="50" spans="1:11" x14ac:dyDescent="0.2">
      <c r="A50" s="2" t="s">
        <v>8</v>
      </c>
      <c r="B50" s="70">
        <f t="shared" ref="B50:K50" si="8">B13/$K13</f>
        <v>0.85263157894736841</v>
      </c>
      <c r="C50" s="70">
        <f t="shared" si="8"/>
        <v>0</v>
      </c>
      <c r="D50" s="70">
        <f t="shared" si="8"/>
        <v>0.12631578947368421</v>
      </c>
      <c r="E50" s="70">
        <f t="shared" si="8"/>
        <v>2.1052631578947368E-2</v>
      </c>
      <c r="F50" s="70">
        <f t="shared" si="8"/>
        <v>0</v>
      </c>
      <c r="G50" s="70">
        <f t="shared" si="8"/>
        <v>0</v>
      </c>
      <c r="H50" s="70">
        <f t="shared" si="8"/>
        <v>0</v>
      </c>
      <c r="I50" s="70">
        <f t="shared" si="8"/>
        <v>0</v>
      </c>
      <c r="J50" s="70">
        <f t="shared" si="8"/>
        <v>0</v>
      </c>
      <c r="K50" s="70">
        <f t="shared" si="8"/>
        <v>1</v>
      </c>
    </row>
    <row r="51" spans="1:11" x14ac:dyDescent="0.2">
      <c r="A51" s="2" t="s">
        <v>9</v>
      </c>
      <c r="B51" s="70">
        <f t="shared" ref="B51:K51" si="9">B14/$K14</f>
        <v>0.32692307692307693</v>
      </c>
      <c r="C51" s="70">
        <f t="shared" si="9"/>
        <v>3.8461538461538464E-2</v>
      </c>
      <c r="D51" s="70">
        <f t="shared" si="9"/>
        <v>0</v>
      </c>
      <c r="E51" s="70">
        <f t="shared" si="9"/>
        <v>0</v>
      </c>
      <c r="F51" s="70">
        <f t="shared" si="9"/>
        <v>0.25</v>
      </c>
      <c r="G51" s="70">
        <f t="shared" si="9"/>
        <v>0.17307692307692307</v>
      </c>
      <c r="H51" s="70">
        <f t="shared" si="9"/>
        <v>0</v>
      </c>
      <c r="I51" s="70">
        <f t="shared" si="9"/>
        <v>0.21153846153846154</v>
      </c>
      <c r="J51" s="70">
        <f t="shared" si="9"/>
        <v>0</v>
      </c>
      <c r="K51" s="70">
        <f t="shared" si="9"/>
        <v>1</v>
      </c>
    </row>
    <row r="52" spans="1:11" x14ac:dyDescent="0.2">
      <c r="A52" s="2" t="s">
        <v>10</v>
      </c>
      <c r="B52" s="70">
        <f t="shared" ref="B52:K52" si="10">B15/$K15</f>
        <v>0.36</v>
      </c>
      <c r="C52" s="70">
        <f t="shared" si="10"/>
        <v>0</v>
      </c>
      <c r="D52" s="70">
        <f t="shared" si="10"/>
        <v>0</v>
      </c>
      <c r="E52" s="70">
        <f t="shared" si="10"/>
        <v>0</v>
      </c>
      <c r="F52" s="70">
        <f t="shared" si="10"/>
        <v>5.6000000000000001E-2</v>
      </c>
      <c r="G52" s="70">
        <f t="shared" si="10"/>
        <v>0.58399999999999996</v>
      </c>
      <c r="H52" s="70">
        <f t="shared" si="10"/>
        <v>0</v>
      </c>
      <c r="I52" s="70">
        <f t="shared" si="10"/>
        <v>0</v>
      </c>
      <c r="J52" s="70">
        <f t="shared" si="10"/>
        <v>0</v>
      </c>
      <c r="K52" s="70">
        <f t="shared" si="10"/>
        <v>1</v>
      </c>
    </row>
    <row r="53" spans="1:11" x14ac:dyDescent="0.2">
      <c r="A53" s="2" t="s">
        <v>11</v>
      </c>
      <c r="B53" s="70">
        <f t="shared" ref="B53:K53" si="11">B16/$K16</f>
        <v>0.61904761904761907</v>
      </c>
      <c r="C53" s="70">
        <f t="shared" si="11"/>
        <v>2.3809523809523808E-2</v>
      </c>
      <c r="D53" s="70">
        <f t="shared" si="11"/>
        <v>0</v>
      </c>
      <c r="E53" s="70">
        <f t="shared" si="11"/>
        <v>0</v>
      </c>
      <c r="F53" s="70">
        <f t="shared" si="11"/>
        <v>0</v>
      </c>
      <c r="G53" s="70">
        <f t="shared" si="11"/>
        <v>0.30952380952380953</v>
      </c>
      <c r="H53" s="70">
        <f t="shared" si="11"/>
        <v>0</v>
      </c>
      <c r="I53" s="70">
        <f t="shared" si="11"/>
        <v>2.3809523809523808E-2</v>
      </c>
      <c r="J53" s="70">
        <f t="shared" si="11"/>
        <v>0</v>
      </c>
      <c r="K53" s="70">
        <f t="shared" si="11"/>
        <v>1</v>
      </c>
    </row>
    <row r="54" spans="1:11" x14ac:dyDescent="0.2">
      <c r="A54" s="2" t="s">
        <v>12</v>
      </c>
      <c r="B54" s="70">
        <f t="shared" ref="B54:K54" si="12">B17/$K17</f>
        <v>9.0733590733590733E-2</v>
      </c>
      <c r="C54" s="70">
        <f t="shared" si="12"/>
        <v>1.1583011583011582E-2</v>
      </c>
      <c r="D54" s="70">
        <f t="shared" si="12"/>
        <v>9.2664092664092659E-2</v>
      </c>
      <c r="E54" s="70">
        <f t="shared" si="12"/>
        <v>2.7027027027027029E-2</v>
      </c>
      <c r="F54" s="70">
        <f t="shared" si="12"/>
        <v>7.7220077220077218E-2</v>
      </c>
      <c r="G54" s="70">
        <f t="shared" si="12"/>
        <v>0.25675675675675674</v>
      </c>
      <c r="H54" s="70">
        <f t="shared" si="12"/>
        <v>0</v>
      </c>
      <c r="I54" s="70">
        <f t="shared" si="12"/>
        <v>0</v>
      </c>
      <c r="J54" s="70">
        <f t="shared" si="12"/>
        <v>0.44401544401544402</v>
      </c>
      <c r="K54" s="70">
        <f t="shared" si="12"/>
        <v>1</v>
      </c>
    </row>
    <row r="55" spans="1:11" x14ac:dyDescent="0.2">
      <c r="A55" s="2" t="s">
        <v>13</v>
      </c>
      <c r="B55" s="70">
        <f t="shared" ref="B55:K55" si="13">B18/$K18</f>
        <v>0.08</v>
      </c>
      <c r="C55" s="70">
        <f t="shared" si="13"/>
        <v>0.24</v>
      </c>
      <c r="D55" s="70">
        <f t="shared" si="13"/>
        <v>0.48</v>
      </c>
      <c r="E55" s="70">
        <f t="shared" si="13"/>
        <v>0</v>
      </c>
      <c r="F55" s="70">
        <f t="shared" si="13"/>
        <v>0</v>
      </c>
      <c r="G55" s="70">
        <f t="shared" si="13"/>
        <v>0.16</v>
      </c>
      <c r="H55" s="70">
        <f t="shared" si="13"/>
        <v>0</v>
      </c>
      <c r="I55" s="70">
        <f t="shared" si="13"/>
        <v>0</v>
      </c>
      <c r="J55" s="70">
        <f t="shared" si="13"/>
        <v>0.04</v>
      </c>
      <c r="K55" s="70">
        <f t="shared" si="13"/>
        <v>1</v>
      </c>
    </row>
    <row r="56" spans="1:11" x14ac:dyDescent="0.2">
      <c r="A56" s="2" t="s">
        <v>14</v>
      </c>
      <c r="B56" s="70">
        <f t="shared" ref="B56:K56" si="14">B19/$K19</f>
        <v>0.4861111111111111</v>
      </c>
      <c r="C56" s="70">
        <f t="shared" si="14"/>
        <v>2.0833333333333332E-2</v>
      </c>
      <c r="D56" s="70">
        <f t="shared" si="14"/>
        <v>0.4236111111111111</v>
      </c>
      <c r="E56" s="70">
        <f t="shared" si="14"/>
        <v>0</v>
      </c>
      <c r="F56" s="70">
        <f t="shared" si="14"/>
        <v>0</v>
      </c>
      <c r="G56" s="70">
        <f t="shared" si="14"/>
        <v>6.9444444444444441E-3</v>
      </c>
      <c r="H56" s="70">
        <f t="shared" si="14"/>
        <v>0</v>
      </c>
      <c r="I56" s="70">
        <f t="shared" si="14"/>
        <v>6.9444444444444448E-2</v>
      </c>
      <c r="J56" s="70">
        <f t="shared" si="14"/>
        <v>0</v>
      </c>
      <c r="K56" s="70">
        <f t="shared" si="14"/>
        <v>1</v>
      </c>
    </row>
    <row r="57" spans="1:11" x14ac:dyDescent="0.2">
      <c r="A57" s="2" t="s">
        <v>15</v>
      </c>
      <c r="B57" s="70">
        <f t="shared" ref="B57:K57" si="15">B20/$K20</f>
        <v>0.41015625</v>
      </c>
      <c r="C57" s="70">
        <f t="shared" si="15"/>
        <v>1.953125E-3</v>
      </c>
      <c r="D57" s="70">
        <f t="shared" si="15"/>
        <v>0.287109375</v>
      </c>
      <c r="E57" s="70">
        <f t="shared" si="15"/>
        <v>0</v>
      </c>
      <c r="F57" s="70">
        <f t="shared" si="15"/>
        <v>0.142578125</v>
      </c>
      <c r="G57" s="70">
        <f t="shared" si="15"/>
        <v>0.12890625</v>
      </c>
      <c r="H57" s="70">
        <f t="shared" si="15"/>
        <v>2.5390625E-2</v>
      </c>
      <c r="I57" s="70">
        <f t="shared" si="15"/>
        <v>1.953125E-3</v>
      </c>
      <c r="J57" s="70">
        <f t="shared" si="15"/>
        <v>0</v>
      </c>
      <c r="K57" s="70">
        <f t="shared" si="15"/>
        <v>1</v>
      </c>
    </row>
    <row r="58" spans="1:11" x14ac:dyDescent="0.2">
      <c r="A58" s="2" t="s">
        <v>16</v>
      </c>
      <c r="B58" s="70">
        <f t="shared" ref="B58:K58" si="16">B21/$K21</f>
        <v>1.0970927043335162E-3</v>
      </c>
      <c r="C58" s="70">
        <f t="shared" si="16"/>
        <v>0.20405924300603401</v>
      </c>
      <c r="D58" s="70">
        <f t="shared" si="16"/>
        <v>8.8315962698848047E-2</v>
      </c>
      <c r="E58" s="70">
        <f t="shared" si="16"/>
        <v>5.8145913329676356E-2</v>
      </c>
      <c r="F58" s="70">
        <f t="shared" si="16"/>
        <v>3.0718595721338452E-2</v>
      </c>
      <c r="G58" s="70">
        <f t="shared" si="16"/>
        <v>0.53867251782775649</v>
      </c>
      <c r="H58" s="70">
        <f t="shared" si="16"/>
        <v>0</v>
      </c>
      <c r="I58" s="70">
        <f t="shared" si="16"/>
        <v>5.6500274273176082E-2</v>
      </c>
      <c r="J58" s="70">
        <f t="shared" si="16"/>
        <v>2.2490400438837082E-2</v>
      </c>
      <c r="K58" s="70">
        <f t="shared" si="16"/>
        <v>1</v>
      </c>
    </row>
    <row r="59" spans="1:11" x14ac:dyDescent="0.2">
      <c r="A59" s="2" t="s">
        <v>17</v>
      </c>
      <c r="B59" s="70">
        <f t="shared" ref="B59:K59" si="17">B22/$K22</f>
        <v>0.42666666666666669</v>
      </c>
      <c r="C59" s="70">
        <f t="shared" si="17"/>
        <v>6.6666666666666671E-3</v>
      </c>
      <c r="D59" s="70">
        <f t="shared" si="17"/>
        <v>6.6666666666666671E-3</v>
      </c>
      <c r="E59" s="70">
        <f t="shared" si="17"/>
        <v>0</v>
      </c>
      <c r="F59" s="70">
        <f t="shared" si="17"/>
        <v>1.3333333333333334E-2</v>
      </c>
      <c r="G59" s="70">
        <f t="shared" si="17"/>
        <v>0.17333333333333334</v>
      </c>
      <c r="H59" s="70">
        <f t="shared" si="17"/>
        <v>6.6666666666666671E-3</v>
      </c>
      <c r="I59" s="70">
        <f t="shared" si="17"/>
        <v>0</v>
      </c>
      <c r="J59" s="70">
        <f t="shared" si="17"/>
        <v>0.36</v>
      </c>
      <c r="K59" s="70">
        <f t="shared" si="17"/>
        <v>1</v>
      </c>
    </row>
    <row r="60" spans="1:11" x14ac:dyDescent="0.2">
      <c r="A60" s="2" t="s">
        <v>18</v>
      </c>
      <c r="B60" s="70">
        <f t="shared" ref="B60:K60" si="18">B23/$K23</f>
        <v>0</v>
      </c>
      <c r="C60" s="70">
        <f t="shared" si="18"/>
        <v>0.20895522388059701</v>
      </c>
      <c r="D60" s="70">
        <f t="shared" si="18"/>
        <v>0.47761194029850745</v>
      </c>
      <c r="E60" s="70">
        <f t="shared" si="18"/>
        <v>0</v>
      </c>
      <c r="F60" s="70">
        <f t="shared" si="18"/>
        <v>0</v>
      </c>
      <c r="G60" s="70">
        <f t="shared" si="18"/>
        <v>0.32835820895522388</v>
      </c>
      <c r="H60" s="70">
        <f t="shared" si="18"/>
        <v>0</v>
      </c>
      <c r="I60" s="70">
        <f t="shared" si="18"/>
        <v>0</v>
      </c>
      <c r="J60" s="70">
        <f t="shared" si="18"/>
        <v>0</v>
      </c>
      <c r="K60" s="70">
        <f t="shared" si="18"/>
        <v>1</v>
      </c>
    </row>
    <row r="61" spans="1:11" x14ac:dyDescent="0.2">
      <c r="A61" s="2" t="s">
        <v>19</v>
      </c>
      <c r="B61" s="70">
        <f t="shared" ref="B61:K61" si="19">B24/$K24</f>
        <v>0.27433628318584069</v>
      </c>
      <c r="C61" s="70">
        <f t="shared" si="19"/>
        <v>2.6548672566371681E-2</v>
      </c>
      <c r="D61" s="70">
        <f t="shared" si="19"/>
        <v>0.20353982300884957</v>
      </c>
      <c r="E61" s="70">
        <f t="shared" si="19"/>
        <v>0</v>
      </c>
      <c r="F61" s="70">
        <f t="shared" si="19"/>
        <v>0.24778761061946902</v>
      </c>
      <c r="G61" s="70">
        <f t="shared" si="19"/>
        <v>9.7345132743362831E-2</v>
      </c>
      <c r="H61" s="70">
        <f t="shared" si="19"/>
        <v>0</v>
      </c>
      <c r="I61" s="70">
        <f t="shared" si="19"/>
        <v>2.6548672566371681E-2</v>
      </c>
      <c r="J61" s="70">
        <f t="shared" si="19"/>
        <v>0.11504424778761062</v>
      </c>
      <c r="K61" s="70">
        <f t="shared" si="19"/>
        <v>1</v>
      </c>
    </row>
    <row r="62" spans="1:11" x14ac:dyDescent="0.2">
      <c r="A62" s="2" t="s">
        <v>20</v>
      </c>
      <c r="B62" s="70">
        <f t="shared" ref="B62:K62" si="20">B25/$K25</f>
        <v>0.69387755102040816</v>
      </c>
      <c r="C62" s="70">
        <f t="shared" si="20"/>
        <v>9.1836734693877556E-2</v>
      </c>
      <c r="D62" s="70">
        <f t="shared" si="20"/>
        <v>3.0612244897959183E-2</v>
      </c>
      <c r="E62" s="70">
        <f t="shared" si="20"/>
        <v>0.11224489795918367</v>
      </c>
      <c r="F62" s="70">
        <f t="shared" si="20"/>
        <v>0</v>
      </c>
      <c r="G62" s="70">
        <f t="shared" si="20"/>
        <v>2.0408163265306121E-2</v>
      </c>
      <c r="H62" s="70">
        <f t="shared" si="20"/>
        <v>5.1020408163265307E-2</v>
      </c>
      <c r="I62" s="70">
        <f t="shared" si="20"/>
        <v>0</v>
      </c>
      <c r="J62" s="70">
        <f t="shared" si="20"/>
        <v>0</v>
      </c>
      <c r="K62" s="70">
        <f t="shared" si="20"/>
        <v>1</v>
      </c>
    </row>
    <row r="63" spans="1:11" x14ac:dyDescent="0.2">
      <c r="A63" s="2" t="s">
        <v>21</v>
      </c>
      <c r="B63" s="70">
        <f t="shared" ref="B63:K63" si="21">B26/$K26</f>
        <v>0.43187660668380462</v>
      </c>
      <c r="C63" s="70">
        <f t="shared" si="21"/>
        <v>0</v>
      </c>
      <c r="D63" s="70">
        <f t="shared" si="21"/>
        <v>0.36760925449871468</v>
      </c>
      <c r="E63" s="70">
        <f t="shared" si="21"/>
        <v>0.12853470437017994</v>
      </c>
      <c r="F63" s="70">
        <f t="shared" si="21"/>
        <v>4.1131105398457581E-2</v>
      </c>
      <c r="G63" s="70">
        <f t="shared" si="21"/>
        <v>0</v>
      </c>
      <c r="H63" s="70">
        <f t="shared" si="21"/>
        <v>3.0848329048843187E-2</v>
      </c>
      <c r="I63" s="70">
        <f t="shared" si="21"/>
        <v>0</v>
      </c>
      <c r="J63" s="70">
        <f t="shared" si="21"/>
        <v>0</v>
      </c>
      <c r="K63" s="70">
        <f t="shared" si="21"/>
        <v>1</v>
      </c>
    </row>
    <row r="64" spans="1:11" x14ac:dyDescent="0.2">
      <c r="A64" s="2" t="s">
        <v>22</v>
      </c>
      <c r="B64" s="70">
        <f t="shared" ref="B64:K64" si="22">B27/$K27</f>
        <v>0.92693110647181631</v>
      </c>
      <c r="C64" s="70">
        <f t="shared" si="22"/>
        <v>2.7139874739039668E-2</v>
      </c>
      <c r="D64" s="70">
        <f t="shared" si="22"/>
        <v>2.9227557411273485E-2</v>
      </c>
      <c r="E64" s="70">
        <f t="shared" si="22"/>
        <v>1.6701461377870562E-2</v>
      </c>
      <c r="F64" s="70">
        <f t="shared" si="22"/>
        <v>0</v>
      </c>
      <c r="G64" s="70">
        <f t="shared" si="22"/>
        <v>0</v>
      </c>
      <c r="H64" s="70">
        <f t="shared" si="22"/>
        <v>0</v>
      </c>
      <c r="I64" s="70">
        <f t="shared" si="22"/>
        <v>0</v>
      </c>
      <c r="J64" s="70">
        <f t="shared" si="22"/>
        <v>0</v>
      </c>
      <c r="K64" s="70">
        <f t="shared" si="22"/>
        <v>1</v>
      </c>
    </row>
    <row r="65" spans="1:11" x14ac:dyDescent="0.2">
      <c r="A65" s="2" t="s">
        <v>23</v>
      </c>
      <c r="B65" s="70">
        <f t="shared" ref="B65:K65" si="23">B28/$K28</f>
        <v>0.72727272727272729</v>
      </c>
      <c r="C65" s="70">
        <f t="shared" si="23"/>
        <v>4.5454545454545456E-2</v>
      </c>
      <c r="D65" s="70">
        <f t="shared" si="23"/>
        <v>4.5454545454545456E-2</v>
      </c>
      <c r="E65" s="70">
        <f t="shared" si="23"/>
        <v>0</v>
      </c>
      <c r="F65" s="70">
        <f t="shared" si="23"/>
        <v>4.5454545454545456E-2</v>
      </c>
      <c r="G65" s="70">
        <f t="shared" si="23"/>
        <v>4.5454545454545456E-2</v>
      </c>
      <c r="H65" s="70">
        <f t="shared" si="23"/>
        <v>4.5454545454545456E-2</v>
      </c>
      <c r="I65" s="70">
        <f t="shared" si="23"/>
        <v>0</v>
      </c>
      <c r="J65" s="70">
        <f t="shared" si="23"/>
        <v>0</v>
      </c>
      <c r="K65" s="70">
        <f t="shared" si="23"/>
        <v>1</v>
      </c>
    </row>
    <row r="66" spans="1:11" x14ac:dyDescent="0.2">
      <c r="A66" s="2" t="s">
        <v>24</v>
      </c>
      <c r="B66" s="70">
        <f t="shared" ref="B66:K66" si="24">B29/$K29</f>
        <v>0.22058823529411764</v>
      </c>
      <c r="C66" s="70">
        <f t="shared" si="24"/>
        <v>0</v>
      </c>
      <c r="D66" s="70">
        <f t="shared" si="24"/>
        <v>0.57352941176470584</v>
      </c>
      <c r="E66" s="70">
        <f t="shared" si="24"/>
        <v>0</v>
      </c>
      <c r="F66" s="70">
        <f t="shared" si="24"/>
        <v>0.19117647058823528</v>
      </c>
      <c r="G66" s="70">
        <f t="shared" si="24"/>
        <v>1.4705882352941176E-2</v>
      </c>
      <c r="H66" s="70">
        <f t="shared" si="24"/>
        <v>0</v>
      </c>
      <c r="I66" s="70">
        <f t="shared" si="24"/>
        <v>0</v>
      </c>
      <c r="J66" s="70">
        <f t="shared" si="24"/>
        <v>0</v>
      </c>
      <c r="K66" s="70">
        <f t="shared" si="24"/>
        <v>1</v>
      </c>
    </row>
    <row r="67" spans="1:11" x14ac:dyDescent="0.2">
      <c r="A67" s="2" t="s">
        <v>25</v>
      </c>
      <c r="B67" s="70">
        <f t="shared" ref="B67:K67" si="25">B30/$K30</f>
        <v>0.49489795918367346</v>
      </c>
      <c r="C67" s="70">
        <f t="shared" si="25"/>
        <v>7.6530612244897961E-2</v>
      </c>
      <c r="D67" s="70">
        <f t="shared" si="25"/>
        <v>0</v>
      </c>
      <c r="E67" s="70">
        <f t="shared" si="25"/>
        <v>0</v>
      </c>
      <c r="F67" s="70">
        <f t="shared" si="25"/>
        <v>0</v>
      </c>
      <c r="G67" s="70">
        <f t="shared" si="25"/>
        <v>0.28061224489795916</v>
      </c>
      <c r="H67" s="70">
        <f t="shared" si="25"/>
        <v>0</v>
      </c>
      <c r="I67" s="70">
        <f t="shared" si="25"/>
        <v>0</v>
      </c>
      <c r="J67" s="70">
        <f t="shared" si="25"/>
        <v>0.14795918367346939</v>
      </c>
      <c r="K67" s="70">
        <f t="shared" si="25"/>
        <v>1</v>
      </c>
    </row>
    <row r="68" spans="1:11" x14ac:dyDescent="0.2">
      <c r="A68" s="2" t="s">
        <v>26</v>
      </c>
      <c r="B68" s="70">
        <f t="shared" ref="B68:K68" si="26">B31/$K31</f>
        <v>0.23255813953488372</v>
      </c>
      <c r="C68" s="70">
        <f t="shared" si="26"/>
        <v>0</v>
      </c>
      <c r="D68" s="70">
        <f t="shared" si="26"/>
        <v>0</v>
      </c>
      <c r="E68" s="70">
        <f t="shared" si="26"/>
        <v>0</v>
      </c>
      <c r="F68" s="70">
        <f t="shared" si="26"/>
        <v>0</v>
      </c>
      <c r="G68" s="70">
        <f t="shared" si="26"/>
        <v>0</v>
      </c>
      <c r="H68" s="70">
        <f t="shared" si="26"/>
        <v>0</v>
      </c>
      <c r="I68" s="70">
        <f t="shared" si="26"/>
        <v>0</v>
      </c>
      <c r="J68" s="70">
        <f t="shared" si="26"/>
        <v>0.79069767441860461</v>
      </c>
      <c r="K68" s="70">
        <f t="shared" si="26"/>
        <v>1</v>
      </c>
    </row>
    <row r="69" spans="1:11" x14ac:dyDescent="0.2">
      <c r="A69" s="2" t="s">
        <v>27</v>
      </c>
      <c r="B69" s="70">
        <f t="shared" ref="B69:K69" si="27">B32/$K32</f>
        <v>0.95238095238095233</v>
      </c>
      <c r="C69" s="70">
        <f t="shared" si="27"/>
        <v>0</v>
      </c>
      <c r="D69" s="70">
        <f t="shared" si="27"/>
        <v>0</v>
      </c>
      <c r="E69" s="70">
        <f t="shared" si="27"/>
        <v>0</v>
      </c>
      <c r="F69" s="70">
        <f t="shared" si="27"/>
        <v>0</v>
      </c>
      <c r="G69" s="70">
        <f t="shared" si="27"/>
        <v>4.7619047619047616E-2</v>
      </c>
      <c r="H69" s="70">
        <f t="shared" si="27"/>
        <v>0</v>
      </c>
      <c r="I69" s="70">
        <f t="shared" si="27"/>
        <v>0</v>
      </c>
      <c r="J69" s="70">
        <f t="shared" si="27"/>
        <v>0</v>
      </c>
      <c r="K69" s="70">
        <f t="shared" si="27"/>
        <v>1</v>
      </c>
    </row>
    <row r="70" spans="1:11" x14ac:dyDescent="0.2">
      <c r="A70" s="2" t="s">
        <v>28</v>
      </c>
      <c r="B70" s="70">
        <f t="shared" ref="B70:K70" si="28">B33/$K33</f>
        <v>0.3728813559322034</v>
      </c>
      <c r="C70" s="70">
        <f t="shared" si="28"/>
        <v>1.1299435028248588E-2</v>
      </c>
      <c r="D70" s="70">
        <f t="shared" si="28"/>
        <v>0.3559322033898305</v>
      </c>
      <c r="E70" s="70">
        <f t="shared" si="28"/>
        <v>3.954802259887006E-2</v>
      </c>
      <c r="F70" s="70">
        <f t="shared" si="28"/>
        <v>0</v>
      </c>
      <c r="G70" s="70">
        <f t="shared" si="28"/>
        <v>1.6949152542372881E-2</v>
      </c>
      <c r="H70" s="70">
        <f t="shared" si="28"/>
        <v>5.6497175141242938E-3</v>
      </c>
      <c r="I70" s="70">
        <f t="shared" si="28"/>
        <v>0.20338983050847459</v>
      </c>
      <c r="J70" s="70">
        <f t="shared" si="28"/>
        <v>0</v>
      </c>
      <c r="K70" s="70">
        <f t="shared" si="28"/>
        <v>1</v>
      </c>
    </row>
    <row r="71" spans="1:11" x14ac:dyDescent="0.2">
      <c r="A71" s="2" t="s">
        <v>29</v>
      </c>
      <c r="B71" s="70">
        <f t="shared" ref="B71:K71" si="29">B34/$K34</f>
        <v>0.34663865546218486</v>
      </c>
      <c r="C71" s="70">
        <f t="shared" si="29"/>
        <v>2.7310924369747899E-2</v>
      </c>
      <c r="D71" s="70">
        <f t="shared" si="29"/>
        <v>0.18067226890756302</v>
      </c>
      <c r="E71" s="70">
        <f t="shared" si="29"/>
        <v>6.5126050420168072E-2</v>
      </c>
      <c r="F71" s="70">
        <f t="shared" si="29"/>
        <v>0.17226890756302521</v>
      </c>
      <c r="G71" s="70">
        <f t="shared" si="29"/>
        <v>0.10504201680672269</v>
      </c>
      <c r="H71" s="70">
        <f t="shared" si="29"/>
        <v>1.680672268907563E-2</v>
      </c>
      <c r="I71" s="70">
        <f t="shared" si="29"/>
        <v>8.6134453781512604E-2</v>
      </c>
      <c r="J71" s="70">
        <f t="shared" si="29"/>
        <v>0</v>
      </c>
      <c r="K71" s="70">
        <f t="shared" si="29"/>
        <v>1</v>
      </c>
    </row>
    <row r="72" spans="1:11" x14ac:dyDescent="0.2">
      <c r="A72" s="2" t="s">
        <v>30</v>
      </c>
      <c r="B72" s="70">
        <f t="shared" ref="B72:K72" si="30">B35/$K35</f>
        <v>0.4344262295081967</v>
      </c>
      <c r="C72" s="70">
        <f t="shared" si="30"/>
        <v>0</v>
      </c>
      <c r="D72" s="70">
        <f t="shared" si="30"/>
        <v>1.6393442622950821E-2</v>
      </c>
      <c r="E72" s="70">
        <f t="shared" si="30"/>
        <v>8.1967213114754103E-3</v>
      </c>
      <c r="F72" s="70">
        <f t="shared" si="30"/>
        <v>0</v>
      </c>
      <c r="G72" s="70">
        <f t="shared" si="30"/>
        <v>0.51639344262295084</v>
      </c>
      <c r="H72" s="70">
        <f t="shared" si="30"/>
        <v>8.1967213114754103E-3</v>
      </c>
      <c r="I72" s="70">
        <f t="shared" si="30"/>
        <v>1.6393442622950821E-2</v>
      </c>
      <c r="J72" s="70">
        <f t="shared" si="30"/>
        <v>0</v>
      </c>
      <c r="K72" s="70">
        <f t="shared" si="30"/>
        <v>1</v>
      </c>
    </row>
    <row r="73" spans="1:11" x14ac:dyDescent="0.2">
      <c r="A73" s="2" t="s">
        <v>31</v>
      </c>
      <c r="B73" s="70">
        <f t="shared" ref="B73:K73" si="31">B36/$K36</f>
        <v>0.66666666666666663</v>
      </c>
      <c r="C73" s="70">
        <f t="shared" si="31"/>
        <v>0</v>
      </c>
      <c r="D73" s="70">
        <f t="shared" si="31"/>
        <v>0.10256410256410256</v>
      </c>
      <c r="E73" s="70">
        <f t="shared" si="31"/>
        <v>8.7179487179487175E-2</v>
      </c>
      <c r="F73" s="70">
        <f t="shared" si="31"/>
        <v>9.2307692307692313E-2</v>
      </c>
      <c r="G73" s="70">
        <f t="shared" si="31"/>
        <v>3.0769230769230771E-2</v>
      </c>
      <c r="H73" s="70">
        <f t="shared" si="31"/>
        <v>0</v>
      </c>
      <c r="I73" s="70">
        <f t="shared" si="31"/>
        <v>0</v>
      </c>
      <c r="J73" s="70">
        <f t="shared" si="31"/>
        <v>2.0512820512820513E-2</v>
      </c>
      <c r="K73" s="70">
        <f t="shared" si="31"/>
        <v>1</v>
      </c>
    </row>
    <row r="74" spans="1:11" x14ac:dyDescent="0.2">
      <c r="A74" s="3" t="s">
        <v>32</v>
      </c>
      <c r="B74" s="71">
        <f t="shared" ref="B74:K74" si="32">B37/$K37</f>
        <v>0.33333333333333331</v>
      </c>
      <c r="C74" s="71">
        <f t="shared" si="32"/>
        <v>3.0701754385964911E-2</v>
      </c>
      <c r="D74" s="71">
        <f t="shared" si="32"/>
        <v>7.8947368421052627E-2</v>
      </c>
      <c r="E74" s="71">
        <f t="shared" si="32"/>
        <v>0</v>
      </c>
      <c r="F74" s="71">
        <f t="shared" si="32"/>
        <v>0</v>
      </c>
      <c r="G74" s="71">
        <f t="shared" si="32"/>
        <v>0.52192982456140347</v>
      </c>
      <c r="H74" s="71">
        <f t="shared" si="32"/>
        <v>0</v>
      </c>
      <c r="I74" s="71">
        <f t="shared" si="32"/>
        <v>3.9473684210526314E-2</v>
      </c>
      <c r="J74" s="71">
        <f t="shared" si="32"/>
        <v>0</v>
      </c>
      <c r="K74" s="71">
        <f t="shared" si="32"/>
        <v>1</v>
      </c>
    </row>
    <row r="76" spans="1:11" x14ac:dyDescent="0.2">
      <c r="A76" s="161" t="s">
        <v>316</v>
      </c>
    </row>
    <row r="77" spans="1:11" x14ac:dyDescent="0.2">
      <c r="A77" s="219" t="s">
        <v>225</v>
      </c>
    </row>
    <row r="78" spans="1:11" x14ac:dyDescent="0.2">
      <c r="A78" s="276" t="s">
        <v>262</v>
      </c>
    </row>
    <row r="79" spans="1:11" x14ac:dyDescent="0.2">
      <c r="A79" s="276" t="s">
        <v>264</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9"/>
  <sheetViews>
    <sheetView showGridLines="0" workbookViewId="0">
      <selection activeCell="A2" sqref="A2"/>
    </sheetView>
  </sheetViews>
  <sheetFormatPr defaultRowHeight="12.75" x14ac:dyDescent="0.2"/>
  <cols>
    <col min="1" max="1" width="32.5703125" style="6" customWidth="1"/>
    <col min="2" max="5" width="11.42578125" style="6" customWidth="1"/>
    <col min="6" max="6" width="5.7109375" style="6" customWidth="1"/>
    <col min="7" max="8" width="12.7109375" style="6" customWidth="1"/>
    <col min="9" max="16384" width="9.140625" style="6"/>
  </cols>
  <sheetData>
    <row r="1" spans="1:8" x14ac:dyDescent="0.2">
      <c r="A1" s="30" t="s">
        <v>362</v>
      </c>
    </row>
    <row r="2" spans="1:8" ht="15" x14ac:dyDescent="0.25">
      <c r="A2" s="226" t="s">
        <v>241</v>
      </c>
    </row>
    <row r="3" spans="1:8" x14ac:dyDescent="0.2">
      <c r="G3" s="345" t="s">
        <v>269</v>
      </c>
      <c r="H3" s="346"/>
    </row>
    <row r="4" spans="1:8" x14ac:dyDescent="0.2">
      <c r="B4" s="28" t="s">
        <v>150</v>
      </c>
      <c r="C4" s="28" t="s">
        <v>151</v>
      </c>
      <c r="D4" s="28" t="s">
        <v>152</v>
      </c>
      <c r="E4" s="28" t="s">
        <v>267</v>
      </c>
      <c r="G4" s="194" t="s">
        <v>154</v>
      </c>
      <c r="H4" s="194" t="s">
        <v>155</v>
      </c>
    </row>
    <row r="5" spans="1:8" x14ac:dyDescent="0.2">
      <c r="A5" s="4" t="s">
        <v>0</v>
      </c>
      <c r="B5" s="7">
        <v>3609</v>
      </c>
      <c r="C5" s="7">
        <v>4233</v>
      </c>
      <c r="D5" s="7">
        <v>5635</v>
      </c>
      <c r="E5" s="7">
        <v>7102</v>
      </c>
      <c r="F5" s="8"/>
      <c r="G5" s="35">
        <f>E5-D5</f>
        <v>1467</v>
      </c>
      <c r="H5" s="84">
        <f>G5/D5</f>
        <v>0.26033717834960068</v>
      </c>
    </row>
    <row r="6" spans="1:8" x14ac:dyDescent="0.2">
      <c r="A6" s="2" t="s">
        <v>1</v>
      </c>
      <c r="B6" s="9">
        <v>280</v>
      </c>
      <c r="C6" s="9">
        <v>291</v>
      </c>
      <c r="D6" s="9">
        <v>394</v>
      </c>
      <c r="E6" s="9">
        <v>678</v>
      </c>
      <c r="G6" s="37">
        <f t="shared" ref="G6:G37" si="0">E6-D6</f>
        <v>284</v>
      </c>
      <c r="H6" s="49">
        <f>G6/D6</f>
        <v>0.7208121827411168</v>
      </c>
    </row>
    <row r="7" spans="1:8" x14ac:dyDescent="0.2">
      <c r="A7" s="2" t="s">
        <v>2</v>
      </c>
      <c r="B7" s="9">
        <v>57</v>
      </c>
      <c r="C7" s="9">
        <v>54</v>
      </c>
      <c r="D7" s="9">
        <v>39</v>
      </c>
      <c r="E7" s="9">
        <v>31</v>
      </c>
      <c r="G7" s="37">
        <f>E7-D7</f>
        <v>-8</v>
      </c>
      <c r="H7" s="49">
        <f t="shared" ref="H7:H37" si="1">G7/D7</f>
        <v>-0.20512820512820512</v>
      </c>
    </row>
    <row r="8" spans="1:8" x14ac:dyDescent="0.2">
      <c r="A8" s="2" t="s">
        <v>3</v>
      </c>
      <c r="B8" s="9">
        <v>10</v>
      </c>
      <c r="C8" s="9">
        <v>24</v>
      </c>
      <c r="D8" s="9">
        <v>21</v>
      </c>
      <c r="E8" s="9">
        <v>8</v>
      </c>
      <c r="G8" s="37">
        <f t="shared" si="0"/>
        <v>-13</v>
      </c>
      <c r="H8" s="49">
        <f t="shared" si="1"/>
        <v>-0.61904761904761907</v>
      </c>
    </row>
    <row r="9" spans="1:8" x14ac:dyDescent="0.2">
      <c r="A9" s="2" t="s">
        <v>4</v>
      </c>
      <c r="B9" s="9">
        <v>17</v>
      </c>
      <c r="C9" s="9">
        <v>21</v>
      </c>
      <c r="D9" s="9">
        <v>25</v>
      </c>
      <c r="E9" s="9">
        <v>7</v>
      </c>
      <c r="G9" s="37">
        <f t="shared" si="0"/>
        <v>-18</v>
      </c>
      <c r="H9" s="49">
        <f>G9/D9</f>
        <v>-0.72</v>
      </c>
    </row>
    <row r="10" spans="1:8" x14ac:dyDescent="0.2">
      <c r="A10" s="2" t="s">
        <v>5</v>
      </c>
      <c r="B10" s="9">
        <v>190</v>
      </c>
      <c r="C10" s="9">
        <v>145</v>
      </c>
      <c r="D10" s="9">
        <v>97</v>
      </c>
      <c r="E10" s="9">
        <v>123</v>
      </c>
      <c r="G10" s="37">
        <f t="shared" si="0"/>
        <v>26</v>
      </c>
      <c r="H10" s="49">
        <f t="shared" si="1"/>
        <v>0.26804123711340205</v>
      </c>
    </row>
    <row r="11" spans="1:8" x14ac:dyDescent="0.2">
      <c r="A11" s="2" t="s">
        <v>6</v>
      </c>
      <c r="B11" s="9">
        <v>32</v>
      </c>
      <c r="C11" s="9">
        <v>71</v>
      </c>
      <c r="D11" s="9">
        <v>50</v>
      </c>
      <c r="E11" s="9">
        <v>83</v>
      </c>
      <c r="G11" s="37">
        <f t="shared" si="0"/>
        <v>33</v>
      </c>
      <c r="H11" s="49">
        <f t="shared" si="1"/>
        <v>0.66</v>
      </c>
    </row>
    <row r="12" spans="1:8" x14ac:dyDescent="0.2">
      <c r="A12" s="2" t="s">
        <v>7</v>
      </c>
      <c r="B12" s="9">
        <v>155</v>
      </c>
      <c r="C12" s="9">
        <v>143</v>
      </c>
      <c r="D12" s="9">
        <v>166</v>
      </c>
      <c r="E12" s="9">
        <v>374</v>
      </c>
      <c r="G12" s="37">
        <f t="shared" si="0"/>
        <v>208</v>
      </c>
      <c r="H12" s="49">
        <f t="shared" si="1"/>
        <v>1.2530120481927711</v>
      </c>
    </row>
    <row r="13" spans="1:8" x14ac:dyDescent="0.2">
      <c r="A13" s="2" t="s">
        <v>8</v>
      </c>
      <c r="B13" s="9">
        <v>131</v>
      </c>
      <c r="C13" s="9">
        <v>104</v>
      </c>
      <c r="D13" s="9">
        <v>99</v>
      </c>
      <c r="E13" s="9">
        <v>76</v>
      </c>
      <c r="G13" s="37">
        <f>E13-D13</f>
        <v>-23</v>
      </c>
      <c r="H13" s="49">
        <f t="shared" si="1"/>
        <v>-0.23232323232323232</v>
      </c>
    </row>
    <row r="14" spans="1:8" x14ac:dyDescent="0.2">
      <c r="A14" s="2" t="s">
        <v>9</v>
      </c>
      <c r="B14" s="9">
        <v>296</v>
      </c>
      <c r="C14" s="9">
        <v>279</v>
      </c>
      <c r="D14" s="9">
        <v>291</v>
      </c>
      <c r="E14" s="9">
        <v>150</v>
      </c>
      <c r="G14" s="37">
        <f t="shared" si="0"/>
        <v>-141</v>
      </c>
      <c r="H14" s="49">
        <f>G14/D14</f>
        <v>-0.4845360824742268</v>
      </c>
    </row>
    <row r="15" spans="1:8" x14ac:dyDescent="0.2">
      <c r="A15" s="2" t="s">
        <v>10</v>
      </c>
      <c r="B15" s="9">
        <v>4</v>
      </c>
      <c r="C15" s="9">
        <v>36</v>
      </c>
      <c r="D15" s="9">
        <v>15</v>
      </c>
      <c r="E15" s="9">
        <v>19</v>
      </c>
      <c r="G15" s="37">
        <f t="shared" si="0"/>
        <v>4</v>
      </c>
      <c r="H15" s="49">
        <f t="shared" si="1"/>
        <v>0.26666666666666666</v>
      </c>
    </row>
    <row r="16" spans="1:8" x14ac:dyDescent="0.2">
      <c r="A16" s="2" t="s">
        <v>11</v>
      </c>
      <c r="B16" s="9">
        <v>14</v>
      </c>
      <c r="C16" s="9">
        <v>16</v>
      </c>
      <c r="D16" s="9">
        <v>19</v>
      </c>
      <c r="E16" s="9">
        <v>24</v>
      </c>
      <c r="G16" s="37">
        <f t="shared" si="0"/>
        <v>5</v>
      </c>
      <c r="H16" s="49">
        <f t="shared" si="1"/>
        <v>0.26315789473684209</v>
      </c>
    </row>
    <row r="17" spans="1:8" x14ac:dyDescent="0.2">
      <c r="A17" s="2" t="s">
        <v>12</v>
      </c>
      <c r="B17" s="9">
        <v>181</v>
      </c>
      <c r="C17" s="9">
        <v>332</v>
      </c>
      <c r="D17" s="9">
        <v>459</v>
      </c>
      <c r="E17" s="9">
        <v>345</v>
      </c>
      <c r="G17" s="37">
        <f t="shared" si="0"/>
        <v>-114</v>
      </c>
      <c r="H17" s="49">
        <f t="shared" si="1"/>
        <v>-0.24836601307189543</v>
      </c>
    </row>
    <row r="18" spans="1:8" x14ac:dyDescent="0.2">
      <c r="A18" s="2" t="s">
        <v>13</v>
      </c>
      <c r="B18" s="9">
        <v>8</v>
      </c>
      <c r="C18" s="9">
        <v>5</v>
      </c>
      <c r="D18" s="9">
        <v>3</v>
      </c>
      <c r="E18" s="9">
        <v>8</v>
      </c>
      <c r="G18" s="37">
        <f t="shared" si="0"/>
        <v>5</v>
      </c>
      <c r="H18" s="49">
        <f t="shared" si="1"/>
        <v>1.6666666666666667</v>
      </c>
    </row>
    <row r="19" spans="1:8" x14ac:dyDescent="0.2">
      <c r="A19" s="2" t="s">
        <v>14</v>
      </c>
      <c r="B19" s="9">
        <v>50</v>
      </c>
      <c r="C19" s="9">
        <v>44</v>
      </c>
      <c r="D19" s="9">
        <v>56</v>
      </c>
      <c r="E19" s="9">
        <v>73</v>
      </c>
      <c r="G19" s="37">
        <f t="shared" si="0"/>
        <v>17</v>
      </c>
      <c r="H19" s="49">
        <f t="shared" si="1"/>
        <v>0.30357142857142855</v>
      </c>
    </row>
    <row r="20" spans="1:8" x14ac:dyDescent="0.2">
      <c r="A20" s="2" t="s">
        <v>15</v>
      </c>
      <c r="B20" s="9">
        <v>393</v>
      </c>
      <c r="C20" s="9">
        <v>573</v>
      </c>
      <c r="D20" s="9">
        <v>646</v>
      </c>
      <c r="E20" s="9">
        <v>365</v>
      </c>
      <c r="G20" s="37">
        <f t="shared" si="0"/>
        <v>-281</v>
      </c>
      <c r="H20" s="49">
        <f t="shared" si="1"/>
        <v>-0.43498452012383904</v>
      </c>
    </row>
    <row r="21" spans="1:8" x14ac:dyDescent="0.2">
      <c r="A21" s="2" t="s">
        <v>16</v>
      </c>
      <c r="B21" s="9">
        <v>649</v>
      </c>
      <c r="C21" s="9">
        <v>979</v>
      </c>
      <c r="D21" s="9">
        <v>1913</v>
      </c>
      <c r="E21" s="9">
        <v>3186</v>
      </c>
      <c r="G21" s="37">
        <f t="shared" si="0"/>
        <v>1273</v>
      </c>
      <c r="H21" s="49">
        <f t="shared" si="1"/>
        <v>0.665446941975954</v>
      </c>
    </row>
    <row r="22" spans="1:8" x14ac:dyDescent="0.2">
      <c r="A22" s="2" t="s">
        <v>17</v>
      </c>
      <c r="B22" s="9">
        <v>20</v>
      </c>
      <c r="C22" s="9">
        <v>63</v>
      </c>
      <c r="D22" s="9">
        <v>219</v>
      </c>
      <c r="E22" s="9">
        <v>270</v>
      </c>
      <c r="G22" s="37">
        <f t="shared" si="0"/>
        <v>51</v>
      </c>
      <c r="H22" s="49">
        <f t="shared" si="1"/>
        <v>0.23287671232876711</v>
      </c>
    </row>
    <row r="23" spans="1:8" x14ac:dyDescent="0.2">
      <c r="A23" s="2" t="s">
        <v>18</v>
      </c>
      <c r="B23" s="9">
        <v>49</v>
      </c>
      <c r="C23" s="9">
        <v>73</v>
      </c>
      <c r="D23" s="9">
        <v>93</v>
      </c>
      <c r="E23" s="9">
        <v>113</v>
      </c>
      <c r="G23" s="37">
        <f t="shared" si="0"/>
        <v>20</v>
      </c>
      <c r="H23" s="49">
        <f t="shared" si="1"/>
        <v>0.21505376344086022</v>
      </c>
    </row>
    <row r="24" spans="1:8" x14ac:dyDescent="0.2">
      <c r="A24" s="2" t="s">
        <v>19</v>
      </c>
      <c r="B24" s="9">
        <v>14</v>
      </c>
      <c r="C24" s="9">
        <v>25</v>
      </c>
      <c r="D24" s="9">
        <v>15</v>
      </c>
      <c r="E24" s="9">
        <v>4</v>
      </c>
      <c r="G24" s="37">
        <f t="shared" si="0"/>
        <v>-11</v>
      </c>
      <c r="H24" s="49">
        <f t="shared" si="1"/>
        <v>-0.73333333333333328</v>
      </c>
    </row>
    <row r="25" spans="1:8" x14ac:dyDescent="0.2">
      <c r="A25" s="2" t="s">
        <v>20</v>
      </c>
      <c r="B25" s="9">
        <v>53</v>
      </c>
      <c r="C25" s="9">
        <v>53</v>
      </c>
      <c r="D25" s="9">
        <v>17</v>
      </c>
      <c r="E25" s="9">
        <v>14</v>
      </c>
      <c r="G25" s="37">
        <f t="shared" si="0"/>
        <v>-3</v>
      </c>
      <c r="H25" s="49">
        <f t="shared" si="1"/>
        <v>-0.17647058823529413</v>
      </c>
    </row>
    <row r="26" spans="1:8" x14ac:dyDescent="0.2">
      <c r="A26" s="2" t="s">
        <v>21</v>
      </c>
      <c r="B26" s="9">
        <v>75</v>
      </c>
      <c r="C26" s="9">
        <v>60</v>
      </c>
      <c r="D26" s="9">
        <v>27</v>
      </c>
      <c r="E26" s="9">
        <v>26</v>
      </c>
      <c r="G26" s="37">
        <f t="shared" si="0"/>
        <v>-1</v>
      </c>
      <c r="H26" s="49">
        <f t="shared" si="1"/>
        <v>-3.7037037037037035E-2</v>
      </c>
    </row>
    <row r="27" spans="1:8" x14ac:dyDescent="0.2">
      <c r="A27" s="2" t="s">
        <v>22</v>
      </c>
      <c r="B27" s="9">
        <v>495</v>
      </c>
      <c r="C27" s="9">
        <v>395</v>
      </c>
      <c r="D27" s="9">
        <v>483</v>
      </c>
      <c r="E27" s="9">
        <v>422</v>
      </c>
      <c r="G27" s="37">
        <f t="shared" si="0"/>
        <v>-61</v>
      </c>
      <c r="H27" s="49">
        <f t="shared" si="1"/>
        <v>-0.12629399585921325</v>
      </c>
    </row>
    <row r="28" spans="1:8" x14ac:dyDescent="0.2">
      <c r="A28" s="2" t="s">
        <v>23</v>
      </c>
      <c r="B28" s="9">
        <v>10</v>
      </c>
      <c r="C28" s="9">
        <v>17</v>
      </c>
      <c r="D28" s="9">
        <v>18</v>
      </c>
      <c r="E28" s="9">
        <v>11</v>
      </c>
      <c r="G28" s="37">
        <f t="shared" si="0"/>
        <v>-7</v>
      </c>
      <c r="H28" s="49">
        <f t="shared" si="1"/>
        <v>-0.3888888888888889</v>
      </c>
    </row>
    <row r="29" spans="1:8" x14ac:dyDescent="0.2">
      <c r="A29" s="2" t="s">
        <v>24</v>
      </c>
      <c r="B29" s="9">
        <v>27</v>
      </c>
      <c r="C29" s="9">
        <v>31</v>
      </c>
      <c r="D29" s="9">
        <v>9</v>
      </c>
      <c r="E29" s="9">
        <v>17</v>
      </c>
      <c r="G29" s="37">
        <f t="shared" si="0"/>
        <v>8</v>
      </c>
      <c r="H29" s="49">
        <f t="shared" si="1"/>
        <v>0.88888888888888884</v>
      </c>
    </row>
    <row r="30" spans="1:8" x14ac:dyDescent="0.2">
      <c r="A30" s="2" t="s">
        <v>25</v>
      </c>
      <c r="B30" s="9">
        <v>6</v>
      </c>
      <c r="C30" s="9">
        <v>8</v>
      </c>
      <c r="D30" s="9">
        <v>18</v>
      </c>
      <c r="E30" s="9">
        <v>1</v>
      </c>
      <c r="G30" s="37">
        <f t="shared" si="0"/>
        <v>-17</v>
      </c>
      <c r="H30" s="49">
        <f t="shared" si="1"/>
        <v>-0.94444444444444442</v>
      </c>
    </row>
    <row r="31" spans="1:8" x14ac:dyDescent="0.2">
      <c r="A31" s="2" t="s">
        <v>26</v>
      </c>
      <c r="B31" s="9">
        <v>22</v>
      </c>
      <c r="C31" s="9">
        <v>2</v>
      </c>
      <c r="D31" s="9">
        <v>6</v>
      </c>
      <c r="E31" s="9">
        <v>26</v>
      </c>
      <c r="G31" s="37">
        <f t="shared" si="0"/>
        <v>20</v>
      </c>
      <c r="H31" s="49">
        <f t="shared" si="1"/>
        <v>3.3333333333333335</v>
      </c>
    </row>
    <row r="32" spans="1:8" x14ac:dyDescent="0.2">
      <c r="A32" s="2" t="s">
        <v>27</v>
      </c>
      <c r="B32" s="9">
        <v>1</v>
      </c>
      <c r="C32" s="9">
        <v>0</v>
      </c>
      <c r="D32" s="9">
        <v>0</v>
      </c>
      <c r="E32" s="9">
        <v>0</v>
      </c>
      <c r="G32" s="37">
        <f>E32-D32</f>
        <v>0</v>
      </c>
      <c r="H32" s="253" t="s">
        <v>185</v>
      </c>
    </row>
    <row r="33" spans="1:8" x14ac:dyDescent="0.2">
      <c r="A33" s="2" t="s">
        <v>28</v>
      </c>
      <c r="B33" s="9">
        <v>53</v>
      </c>
      <c r="C33" s="9">
        <v>65</v>
      </c>
      <c r="D33" s="9">
        <v>85</v>
      </c>
      <c r="E33" s="9">
        <v>176</v>
      </c>
      <c r="G33" s="37">
        <f t="shared" si="0"/>
        <v>91</v>
      </c>
      <c r="H33" s="49">
        <f t="shared" si="1"/>
        <v>1.0705882352941176</v>
      </c>
    </row>
    <row r="34" spans="1:8" x14ac:dyDescent="0.2">
      <c r="A34" s="2" t="s">
        <v>29</v>
      </c>
      <c r="B34" s="9">
        <v>179</v>
      </c>
      <c r="C34" s="9">
        <v>202</v>
      </c>
      <c r="D34" s="9">
        <v>146</v>
      </c>
      <c r="E34" s="9">
        <v>245</v>
      </c>
      <c r="G34" s="37">
        <f t="shared" si="0"/>
        <v>99</v>
      </c>
      <c r="H34" s="49">
        <f t="shared" si="1"/>
        <v>0.67808219178082196</v>
      </c>
    </row>
    <row r="35" spans="1:8" x14ac:dyDescent="0.2">
      <c r="A35" s="2" t="s">
        <v>30</v>
      </c>
      <c r="B35" s="9">
        <v>31</v>
      </c>
      <c r="C35" s="9">
        <v>46</v>
      </c>
      <c r="D35" s="9">
        <v>56</v>
      </c>
      <c r="E35" s="9">
        <v>59</v>
      </c>
      <c r="G35" s="37">
        <f t="shared" si="0"/>
        <v>3</v>
      </c>
      <c r="H35" s="49">
        <f t="shared" si="1"/>
        <v>5.3571428571428568E-2</v>
      </c>
    </row>
    <row r="36" spans="1:8" x14ac:dyDescent="0.2">
      <c r="A36" s="2" t="s">
        <v>31</v>
      </c>
      <c r="B36" s="9">
        <v>26</v>
      </c>
      <c r="C36" s="9">
        <v>18</v>
      </c>
      <c r="D36" s="9">
        <v>16</v>
      </c>
      <c r="E36" s="9">
        <v>58</v>
      </c>
      <c r="G36" s="37">
        <f t="shared" si="0"/>
        <v>42</v>
      </c>
      <c r="H36" s="49">
        <f t="shared" si="1"/>
        <v>2.625</v>
      </c>
    </row>
    <row r="37" spans="1:8" x14ac:dyDescent="0.2">
      <c r="A37" s="3" t="s">
        <v>32</v>
      </c>
      <c r="B37" s="11">
        <v>81</v>
      </c>
      <c r="C37" s="11">
        <v>58</v>
      </c>
      <c r="D37" s="11">
        <v>134</v>
      </c>
      <c r="E37" s="11">
        <v>110</v>
      </c>
      <c r="G37" s="36">
        <f t="shared" si="0"/>
        <v>-24</v>
      </c>
      <c r="H37" s="50">
        <f t="shared" si="1"/>
        <v>-0.17910447761194029</v>
      </c>
    </row>
    <row r="39" spans="1:8" x14ac:dyDescent="0.2">
      <c r="A39" s="6" t="s">
        <v>215</v>
      </c>
    </row>
  </sheetData>
  <mergeCells count="1">
    <mergeCell ref="G3:H3"/>
  </mergeCells>
  <hyperlinks>
    <hyperlink ref="A2" location="Contents!A1" display="Back to contents"/>
  </hyperlinks>
  <pageMargins left="0.7" right="0.7" top="0.75" bottom="0.75" header="0.3" footer="0.3"/>
  <pageSetup paperSize="9" orientation="portrait" horizontalDpi="90" verticalDpi="9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A30"/>
  <sheetViews>
    <sheetView showGridLines="0" workbookViewId="0">
      <selection activeCell="A2" sqref="A2"/>
    </sheetView>
  </sheetViews>
  <sheetFormatPr defaultRowHeight="12.75" x14ac:dyDescent="0.2"/>
  <cols>
    <col min="1" max="1" width="28" style="6" customWidth="1"/>
    <col min="2" max="2" width="10.42578125" style="6" bestFit="1" customWidth="1"/>
    <col min="3" max="8" width="9.28515625" style="6" bestFit="1" customWidth="1"/>
    <col min="9" max="9" width="10.42578125" style="6" bestFit="1" customWidth="1"/>
    <col min="10" max="10" width="9.28515625" style="6" bestFit="1" customWidth="1"/>
    <col min="11" max="13" width="10.42578125" style="6" bestFit="1" customWidth="1"/>
    <col min="14" max="14" width="7.140625" style="6" customWidth="1"/>
    <col min="15" max="17" width="9.140625" style="6"/>
    <col min="18" max="18" width="11.28515625" style="6" customWidth="1"/>
    <col min="19" max="16384" width="9.140625" style="6"/>
  </cols>
  <sheetData>
    <row r="1" spans="1:27" x14ac:dyDescent="0.2">
      <c r="A1" s="30" t="s">
        <v>363</v>
      </c>
    </row>
    <row r="2" spans="1:27" ht="15" x14ac:dyDescent="0.25">
      <c r="A2" s="226" t="s">
        <v>241</v>
      </c>
    </row>
    <row r="4" spans="1:27" ht="12.75" customHeight="1" x14ac:dyDescent="0.2">
      <c r="B4" s="359" t="s">
        <v>151</v>
      </c>
      <c r="C4" s="360"/>
      <c r="D4" s="360"/>
      <c r="E4" s="361"/>
      <c r="F4" s="359" t="s">
        <v>152</v>
      </c>
      <c r="G4" s="360"/>
      <c r="H4" s="360"/>
      <c r="I4" s="361"/>
      <c r="J4" s="359" t="s">
        <v>267</v>
      </c>
      <c r="K4" s="360"/>
      <c r="L4" s="360"/>
      <c r="M4" s="361"/>
      <c r="O4" s="354" t="s">
        <v>152</v>
      </c>
      <c r="P4" s="356" t="s">
        <v>267</v>
      </c>
      <c r="Q4" s="345" t="s">
        <v>269</v>
      </c>
      <c r="R4" s="346"/>
    </row>
    <row r="5" spans="1:27" ht="25.5" x14ac:dyDescent="0.2">
      <c r="A5" s="2"/>
      <c r="B5" s="239" t="s">
        <v>244</v>
      </c>
      <c r="C5" s="240" t="s">
        <v>245</v>
      </c>
      <c r="D5" s="240" t="s">
        <v>246</v>
      </c>
      <c r="E5" s="241" t="s">
        <v>247</v>
      </c>
      <c r="F5" s="239" t="s">
        <v>244</v>
      </c>
      <c r="G5" s="240" t="s">
        <v>245</v>
      </c>
      <c r="H5" s="240" t="s">
        <v>246</v>
      </c>
      <c r="I5" s="241" t="s">
        <v>247</v>
      </c>
      <c r="J5" s="239" t="s">
        <v>244</v>
      </c>
      <c r="K5" s="240" t="s">
        <v>245</v>
      </c>
      <c r="L5" s="240" t="s">
        <v>246</v>
      </c>
      <c r="M5" s="241" t="s">
        <v>247</v>
      </c>
      <c r="O5" s="355"/>
      <c r="P5" s="357"/>
      <c r="Q5" s="228" t="s">
        <v>154</v>
      </c>
      <c r="R5" s="228" t="s">
        <v>155</v>
      </c>
    </row>
    <row r="6" spans="1:27" x14ac:dyDescent="0.2">
      <c r="A6" s="4" t="s">
        <v>0</v>
      </c>
      <c r="B6" s="331">
        <v>1215</v>
      </c>
      <c r="C6" s="332">
        <v>1715</v>
      </c>
      <c r="D6" s="332">
        <v>720</v>
      </c>
      <c r="E6" s="333">
        <v>1535</v>
      </c>
      <c r="F6" s="248">
        <v>885</v>
      </c>
      <c r="G6" s="249">
        <v>1025</v>
      </c>
      <c r="H6" s="249">
        <v>1255</v>
      </c>
      <c r="I6" s="250">
        <v>1425</v>
      </c>
      <c r="J6" s="248">
        <v>155</v>
      </c>
      <c r="K6" s="249">
        <v>285</v>
      </c>
      <c r="L6" s="249">
        <v>125</v>
      </c>
      <c r="M6" s="250">
        <v>40</v>
      </c>
      <c r="O6" s="280">
        <f>SUM(F6:I6)</f>
        <v>4590</v>
      </c>
      <c r="P6" s="281">
        <f>SUM(J6:M6)</f>
        <v>605</v>
      </c>
      <c r="Q6" s="281">
        <f>P6-O6</f>
        <v>-3985</v>
      </c>
      <c r="R6" s="282">
        <f>Q6/O6</f>
        <v>-0.86819172113289755</v>
      </c>
      <c r="S6" s="204"/>
      <c r="T6" s="204"/>
      <c r="U6" s="204"/>
      <c r="V6" s="204"/>
      <c r="W6" s="204"/>
      <c r="X6" s="204"/>
      <c r="Y6" s="204"/>
      <c r="Z6" s="204"/>
    </row>
    <row r="7" spans="1:27" x14ac:dyDescent="0.2">
      <c r="A7" s="2" t="s">
        <v>1</v>
      </c>
      <c r="B7" s="334">
        <v>0</v>
      </c>
      <c r="C7" s="335">
        <v>0</v>
      </c>
      <c r="D7" s="335">
        <v>0</v>
      </c>
      <c r="E7" s="336" t="s">
        <v>318</v>
      </c>
      <c r="F7" s="242" t="s">
        <v>318</v>
      </c>
      <c r="G7" s="243">
        <v>0</v>
      </c>
      <c r="H7" s="243">
        <v>0</v>
      </c>
      <c r="I7" s="244">
        <v>5</v>
      </c>
      <c r="J7" s="242">
        <v>0</v>
      </c>
      <c r="K7" s="243">
        <v>5</v>
      </c>
      <c r="L7" s="243">
        <v>0</v>
      </c>
      <c r="M7" s="244">
        <v>0</v>
      </c>
      <c r="O7" s="204"/>
      <c r="P7" s="204"/>
      <c r="Q7" s="204"/>
      <c r="R7" s="204"/>
      <c r="S7" s="204"/>
      <c r="T7" s="204"/>
      <c r="U7" s="204"/>
      <c r="V7" s="204"/>
      <c r="W7" s="204"/>
      <c r="X7" s="204"/>
      <c r="Y7" s="204"/>
      <c r="Z7" s="204"/>
    </row>
    <row r="8" spans="1:27" x14ac:dyDescent="0.2">
      <c r="A8" s="2" t="s">
        <v>3</v>
      </c>
      <c r="B8" s="334" t="s">
        <v>318</v>
      </c>
      <c r="C8" s="335" t="s">
        <v>318</v>
      </c>
      <c r="D8" s="335">
        <v>0</v>
      </c>
      <c r="E8" s="336" t="s">
        <v>318</v>
      </c>
      <c r="F8" s="242">
        <v>0</v>
      </c>
      <c r="G8" s="243">
        <v>0</v>
      </c>
      <c r="H8" s="243" t="s">
        <v>318</v>
      </c>
      <c r="I8" s="244" t="s">
        <v>318</v>
      </c>
      <c r="J8" s="242" t="s">
        <v>318</v>
      </c>
      <c r="K8" s="243">
        <v>0</v>
      </c>
      <c r="L8" s="243">
        <v>0</v>
      </c>
      <c r="M8" s="244" t="s">
        <v>318</v>
      </c>
      <c r="O8" s="204"/>
      <c r="P8" s="204"/>
      <c r="Q8" s="204"/>
      <c r="R8" s="204"/>
      <c r="S8" s="204"/>
      <c r="T8" s="204"/>
      <c r="U8" s="204"/>
      <c r="V8" s="204"/>
      <c r="W8" s="204"/>
      <c r="X8" s="204"/>
      <c r="Y8" s="204"/>
      <c r="Z8" s="204"/>
      <c r="AA8" s="204"/>
    </row>
    <row r="9" spans="1:27" x14ac:dyDescent="0.2">
      <c r="A9" s="2" t="s">
        <v>5</v>
      </c>
      <c r="B9" s="334">
        <v>0</v>
      </c>
      <c r="C9" s="335">
        <v>0</v>
      </c>
      <c r="D9" s="335">
        <v>0</v>
      </c>
      <c r="E9" s="336" t="s">
        <v>318</v>
      </c>
      <c r="F9" s="242">
        <v>0</v>
      </c>
      <c r="G9" s="243">
        <v>0</v>
      </c>
      <c r="H9" s="243">
        <v>0</v>
      </c>
      <c r="I9" s="244">
        <v>0</v>
      </c>
      <c r="J9" s="242">
        <v>0</v>
      </c>
      <c r="K9" s="243">
        <v>0</v>
      </c>
      <c r="L9" s="243">
        <v>0</v>
      </c>
      <c r="M9" s="244">
        <v>0</v>
      </c>
      <c r="O9" s="204"/>
      <c r="P9" s="204"/>
      <c r="Q9" s="204"/>
      <c r="R9" s="204"/>
      <c r="S9" s="204"/>
      <c r="T9" s="204"/>
      <c r="U9" s="204"/>
      <c r="V9" s="204"/>
      <c r="W9" s="204"/>
      <c r="X9" s="204"/>
      <c r="Y9" s="204"/>
      <c r="Z9" s="204"/>
      <c r="AA9" s="204"/>
    </row>
    <row r="10" spans="1:27" x14ac:dyDescent="0.2">
      <c r="A10" s="2" t="s">
        <v>11</v>
      </c>
      <c r="B10" s="334">
        <v>0</v>
      </c>
      <c r="C10" s="335" t="s">
        <v>318</v>
      </c>
      <c r="D10" s="335">
        <v>0</v>
      </c>
      <c r="E10" s="336">
        <v>0</v>
      </c>
      <c r="F10" s="242">
        <v>0</v>
      </c>
      <c r="G10" s="243">
        <v>0</v>
      </c>
      <c r="H10" s="243">
        <v>0</v>
      </c>
      <c r="I10" s="244">
        <v>0</v>
      </c>
      <c r="J10" s="242" t="s">
        <v>318</v>
      </c>
      <c r="K10" s="243">
        <v>0</v>
      </c>
      <c r="L10" s="243">
        <v>0</v>
      </c>
      <c r="M10" s="244">
        <v>0</v>
      </c>
      <c r="O10" s="204"/>
      <c r="P10" s="204"/>
      <c r="Q10" s="204"/>
      <c r="R10" s="204"/>
      <c r="S10" s="204"/>
      <c r="T10" s="204"/>
      <c r="U10" s="204"/>
      <c r="V10" s="204"/>
      <c r="W10" s="204"/>
      <c r="X10" s="204"/>
      <c r="Y10" s="204"/>
      <c r="Z10" s="204"/>
      <c r="AA10" s="204"/>
    </row>
    <row r="11" spans="1:27" x14ac:dyDescent="0.2">
      <c r="A11" s="2" t="s">
        <v>12</v>
      </c>
      <c r="B11" s="334">
        <v>330</v>
      </c>
      <c r="C11" s="335">
        <v>260</v>
      </c>
      <c r="D11" s="335">
        <v>250</v>
      </c>
      <c r="E11" s="336">
        <v>235</v>
      </c>
      <c r="F11" s="242">
        <v>125</v>
      </c>
      <c r="G11" s="243">
        <v>205</v>
      </c>
      <c r="H11" s="243">
        <v>210</v>
      </c>
      <c r="I11" s="244">
        <v>115</v>
      </c>
      <c r="J11" s="242">
        <v>125</v>
      </c>
      <c r="K11" s="243">
        <v>245</v>
      </c>
      <c r="L11" s="243">
        <v>120</v>
      </c>
      <c r="M11" s="244">
        <v>35</v>
      </c>
      <c r="O11" s="204"/>
      <c r="P11" s="204"/>
      <c r="Q11" s="204"/>
      <c r="R11" s="204"/>
      <c r="S11" s="204"/>
      <c r="T11" s="204"/>
      <c r="U11" s="204"/>
      <c r="V11" s="204"/>
      <c r="W11" s="204"/>
      <c r="X11" s="204"/>
      <c r="Y11" s="204"/>
      <c r="Z11" s="204"/>
      <c r="AA11" s="204"/>
    </row>
    <row r="12" spans="1:27" x14ac:dyDescent="0.2">
      <c r="A12" s="2" t="s">
        <v>15</v>
      </c>
      <c r="B12" s="259">
        <v>0</v>
      </c>
      <c r="C12" s="260">
        <v>0</v>
      </c>
      <c r="D12" s="260">
        <v>0</v>
      </c>
      <c r="E12" s="261">
        <v>30</v>
      </c>
      <c r="F12" s="259">
        <v>10</v>
      </c>
      <c r="G12" s="260">
        <v>35</v>
      </c>
      <c r="H12" s="260">
        <v>5</v>
      </c>
      <c r="I12" s="261" t="s">
        <v>318</v>
      </c>
      <c r="J12" s="255">
        <v>0</v>
      </c>
      <c r="K12" s="256">
        <v>0</v>
      </c>
      <c r="L12" s="256" t="s">
        <v>318</v>
      </c>
      <c r="M12" s="257">
        <v>0</v>
      </c>
      <c r="O12" s="204"/>
      <c r="P12" s="204"/>
      <c r="Q12" s="204"/>
      <c r="R12" s="204"/>
      <c r="S12" s="204"/>
      <c r="T12" s="204"/>
      <c r="U12" s="204"/>
      <c r="V12" s="204"/>
      <c r="W12" s="204"/>
      <c r="X12" s="204"/>
      <c r="Y12" s="204"/>
      <c r="Z12" s="204"/>
      <c r="AA12" s="204"/>
    </row>
    <row r="13" spans="1:27" x14ac:dyDescent="0.2">
      <c r="A13" s="2" t="s">
        <v>16</v>
      </c>
      <c r="B13" s="242">
        <v>835</v>
      </c>
      <c r="C13" s="243">
        <v>870</v>
      </c>
      <c r="D13" s="243">
        <v>445</v>
      </c>
      <c r="E13" s="244">
        <v>1240</v>
      </c>
      <c r="F13" s="242">
        <v>740</v>
      </c>
      <c r="G13" s="243">
        <v>780</v>
      </c>
      <c r="H13" s="243">
        <v>1035</v>
      </c>
      <c r="I13" s="244">
        <v>1280</v>
      </c>
      <c r="J13" s="242">
        <v>20</v>
      </c>
      <c r="K13" s="243">
        <v>35</v>
      </c>
      <c r="L13" s="243" t="s">
        <v>318</v>
      </c>
      <c r="M13" s="244">
        <v>0</v>
      </c>
      <c r="O13" s="204"/>
      <c r="P13" s="204"/>
      <c r="Q13" s="204"/>
      <c r="R13" s="204"/>
      <c r="S13" s="204"/>
      <c r="T13" s="204"/>
      <c r="U13" s="204"/>
      <c r="V13" s="204"/>
      <c r="W13" s="204"/>
      <c r="X13" s="204"/>
      <c r="Y13" s="204"/>
      <c r="Z13" s="204"/>
      <c r="AA13" s="204"/>
    </row>
    <row r="14" spans="1:27" x14ac:dyDescent="0.2">
      <c r="A14" s="2" t="s">
        <v>17</v>
      </c>
      <c r="B14" s="242">
        <v>20</v>
      </c>
      <c r="C14" s="243">
        <v>30</v>
      </c>
      <c r="D14" s="243">
        <v>20</v>
      </c>
      <c r="E14" s="244">
        <v>25</v>
      </c>
      <c r="F14" s="242" t="s">
        <v>318</v>
      </c>
      <c r="G14" s="243">
        <v>5</v>
      </c>
      <c r="H14" s="243">
        <v>5</v>
      </c>
      <c r="I14" s="244">
        <v>20</v>
      </c>
      <c r="J14" s="242">
        <v>0</v>
      </c>
      <c r="K14" s="243">
        <v>0</v>
      </c>
      <c r="L14" s="243">
        <v>0</v>
      </c>
      <c r="M14" s="244">
        <v>0</v>
      </c>
      <c r="O14" s="204"/>
      <c r="P14" s="204"/>
      <c r="Q14" s="204"/>
      <c r="R14" s="204"/>
      <c r="S14" s="204"/>
      <c r="T14" s="204"/>
      <c r="U14" s="204"/>
      <c r="V14" s="204"/>
      <c r="W14" s="204"/>
      <c r="X14" s="204"/>
      <c r="Y14" s="204"/>
      <c r="Z14" s="204"/>
      <c r="AA14" s="204"/>
    </row>
    <row r="15" spans="1:27" x14ac:dyDescent="0.2">
      <c r="A15" s="2" t="s">
        <v>18</v>
      </c>
      <c r="B15" s="242">
        <v>0</v>
      </c>
      <c r="C15" s="243">
        <v>0</v>
      </c>
      <c r="D15" s="243">
        <v>0</v>
      </c>
      <c r="E15" s="244">
        <v>0</v>
      </c>
      <c r="F15" s="242">
        <v>0</v>
      </c>
      <c r="G15" s="243">
        <v>0</v>
      </c>
      <c r="H15" s="243">
        <v>0</v>
      </c>
      <c r="I15" s="244">
        <v>0</v>
      </c>
      <c r="J15" s="242" t="s">
        <v>318</v>
      </c>
      <c r="K15" s="243">
        <v>0</v>
      </c>
      <c r="L15" s="243">
        <v>0</v>
      </c>
      <c r="M15" s="244">
        <v>0</v>
      </c>
      <c r="O15" s="204"/>
      <c r="P15" s="204"/>
      <c r="Q15" s="204"/>
      <c r="R15" s="204"/>
      <c r="S15" s="204"/>
      <c r="T15" s="204"/>
      <c r="U15" s="204"/>
      <c r="V15" s="204"/>
      <c r="W15" s="204"/>
      <c r="X15" s="204"/>
      <c r="Y15" s="204"/>
      <c r="Z15" s="204"/>
      <c r="AA15" s="204"/>
    </row>
    <row r="16" spans="1:27" x14ac:dyDescent="0.2">
      <c r="A16" s="2" t="s">
        <v>19</v>
      </c>
      <c r="B16" s="242">
        <v>0</v>
      </c>
      <c r="C16" s="243">
        <v>0</v>
      </c>
      <c r="D16" s="243">
        <v>0</v>
      </c>
      <c r="E16" s="244">
        <v>0</v>
      </c>
      <c r="F16" s="242">
        <v>0</v>
      </c>
      <c r="G16" s="243">
        <v>0</v>
      </c>
      <c r="H16" s="243">
        <v>0</v>
      </c>
      <c r="I16" s="244">
        <v>0</v>
      </c>
      <c r="J16" s="242" t="s">
        <v>318</v>
      </c>
      <c r="K16" s="243">
        <v>0</v>
      </c>
      <c r="L16" s="243">
        <v>0</v>
      </c>
      <c r="M16" s="244">
        <v>0</v>
      </c>
      <c r="O16" s="204"/>
      <c r="P16" s="204"/>
      <c r="Q16" s="204"/>
      <c r="R16" s="204"/>
      <c r="S16" s="204"/>
      <c r="T16" s="204"/>
      <c r="U16" s="204"/>
      <c r="V16" s="204"/>
      <c r="W16" s="204"/>
      <c r="X16" s="204"/>
      <c r="Y16" s="204"/>
      <c r="Z16" s="204"/>
      <c r="AA16" s="204"/>
    </row>
    <row r="17" spans="1:27" x14ac:dyDescent="0.2">
      <c r="A17" s="2" t="s">
        <v>22</v>
      </c>
      <c r="B17" s="242">
        <v>20</v>
      </c>
      <c r="C17" s="243">
        <v>5</v>
      </c>
      <c r="D17" s="243">
        <v>0</v>
      </c>
      <c r="E17" s="244">
        <v>0</v>
      </c>
      <c r="F17" s="242">
        <v>0</v>
      </c>
      <c r="G17" s="243">
        <v>0</v>
      </c>
      <c r="H17" s="243">
        <v>0</v>
      </c>
      <c r="I17" s="244">
        <v>0</v>
      </c>
      <c r="J17" s="242">
        <v>0</v>
      </c>
      <c r="K17" s="243">
        <v>0</v>
      </c>
      <c r="L17" s="243">
        <v>0</v>
      </c>
      <c r="M17" s="244">
        <v>0</v>
      </c>
      <c r="O17" s="204"/>
      <c r="P17" s="204"/>
      <c r="Q17" s="204"/>
      <c r="R17" s="204"/>
      <c r="S17" s="204"/>
      <c r="T17" s="204"/>
      <c r="U17" s="204"/>
      <c r="V17" s="204"/>
      <c r="W17" s="204"/>
      <c r="X17" s="204"/>
      <c r="Y17" s="204"/>
      <c r="Z17" s="204"/>
      <c r="AA17" s="204"/>
    </row>
    <row r="18" spans="1:27" x14ac:dyDescent="0.2">
      <c r="A18" s="2" t="s">
        <v>23</v>
      </c>
      <c r="B18" s="242">
        <v>0</v>
      </c>
      <c r="C18" s="243">
        <v>0</v>
      </c>
      <c r="D18" s="243">
        <v>0</v>
      </c>
      <c r="E18" s="244">
        <v>0</v>
      </c>
      <c r="F18" s="242">
        <v>0</v>
      </c>
      <c r="G18" s="243">
        <v>0</v>
      </c>
      <c r="H18" s="243">
        <v>0</v>
      </c>
      <c r="I18" s="244">
        <v>0</v>
      </c>
      <c r="J18" s="242" t="s">
        <v>318</v>
      </c>
      <c r="K18" s="243">
        <v>0</v>
      </c>
      <c r="L18" s="243">
        <v>0</v>
      </c>
      <c r="M18" s="244">
        <v>0</v>
      </c>
      <c r="O18" s="204"/>
      <c r="P18" s="204"/>
      <c r="Q18" s="204"/>
      <c r="R18" s="204"/>
      <c r="S18" s="204"/>
      <c r="T18" s="204"/>
      <c r="U18" s="204"/>
      <c r="V18" s="204"/>
      <c r="W18" s="204"/>
      <c r="X18" s="204"/>
      <c r="Y18" s="204"/>
      <c r="Z18" s="204"/>
      <c r="AA18" s="204"/>
    </row>
    <row r="19" spans="1:27" x14ac:dyDescent="0.2">
      <c r="A19" s="2" t="s">
        <v>24</v>
      </c>
      <c r="B19" s="242">
        <v>0</v>
      </c>
      <c r="C19" s="243">
        <v>0</v>
      </c>
      <c r="D19" s="243">
        <v>0</v>
      </c>
      <c r="E19" s="244">
        <v>0</v>
      </c>
      <c r="F19" s="242">
        <v>0</v>
      </c>
      <c r="G19" s="243">
        <v>0</v>
      </c>
      <c r="H19" s="243">
        <v>0</v>
      </c>
      <c r="I19" s="244">
        <v>0</v>
      </c>
      <c r="J19" s="242" t="s">
        <v>318</v>
      </c>
      <c r="K19" s="243">
        <v>0</v>
      </c>
      <c r="L19" s="243">
        <v>0</v>
      </c>
      <c r="M19" s="244">
        <v>0</v>
      </c>
      <c r="O19" s="204"/>
      <c r="P19" s="204"/>
      <c r="Q19" s="204"/>
      <c r="R19" s="204"/>
      <c r="S19" s="204"/>
      <c r="T19" s="204"/>
      <c r="U19" s="204"/>
      <c r="V19" s="204"/>
      <c r="W19" s="204"/>
      <c r="X19" s="204"/>
      <c r="Y19" s="204"/>
      <c r="Z19" s="204"/>
      <c r="AA19" s="204"/>
    </row>
    <row r="20" spans="1:27" x14ac:dyDescent="0.2">
      <c r="A20" s="2" t="s">
        <v>25</v>
      </c>
      <c r="B20" s="242">
        <v>0</v>
      </c>
      <c r="C20" s="243">
        <v>0</v>
      </c>
      <c r="D20" s="243">
        <v>0</v>
      </c>
      <c r="E20" s="244">
        <v>0</v>
      </c>
      <c r="F20" s="242">
        <v>0</v>
      </c>
      <c r="G20" s="243">
        <v>0</v>
      </c>
      <c r="H20" s="243">
        <v>0</v>
      </c>
      <c r="I20" s="244">
        <v>0</v>
      </c>
      <c r="J20" s="242" t="s">
        <v>318</v>
      </c>
      <c r="K20" s="243">
        <v>0</v>
      </c>
      <c r="L20" s="243">
        <v>0</v>
      </c>
      <c r="M20" s="244">
        <v>0</v>
      </c>
      <c r="O20" s="204"/>
      <c r="P20" s="204"/>
      <c r="Q20" s="204"/>
      <c r="R20" s="204"/>
      <c r="S20" s="204"/>
      <c r="T20" s="204"/>
      <c r="U20" s="204"/>
      <c r="V20" s="204"/>
      <c r="W20" s="204"/>
      <c r="X20" s="204"/>
      <c r="Y20" s="204"/>
      <c r="Z20" s="204"/>
      <c r="AA20" s="204"/>
    </row>
    <row r="21" spans="1:27" x14ac:dyDescent="0.2">
      <c r="A21" s="2" t="s">
        <v>26</v>
      </c>
      <c r="B21" s="242">
        <v>0</v>
      </c>
      <c r="C21" s="243">
        <v>0</v>
      </c>
      <c r="D21" s="243">
        <v>0</v>
      </c>
      <c r="E21" s="244">
        <v>0</v>
      </c>
      <c r="F21" s="242">
        <v>0</v>
      </c>
      <c r="G21" s="243">
        <v>0</v>
      </c>
      <c r="H21" s="243">
        <v>0</v>
      </c>
      <c r="I21" s="244">
        <v>0</v>
      </c>
      <c r="J21" s="242" t="s">
        <v>318</v>
      </c>
      <c r="K21" s="243">
        <v>0</v>
      </c>
      <c r="L21" s="243">
        <v>0</v>
      </c>
      <c r="M21" s="244">
        <v>0</v>
      </c>
      <c r="O21" s="204"/>
      <c r="P21" s="204"/>
      <c r="Q21" s="204"/>
      <c r="R21" s="204"/>
      <c r="S21" s="204"/>
      <c r="T21" s="204"/>
      <c r="U21" s="204"/>
      <c r="V21" s="204"/>
      <c r="W21" s="204"/>
      <c r="X21" s="204"/>
      <c r="Y21" s="204"/>
      <c r="Z21" s="204"/>
      <c r="AA21" s="204"/>
    </row>
    <row r="22" spans="1:27" x14ac:dyDescent="0.2">
      <c r="A22" s="2" t="s">
        <v>27</v>
      </c>
      <c r="B22" s="242">
        <v>0</v>
      </c>
      <c r="C22" s="243">
        <v>0</v>
      </c>
      <c r="D22" s="243">
        <v>0</v>
      </c>
      <c r="E22" s="244" t="s">
        <v>318</v>
      </c>
      <c r="F22" s="242">
        <v>0</v>
      </c>
      <c r="G22" s="243">
        <v>0</v>
      </c>
      <c r="H22" s="243">
        <v>0</v>
      </c>
      <c r="I22" s="244">
        <v>0</v>
      </c>
      <c r="J22" s="242">
        <v>0</v>
      </c>
      <c r="K22" s="243">
        <v>0</v>
      </c>
      <c r="L22" s="243">
        <v>0</v>
      </c>
      <c r="M22" s="244">
        <v>0</v>
      </c>
      <c r="O22" s="204"/>
      <c r="P22" s="204"/>
      <c r="Q22" s="204"/>
      <c r="R22" s="204"/>
      <c r="S22" s="204"/>
      <c r="T22" s="204"/>
      <c r="U22" s="204"/>
      <c r="V22" s="204"/>
      <c r="W22" s="204"/>
      <c r="X22" s="204"/>
      <c r="Y22" s="204"/>
      <c r="Z22" s="204"/>
      <c r="AA22" s="204"/>
    </row>
    <row r="23" spans="1:27" x14ac:dyDescent="0.2">
      <c r="A23" s="2" t="s">
        <v>29</v>
      </c>
      <c r="B23" s="242">
        <v>10</v>
      </c>
      <c r="C23" s="243">
        <v>5</v>
      </c>
      <c r="D23" s="243" t="s">
        <v>318</v>
      </c>
      <c r="E23" s="244">
        <v>0</v>
      </c>
      <c r="F23" s="242" t="s">
        <v>318</v>
      </c>
      <c r="G23" s="243">
        <v>0</v>
      </c>
      <c r="H23" s="243">
        <v>0</v>
      </c>
      <c r="I23" s="244">
        <v>0</v>
      </c>
      <c r="J23" s="242">
        <v>0</v>
      </c>
      <c r="K23" s="243">
        <v>0</v>
      </c>
      <c r="L23" s="243">
        <v>0</v>
      </c>
      <c r="M23" s="244">
        <v>0</v>
      </c>
      <c r="O23" s="204"/>
      <c r="P23" s="204"/>
      <c r="Q23" s="204"/>
      <c r="R23" s="204"/>
      <c r="S23" s="204"/>
      <c r="T23" s="204"/>
      <c r="U23" s="204"/>
      <c r="V23" s="204"/>
      <c r="W23" s="204"/>
      <c r="X23" s="204"/>
      <c r="Y23" s="204"/>
      <c r="Z23" s="204"/>
      <c r="AA23" s="204"/>
    </row>
    <row r="24" spans="1:27" x14ac:dyDescent="0.2">
      <c r="A24" s="2" t="s">
        <v>30</v>
      </c>
      <c r="B24" s="242">
        <v>5</v>
      </c>
      <c r="C24" s="243" t="s">
        <v>318</v>
      </c>
      <c r="D24" s="243" t="s">
        <v>318</v>
      </c>
      <c r="E24" s="244" t="s">
        <v>318</v>
      </c>
      <c r="F24" s="242">
        <v>0</v>
      </c>
      <c r="G24" s="243">
        <v>0</v>
      </c>
      <c r="H24" s="243">
        <v>0</v>
      </c>
      <c r="I24" s="244">
        <v>0</v>
      </c>
      <c r="J24" s="242">
        <v>0</v>
      </c>
      <c r="K24" s="243">
        <v>0</v>
      </c>
      <c r="L24" s="243">
        <v>0</v>
      </c>
      <c r="M24" s="244">
        <v>0</v>
      </c>
      <c r="O24" s="204"/>
      <c r="P24" s="204"/>
      <c r="Q24" s="204"/>
      <c r="R24" s="204"/>
      <c r="S24" s="204"/>
      <c r="T24" s="204"/>
      <c r="U24" s="204"/>
      <c r="V24" s="204"/>
      <c r="W24" s="204"/>
      <c r="X24" s="204"/>
      <c r="Y24" s="204"/>
      <c r="Z24" s="204"/>
      <c r="AA24" s="204"/>
    </row>
    <row r="25" spans="1:27" x14ac:dyDescent="0.2">
      <c r="A25" s="3" t="s">
        <v>32</v>
      </c>
      <c r="B25" s="245">
        <v>0</v>
      </c>
      <c r="C25" s="246">
        <v>0</v>
      </c>
      <c r="D25" s="246">
        <v>0</v>
      </c>
      <c r="E25" s="247">
        <v>0</v>
      </c>
      <c r="F25" s="245">
        <v>0</v>
      </c>
      <c r="G25" s="246">
        <v>0</v>
      </c>
      <c r="H25" s="246">
        <v>0</v>
      </c>
      <c r="I25" s="247">
        <v>0</v>
      </c>
      <c r="J25" s="245" t="s">
        <v>318</v>
      </c>
      <c r="K25" s="246">
        <v>0</v>
      </c>
      <c r="L25" s="246">
        <v>0</v>
      </c>
      <c r="M25" s="247">
        <v>0</v>
      </c>
      <c r="O25" s="204"/>
      <c r="P25" s="204"/>
      <c r="Q25" s="204"/>
      <c r="R25" s="204"/>
      <c r="S25" s="204"/>
      <c r="T25" s="204"/>
      <c r="U25" s="204"/>
      <c r="V25" s="204"/>
      <c r="W25" s="204"/>
      <c r="X25" s="204"/>
      <c r="Y25" s="204"/>
      <c r="Z25" s="204"/>
      <c r="AA25" s="204"/>
    </row>
    <row r="26" spans="1:27" ht="18.75" customHeight="1" x14ac:dyDescent="0.2">
      <c r="O26" s="204"/>
      <c r="P26" s="204"/>
      <c r="Q26" s="204"/>
      <c r="R26" s="204"/>
      <c r="S26" s="204"/>
      <c r="T26" s="204"/>
      <c r="U26" s="204"/>
      <c r="V26" s="204"/>
      <c r="W26" s="204"/>
      <c r="X26" s="204"/>
      <c r="Y26" s="204"/>
      <c r="Z26" s="204"/>
      <c r="AA26" s="204"/>
    </row>
    <row r="27" spans="1:27" x14ac:dyDescent="0.2">
      <c r="A27" s="6" t="s">
        <v>261</v>
      </c>
      <c r="O27" s="204"/>
      <c r="P27" s="204"/>
      <c r="Q27" s="204"/>
      <c r="R27" s="204"/>
      <c r="S27" s="204"/>
      <c r="T27" s="204"/>
      <c r="U27" s="204"/>
      <c r="V27" s="204"/>
      <c r="W27" s="204"/>
      <c r="X27" s="204"/>
      <c r="Y27" s="204"/>
      <c r="Z27" s="204"/>
      <c r="AA27" s="204"/>
    </row>
    <row r="28" spans="1:27" x14ac:dyDescent="0.2">
      <c r="O28" s="204"/>
    </row>
    <row r="29" spans="1:27" x14ac:dyDescent="0.2">
      <c r="A29" s="358" t="s">
        <v>251</v>
      </c>
      <c r="B29" s="358"/>
      <c r="C29" s="358"/>
      <c r="D29" s="358"/>
      <c r="E29" s="358"/>
      <c r="F29" s="358"/>
      <c r="G29" s="358"/>
      <c r="H29" s="358"/>
      <c r="I29" s="358"/>
      <c r="J29" s="358"/>
      <c r="K29" s="358"/>
      <c r="L29" s="358"/>
      <c r="M29" s="358"/>
    </row>
    <row r="30" spans="1:27" ht="54" customHeight="1" x14ac:dyDescent="0.2">
      <c r="A30" s="358" t="s">
        <v>257</v>
      </c>
      <c r="B30" s="358"/>
      <c r="C30" s="358"/>
      <c r="D30" s="358"/>
      <c r="E30" s="358"/>
      <c r="F30" s="358"/>
      <c r="G30" s="358"/>
      <c r="H30" s="358"/>
      <c r="I30" s="358"/>
      <c r="J30" s="358"/>
      <c r="K30" s="358"/>
      <c r="L30" s="358"/>
      <c r="M30" s="358"/>
    </row>
  </sheetData>
  <mergeCells count="8">
    <mergeCell ref="Q4:R4"/>
    <mergeCell ref="O4:O5"/>
    <mergeCell ref="P4:P5"/>
    <mergeCell ref="A29:M29"/>
    <mergeCell ref="A30:M30"/>
    <mergeCell ref="J4:M4"/>
    <mergeCell ref="F4:I4"/>
    <mergeCell ref="B4:E4"/>
  </mergeCells>
  <hyperlinks>
    <hyperlink ref="A2" location="Contents!A1" display="Back to contents"/>
  </hyperlinks>
  <pageMargins left="0.7" right="0.7" top="0.75" bottom="0.75" header="0.3" footer="0.3"/>
  <pageSetup paperSize="9" orientation="portrait" horizontalDpi="90" verticalDpi="9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5"/>
  <sheetViews>
    <sheetView showGridLines="0" workbookViewId="0">
      <selection activeCell="A2" sqref="A2"/>
    </sheetView>
  </sheetViews>
  <sheetFormatPr defaultRowHeight="12.75" x14ac:dyDescent="0.2"/>
  <cols>
    <col min="1" max="1" width="29.28515625" style="21" customWidth="1"/>
    <col min="2" max="17" width="9.140625" style="21"/>
    <col min="18" max="18" width="11.7109375" style="21" customWidth="1"/>
    <col min="19" max="16384" width="9.140625" style="21"/>
  </cols>
  <sheetData>
    <row r="1" spans="1:18" x14ac:dyDescent="0.2">
      <c r="A1" s="30" t="s">
        <v>364</v>
      </c>
    </row>
    <row r="2" spans="1:18" ht="15" x14ac:dyDescent="0.25">
      <c r="A2" s="226" t="s">
        <v>241</v>
      </c>
    </row>
    <row r="3" spans="1:18" x14ac:dyDescent="0.2">
      <c r="A3" s="6"/>
    </row>
    <row r="4" spans="1:18" ht="12.75" customHeight="1" x14ac:dyDescent="0.2">
      <c r="A4" s="6"/>
      <c r="B4" s="359" t="s">
        <v>151</v>
      </c>
      <c r="C4" s="360"/>
      <c r="D4" s="360"/>
      <c r="E4" s="361"/>
      <c r="F4" s="359" t="s">
        <v>152</v>
      </c>
      <c r="G4" s="360"/>
      <c r="H4" s="360"/>
      <c r="I4" s="361"/>
      <c r="J4" s="359" t="s">
        <v>267</v>
      </c>
      <c r="K4" s="360"/>
      <c r="L4" s="360"/>
      <c r="M4" s="361"/>
      <c r="O4" s="354" t="s">
        <v>152</v>
      </c>
      <c r="P4" s="356" t="s">
        <v>267</v>
      </c>
      <c r="Q4" s="345" t="s">
        <v>269</v>
      </c>
      <c r="R4" s="346"/>
    </row>
    <row r="5" spans="1:18" s="6" customFormat="1" ht="25.5" x14ac:dyDescent="0.2">
      <c r="A5" s="2"/>
      <c r="B5" s="239" t="s">
        <v>244</v>
      </c>
      <c r="C5" s="240" t="s">
        <v>245</v>
      </c>
      <c r="D5" s="240" t="s">
        <v>246</v>
      </c>
      <c r="E5" s="241" t="s">
        <v>247</v>
      </c>
      <c r="F5" s="239" t="s">
        <v>244</v>
      </c>
      <c r="G5" s="240" t="s">
        <v>245</v>
      </c>
      <c r="H5" s="240" t="s">
        <v>246</v>
      </c>
      <c r="I5" s="241" t="s">
        <v>247</v>
      </c>
      <c r="J5" s="239" t="s">
        <v>244</v>
      </c>
      <c r="K5" s="240" t="s">
        <v>245</v>
      </c>
      <c r="L5" s="240" t="s">
        <v>246</v>
      </c>
      <c r="M5" s="241" t="s">
        <v>247</v>
      </c>
      <c r="O5" s="355"/>
      <c r="P5" s="357"/>
      <c r="Q5" s="310" t="s">
        <v>154</v>
      </c>
      <c r="R5" s="310" t="s">
        <v>155</v>
      </c>
    </row>
    <row r="6" spans="1:18" x14ac:dyDescent="0.2">
      <c r="A6" s="4" t="s">
        <v>0</v>
      </c>
      <c r="B6" s="230">
        <v>200</v>
      </c>
      <c r="C6" s="231">
        <v>175</v>
      </c>
      <c r="D6" s="231">
        <v>155</v>
      </c>
      <c r="E6" s="232">
        <v>110</v>
      </c>
      <c r="F6" s="230">
        <v>110</v>
      </c>
      <c r="G6" s="231">
        <v>110</v>
      </c>
      <c r="H6" s="231">
        <v>170</v>
      </c>
      <c r="I6" s="232">
        <v>125</v>
      </c>
      <c r="J6" s="230">
        <v>40</v>
      </c>
      <c r="K6" s="231">
        <v>185</v>
      </c>
      <c r="L6" s="231">
        <v>160</v>
      </c>
      <c r="M6" s="232">
        <v>105</v>
      </c>
      <c r="O6" s="262">
        <f>SUM(F6:I6)</f>
        <v>515</v>
      </c>
      <c r="P6" s="262">
        <f>SUM(J6:M6)</f>
        <v>490</v>
      </c>
      <c r="Q6" s="262">
        <f>P6-O6</f>
        <v>-25</v>
      </c>
      <c r="R6" s="283">
        <f>Q6/O6</f>
        <v>-4.8543689320388349E-2</v>
      </c>
    </row>
    <row r="7" spans="1:18" x14ac:dyDescent="0.2">
      <c r="A7" s="2" t="s">
        <v>2</v>
      </c>
      <c r="B7" s="233">
        <v>0</v>
      </c>
      <c r="C7" s="234">
        <v>0</v>
      </c>
      <c r="D7" s="234">
        <v>0</v>
      </c>
      <c r="E7" s="235">
        <v>0</v>
      </c>
      <c r="F7" s="233" t="s">
        <v>318</v>
      </c>
      <c r="G7" s="234">
        <v>0</v>
      </c>
      <c r="H7" s="234" t="s">
        <v>318</v>
      </c>
      <c r="I7" s="235">
        <v>0</v>
      </c>
      <c r="J7" s="233">
        <v>0</v>
      </c>
      <c r="K7" s="234">
        <v>0</v>
      </c>
      <c r="L7" s="234">
        <v>0</v>
      </c>
      <c r="M7" s="235" t="s">
        <v>318</v>
      </c>
    </row>
    <row r="8" spans="1:18" x14ac:dyDescent="0.2">
      <c r="A8" s="2" t="s">
        <v>3</v>
      </c>
      <c r="B8" s="233">
        <v>0</v>
      </c>
      <c r="C8" s="234">
        <v>0</v>
      </c>
      <c r="D8" s="234" t="s">
        <v>318</v>
      </c>
      <c r="E8" s="235">
        <v>0</v>
      </c>
      <c r="F8" s="233">
        <v>0</v>
      </c>
      <c r="G8" s="234">
        <v>0</v>
      </c>
      <c r="H8" s="234">
        <v>0</v>
      </c>
      <c r="I8" s="235">
        <v>0</v>
      </c>
      <c r="J8" s="233">
        <v>0</v>
      </c>
      <c r="K8" s="234">
        <v>0</v>
      </c>
      <c r="L8" s="234">
        <v>0</v>
      </c>
      <c r="M8" s="235">
        <v>0</v>
      </c>
    </row>
    <row r="9" spans="1:18" x14ac:dyDescent="0.2">
      <c r="A9" s="2" t="s">
        <v>5</v>
      </c>
      <c r="B9" s="233">
        <v>0</v>
      </c>
      <c r="C9" s="234" t="s">
        <v>318</v>
      </c>
      <c r="D9" s="234" t="s">
        <v>318</v>
      </c>
      <c r="E9" s="235" t="s">
        <v>318</v>
      </c>
      <c r="F9" s="233">
        <v>0</v>
      </c>
      <c r="G9" s="234">
        <v>0</v>
      </c>
      <c r="H9" s="234">
        <v>0</v>
      </c>
      <c r="I9" s="235">
        <v>0</v>
      </c>
      <c r="J9" s="233">
        <v>0</v>
      </c>
      <c r="K9" s="234">
        <v>0</v>
      </c>
      <c r="L9" s="234">
        <v>0</v>
      </c>
      <c r="M9" s="235">
        <v>0</v>
      </c>
    </row>
    <row r="10" spans="1:18" x14ac:dyDescent="0.2">
      <c r="A10" s="2" t="s">
        <v>7</v>
      </c>
      <c r="B10" s="233">
        <v>0</v>
      </c>
      <c r="C10" s="234">
        <v>0</v>
      </c>
      <c r="D10" s="234">
        <v>0</v>
      </c>
      <c r="E10" s="235">
        <v>0</v>
      </c>
      <c r="F10" s="233">
        <v>0</v>
      </c>
      <c r="G10" s="234" t="s">
        <v>318</v>
      </c>
      <c r="H10" s="234" t="s">
        <v>318</v>
      </c>
      <c r="I10" s="235">
        <v>0</v>
      </c>
      <c r="J10" s="233" t="s">
        <v>318</v>
      </c>
      <c r="K10" s="234">
        <v>5</v>
      </c>
      <c r="L10" s="234">
        <v>5</v>
      </c>
      <c r="M10" s="235">
        <v>5</v>
      </c>
    </row>
    <row r="11" spans="1:18" x14ac:dyDescent="0.2">
      <c r="A11" s="2" t="s">
        <v>9</v>
      </c>
      <c r="B11" s="233" t="s">
        <v>318</v>
      </c>
      <c r="C11" s="234">
        <v>0</v>
      </c>
      <c r="D11" s="234">
        <v>5</v>
      </c>
      <c r="E11" s="235">
        <v>0</v>
      </c>
      <c r="F11" s="233">
        <v>0</v>
      </c>
      <c r="G11" s="234">
        <v>0</v>
      </c>
      <c r="H11" s="234">
        <v>0</v>
      </c>
      <c r="I11" s="235">
        <v>0</v>
      </c>
      <c r="J11" s="233">
        <v>0</v>
      </c>
      <c r="K11" s="234">
        <v>0</v>
      </c>
      <c r="L11" s="234">
        <v>0</v>
      </c>
      <c r="M11" s="235">
        <v>0</v>
      </c>
    </row>
    <row r="12" spans="1:18" x14ac:dyDescent="0.2">
      <c r="A12" s="2" t="s">
        <v>10</v>
      </c>
      <c r="B12" s="233">
        <v>0</v>
      </c>
      <c r="C12" s="234">
        <v>0</v>
      </c>
      <c r="D12" s="234">
        <v>0</v>
      </c>
      <c r="E12" s="235">
        <v>0</v>
      </c>
      <c r="F12" s="233">
        <v>0</v>
      </c>
      <c r="G12" s="234">
        <v>0</v>
      </c>
      <c r="H12" s="234">
        <v>0</v>
      </c>
      <c r="I12" s="235">
        <v>0</v>
      </c>
      <c r="J12" s="233">
        <v>0</v>
      </c>
      <c r="K12" s="234">
        <v>20</v>
      </c>
      <c r="L12" s="234">
        <v>60</v>
      </c>
      <c r="M12" s="235">
        <v>45</v>
      </c>
    </row>
    <row r="13" spans="1:18" x14ac:dyDescent="0.2">
      <c r="A13" s="2" t="s">
        <v>12</v>
      </c>
      <c r="B13" s="233">
        <v>165</v>
      </c>
      <c r="C13" s="234">
        <v>115</v>
      </c>
      <c r="D13" s="234">
        <v>105</v>
      </c>
      <c r="E13" s="235">
        <v>80</v>
      </c>
      <c r="F13" s="233">
        <v>75</v>
      </c>
      <c r="G13" s="234">
        <v>75</v>
      </c>
      <c r="H13" s="234">
        <v>125</v>
      </c>
      <c r="I13" s="235">
        <v>100</v>
      </c>
      <c r="J13" s="233">
        <v>0</v>
      </c>
      <c r="K13" s="234" t="s">
        <v>318</v>
      </c>
      <c r="L13" s="234">
        <v>10</v>
      </c>
      <c r="M13" s="235">
        <v>5</v>
      </c>
    </row>
    <row r="14" spans="1:18" x14ac:dyDescent="0.2">
      <c r="A14" s="2" t="s">
        <v>15</v>
      </c>
      <c r="B14" s="233">
        <v>0</v>
      </c>
      <c r="C14" s="234">
        <v>0</v>
      </c>
      <c r="D14" s="234">
        <v>0</v>
      </c>
      <c r="E14" s="235" t="s">
        <v>318</v>
      </c>
      <c r="F14" s="233" t="s">
        <v>318</v>
      </c>
      <c r="G14" s="234">
        <v>0</v>
      </c>
      <c r="H14" s="234">
        <v>0</v>
      </c>
      <c r="I14" s="235">
        <v>0</v>
      </c>
      <c r="J14" s="233">
        <v>0</v>
      </c>
      <c r="K14" s="234">
        <v>65</v>
      </c>
      <c r="L14" s="234">
        <v>50</v>
      </c>
      <c r="M14" s="235">
        <v>20</v>
      </c>
    </row>
    <row r="15" spans="1:18" x14ac:dyDescent="0.2">
      <c r="A15" s="2" t="s">
        <v>16</v>
      </c>
      <c r="B15" s="233">
        <v>5</v>
      </c>
      <c r="C15" s="234">
        <v>10</v>
      </c>
      <c r="D15" s="234">
        <v>5</v>
      </c>
      <c r="E15" s="235">
        <v>10</v>
      </c>
      <c r="F15" s="233">
        <v>10</v>
      </c>
      <c r="G15" s="234">
        <v>30</v>
      </c>
      <c r="H15" s="234">
        <v>35</v>
      </c>
      <c r="I15" s="235">
        <v>25</v>
      </c>
      <c r="J15" s="233">
        <v>10</v>
      </c>
      <c r="K15" s="234">
        <v>15</v>
      </c>
      <c r="L15" s="234">
        <v>20</v>
      </c>
      <c r="M15" s="235">
        <v>20</v>
      </c>
    </row>
    <row r="16" spans="1:18" x14ac:dyDescent="0.2">
      <c r="A16" s="2" t="s">
        <v>17</v>
      </c>
      <c r="B16" s="233">
        <v>5</v>
      </c>
      <c r="C16" s="234">
        <v>5</v>
      </c>
      <c r="D16" s="234">
        <v>5</v>
      </c>
      <c r="E16" s="235">
        <v>10</v>
      </c>
      <c r="F16" s="233">
        <v>0</v>
      </c>
      <c r="G16" s="234">
        <v>0</v>
      </c>
      <c r="H16" s="234">
        <v>0</v>
      </c>
      <c r="I16" s="235">
        <v>0</v>
      </c>
      <c r="J16" s="233">
        <v>0</v>
      </c>
      <c r="K16" s="234">
        <v>0</v>
      </c>
      <c r="L16" s="234">
        <v>5</v>
      </c>
      <c r="M16" s="235">
        <v>5</v>
      </c>
    </row>
    <row r="17" spans="1:13" x14ac:dyDescent="0.2">
      <c r="A17" s="2" t="s">
        <v>18</v>
      </c>
      <c r="B17" s="233">
        <v>0</v>
      </c>
      <c r="C17" s="234">
        <v>0</v>
      </c>
      <c r="D17" s="234">
        <v>0</v>
      </c>
      <c r="E17" s="235">
        <v>0</v>
      </c>
      <c r="F17" s="233" t="s">
        <v>318</v>
      </c>
      <c r="G17" s="234" t="s">
        <v>318</v>
      </c>
      <c r="H17" s="234" t="s">
        <v>318</v>
      </c>
      <c r="I17" s="235" t="s">
        <v>318</v>
      </c>
      <c r="J17" s="233">
        <v>0</v>
      </c>
      <c r="K17" s="234" t="s">
        <v>318</v>
      </c>
      <c r="L17" s="234">
        <v>0</v>
      </c>
      <c r="M17" s="235" t="s">
        <v>318</v>
      </c>
    </row>
    <row r="18" spans="1:13" x14ac:dyDescent="0.2">
      <c r="A18" s="2" t="s">
        <v>19</v>
      </c>
      <c r="B18" s="233">
        <v>5</v>
      </c>
      <c r="C18" s="234">
        <v>5</v>
      </c>
      <c r="D18" s="234" t="s">
        <v>318</v>
      </c>
      <c r="E18" s="235">
        <v>0</v>
      </c>
      <c r="F18" s="233">
        <v>0</v>
      </c>
      <c r="G18" s="234">
        <v>0</v>
      </c>
      <c r="H18" s="234">
        <v>5</v>
      </c>
      <c r="I18" s="235" t="s">
        <v>318</v>
      </c>
      <c r="J18" s="233">
        <v>0</v>
      </c>
      <c r="K18" s="234">
        <v>0</v>
      </c>
      <c r="L18" s="234">
        <v>0</v>
      </c>
      <c r="M18" s="235">
        <v>0</v>
      </c>
    </row>
    <row r="19" spans="1:13" x14ac:dyDescent="0.2">
      <c r="A19" s="2" t="s">
        <v>20</v>
      </c>
      <c r="B19" s="233">
        <v>0</v>
      </c>
      <c r="C19" s="234">
        <v>0</v>
      </c>
      <c r="D19" s="234">
        <v>0</v>
      </c>
      <c r="E19" s="235">
        <v>0</v>
      </c>
      <c r="F19" s="233">
        <v>0</v>
      </c>
      <c r="G19" s="234">
        <v>0</v>
      </c>
      <c r="H19" s="234">
        <v>0</v>
      </c>
      <c r="I19" s="235">
        <v>0</v>
      </c>
      <c r="J19" s="233">
        <v>0</v>
      </c>
      <c r="K19" s="234" t="s">
        <v>318</v>
      </c>
      <c r="L19" s="234" t="s">
        <v>318</v>
      </c>
      <c r="M19" s="235">
        <v>0</v>
      </c>
    </row>
    <row r="20" spans="1:13" x14ac:dyDescent="0.2">
      <c r="A20" s="2" t="s">
        <v>25</v>
      </c>
      <c r="B20" s="233">
        <v>0</v>
      </c>
      <c r="C20" s="234">
        <v>0</v>
      </c>
      <c r="D20" s="234">
        <v>0</v>
      </c>
      <c r="E20" s="235">
        <v>0</v>
      </c>
      <c r="F20" s="233">
        <v>0</v>
      </c>
      <c r="G20" s="234">
        <v>0</v>
      </c>
      <c r="H20" s="234">
        <v>0</v>
      </c>
      <c r="I20" s="235">
        <v>0</v>
      </c>
      <c r="J20" s="233">
        <v>25</v>
      </c>
      <c r="K20" s="234">
        <v>70</v>
      </c>
      <c r="L20" s="234">
        <v>10</v>
      </c>
      <c r="M20" s="235">
        <v>0</v>
      </c>
    </row>
    <row r="21" spans="1:13" x14ac:dyDescent="0.2">
      <c r="A21" s="2" t="s">
        <v>29</v>
      </c>
      <c r="B21" s="233">
        <v>0</v>
      </c>
      <c r="C21" s="234">
        <v>0</v>
      </c>
      <c r="D21" s="234" t="s">
        <v>318</v>
      </c>
      <c r="E21" s="235">
        <v>0</v>
      </c>
      <c r="F21" s="233">
        <v>0</v>
      </c>
      <c r="G21" s="234">
        <v>0</v>
      </c>
      <c r="H21" s="234">
        <v>0</v>
      </c>
      <c r="I21" s="235">
        <v>0</v>
      </c>
      <c r="J21" s="233" t="s">
        <v>318</v>
      </c>
      <c r="K21" s="234">
        <v>0</v>
      </c>
      <c r="L21" s="234">
        <v>0</v>
      </c>
      <c r="M21" s="235">
        <v>0</v>
      </c>
    </row>
    <row r="22" spans="1:13" x14ac:dyDescent="0.2">
      <c r="A22" s="2" t="s">
        <v>30</v>
      </c>
      <c r="B22" s="233" t="s">
        <v>318</v>
      </c>
      <c r="C22" s="234" t="s">
        <v>318</v>
      </c>
      <c r="D22" s="234">
        <v>5</v>
      </c>
      <c r="E22" s="235">
        <v>5</v>
      </c>
      <c r="F22" s="233">
        <v>0</v>
      </c>
      <c r="G22" s="234" t="s">
        <v>318</v>
      </c>
      <c r="H22" s="234">
        <v>0</v>
      </c>
      <c r="I22" s="235" t="s">
        <v>318</v>
      </c>
      <c r="J22" s="233">
        <v>0</v>
      </c>
      <c r="K22" s="234" t="s">
        <v>318</v>
      </c>
      <c r="L22" s="234">
        <v>0</v>
      </c>
      <c r="M22" s="235">
        <v>0</v>
      </c>
    </row>
    <row r="23" spans="1:13" x14ac:dyDescent="0.2">
      <c r="A23" s="3" t="s">
        <v>32</v>
      </c>
      <c r="B23" s="236">
        <v>10</v>
      </c>
      <c r="C23" s="237">
        <v>40</v>
      </c>
      <c r="D23" s="237">
        <v>30</v>
      </c>
      <c r="E23" s="238">
        <v>5</v>
      </c>
      <c r="F23" s="236">
        <v>20</v>
      </c>
      <c r="G23" s="237">
        <v>0</v>
      </c>
      <c r="H23" s="237">
        <v>5</v>
      </c>
      <c r="I23" s="238">
        <v>0</v>
      </c>
      <c r="J23" s="236">
        <v>0</v>
      </c>
      <c r="K23" s="237">
        <v>5</v>
      </c>
      <c r="L23" s="237">
        <v>5</v>
      </c>
      <c r="M23" s="238" t="s">
        <v>318</v>
      </c>
    </row>
    <row r="25" spans="1:13" x14ac:dyDescent="0.2">
      <c r="A25" s="6" t="s">
        <v>261</v>
      </c>
    </row>
  </sheetData>
  <mergeCells count="6">
    <mergeCell ref="Q4:R4"/>
    <mergeCell ref="B4:E4"/>
    <mergeCell ref="F4:I4"/>
    <mergeCell ref="J4:M4"/>
    <mergeCell ref="O4:O5"/>
    <mergeCell ref="P4:P5"/>
  </mergeCells>
  <hyperlinks>
    <hyperlink ref="A2" location="Contents!A1" display="Back to contents"/>
  </hyperlinks>
  <pageMargins left="0.7" right="0.7" top="0.75" bottom="0.75" header="0.3" footer="0.3"/>
  <pageSetup paperSize="9" orientation="portrait" horizontalDpi="90" verticalDpi="9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8"/>
  <sheetViews>
    <sheetView showGridLines="0" workbookViewId="0">
      <selection activeCell="A2" sqref="A2"/>
    </sheetView>
  </sheetViews>
  <sheetFormatPr defaultRowHeight="12.75" x14ac:dyDescent="0.2"/>
  <cols>
    <col min="1" max="1" width="29.28515625" style="186" customWidth="1"/>
    <col min="2" max="15" width="9" style="6" customWidth="1"/>
    <col min="16" max="16" width="4.28515625" style="6" customWidth="1"/>
    <col min="17" max="17" width="9.140625" style="6"/>
    <col min="18" max="18" width="12.7109375" style="6" customWidth="1"/>
    <col min="19" max="16384" width="9.140625" style="6"/>
  </cols>
  <sheetData>
    <row r="1" spans="1:18" x14ac:dyDescent="0.2">
      <c r="A1" s="30" t="s">
        <v>365</v>
      </c>
    </row>
    <row r="2" spans="1:18" ht="15" x14ac:dyDescent="0.25">
      <c r="A2" s="226" t="s">
        <v>241</v>
      </c>
    </row>
    <row r="3" spans="1:18" x14ac:dyDescent="0.2">
      <c r="Q3" s="345" t="s">
        <v>269</v>
      </c>
      <c r="R3" s="346"/>
    </row>
    <row r="4" spans="1:18" s="15" customFormat="1" x14ac:dyDescent="0.25">
      <c r="A4" s="14"/>
      <c r="B4" s="28" t="s">
        <v>140</v>
      </c>
      <c r="C4" s="28" t="s">
        <v>141</v>
      </c>
      <c r="D4" s="28" t="s">
        <v>142</v>
      </c>
      <c r="E4" s="28" t="s">
        <v>143</v>
      </c>
      <c r="F4" s="28" t="s">
        <v>144</v>
      </c>
      <c r="G4" s="28" t="s">
        <v>145</v>
      </c>
      <c r="H4" s="28" t="s">
        <v>146</v>
      </c>
      <c r="I4" s="28" t="s">
        <v>147</v>
      </c>
      <c r="J4" s="28" t="s">
        <v>148</v>
      </c>
      <c r="K4" s="28" t="s">
        <v>149</v>
      </c>
      <c r="L4" s="28" t="s">
        <v>150</v>
      </c>
      <c r="M4" s="28" t="s">
        <v>151</v>
      </c>
      <c r="N4" s="28" t="s">
        <v>152</v>
      </c>
      <c r="O4" s="28" t="s">
        <v>267</v>
      </c>
      <c r="Q4" s="46" t="s">
        <v>154</v>
      </c>
      <c r="R4" s="46" t="s">
        <v>155</v>
      </c>
    </row>
    <row r="5" spans="1:18" x14ac:dyDescent="0.2">
      <c r="A5" s="4" t="s">
        <v>206</v>
      </c>
      <c r="B5" s="7">
        <v>29062</v>
      </c>
      <c r="C5" s="7">
        <v>32155</v>
      </c>
      <c r="D5" s="7">
        <v>34396</v>
      </c>
      <c r="E5" s="7">
        <v>34353</v>
      </c>
      <c r="F5" s="7">
        <v>33002</v>
      </c>
      <c r="G5" s="7">
        <v>29694</v>
      </c>
      <c r="H5" s="7">
        <v>28738</v>
      </c>
      <c r="I5" s="7">
        <v>27767</v>
      </c>
      <c r="J5" s="7">
        <v>26172</v>
      </c>
      <c r="K5" s="7">
        <v>26799</v>
      </c>
      <c r="L5" s="7">
        <v>27179</v>
      </c>
      <c r="M5" s="7">
        <v>28822</v>
      </c>
      <c r="N5" s="7">
        <v>28591</v>
      </c>
      <c r="O5" s="7">
        <v>25331</v>
      </c>
      <c r="P5" s="109"/>
      <c r="Q5" s="35">
        <f>O5-N5</f>
        <v>-3260</v>
      </c>
      <c r="R5" s="84">
        <f>Q5/N5</f>
        <v>-0.11402189500192368</v>
      </c>
    </row>
    <row r="6" spans="1:18" x14ac:dyDescent="0.2">
      <c r="A6" s="2" t="s">
        <v>126</v>
      </c>
      <c r="B6" s="9">
        <v>23618</v>
      </c>
      <c r="C6" s="9">
        <v>26816</v>
      </c>
      <c r="D6" s="9">
        <v>29633</v>
      </c>
      <c r="E6" s="9">
        <v>29355</v>
      </c>
      <c r="F6" s="9">
        <v>28302</v>
      </c>
      <c r="G6" s="9">
        <v>25505</v>
      </c>
      <c r="H6" s="9">
        <v>24534</v>
      </c>
      <c r="I6" s="9">
        <v>23878</v>
      </c>
      <c r="J6" s="9">
        <v>22452</v>
      </c>
      <c r="K6" s="9">
        <v>23182</v>
      </c>
      <c r="L6" s="9">
        <v>23912</v>
      </c>
      <c r="M6" s="9">
        <v>25740</v>
      </c>
      <c r="N6" s="9">
        <v>25919</v>
      </c>
      <c r="O6" s="9">
        <v>23418</v>
      </c>
      <c r="P6" s="109"/>
      <c r="Q6" s="37">
        <f>O6-N6</f>
        <v>-2501</v>
      </c>
      <c r="R6" s="49">
        <f>Q6/N6</f>
        <v>-9.6492920251552913E-2</v>
      </c>
    </row>
    <row r="7" spans="1:18" x14ac:dyDescent="0.2">
      <c r="A7" s="3" t="s">
        <v>127</v>
      </c>
      <c r="B7" s="11">
        <v>5444</v>
      </c>
      <c r="C7" s="11">
        <v>5339</v>
      </c>
      <c r="D7" s="11">
        <v>4763</v>
      </c>
      <c r="E7" s="11">
        <v>4998</v>
      </c>
      <c r="F7" s="11">
        <v>4700</v>
      </c>
      <c r="G7" s="11">
        <v>4189</v>
      </c>
      <c r="H7" s="11">
        <v>4204</v>
      </c>
      <c r="I7" s="11">
        <v>3889</v>
      </c>
      <c r="J7" s="11">
        <v>3720</v>
      </c>
      <c r="K7" s="11">
        <v>3617</v>
      </c>
      <c r="L7" s="11">
        <v>3267</v>
      </c>
      <c r="M7" s="11">
        <v>3082</v>
      </c>
      <c r="N7" s="11">
        <v>2672</v>
      </c>
      <c r="O7" s="11">
        <v>1913</v>
      </c>
      <c r="P7" s="109"/>
      <c r="Q7" s="36">
        <f t="shared" ref="Q7" si="0">O7-N7</f>
        <v>-759</v>
      </c>
      <c r="R7" s="50">
        <f>Q7/N7</f>
        <v>-0.28405688622754494</v>
      </c>
    </row>
    <row r="8" spans="1:18" x14ac:dyDescent="0.2">
      <c r="A8" s="187" t="s">
        <v>175</v>
      </c>
      <c r="B8" s="87">
        <f>B6/B5</f>
        <v>0.8126763471199504</v>
      </c>
      <c r="C8" s="87">
        <f t="shared" ref="C8:N8" si="1">C6/C5</f>
        <v>0.8339605038096719</v>
      </c>
      <c r="D8" s="87">
        <f t="shared" si="1"/>
        <v>0.86152459588324226</v>
      </c>
      <c r="E8" s="87">
        <f t="shared" si="1"/>
        <v>0.85451052309841935</v>
      </c>
      <c r="F8" s="87">
        <f t="shared" si="1"/>
        <v>0.85758438882491972</v>
      </c>
      <c r="G8" s="87">
        <f t="shared" si="1"/>
        <v>0.85892772950764462</v>
      </c>
      <c r="H8" s="87">
        <f t="shared" si="1"/>
        <v>0.85371285406082542</v>
      </c>
      <c r="I8" s="87">
        <f t="shared" si="1"/>
        <v>0.85994165736305683</v>
      </c>
      <c r="J8" s="87">
        <f t="shared" si="1"/>
        <v>0.85786336542870245</v>
      </c>
      <c r="K8" s="87">
        <f t="shared" si="1"/>
        <v>0.86503227732378074</v>
      </c>
      <c r="L8" s="87">
        <f t="shared" si="1"/>
        <v>0.87979690201994187</v>
      </c>
      <c r="M8" s="87">
        <f t="shared" si="1"/>
        <v>0.89306779543404347</v>
      </c>
      <c r="N8" s="87">
        <f t="shared" si="1"/>
        <v>0.90654401734811652</v>
      </c>
      <c r="O8" s="87">
        <f>O6/O5</f>
        <v>0.92447988630531763</v>
      </c>
    </row>
    <row r="10" spans="1:18" x14ac:dyDescent="0.2">
      <c r="A10" s="30" t="s">
        <v>366</v>
      </c>
    </row>
    <row r="11" spans="1:18" ht="12.75" customHeight="1" x14ac:dyDescent="0.2">
      <c r="Q11" s="345" t="s">
        <v>269</v>
      </c>
      <c r="R11" s="346"/>
    </row>
    <row r="12" spans="1:18" x14ac:dyDescent="0.2">
      <c r="A12" s="14"/>
      <c r="B12" s="28" t="s">
        <v>140</v>
      </c>
      <c r="C12" s="28" t="s">
        <v>141</v>
      </c>
      <c r="D12" s="28" t="s">
        <v>142</v>
      </c>
      <c r="E12" s="28" t="s">
        <v>143</v>
      </c>
      <c r="F12" s="28" t="s">
        <v>144</v>
      </c>
      <c r="G12" s="28" t="s">
        <v>145</v>
      </c>
      <c r="H12" s="28" t="s">
        <v>146</v>
      </c>
      <c r="I12" s="28" t="s">
        <v>147</v>
      </c>
      <c r="J12" s="28" t="s">
        <v>148</v>
      </c>
      <c r="K12" s="28" t="s">
        <v>149</v>
      </c>
      <c r="L12" s="28" t="s">
        <v>150</v>
      </c>
      <c r="M12" s="28" t="s">
        <v>151</v>
      </c>
      <c r="N12" s="28" t="s">
        <v>152</v>
      </c>
      <c r="O12" s="28" t="s">
        <v>267</v>
      </c>
      <c r="Q12" s="82" t="s">
        <v>154</v>
      </c>
      <c r="R12" s="82" t="s">
        <v>155</v>
      </c>
    </row>
    <row r="13" spans="1:18" x14ac:dyDescent="0.2">
      <c r="A13" s="4" t="s">
        <v>206</v>
      </c>
      <c r="B13" s="7">
        <v>1364</v>
      </c>
      <c r="C13" s="7">
        <v>1608</v>
      </c>
      <c r="D13" s="7">
        <v>1481</v>
      </c>
      <c r="E13" s="7">
        <v>1616</v>
      </c>
      <c r="F13" s="7">
        <v>1547</v>
      </c>
      <c r="G13" s="7">
        <v>1676</v>
      </c>
      <c r="H13" s="7">
        <v>1734</v>
      </c>
      <c r="I13" s="7">
        <v>1715</v>
      </c>
      <c r="J13" s="7">
        <v>1669</v>
      </c>
      <c r="K13" s="7">
        <v>1491</v>
      </c>
      <c r="L13" s="7">
        <v>1458</v>
      </c>
      <c r="M13" s="7">
        <v>1529</v>
      </c>
      <c r="N13" s="7">
        <v>1219</v>
      </c>
      <c r="O13" s="7">
        <v>573</v>
      </c>
      <c r="P13" s="109"/>
      <c r="Q13" s="35">
        <f>O13-N13</f>
        <v>-646</v>
      </c>
      <c r="R13" s="84">
        <f>Q13/N13</f>
        <v>-0.52994257588187044</v>
      </c>
    </row>
    <row r="14" spans="1:18" x14ac:dyDescent="0.2">
      <c r="A14" s="2" t="s">
        <v>126</v>
      </c>
      <c r="B14" s="9">
        <v>1161</v>
      </c>
      <c r="C14" s="9">
        <v>1433</v>
      </c>
      <c r="D14" s="9">
        <v>1341</v>
      </c>
      <c r="E14" s="9">
        <v>1428</v>
      </c>
      <c r="F14" s="9">
        <v>1385</v>
      </c>
      <c r="G14" s="9">
        <v>1506</v>
      </c>
      <c r="H14" s="9">
        <v>1498</v>
      </c>
      <c r="I14" s="9">
        <v>1485</v>
      </c>
      <c r="J14" s="9">
        <v>1460</v>
      </c>
      <c r="K14" s="9">
        <v>1263</v>
      </c>
      <c r="L14" s="9">
        <v>1245</v>
      </c>
      <c r="M14" s="9">
        <v>1333</v>
      </c>
      <c r="N14" s="9">
        <v>1061</v>
      </c>
      <c r="O14" s="9">
        <v>504</v>
      </c>
      <c r="P14" s="109"/>
      <c r="Q14" s="37">
        <f t="shared" ref="Q14" si="2">O14-N14</f>
        <v>-557</v>
      </c>
      <c r="R14" s="49">
        <f>Q14/N14</f>
        <v>-0.52497643732327992</v>
      </c>
    </row>
    <row r="15" spans="1:18" x14ac:dyDescent="0.2">
      <c r="A15" s="3" t="s">
        <v>127</v>
      </c>
      <c r="B15" s="11">
        <v>203</v>
      </c>
      <c r="C15" s="11">
        <v>175</v>
      </c>
      <c r="D15" s="11">
        <v>140</v>
      </c>
      <c r="E15" s="11">
        <v>188</v>
      </c>
      <c r="F15" s="11">
        <v>162</v>
      </c>
      <c r="G15" s="11">
        <v>170</v>
      </c>
      <c r="H15" s="11">
        <v>236</v>
      </c>
      <c r="I15" s="11">
        <v>230</v>
      </c>
      <c r="J15" s="11">
        <v>209</v>
      </c>
      <c r="K15" s="11">
        <v>228</v>
      </c>
      <c r="L15" s="11">
        <v>213</v>
      </c>
      <c r="M15" s="11">
        <v>196</v>
      </c>
      <c r="N15" s="11">
        <v>158</v>
      </c>
      <c r="O15" s="11">
        <v>69</v>
      </c>
      <c r="P15" s="109"/>
      <c r="Q15" s="36">
        <f>O15-N15</f>
        <v>-89</v>
      </c>
      <c r="R15" s="50">
        <f>Q15/N15</f>
        <v>-0.56329113924050633</v>
      </c>
    </row>
    <row r="16" spans="1:18" x14ac:dyDescent="0.2">
      <c r="A16" s="187" t="s">
        <v>175</v>
      </c>
      <c r="B16" s="87">
        <f t="shared" ref="B16:O16" si="3">B14/B13</f>
        <v>0.85117302052785926</v>
      </c>
      <c r="C16" s="87">
        <f t="shared" si="3"/>
        <v>0.89116915422885568</v>
      </c>
      <c r="D16" s="87">
        <f t="shared" si="3"/>
        <v>0.90546927751519246</v>
      </c>
      <c r="E16" s="87">
        <f>E14/E13</f>
        <v>0.88366336633663367</v>
      </c>
      <c r="F16" s="87">
        <f t="shared" si="3"/>
        <v>0.8952811893988365</v>
      </c>
      <c r="G16" s="87">
        <f t="shared" si="3"/>
        <v>0.89856801909307871</v>
      </c>
      <c r="H16" s="87">
        <f t="shared" si="3"/>
        <v>0.86389850057670126</v>
      </c>
      <c r="I16" s="87">
        <f t="shared" si="3"/>
        <v>0.86588921282798836</v>
      </c>
      <c r="J16" s="87">
        <f t="shared" si="3"/>
        <v>0.87477531455961655</v>
      </c>
      <c r="K16" s="87">
        <f t="shared" si="3"/>
        <v>0.84708249496981891</v>
      </c>
      <c r="L16" s="87">
        <f t="shared" si="3"/>
        <v>0.85390946502057619</v>
      </c>
      <c r="M16" s="87">
        <f t="shared" si="3"/>
        <v>0.87181164159581426</v>
      </c>
      <c r="N16" s="87">
        <f t="shared" si="3"/>
        <v>0.87038556193601313</v>
      </c>
      <c r="O16" s="87">
        <f t="shared" si="3"/>
        <v>0.87958115183246077</v>
      </c>
    </row>
    <row r="18" spans="1:1" x14ac:dyDescent="0.2">
      <c r="A18" s="274"/>
    </row>
  </sheetData>
  <mergeCells count="2">
    <mergeCell ref="Q3:R3"/>
    <mergeCell ref="Q11:R11"/>
  </mergeCells>
  <hyperlinks>
    <hyperlink ref="A2" location="Contents!A1" display="Back to contents"/>
  </hyperlinks>
  <pageMargins left="0.7" right="0.7" top="0.75" bottom="0.75" header="0.3" footer="0.3"/>
  <pageSetup paperSize="9" orientation="portrait" horizontalDpi="90" verticalDpi="9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32"/>
  <sheetViews>
    <sheetView showGridLines="0" workbookViewId="0">
      <selection activeCell="A2" sqref="A2"/>
    </sheetView>
  </sheetViews>
  <sheetFormatPr defaultRowHeight="12.75" x14ac:dyDescent="0.2"/>
  <cols>
    <col min="1" max="1" width="35.7109375" style="6" customWidth="1"/>
    <col min="2" max="20" width="9.140625" style="6"/>
    <col min="21" max="21" width="7" style="6" customWidth="1"/>
    <col min="22" max="22" width="10.5703125" style="6" customWidth="1"/>
    <col min="23" max="23" width="11.42578125" style="6" customWidth="1"/>
    <col min="24" max="16384" width="9.140625" style="6"/>
  </cols>
  <sheetData>
    <row r="1" spans="1:23" x14ac:dyDescent="0.2">
      <c r="A1" s="8" t="s">
        <v>451</v>
      </c>
    </row>
    <row r="2" spans="1:23" ht="15" x14ac:dyDescent="0.25">
      <c r="A2" s="226" t="s">
        <v>241</v>
      </c>
    </row>
    <row r="3" spans="1:23" x14ac:dyDescent="0.2">
      <c r="V3" s="345" t="s">
        <v>269</v>
      </c>
      <c r="W3" s="346"/>
    </row>
    <row r="4" spans="1:23" x14ac:dyDescent="0.2">
      <c r="B4" s="12" t="s">
        <v>135</v>
      </c>
      <c r="C4" s="12" t="s">
        <v>136</v>
      </c>
      <c r="D4" s="12" t="s">
        <v>137</v>
      </c>
      <c r="E4" s="12" t="s">
        <v>138</v>
      </c>
      <c r="F4" s="12" t="s">
        <v>139</v>
      </c>
      <c r="G4" s="12" t="s">
        <v>140</v>
      </c>
      <c r="H4" s="12" t="s">
        <v>141</v>
      </c>
      <c r="I4" s="12" t="s">
        <v>142</v>
      </c>
      <c r="J4" s="12" t="s">
        <v>143</v>
      </c>
      <c r="K4" s="12" t="s">
        <v>144</v>
      </c>
      <c r="L4" s="12" t="s">
        <v>145</v>
      </c>
      <c r="M4" s="12" t="s">
        <v>146</v>
      </c>
      <c r="N4" s="12" t="s">
        <v>147</v>
      </c>
      <c r="O4" s="12" t="s">
        <v>148</v>
      </c>
      <c r="P4" s="12" t="s">
        <v>149</v>
      </c>
      <c r="Q4" s="12" t="s">
        <v>150</v>
      </c>
      <c r="R4" s="12" t="s">
        <v>151</v>
      </c>
      <c r="S4" s="12" t="s">
        <v>152</v>
      </c>
      <c r="T4" s="12" t="s">
        <v>267</v>
      </c>
      <c r="V4" s="330" t="s">
        <v>154</v>
      </c>
      <c r="W4" s="330" t="s">
        <v>155</v>
      </c>
    </row>
    <row r="5" spans="1:23" x14ac:dyDescent="0.2">
      <c r="A5" s="4" t="s">
        <v>98</v>
      </c>
      <c r="B5" s="7">
        <v>4095</v>
      </c>
      <c r="C5" s="7">
        <v>3835</v>
      </c>
      <c r="D5" s="7">
        <v>5795</v>
      </c>
      <c r="E5" s="7">
        <v>5830</v>
      </c>
      <c r="F5" s="7">
        <v>5680</v>
      </c>
      <c r="G5" s="7">
        <v>5445</v>
      </c>
      <c r="H5" s="7">
        <v>5340</v>
      </c>
      <c r="I5" s="7">
        <v>4765</v>
      </c>
      <c r="J5" s="7">
        <v>5000</v>
      </c>
      <c r="K5" s="7">
        <v>4700</v>
      </c>
      <c r="L5" s="7">
        <v>4190</v>
      </c>
      <c r="M5" s="7">
        <v>4205</v>
      </c>
      <c r="N5" s="7">
        <v>3890</v>
      </c>
      <c r="O5" s="7">
        <v>3720</v>
      </c>
      <c r="P5" s="7">
        <v>3615</v>
      </c>
      <c r="Q5" s="7">
        <v>3265</v>
      </c>
      <c r="R5" s="7">
        <v>3080</v>
      </c>
      <c r="S5" s="7">
        <v>2670</v>
      </c>
      <c r="T5" s="7">
        <v>1915</v>
      </c>
      <c r="V5" s="35">
        <f>T5-S5</f>
        <v>-755</v>
      </c>
      <c r="W5" s="84">
        <f>V5/S5</f>
        <v>-0.28277153558052437</v>
      </c>
    </row>
    <row r="6" spans="1:23" x14ac:dyDescent="0.2">
      <c r="A6" s="2" t="s">
        <v>128</v>
      </c>
      <c r="B6" s="9">
        <v>95</v>
      </c>
      <c r="C6" s="9">
        <v>55</v>
      </c>
      <c r="D6" s="9">
        <v>70</v>
      </c>
      <c r="E6" s="9">
        <v>85</v>
      </c>
      <c r="F6" s="9">
        <v>65</v>
      </c>
      <c r="G6" s="9">
        <v>60</v>
      </c>
      <c r="H6" s="9">
        <v>20</v>
      </c>
      <c r="I6" s="9">
        <v>20</v>
      </c>
      <c r="J6" s="9">
        <v>35</v>
      </c>
      <c r="K6" s="9">
        <v>20</v>
      </c>
      <c r="L6" s="9">
        <v>40</v>
      </c>
      <c r="M6" s="9">
        <v>30</v>
      </c>
      <c r="N6" s="9">
        <v>15</v>
      </c>
      <c r="O6" s="9">
        <v>25</v>
      </c>
      <c r="P6" s="9">
        <v>10</v>
      </c>
      <c r="Q6" s="9">
        <v>10</v>
      </c>
      <c r="R6" s="9">
        <v>20</v>
      </c>
      <c r="S6" s="9">
        <v>10</v>
      </c>
      <c r="T6" s="9">
        <v>5</v>
      </c>
      <c r="V6" s="37">
        <f>T6-S6</f>
        <v>-5</v>
      </c>
      <c r="W6" s="49">
        <f t="shared" ref="W6:W11" si="0">V6/S6</f>
        <v>-0.5</v>
      </c>
    </row>
    <row r="7" spans="1:23" x14ac:dyDescent="0.2">
      <c r="A7" s="2" t="s">
        <v>133</v>
      </c>
      <c r="B7" s="9">
        <v>20</v>
      </c>
      <c r="C7" s="9">
        <v>30</v>
      </c>
      <c r="D7" s="9">
        <v>40</v>
      </c>
      <c r="E7" s="9">
        <v>45</v>
      </c>
      <c r="F7" s="9">
        <v>30</v>
      </c>
      <c r="G7" s="9">
        <v>10</v>
      </c>
      <c r="H7" s="9">
        <v>15</v>
      </c>
      <c r="I7" s="9">
        <v>25</v>
      </c>
      <c r="J7" s="9">
        <v>25</v>
      </c>
      <c r="K7" s="9">
        <v>15</v>
      </c>
      <c r="L7" s="9">
        <v>10</v>
      </c>
      <c r="M7" s="9">
        <v>10</v>
      </c>
      <c r="N7" s="9">
        <v>10</v>
      </c>
      <c r="O7" s="9">
        <v>10</v>
      </c>
      <c r="P7" s="9">
        <v>5</v>
      </c>
      <c r="Q7" s="9">
        <v>0</v>
      </c>
      <c r="R7" s="9">
        <v>10</v>
      </c>
      <c r="S7" s="9">
        <v>5</v>
      </c>
      <c r="T7" s="9">
        <v>0</v>
      </c>
      <c r="V7" s="37">
        <f t="shared" ref="V7:V11" si="1">T7-S7</f>
        <v>-5</v>
      </c>
      <c r="W7" s="49">
        <f>V7/S7</f>
        <v>-1</v>
      </c>
    </row>
    <row r="8" spans="1:23" x14ac:dyDescent="0.2">
      <c r="A8" s="2" t="s">
        <v>132</v>
      </c>
      <c r="B8" s="9">
        <v>30</v>
      </c>
      <c r="C8" s="9">
        <v>25</v>
      </c>
      <c r="D8" s="9">
        <v>55</v>
      </c>
      <c r="E8" s="9">
        <v>50</v>
      </c>
      <c r="F8" s="9">
        <v>40</v>
      </c>
      <c r="G8" s="9">
        <v>25</v>
      </c>
      <c r="H8" s="9">
        <v>35</v>
      </c>
      <c r="I8" s="9">
        <v>35</v>
      </c>
      <c r="J8" s="9">
        <v>50</v>
      </c>
      <c r="K8" s="9">
        <v>40</v>
      </c>
      <c r="L8" s="9">
        <v>35</v>
      </c>
      <c r="M8" s="9">
        <v>25</v>
      </c>
      <c r="N8" s="9">
        <v>35</v>
      </c>
      <c r="O8" s="9">
        <v>30</v>
      </c>
      <c r="P8" s="9">
        <v>20</v>
      </c>
      <c r="Q8" s="9">
        <v>25</v>
      </c>
      <c r="R8" s="9">
        <v>20</v>
      </c>
      <c r="S8" s="9">
        <v>30</v>
      </c>
      <c r="T8" s="9">
        <v>10</v>
      </c>
      <c r="V8" s="37">
        <f t="shared" si="1"/>
        <v>-20</v>
      </c>
      <c r="W8" s="49">
        <f t="shared" si="0"/>
        <v>-0.66666666666666663</v>
      </c>
    </row>
    <row r="9" spans="1:23" x14ac:dyDescent="0.2">
      <c r="A9" s="2" t="s">
        <v>113</v>
      </c>
      <c r="B9" s="9">
        <v>25</v>
      </c>
      <c r="C9" s="9">
        <v>15</v>
      </c>
      <c r="D9" s="9">
        <v>15</v>
      </c>
      <c r="E9" s="9">
        <v>20</v>
      </c>
      <c r="F9" s="9">
        <v>40</v>
      </c>
      <c r="G9" s="9">
        <v>35</v>
      </c>
      <c r="H9" s="9">
        <v>30</v>
      </c>
      <c r="I9" s="9">
        <v>60</v>
      </c>
      <c r="J9" s="9">
        <v>50</v>
      </c>
      <c r="K9" s="9">
        <v>30</v>
      </c>
      <c r="L9" s="9">
        <v>35</v>
      </c>
      <c r="M9" s="9">
        <v>10</v>
      </c>
      <c r="N9" s="9">
        <v>5</v>
      </c>
      <c r="O9" s="9">
        <v>5</v>
      </c>
      <c r="P9" s="9">
        <v>0</v>
      </c>
      <c r="Q9" s="9">
        <v>0</v>
      </c>
      <c r="R9" s="9">
        <v>0</v>
      </c>
      <c r="S9" s="9">
        <v>0</v>
      </c>
      <c r="T9" s="9">
        <v>0</v>
      </c>
      <c r="V9" s="37">
        <f>T9-S9</f>
        <v>0</v>
      </c>
      <c r="W9" s="49" t="e">
        <f>V9/S9</f>
        <v>#DIV/0!</v>
      </c>
    </row>
    <row r="10" spans="1:23" ht="25.5" x14ac:dyDescent="0.2">
      <c r="A10" s="2" t="s">
        <v>134</v>
      </c>
      <c r="B10" s="9">
        <v>200</v>
      </c>
      <c r="C10" s="9">
        <v>165</v>
      </c>
      <c r="D10" s="9">
        <v>240</v>
      </c>
      <c r="E10" s="9">
        <v>265</v>
      </c>
      <c r="F10" s="9">
        <v>235</v>
      </c>
      <c r="G10" s="9">
        <v>180</v>
      </c>
      <c r="H10" s="9">
        <v>150</v>
      </c>
      <c r="I10" s="9">
        <v>165</v>
      </c>
      <c r="J10" s="9">
        <v>160</v>
      </c>
      <c r="K10" s="9">
        <v>110</v>
      </c>
      <c r="L10" s="9">
        <v>70</v>
      </c>
      <c r="M10" s="9">
        <v>65</v>
      </c>
      <c r="N10" s="9">
        <v>60</v>
      </c>
      <c r="O10" s="9">
        <v>60</v>
      </c>
      <c r="P10" s="9">
        <v>55</v>
      </c>
      <c r="Q10" s="9">
        <v>70</v>
      </c>
      <c r="R10" s="9">
        <v>45</v>
      </c>
      <c r="S10" s="9">
        <v>40</v>
      </c>
      <c r="T10" s="9">
        <v>25</v>
      </c>
      <c r="V10" s="37">
        <f t="shared" si="1"/>
        <v>-15</v>
      </c>
      <c r="W10" s="49">
        <f t="shared" si="0"/>
        <v>-0.375</v>
      </c>
    </row>
    <row r="11" spans="1:23" x14ac:dyDescent="0.2">
      <c r="A11" s="2" t="s">
        <v>129</v>
      </c>
      <c r="B11" s="9">
        <v>100</v>
      </c>
      <c r="C11" s="9">
        <v>110</v>
      </c>
      <c r="D11" s="9">
        <v>130</v>
      </c>
      <c r="E11" s="9">
        <v>165</v>
      </c>
      <c r="F11" s="9">
        <v>155</v>
      </c>
      <c r="G11" s="9">
        <v>115</v>
      </c>
      <c r="H11" s="9">
        <v>120</v>
      </c>
      <c r="I11" s="9">
        <v>125</v>
      </c>
      <c r="J11" s="9">
        <v>110</v>
      </c>
      <c r="K11" s="9">
        <v>160</v>
      </c>
      <c r="L11" s="9">
        <v>90</v>
      </c>
      <c r="M11" s="9">
        <v>80</v>
      </c>
      <c r="N11" s="9">
        <v>85</v>
      </c>
      <c r="O11" s="9">
        <v>115</v>
      </c>
      <c r="P11" s="9">
        <v>140</v>
      </c>
      <c r="Q11" s="9">
        <v>75</v>
      </c>
      <c r="R11" s="9">
        <v>95</v>
      </c>
      <c r="S11" s="9">
        <v>55</v>
      </c>
      <c r="T11" s="9">
        <v>30</v>
      </c>
      <c r="V11" s="37">
        <f t="shared" si="1"/>
        <v>-25</v>
      </c>
      <c r="W11" s="49">
        <f t="shared" si="0"/>
        <v>-0.45454545454545453</v>
      </c>
    </row>
    <row r="12" spans="1:23" x14ac:dyDescent="0.2">
      <c r="A12" s="2" t="s">
        <v>131</v>
      </c>
      <c r="B12" s="9">
        <v>125</v>
      </c>
      <c r="C12" s="9">
        <v>175</v>
      </c>
      <c r="D12" s="9">
        <v>180</v>
      </c>
      <c r="E12" s="9">
        <v>260</v>
      </c>
      <c r="F12" s="9">
        <v>255</v>
      </c>
      <c r="G12" s="9">
        <v>115</v>
      </c>
      <c r="H12" s="9">
        <v>125</v>
      </c>
      <c r="I12" s="9">
        <v>165</v>
      </c>
      <c r="J12" s="9">
        <v>225</v>
      </c>
      <c r="K12" s="9">
        <v>155</v>
      </c>
      <c r="L12" s="9">
        <v>105</v>
      </c>
      <c r="M12" s="9">
        <v>80</v>
      </c>
      <c r="N12" s="9">
        <v>85</v>
      </c>
      <c r="O12" s="9">
        <v>110</v>
      </c>
      <c r="P12" s="9">
        <v>95</v>
      </c>
      <c r="Q12" s="9">
        <v>100</v>
      </c>
      <c r="R12" s="9">
        <v>115</v>
      </c>
      <c r="S12" s="9">
        <v>95</v>
      </c>
      <c r="T12" s="9">
        <v>90</v>
      </c>
      <c r="V12" s="37">
        <f t="shared" ref="V12:V15" si="2">T12-S12</f>
        <v>-5</v>
      </c>
      <c r="W12" s="49">
        <f t="shared" ref="W12:W15" si="3">V12/S12</f>
        <v>-5.2631578947368418E-2</v>
      </c>
    </row>
    <row r="13" spans="1:23" x14ac:dyDescent="0.2">
      <c r="A13" s="2" t="s">
        <v>130</v>
      </c>
      <c r="B13" s="9">
        <v>1590</v>
      </c>
      <c r="C13" s="9">
        <v>1770</v>
      </c>
      <c r="D13" s="9">
        <v>1715</v>
      </c>
      <c r="E13" s="9">
        <v>1995</v>
      </c>
      <c r="F13" s="9">
        <v>1820</v>
      </c>
      <c r="G13" s="9">
        <v>1305</v>
      </c>
      <c r="H13" s="9">
        <v>1430</v>
      </c>
      <c r="I13" s="9">
        <v>1650</v>
      </c>
      <c r="J13" s="9">
        <v>1610</v>
      </c>
      <c r="K13" s="9">
        <v>1425</v>
      </c>
      <c r="L13" s="9">
        <v>1355</v>
      </c>
      <c r="M13" s="9">
        <v>1300</v>
      </c>
      <c r="N13" s="9">
        <v>1400</v>
      </c>
      <c r="O13" s="9">
        <v>1400</v>
      </c>
      <c r="P13" s="9">
        <v>1315</v>
      </c>
      <c r="Q13" s="9">
        <v>1225</v>
      </c>
      <c r="R13" s="9">
        <v>1145</v>
      </c>
      <c r="S13" s="9">
        <v>1005</v>
      </c>
      <c r="T13" s="9">
        <v>600</v>
      </c>
      <c r="V13" s="37">
        <f t="shared" si="2"/>
        <v>-405</v>
      </c>
      <c r="W13" s="49">
        <f t="shared" si="3"/>
        <v>-0.40298507462686567</v>
      </c>
    </row>
    <row r="14" spans="1:23" x14ac:dyDescent="0.2">
      <c r="A14" s="3" t="s">
        <v>285</v>
      </c>
      <c r="B14" s="11">
        <v>1915</v>
      </c>
      <c r="C14" s="11">
        <v>1485</v>
      </c>
      <c r="D14" s="11">
        <v>3350</v>
      </c>
      <c r="E14" s="11">
        <v>2945</v>
      </c>
      <c r="F14" s="11">
        <v>3045</v>
      </c>
      <c r="G14" s="11">
        <v>3595</v>
      </c>
      <c r="H14" s="11">
        <v>3425</v>
      </c>
      <c r="I14" s="11">
        <v>2510</v>
      </c>
      <c r="J14" s="11">
        <v>2735</v>
      </c>
      <c r="K14" s="11">
        <v>2750</v>
      </c>
      <c r="L14" s="11">
        <v>2455</v>
      </c>
      <c r="M14" s="11">
        <v>2600</v>
      </c>
      <c r="N14" s="11">
        <v>2190</v>
      </c>
      <c r="O14" s="11">
        <v>1975</v>
      </c>
      <c r="P14" s="11">
        <v>1975</v>
      </c>
      <c r="Q14" s="11">
        <v>1760</v>
      </c>
      <c r="R14" s="11">
        <v>1635</v>
      </c>
      <c r="S14" s="11">
        <v>1430</v>
      </c>
      <c r="T14" s="11">
        <v>1155</v>
      </c>
      <c r="V14" s="37">
        <f t="shared" si="2"/>
        <v>-275</v>
      </c>
      <c r="W14" s="49">
        <f t="shared" si="3"/>
        <v>-0.19230769230769232</v>
      </c>
    </row>
    <row r="15" spans="1:23" x14ac:dyDescent="0.2">
      <c r="A15" s="172" t="s">
        <v>177</v>
      </c>
      <c r="B15" s="89">
        <f>SUM(B6:B8)</f>
        <v>145</v>
      </c>
      <c r="C15" s="89">
        <f t="shared" ref="C15:T15" si="4">SUM(C6:C8)</f>
        <v>110</v>
      </c>
      <c r="D15" s="89">
        <f t="shared" si="4"/>
        <v>165</v>
      </c>
      <c r="E15" s="89">
        <f t="shared" si="4"/>
        <v>180</v>
      </c>
      <c r="F15" s="89">
        <f t="shared" si="4"/>
        <v>135</v>
      </c>
      <c r="G15" s="89">
        <f t="shared" si="4"/>
        <v>95</v>
      </c>
      <c r="H15" s="89">
        <f t="shared" si="4"/>
        <v>70</v>
      </c>
      <c r="I15" s="89">
        <f t="shared" si="4"/>
        <v>80</v>
      </c>
      <c r="J15" s="89">
        <f t="shared" si="4"/>
        <v>110</v>
      </c>
      <c r="K15" s="89">
        <f t="shared" si="4"/>
        <v>75</v>
      </c>
      <c r="L15" s="89">
        <f t="shared" si="4"/>
        <v>85</v>
      </c>
      <c r="M15" s="89">
        <f t="shared" si="4"/>
        <v>65</v>
      </c>
      <c r="N15" s="89">
        <f t="shared" si="4"/>
        <v>60</v>
      </c>
      <c r="O15" s="89">
        <f t="shared" si="4"/>
        <v>65</v>
      </c>
      <c r="P15" s="89">
        <f t="shared" si="4"/>
        <v>35</v>
      </c>
      <c r="Q15" s="89">
        <f t="shared" si="4"/>
        <v>35</v>
      </c>
      <c r="R15" s="89">
        <f t="shared" si="4"/>
        <v>50</v>
      </c>
      <c r="S15" s="89">
        <f t="shared" si="4"/>
        <v>45</v>
      </c>
      <c r="T15" s="89">
        <f t="shared" si="4"/>
        <v>15</v>
      </c>
      <c r="V15" s="89">
        <f t="shared" si="2"/>
        <v>-30</v>
      </c>
      <c r="W15" s="87">
        <f t="shared" si="3"/>
        <v>-0.66666666666666663</v>
      </c>
    </row>
    <row r="17" spans="1:23" ht="16.899999999999999" customHeight="1" x14ac:dyDescent="0.2">
      <c r="A17" s="8" t="s">
        <v>379</v>
      </c>
      <c r="B17" s="312"/>
      <c r="C17" s="312"/>
      <c r="D17" s="312"/>
      <c r="E17" s="312"/>
      <c r="F17" s="312"/>
      <c r="G17" s="312"/>
      <c r="H17" s="312"/>
      <c r="I17" s="312"/>
      <c r="J17" s="312"/>
      <c r="K17" s="312"/>
      <c r="L17" s="312"/>
      <c r="M17" s="312"/>
      <c r="N17" s="312"/>
      <c r="O17" s="312"/>
      <c r="P17" s="312"/>
      <c r="Q17" s="312"/>
      <c r="R17" s="312"/>
      <c r="S17" s="312"/>
      <c r="T17" s="312"/>
    </row>
    <row r="18" spans="1:23" x14ac:dyDescent="0.2">
      <c r="V18" s="345" t="s">
        <v>269</v>
      </c>
      <c r="W18" s="346"/>
    </row>
    <row r="19" spans="1:23" x14ac:dyDescent="0.2">
      <c r="B19" s="12" t="s">
        <v>135</v>
      </c>
      <c r="C19" s="12" t="s">
        <v>136</v>
      </c>
      <c r="D19" s="12" t="s">
        <v>137</v>
      </c>
      <c r="E19" s="12" t="s">
        <v>138</v>
      </c>
      <c r="F19" s="12" t="s">
        <v>139</v>
      </c>
      <c r="G19" s="12" t="s">
        <v>140</v>
      </c>
      <c r="H19" s="12" t="s">
        <v>141</v>
      </c>
      <c r="I19" s="12" t="s">
        <v>142</v>
      </c>
      <c r="J19" s="12" t="s">
        <v>143</v>
      </c>
      <c r="K19" s="12" t="s">
        <v>144</v>
      </c>
      <c r="L19" s="12" t="s">
        <v>145</v>
      </c>
      <c r="M19" s="12" t="s">
        <v>146</v>
      </c>
      <c r="N19" s="12" t="s">
        <v>147</v>
      </c>
      <c r="O19" s="12" t="s">
        <v>148</v>
      </c>
      <c r="P19" s="12" t="s">
        <v>149</v>
      </c>
      <c r="Q19" s="12" t="s">
        <v>150</v>
      </c>
      <c r="R19" s="12" t="s">
        <v>151</v>
      </c>
      <c r="S19" s="12" t="s">
        <v>152</v>
      </c>
      <c r="T19" s="12" t="s">
        <v>267</v>
      </c>
      <c r="V19" s="330" t="s">
        <v>154</v>
      </c>
      <c r="W19" s="330" t="s">
        <v>155</v>
      </c>
    </row>
    <row r="20" spans="1:23" x14ac:dyDescent="0.2">
      <c r="A20" s="4" t="s">
        <v>98</v>
      </c>
      <c r="B20" s="7">
        <v>200</v>
      </c>
      <c r="C20" s="7">
        <v>135</v>
      </c>
      <c r="D20" s="7">
        <v>160</v>
      </c>
      <c r="E20" s="7">
        <v>125</v>
      </c>
      <c r="F20" s="7">
        <v>215</v>
      </c>
      <c r="G20" s="7">
        <v>205</v>
      </c>
      <c r="H20" s="7">
        <v>175</v>
      </c>
      <c r="I20" s="7">
        <v>140</v>
      </c>
      <c r="J20" s="7">
        <v>190</v>
      </c>
      <c r="K20" s="7">
        <v>160</v>
      </c>
      <c r="L20" s="7">
        <v>170</v>
      </c>
      <c r="M20" s="7">
        <v>235</v>
      </c>
      <c r="N20" s="7">
        <v>230</v>
      </c>
      <c r="O20" s="7">
        <v>210</v>
      </c>
      <c r="P20" s="7">
        <v>230</v>
      </c>
      <c r="Q20" s="7">
        <v>215</v>
      </c>
      <c r="R20" s="7">
        <v>195</v>
      </c>
      <c r="S20" s="7">
        <v>160</v>
      </c>
      <c r="T20" s="7">
        <v>70</v>
      </c>
      <c r="V20" s="35">
        <f>T20-S20</f>
        <v>-90</v>
      </c>
      <c r="W20" s="84">
        <f>V20/S20</f>
        <v>-0.5625</v>
      </c>
    </row>
    <row r="21" spans="1:23" x14ac:dyDescent="0.2">
      <c r="A21" s="2" t="s">
        <v>128</v>
      </c>
      <c r="B21" s="9">
        <v>5</v>
      </c>
      <c r="C21" s="9">
        <v>0</v>
      </c>
      <c r="D21" s="9">
        <v>0</v>
      </c>
      <c r="E21" s="9">
        <v>5</v>
      </c>
      <c r="F21" s="9">
        <v>0</v>
      </c>
      <c r="G21" s="9">
        <v>0</v>
      </c>
      <c r="H21" s="9">
        <v>0</v>
      </c>
      <c r="I21" s="9">
        <v>0</v>
      </c>
      <c r="J21" s="9">
        <v>0</v>
      </c>
      <c r="K21" s="9">
        <v>0</v>
      </c>
      <c r="L21" s="9">
        <v>0</v>
      </c>
      <c r="M21" s="9">
        <v>0</v>
      </c>
      <c r="N21" s="9">
        <v>0</v>
      </c>
      <c r="O21" s="9">
        <v>0</v>
      </c>
      <c r="P21" s="9">
        <v>0</v>
      </c>
      <c r="Q21" s="9">
        <v>0</v>
      </c>
      <c r="R21" s="9">
        <v>0</v>
      </c>
      <c r="S21" s="9">
        <v>0</v>
      </c>
      <c r="T21" s="9">
        <v>0</v>
      </c>
      <c r="V21" s="37">
        <f>T21-S21</f>
        <v>0</v>
      </c>
      <c r="W21" s="91" t="s">
        <v>185</v>
      </c>
    </row>
    <row r="22" spans="1:23" x14ac:dyDescent="0.2">
      <c r="A22" s="2" t="s">
        <v>133</v>
      </c>
      <c r="B22" s="9">
        <v>5</v>
      </c>
      <c r="C22" s="9">
        <v>0</v>
      </c>
      <c r="D22" s="9">
        <v>0</v>
      </c>
      <c r="E22" s="9">
        <v>0</v>
      </c>
      <c r="F22" s="9">
        <v>0</v>
      </c>
      <c r="G22" s="9">
        <v>0</v>
      </c>
      <c r="H22" s="9">
        <v>0</v>
      </c>
      <c r="I22" s="9">
        <v>0</v>
      </c>
      <c r="J22" s="9">
        <v>0</v>
      </c>
      <c r="K22" s="9">
        <v>0</v>
      </c>
      <c r="L22" s="9">
        <v>0</v>
      </c>
      <c r="M22" s="9">
        <v>0</v>
      </c>
      <c r="N22" s="9">
        <v>0</v>
      </c>
      <c r="O22" s="9">
        <v>0</v>
      </c>
      <c r="P22" s="9">
        <v>0</v>
      </c>
      <c r="Q22" s="9">
        <v>0</v>
      </c>
      <c r="R22" s="9">
        <v>0</v>
      </c>
      <c r="S22" s="9">
        <v>0</v>
      </c>
      <c r="T22" s="9">
        <v>0</v>
      </c>
      <c r="V22" s="37">
        <f t="shared" ref="V22:V23" si="5">T22-S22</f>
        <v>0</v>
      </c>
      <c r="W22" s="91" t="s">
        <v>185</v>
      </c>
    </row>
    <row r="23" spans="1:23" x14ac:dyDescent="0.2">
      <c r="A23" s="2" t="s">
        <v>132</v>
      </c>
      <c r="B23" s="9">
        <v>5</v>
      </c>
      <c r="C23" s="9">
        <v>0</v>
      </c>
      <c r="D23" s="9">
        <v>5</v>
      </c>
      <c r="E23" s="9">
        <v>5</v>
      </c>
      <c r="F23" s="9">
        <v>0</v>
      </c>
      <c r="G23" s="9">
        <v>0</v>
      </c>
      <c r="H23" s="9">
        <v>0</v>
      </c>
      <c r="I23" s="9">
        <v>0</v>
      </c>
      <c r="J23" s="9">
        <v>0</v>
      </c>
      <c r="K23" s="9">
        <v>0</v>
      </c>
      <c r="L23" s="9">
        <v>0</v>
      </c>
      <c r="M23" s="9">
        <v>5</v>
      </c>
      <c r="N23" s="9">
        <v>0</v>
      </c>
      <c r="O23" s="9">
        <v>0</v>
      </c>
      <c r="P23" s="9">
        <v>0</v>
      </c>
      <c r="Q23" s="9">
        <v>0</v>
      </c>
      <c r="R23" s="9">
        <v>0</v>
      </c>
      <c r="S23" s="9">
        <v>0</v>
      </c>
      <c r="T23" s="9">
        <v>0</v>
      </c>
      <c r="V23" s="37">
        <f t="shared" si="5"/>
        <v>0</v>
      </c>
      <c r="W23" s="91" t="s">
        <v>185</v>
      </c>
    </row>
    <row r="24" spans="1:23" x14ac:dyDescent="0.2">
      <c r="A24" s="2" t="s">
        <v>113</v>
      </c>
      <c r="B24" s="9">
        <v>0</v>
      </c>
      <c r="C24" s="9">
        <v>0</v>
      </c>
      <c r="D24" s="9">
        <v>0</v>
      </c>
      <c r="E24" s="9">
        <v>0</v>
      </c>
      <c r="F24" s="9">
        <v>5</v>
      </c>
      <c r="G24" s="9">
        <v>0</v>
      </c>
      <c r="H24" s="9">
        <v>0</v>
      </c>
      <c r="I24" s="9">
        <v>0</v>
      </c>
      <c r="J24" s="9">
        <v>0</v>
      </c>
      <c r="K24" s="9">
        <v>0</v>
      </c>
      <c r="L24" s="9">
        <v>0</v>
      </c>
      <c r="M24" s="9">
        <v>0</v>
      </c>
      <c r="N24" s="9">
        <v>0</v>
      </c>
      <c r="O24" s="9">
        <v>0</v>
      </c>
      <c r="P24" s="9">
        <v>0</v>
      </c>
      <c r="Q24" s="9">
        <v>0</v>
      </c>
      <c r="R24" s="9">
        <v>0</v>
      </c>
      <c r="S24" s="9">
        <v>0</v>
      </c>
      <c r="T24" s="9">
        <v>0</v>
      </c>
      <c r="V24" s="37">
        <f>T24-S24</f>
        <v>0</v>
      </c>
      <c r="W24" s="91" t="s">
        <v>185</v>
      </c>
    </row>
    <row r="25" spans="1:23" ht="25.5" x14ac:dyDescent="0.2">
      <c r="A25" s="2" t="s">
        <v>134</v>
      </c>
      <c r="B25" s="9">
        <v>10</v>
      </c>
      <c r="C25" s="9">
        <v>10</v>
      </c>
      <c r="D25" s="9">
        <v>5</v>
      </c>
      <c r="E25" s="9">
        <v>10</v>
      </c>
      <c r="F25" s="9">
        <v>10</v>
      </c>
      <c r="G25" s="9">
        <v>5</v>
      </c>
      <c r="H25" s="9">
        <v>5</v>
      </c>
      <c r="I25" s="9">
        <v>0</v>
      </c>
      <c r="J25" s="9">
        <v>5</v>
      </c>
      <c r="K25" s="9">
        <v>0</v>
      </c>
      <c r="L25" s="9">
        <v>0</v>
      </c>
      <c r="M25" s="9">
        <v>5</v>
      </c>
      <c r="N25" s="9">
        <v>5</v>
      </c>
      <c r="O25" s="9">
        <v>0</v>
      </c>
      <c r="P25" s="9">
        <v>5</v>
      </c>
      <c r="Q25" s="9">
        <v>5</v>
      </c>
      <c r="R25" s="9">
        <v>5</v>
      </c>
      <c r="S25" s="9">
        <v>0</v>
      </c>
      <c r="T25" s="9">
        <v>0</v>
      </c>
      <c r="V25" s="37">
        <f t="shared" ref="V25:V30" si="6">T25-S25</f>
        <v>0</v>
      </c>
      <c r="W25" s="91" t="s">
        <v>185</v>
      </c>
    </row>
    <row r="26" spans="1:23" x14ac:dyDescent="0.2">
      <c r="A26" s="2" t="s">
        <v>129</v>
      </c>
      <c r="B26" s="9">
        <v>5</v>
      </c>
      <c r="C26" s="9">
        <v>5</v>
      </c>
      <c r="D26" s="9">
        <v>15</v>
      </c>
      <c r="E26" s="9">
        <v>10</v>
      </c>
      <c r="F26" s="9">
        <v>20</v>
      </c>
      <c r="G26" s="9">
        <v>5</v>
      </c>
      <c r="H26" s="9">
        <v>5</v>
      </c>
      <c r="I26" s="9">
        <v>5</v>
      </c>
      <c r="J26" s="9">
        <v>5</v>
      </c>
      <c r="K26" s="9">
        <v>5</v>
      </c>
      <c r="L26" s="9">
        <v>5</v>
      </c>
      <c r="M26" s="9">
        <v>10</v>
      </c>
      <c r="N26" s="9">
        <v>10</v>
      </c>
      <c r="O26" s="9">
        <v>15</v>
      </c>
      <c r="P26" s="9">
        <v>10</v>
      </c>
      <c r="Q26" s="9">
        <v>10</v>
      </c>
      <c r="R26" s="9">
        <v>5</v>
      </c>
      <c r="S26" s="9">
        <v>5</v>
      </c>
      <c r="T26" s="9">
        <v>5</v>
      </c>
      <c r="V26" s="37">
        <f t="shared" si="6"/>
        <v>0</v>
      </c>
      <c r="W26" s="49">
        <f t="shared" ref="W26:W29" si="7">V26/S26</f>
        <v>0</v>
      </c>
    </row>
    <row r="27" spans="1:23" x14ac:dyDescent="0.2">
      <c r="A27" s="2" t="s">
        <v>131</v>
      </c>
      <c r="B27" s="9">
        <v>10</v>
      </c>
      <c r="C27" s="9">
        <v>10</v>
      </c>
      <c r="D27" s="9">
        <v>10</v>
      </c>
      <c r="E27" s="9">
        <v>5</v>
      </c>
      <c r="F27" s="9">
        <v>15</v>
      </c>
      <c r="G27" s="9">
        <v>10</v>
      </c>
      <c r="H27" s="9">
        <v>5</v>
      </c>
      <c r="I27" s="9">
        <v>5</v>
      </c>
      <c r="J27" s="9">
        <v>10</v>
      </c>
      <c r="K27" s="9">
        <v>0</v>
      </c>
      <c r="L27" s="9">
        <v>5</v>
      </c>
      <c r="M27" s="9">
        <v>0</v>
      </c>
      <c r="N27" s="9">
        <v>5</v>
      </c>
      <c r="O27" s="9">
        <v>10</v>
      </c>
      <c r="P27" s="9">
        <v>5</v>
      </c>
      <c r="Q27" s="9">
        <v>0</v>
      </c>
      <c r="R27" s="9">
        <v>5</v>
      </c>
      <c r="S27" s="9">
        <v>10</v>
      </c>
      <c r="T27" s="9">
        <v>5</v>
      </c>
      <c r="V27" s="37">
        <f t="shared" si="6"/>
        <v>-5</v>
      </c>
      <c r="W27" s="49">
        <f t="shared" si="7"/>
        <v>-0.5</v>
      </c>
    </row>
    <row r="28" spans="1:23" x14ac:dyDescent="0.2">
      <c r="A28" s="2" t="s">
        <v>130</v>
      </c>
      <c r="B28" s="9">
        <v>95</v>
      </c>
      <c r="C28" s="9">
        <v>75</v>
      </c>
      <c r="D28" s="9">
        <v>65</v>
      </c>
      <c r="E28" s="9">
        <v>70</v>
      </c>
      <c r="F28" s="9">
        <v>85</v>
      </c>
      <c r="G28" s="9">
        <v>75</v>
      </c>
      <c r="H28" s="9">
        <v>65</v>
      </c>
      <c r="I28" s="9">
        <v>70</v>
      </c>
      <c r="J28" s="9">
        <v>85</v>
      </c>
      <c r="K28" s="9">
        <v>65</v>
      </c>
      <c r="L28" s="9">
        <v>75</v>
      </c>
      <c r="M28" s="9">
        <v>105</v>
      </c>
      <c r="N28" s="9">
        <v>110</v>
      </c>
      <c r="O28" s="9">
        <v>105</v>
      </c>
      <c r="P28" s="9">
        <v>85</v>
      </c>
      <c r="Q28" s="9">
        <v>80</v>
      </c>
      <c r="R28" s="9">
        <v>70</v>
      </c>
      <c r="S28" s="9">
        <v>55</v>
      </c>
      <c r="T28" s="9">
        <v>30</v>
      </c>
      <c r="V28" s="37">
        <f t="shared" si="6"/>
        <v>-25</v>
      </c>
      <c r="W28" s="49">
        <f t="shared" si="7"/>
        <v>-0.45454545454545453</v>
      </c>
    </row>
    <row r="29" spans="1:23" x14ac:dyDescent="0.2">
      <c r="A29" s="3" t="s">
        <v>285</v>
      </c>
      <c r="B29" s="11">
        <v>70</v>
      </c>
      <c r="C29" s="11">
        <v>25</v>
      </c>
      <c r="D29" s="11">
        <v>55</v>
      </c>
      <c r="E29" s="11">
        <v>20</v>
      </c>
      <c r="F29" s="11">
        <v>80</v>
      </c>
      <c r="G29" s="11">
        <v>105</v>
      </c>
      <c r="H29" s="11">
        <v>90</v>
      </c>
      <c r="I29" s="11">
        <v>60</v>
      </c>
      <c r="J29" s="11">
        <v>80</v>
      </c>
      <c r="K29" s="11">
        <v>85</v>
      </c>
      <c r="L29" s="11">
        <v>80</v>
      </c>
      <c r="M29" s="11">
        <v>110</v>
      </c>
      <c r="N29" s="11">
        <v>100</v>
      </c>
      <c r="O29" s="11">
        <v>80</v>
      </c>
      <c r="P29" s="11">
        <v>120</v>
      </c>
      <c r="Q29" s="11">
        <v>110</v>
      </c>
      <c r="R29" s="11">
        <v>110</v>
      </c>
      <c r="S29" s="11">
        <v>85</v>
      </c>
      <c r="T29" s="11">
        <v>35</v>
      </c>
      <c r="V29" s="37">
        <f t="shared" si="6"/>
        <v>-50</v>
      </c>
      <c r="W29" s="49">
        <f t="shared" si="7"/>
        <v>-0.58823529411764708</v>
      </c>
    </row>
    <row r="30" spans="1:23" x14ac:dyDescent="0.2">
      <c r="A30" s="172" t="s">
        <v>177</v>
      </c>
      <c r="B30" s="89">
        <f>SUM(B21:B23)</f>
        <v>15</v>
      </c>
      <c r="C30" s="89">
        <f t="shared" ref="C30:T30" si="8">SUM(C21:C23)</f>
        <v>0</v>
      </c>
      <c r="D30" s="89">
        <f t="shared" si="8"/>
        <v>5</v>
      </c>
      <c r="E30" s="89">
        <f t="shared" si="8"/>
        <v>10</v>
      </c>
      <c r="F30" s="89">
        <f t="shared" si="8"/>
        <v>0</v>
      </c>
      <c r="G30" s="89">
        <f t="shared" si="8"/>
        <v>0</v>
      </c>
      <c r="H30" s="89">
        <f t="shared" si="8"/>
        <v>0</v>
      </c>
      <c r="I30" s="89">
        <f t="shared" si="8"/>
        <v>0</v>
      </c>
      <c r="J30" s="89">
        <f t="shared" si="8"/>
        <v>0</v>
      </c>
      <c r="K30" s="89">
        <f t="shared" si="8"/>
        <v>0</v>
      </c>
      <c r="L30" s="89">
        <f t="shared" si="8"/>
        <v>0</v>
      </c>
      <c r="M30" s="89">
        <f t="shared" si="8"/>
        <v>5</v>
      </c>
      <c r="N30" s="89">
        <f t="shared" si="8"/>
        <v>0</v>
      </c>
      <c r="O30" s="89">
        <f t="shared" si="8"/>
        <v>0</v>
      </c>
      <c r="P30" s="89">
        <f t="shared" si="8"/>
        <v>0</v>
      </c>
      <c r="Q30" s="89">
        <f t="shared" si="8"/>
        <v>0</v>
      </c>
      <c r="R30" s="89">
        <f t="shared" si="8"/>
        <v>0</v>
      </c>
      <c r="S30" s="89">
        <f t="shared" si="8"/>
        <v>0</v>
      </c>
      <c r="T30" s="89">
        <f t="shared" si="8"/>
        <v>0</v>
      </c>
      <c r="V30" s="89">
        <f t="shared" si="6"/>
        <v>0</v>
      </c>
      <c r="W30" s="338" t="s">
        <v>185</v>
      </c>
    </row>
    <row r="32" spans="1:23" x14ac:dyDescent="0.2">
      <c r="A32" s="219" t="s">
        <v>225</v>
      </c>
    </row>
  </sheetData>
  <mergeCells count="2">
    <mergeCell ref="V3:W3"/>
    <mergeCell ref="V18:W18"/>
  </mergeCells>
  <hyperlinks>
    <hyperlink ref="A2" location="Contents!A1" display="Back to contents"/>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W74"/>
  <sheetViews>
    <sheetView showGridLines="0" topLeftCell="D4" workbookViewId="0">
      <selection activeCell="T17" sqref="T17"/>
    </sheetView>
  </sheetViews>
  <sheetFormatPr defaultRowHeight="14.25" customHeight="1" x14ac:dyDescent="0.2"/>
  <cols>
    <col min="1" max="1" width="24.42578125" style="5" customWidth="1"/>
    <col min="2" max="20" width="9.85546875" style="6" customWidth="1"/>
    <col min="21" max="21" width="5" style="6" customWidth="1"/>
    <col min="22" max="22" width="9.140625" style="6"/>
    <col min="23" max="23" width="12" style="6" customWidth="1"/>
    <col min="24" max="16384" width="9.140625" style="6"/>
  </cols>
  <sheetData>
    <row r="1" spans="1:23" ht="14.25" customHeight="1" x14ac:dyDescent="0.2">
      <c r="A1" s="30" t="s">
        <v>268</v>
      </c>
    </row>
    <row r="2" spans="1:23" ht="14.25" customHeight="1" x14ac:dyDescent="0.2">
      <c r="A2" s="286" t="s">
        <v>241</v>
      </c>
    </row>
    <row r="3" spans="1:23" ht="14.25" customHeight="1" x14ac:dyDescent="0.2">
      <c r="V3" s="345" t="s">
        <v>269</v>
      </c>
      <c r="W3" s="346"/>
    </row>
    <row r="4" spans="1:23" s="15" customFormat="1" ht="12.75" x14ac:dyDescent="0.25">
      <c r="A4" s="14"/>
      <c r="B4" s="12" t="s">
        <v>135</v>
      </c>
      <c r="C4" s="12" t="s">
        <v>136</v>
      </c>
      <c r="D4" s="12" t="s">
        <v>137</v>
      </c>
      <c r="E4" s="12" t="s">
        <v>138</v>
      </c>
      <c r="F4" s="12" t="s">
        <v>139</v>
      </c>
      <c r="G4" s="12" t="s">
        <v>140</v>
      </c>
      <c r="H4" s="285" t="s">
        <v>141</v>
      </c>
      <c r="I4" s="285" t="s">
        <v>142</v>
      </c>
      <c r="J4" s="284" t="s">
        <v>143</v>
      </c>
      <c r="K4" s="285" t="s">
        <v>144</v>
      </c>
      <c r="L4" s="285" t="s">
        <v>145</v>
      </c>
      <c r="M4" s="285" t="s">
        <v>146</v>
      </c>
      <c r="N4" s="285" t="s">
        <v>147</v>
      </c>
      <c r="O4" s="285" t="s">
        <v>148</v>
      </c>
      <c r="P4" s="285" t="s">
        <v>149</v>
      </c>
      <c r="Q4" s="285" t="s">
        <v>150</v>
      </c>
      <c r="R4" s="285" t="s">
        <v>151</v>
      </c>
      <c r="S4" s="285" t="s">
        <v>152</v>
      </c>
      <c r="T4" s="285" t="s">
        <v>267</v>
      </c>
      <c r="V4" s="285" t="s">
        <v>154</v>
      </c>
      <c r="W4" s="285" t="s">
        <v>155</v>
      </c>
    </row>
    <row r="5" spans="1:23" s="8" customFormat="1" ht="14.25" customHeight="1" x14ac:dyDescent="0.2">
      <c r="A5" s="4" t="s">
        <v>0</v>
      </c>
      <c r="B5" s="7">
        <v>52049</v>
      </c>
      <c r="C5" s="7">
        <v>56551</v>
      </c>
      <c r="D5" s="7">
        <v>57281</v>
      </c>
      <c r="E5" s="7">
        <v>60292</v>
      </c>
      <c r="F5" s="7">
        <v>59210</v>
      </c>
      <c r="G5" s="7">
        <v>57235</v>
      </c>
      <c r="H5" s="7">
        <v>57666</v>
      </c>
      <c r="I5" s="7">
        <v>57208</v>
      </c>
      <c r="J5" s="7">
        <v>55629</v>
      </c>
      <c r="K5" s="7">
        <v>45534</v>
      </c>
      <c r="L5" s="7">
        <v>40026</v>
      </c>
      <c r="M5" s="7">
        <v>36827</v>
      </c>
      <c r="N5" s="7">
        <v>35968</v>
      </c>
      <c r="O5" s="7">
        <v>34970</v>
      </c>
      <c r="P5" s="7">
        <v>34719</v>
      </c>
      <c r="Q5" s="7">
        <v>35558</v>
      </c>
      <c r="R5" s="7">
        <v>36778</v>
      </c>
      <c r="S5" s="7">
        <v>37043</v>
      </c>
      <c r="T5" s="7">
        <v>33792</v>
      </c>
      <c r="U5" s="126"/>
      <c r="V5" s="32">
        <f>T5-S5</f>
        <v>-3251</v>
      </c>
      <c r="W5" s="38">
        <f>V5/S5</f>
        <v>-8.7762870177901353E-2</v>
      </c>
    </row>
    <row r="6" spans="1:23" ht="14.25" customHeight="1" x14ac:dyDescent="0.2">
      <c r="A6" s="2" t="s">
        <v>1</v>
      </c>
      <c r="B6" s="9">
        <v>1531</v>
      </c>
      <c r="C6" s="9">
        <v>1797</v>
      </c>
      <c r="D6" s="9">
        <v>1587</v>
      </c>
      <c r="E6" s="9">
        <v>2007</v>
      </c>
      <c r="F6" s="9">
        <v>1972</v>
      </c>
      <c r="G6" s="9">
        <v>2491</v>
      </c>
      <c r="H6" s="9">
        <v>2828</v>
      </c>
      <c r="I6" s="9">
        <v>2614</v>
      </c>
      <c r="J6" s="9">
        <v>3406</v>
      </c>
      <c r="K6" s="9">
        <v>1499</v>
      </c>
      <c r="L6" s="9">
        <v>1370</v>
      </c>
      <c r="M6" s="9">
        <v>1319</v>
      </c>
      <c r="N6" s="9">
        <v>1517</v>
      </c>
      <c r="O6" s="9">
        <v>1285</v>
      </c>
      <c r="P6" s="9">
        <v>1490</v>
      </c>
      <c r="Q6" s="9">
        <v>1709</v>
      </c>
      <c r="R6" s="9">
        <v>1627</v>
      </c>
      <c r="S6" s="9">
        <v>1487</v>
      </c>
      <c r="T6" s="9">
        <v>1464</v>
      </c>
      <c r="U6" s="109"/>
      <c r="V6" s="33">
        <f t="shared" ref="V6:V37" si="0">T6-S6</f>
        <v>-23</v>
      </c>
      <c r="W6" s="39">
        <f>V6/S6</f>
        <v>-1.546738399462004E-2</v>
      </c>
    </row>
    <row r="7" spans="1:23" ht="14.25" customHeight="1" x14ac:dyDescent="0.2">
      <c r="A7" s="2" t="s">
        <v>2</v>
      </c>
      <c r="B7" s="9">
        <v>1162</v>
      </c>
      <c r="C7" s="9">
        <v>1187</v>
      </c>
      <c r="D7" s="9">
        <v>1398</v>
      </c>
      <c r="E7" s="9">
        <v>1470</v>
      </c>
      <c r="F7" s="9">
        <v>1660</v>
      </c>
      <c r="G7" s="9">
        <v>1586</v>
      </c>
      <c r="H7" s="9">
        <v>1558</v>
      </c>
      <c r="I7" s="9">
        <v>1722</v>
      </c>
      <c r="J7" s="9">
        <v>1791</v>
      </c>
      <c r="K7" s="9">
        <v>1605</v>
      </c>
      <c r="L7" s="9">
        <v>1416</v>
      </c>
      <c r="M7" s="9">
        <v>1229</v>
      </c>
      <c r="N7" s="9">
        <v>1209</v>
      </c>
      <c r="O7" s="9">
        <v>1134</v>
      </c>
      <c r="P7" s="9">
        <v>1044</v>
      </c>
      <c r="Q7" s="9">
        <v>1085</v>
      </c>
      <c r="R7" s="9">
        <v>1157</v>
      </c>
      <c r="S7" s="9">
        <v>1229</v>
      </c>
      <c r="T7" s="9">
        <v>890</v>
      </c>
      <c r="U7" s="109"/>
      <c r="V7" s="33">
        <f t="shared" si="0"/>
        <v>-339</v>
      </c>
      <c r="W7" s="39">
        <f t="shared" ref="W7:W37" si="1">V7/S7</f>
        <v>-0.27583401139137509</v>
      </c>
    </row>
    <row r="8" spans="1:23" ht="14.25" customHeight="1" x14ac:dyDescent="0.2">
      <c r="A8" s="2" t="s">
        <v>3</v>
      </c>
      <c r="B8" s="9">
        <v>1197</v>
      </c>
      <c r="C8" s="9">
        <v>1408</v>
      </c>
      <c r="D8" s="9">
        <v>1534</v>
      </c>
      <c r="E8" s="9">
        <v>1263</v>
      </c>
      <c r="F8" s="9">
        <v>1089</v>
      </c>
      <c r="G8" s="9">
        <v>1283</v>
      </c>
      <c r="H8" s="9">
        <v>1154</v>
      </c>
      <c r="I8" s="9">
        <v>1171</v>
      </c>
      <c r="J8" s="9">
        <v>1190</v>
      </c>
      <c r="K8" s="9">
        <v>1203</v>
      </c>
      <c r="L8" s="9">
        <v>793</v>
      </c>
      <c r="M8" s="9">
        <v>692</v>
      </c>
      <c r="N8" s="9">
        <v>694</v>
      </c>
      <c r="O8" s="9">
        <v>852</v>
      </c>
      <c r="P8" s="9">
        <v>763</v>
      </c>
      <c r="Q8" s="9">
        <v>755</v>
      </c>
      <c r="R8" s="9">
        <v>715</v>
      </c>
      <c r="S8" s="9">
        <v>665</v>
      </c>
      <c r="T8" s="9">
        <v>366</v>
      </c>
      <c r="U8" s="109"/>
      <c r="V8" s="33">
        <f t="shared" si="0"/>
        <v>-299</v>
      </c>
      <c r="W8" s="39">
        <f t="shared" si="1"/>
        <v>-0.44962406015037593</v>
      </c>
    </row>
    <row r="9" spans="1:23" ht="14.25" customHeight="1" x14ac:dyDescent="0.2">
      <c r="A9" s="2" t="s">
        <v>4</v>
      </c>
      <c r="B9" s="9">
        <v>666</v>
      </c>
      <c r="C9" s="9">
        <v>904</v>
      </c>
      <c r="D9" s="9">
        <v>976</v>
      </c>
      <c r="E9" s="9">
        <v>1120</v>
      </c>
      <c r="F9" s="9">
        <v>988</v>
      </c>
      <c r="G9" s="9">
        <v>1029</v>
      </c>
      <c r="H9" s="9">
        <v>867</v>
      </c>
      <c r="I9" s="9">
        <v>925</v>
      </c>
      <c r="J9" s="9">
        <v>812</v>
      </c>
      <c r="K9" s="9">
        <v>610</v>
      </c>
      <c r="L9" s="9">
        <v>471</v>
      </c>
      <c r="M9" s="9">
        <v>489</v>
      </c>
      <c r="N9" s="9">
        <v>434</v>
      </c>
      <c r="O9" s="9">
        <v>401</v>
      </c>
      <c r="P9" s="9">
        <v>479</v>
      </c>
      <c r="Q9" s="9">
        <v>516</v>
      </c>
      <c r="R9" s="9">
        <v>460</v>
      </c>
      <c r="S9" s="9">
        <v>434</v>
      </c>
      <c r="T9" s="9">
        <v>416</v>
      </c>
      <c r="U9" s="109"/>
      <c r="V9" s="33">
        <f t="shared" si="0"/>
        <v>-18</v>
      </c>
      <c r="W9" s="39">
        <f t="shared" si="1"/>
        <v>-4.1474654377880185E-2</v>
      </c>
    </row>
    <row r="10" spans="1:23" ht="14.25" customHeight="1" x14ac:dyDescent="0.2">
      <c r="A10" s="2" t="s">
        <v>5</v>
      </c>
      <c r="B10" s="9">
        <v>964</v>
      </c>
      <c r="C10" s="9">
        <v>1003</v>
      </c>
      <c r="D10" s="9">
        <v>1122</v>
      </c>
      <c r="E10" s="9">
        <v>1157</v>
      </c>
      <c r="F10" s="9">
        <v>1068</v>
      </c>
      <c r="G10" s="9">
        <v>703</v>
      </c>
      <c r="H10" s="9">
        <v>657</v>
      </c>
      <c r="I10" s="9">
        <v>719</v>
      </c>
      <c r="J10" s="9">
        <v>763</v>
      </c>
      <c r="K10" s="9">
        <v>708</v>
      </c>
      <c r="L10" s="9">
        <v>522</v>
      </c>
      <c r="M10" s="9">
        <v>478</v>
      </c>
      <c r="N10" s="9">
        <v>457</v>
      </c>
      <c r="O10" s="9">
        <v>472</v>
      </c>
      <c r="P10" s="9">
        <v>459</v>
      </c>
      <c r="Q10" s="9">
        <v>515</v>
      </c>
      <c r="R10" s="9">
        <v>553</v>
      </c>
      <c r="S10" s="9">
        <v>523</v>
      </c>
      <c r="T10" s="9">
        <v>504</v>
      </c>
      <c r="U10" s="109"/>
      <c r="V10" s="33">
        <f t="shared" si="0"/>
        <v>-19</v>
      </c>
      <c r="W10" s="39">
        <f t="shared" si="1"/>
        <v>-3.6328871892925434E-2</v>
      </c>
    </row>
    <row r="11" spans="1:23" ht="14.25" customHeight="1" x14ac:dyDescent="0.2">
      <c r="A11" s="2" t="s">
        <v>6</v>
      </c>
      <c r="B11" s="9">
        <v>1594</v>
      </c>
      <c r="C11" s="9">
        <v>1578</v>
      </c>
      <c r="D11" s="9">
        <v>1694</v>
      </c>
      <c r="E11" s="9">
        <v>1623</v>
      </c>
      <c r="F11" s="9">
        <v>1568</v>
      </c>
      <c r="G11" s="9">
        <v>1508</v>
      </c>
      <c r="H11" s="9">
        <v>1391</v>
      </c>
      <c r="I11" s="9">
        <v>1329</v>
      </c>
      <c r="J11" s="9">
        <v>1231</v>
      </c>
      <c r="K11" s="9">
        <v>1006</v>
      </c>
      <c r="L11" s="9">
        <v>953</v>
      </c>
      <c r="M11" s="9">
        <v>918</v>
      </c>
      <c r="N11" s="9">
        <v>635</v>
      </c>
      <c r="O11" s="9">
        <v>668</v>
      </c>
      <c r="P11" s="9">
        <v>820</v>
      </c>
      <c r="Q11" s="9">
        <v>834</v>
      </c>
      <c r="R11" s="9">
        <v>913</v>
      </c>
      <c r="S11" s="9">
        <v>884</v>
      </c>
      <c r="T11" s="9">
        <v>901</v>
      </c>
      <c r="U11" s="109"/>
      <c r="V11" s="33">
        <f t="shared" si="0"/>
        <v>17</v>
      </c>
      <c r="W11" s="39">
        <f t="shared" si="1"/>
        <v>1.9230769230769232E-2</v>
      </c>
    </row>
    <row r="12" spans="1:23" ht="14.25" customHeight="1" x14ac:dyDescent="0.2">
      <c r="A12" s="2" t="s">
        <v>7</v>
      </c>
      <c r="B12" s="9">
        <v>960</v>
      </c>
      <c r="C12" s="9">
        <v>1158</v>
      </c>
      <c r="D12" s="9">
        <v>1461</v>
      </c>
      <c r="E12" s="9">
        <v>1938</v>
      </c>
      <c r="F12" s="9">
        <v>2127</v>
      </c>
      <c r="G12" s="9">
        <v>2418</v>
      </c>
      <c r="H12" s="9">
        <v>2578</v>
      </c>
      <c r="I12" s="9">
        <v>2290</v>
      </c>
      <c r="J12" s="9">
        <v>1914</v>
      </c>
      <c r="K12" s="9">
        <v>1613</v>
      </c>
      <c r="L12" s="9">
        <v>1472</v>
      </c>
      <c r="M12" s="9">
        <v>1402</v>
      </c>
      <c r="N12" s="9">
        <v>1440</v>
      </c>
      <c r="O12" s="9">
        <v>1474</v>
      </c>
      <c r="P12" s="9">
        <v>1268</v>
      </c>
      <c r="Q12" s="9">
        <v>1401</v>
      </c>
      <c r="R12" s="9">
        <v>1466</v>
      </c>
      <c r="S12" s="9">
        <v>1414</v>
      </c>
      <c r="T12" s="9">
        <v>1433</v>
      </c>
      <c r="U12" s="109"/>
      <c r="V12" s="33">
        <f t="shared" si="0"/>
        <v>19</v>
      </c>
      <c r="W12" s="39">
        <f t="shared" si="1"/>
        <v>1.3437057991513438E-2</v>
      </c>
    </row>
    <row r="13" spans="1:23" ht="14.25" customHeight="1" x14ac:dyDescent="0.2">
      <c r="A13" s="2" t="s">
        <v>8</v>
      </c>
      <c r="B13" s="9">
        <v>950</v>
      </c>
      <c r="C13" s="9">
        <v>1017</v>
      </c>
      <c r="D13" s="9">
        <v>1184</v>
      </c>
      <c r="E13" s="9">
        <v>1252</v>
      </c>
      <c r="F13" s="9">
        <v>1185</v>
      </c>
      <c r="G13" s="9">
        <v>1018</v>
      </c>
      <c r="H13" s="9">
        <v>975</v>
      </c>
      <c r="I13" s="9">
        <v>827</v>
      </c>
      <c r="J13" s="9">
        <v>803</v>
      </c>
      <c r="K13" s="9">
        <v>651</v>
      </c>
      <c r="L13" s="9">
        <v>471</v>
      </c>
      <c r="M13" s="9">
        <v>326</v>
      </c>
      <c r="N13" s="9">
        <v>516</v>
      </c>
      <c r="O13" s="9">
        <v>505</v>
      </c>
      <c r="P13" s="9">
        <v>586</v>
      </c>
      <c r="Q13" s="9">
        <v>623</v>
      </c>
      <c r="R13" s="9">
        <v>807</v>
      </c>
      <c r="S13" s="9">
        <v>866</v>
      </c>
      <c r="T13" s="9">
        <v>791</v>
      </c>
      <c r="U13" s="109"/>
      <c r="V13" s="33">
        <f t="shared" si="0"/>
        <v>-75</v>
      </c>
      <c r="W13" s="39">
        <f t="shared" si="1"/>
        <v>-8.6605080831408776E-2</v>
      </c>
    </row>
    <row r="14" spans="1:23" ht="14.25" customHeight="1" x14ac:dyDescent="0.2">
      <c r="A14" s="2" t="s">
        <v>9</v>
      </c>
      <c r="B14" s="9">
        <v>517</v>
      </c>
      <c r="C14" s="9">
        <v>646</v>
      </c>
      <c r="D14" s="9">
        <v>558</v>
      </c>
      <c r="E14" s="9">
        <v>581</v>
      </c>
      <c r="F14" s="9">
        <v>658</v>
      </c>
      <c r="G14" s="9">
        <v>702</v>
      </c>
      <c r="H14" s="9">
        <v>671</v>
      </c>
      <c r="I14" s="9">
        <v>713</v>
      </c>
      <c r="J14" s="9">
        <v>699</v>
      </c>
      <c r="K14" s="9">
        <v>640</v>
      </c>
      <c r="L14" s="9">
        <v>489</v>
      </c>
      <c r="M14" s="9">
        <v>609</v>
      </c>
      <c r="N14" s="9">
        <v>616</v>
      </c>
      <c r="O14" s="9">
        <v>514</v>
      </c>
      <c r="P14" s="9">
        <v>528</v>
      </c>
      <c r="Q14" s="9">
        <v>451</v>
      </c>
      <c r="R14" s="9">
        <v>427</v>
      </c>
      <c r="S14" s="9">
        <v>423</v>
      </c>
      <c r="T14" s="9">
        <v>249</v>
      </c>
      <c r="U14" s="109"/>
      <c r="V14" s="33">
        <f t="shared" si="0"/>
        <v>-174</v>
      </c>
      <c r="W14" s="39">
        <f t="shared" si="1"/>
        <v>-0.41134751773049644</v>
      </c>
    </row>
    <row r="15" spans="1:23" ht="14.25" customHeight="1" x14ac:dyDescent="0.2">
      <c r="A15" s="2" t="s">
        <v>10</v>
      </c>
      <c r="B15" s="9">
        <v>834</v>
      </c>
      <c r="C15" s="9">
        <v>890</v>
      </c>
      <c r="D15" s="9">
        <v>974</v>
      </c>
      <c r="E15" s="9">
        <v>1115</v>
      </c>
      <c r="F15" s="9">
        <v>1177</v>
      </c>
      <c r="G15" s="9">
        <v>1123</v>
      </c>
      <c r="H15" s="9">
        <v>1150</v>
      </c>
      <c r="I15" s="9">
        <v>1195</v>
      </c>
      <c r="J15" s="9">
        <v>1192</v>
      </c>
      <c r="K15" s="9">
        <v>774</v>
      </c>
      <c r="L15" s="9">
        <v>674</v>
      </c>
      <c r="M15" s="9">
        <v>684</v>
      </c>
      <c r="N15" s="9">
        <v>720</v>
      </c>
      <c r="O15" s="9">
        <v>681</v>
      </c>
      <c r="P15" s="9">
        <v>770</v>
      </c>
      <c r="Q15" s="9">
        <v>794</v>
      </c>
      <c r="R15" s="9">
        <v>795</v>
      </c>
      <c r="S15" s="9">
        <v>728</v>
      </c>
      <c r="T15" s="9">
        <v>627</v>
      </c>
      <c r="U15" s="109"/>
      <c r="V15" s="33">
        <f t="shared" si="0"/>
        <v>-101</v>
      </c>
      <c r="W15" s="39">
        <f t="shared" si="1"/>
        <v>-0.13873626373626374</v>
      </c>
    </row>
    <row r="16" spans="1:23" ht="14.25" customHeight="1" x14ac:dyDescent="0.2">
      <c r="A16" s="2" t="s">
        <v>11</v>
      </c>
      <c r="B16" s="9">
        <v>395</v>
      </c>
      <c r="C16" s="9">
        <v>397</v>
      </c>
      <c r="D16" s="9">
        <v>404</v>
      </c>
      <c r="E16" s="9">
        <v>368</v>
      </c>
      <c r="F16" s="9">
        <v>373</v>
      </c>
      <c r="G16" s="9">
        <v>325</v>
      </c>
      <c r="H16" s="9">
        <v>359</v>
      </c>
      <c r="I16" s="9">
        <v>354</v>
      </c>
      <c r="J16" s="9">
        <v>314</v>
      </c>
      <c r="K16" s="9">
        <v>270</v>
      </c>
      <c r="L16" s="9">
        <v>307</v>
      </c>
      <c r="M16" s="9">
        <v>375</v>
      </c>
      <c r="N16" s="9">
        <v>367</v>
      </c>
      <c r="O16" s="9">
        <v>312</v>
      </c>
      <c r="P16" s="9">
        <v>321</v>
      </c>
      <c r="Q16" s="9">
        <v>329</v>
      </c>
      <c r="R16" s="9">
        <v>308</v>
      </c>
      <c r="S16" s="9">
        <v>339</v>
      </c>
      <c r="T16" s="9">
        <v>372</v>
      </c>
      <c r="U16" s="109"/>
      <c r="V16" s="33">
        <f t="shared" si="0"/>
        <v>33</v>
      </c>
      <c r="W16" s="39">
        <f t="shared" si="1"/>
        <v>9.7345132743362831E-2</v>
      </c>
    </row>
    <row r="17" spans="1:23" ht="14.25" customHeight="1" x14ac:dyDescent="0.2">
      <c r="A17" s="2" t="s">
        <v>12</v>
      </c>
      <c r="B17" s="9">
        <v>4911</v>
      </c>
      <c r="C17" s="9">
        <v>5485</v>
      </c>
      <c r="D17" s="9">
        <v>5171</v>
      </c>
      <c r="E17" s="9">
        <v>5040</v>
      </c>
      <c r="F17" s="9">
        <v>5512</v>
      </c>
      <c r="G17" s="9">
        <v>5148</v>
      </c>
      <c r="H17" s="9">
        <v>4886</v>
      </c>
      <c r="I17" s="9">
        <v>4781</v>
      </c>
      <c r="J17" s="9">
        <v>4658</v>
      </c>
      <c r="K17" s="9">
        <v>4448</v>
      </c>
      <c r="L17" s="9">
        <v>4314</v>
      </c>
      <c r="M17" s="9">
        <v>4102</v>
      </c>
      <c r="N17" s="9">
        <v>4020</v>
      </c>
      <c r="O17" s="9">
        <v>3641</v>
      </c>
      <c r="P17" s="9">
        <v>3494</v>
      </c>
      <c r="Q17" s="9">
        <v>3277</v>
      </c>
      <c r="R17" s="9">
        <v>3395</v>
      </c>
      <c r="S17" s="9">
        <v>3562</v>
      </c>
      <c r="T17" s="9">
        <v>2171</v>
      </c>
      <c r="U17" s="109"/>
      <c r="V17" s="33">
        <f t="shared" si="0"/>
        <v>-1391</v>
      </c>
      <c r="W17" s="39">
        <f t="shared" si="1"/>
        <v>-0.39051094890510951</v>
      </c>
    </row>
    <row r="18" spans="1:23" ht="14.25" customHeight="1" x14ac:dyDescent="0.2">
      <c r="A18" s="2" t="s">
        <v>13</v>
      </c>
      <c r="B18" s="9">
        <v>171</v>
      </c>
      <c r="C18" s="9">
        <v>216</v>
      </c>
      <c r="D18" s="9">
        <v>260</v>
      </c>
      <c r="E18" s="9">
        <v>246</v>
      </c>
      <c r="F18" s="9">
        <v>278</v>
      </c>
      <c r="G18" s="9">
        <v>251</v>
      </c>
      <c r="H18" s="9">
        <v>238</v>
      </c>
      <c r="I18" s="9">
        <v>202</v>
      </c>
      <c r="J18" s="9">
        <v>203</v>
      </c>
      <c r="K18" s="9">
        <v>174</v>
      </c>
      <c r="L18" s="9">
        <v>168</v>
      </c>
      <c r="M18" s="9">
        <v>158</v>
      </c>
      <c r="N18" s="9">
        <v>160</v>
      </c>
      <c r="O18" s="9">
        <v>157</v>
      </c>
      <c r="P18" s="9">
        <v>136</v>
      </c>
      <c r="Q18" s="9">
        <v>127</v>
      </c>
      <c r="R18" s="9">
        <v>143</v>
      </c>
      <c r="S18" s="9">
        <v>153</v>
      </c>
      <c r="T18" s="9">
        <v>153</v>
      </c>
      <c r="U18" s="109"/>
      <c r="V18" s="33">
        <f t="shared" si="0"/>
        <v>0</v>
      </c>
      <c r="W18" s="39">
        <f t="shared" si="1"/>
        <v>0</v>
      </c>
    </row>
    <row r="19" spans="1:23" ht="14.25" customHeight="1" x14ac:dyDescent="0.2">
      <c r="A19" s="2" t="s">
        <v>14</v>
      </c>
      <c r="B19" s="9">
        <v>1507</v>
      </c>
      <c r="C19" s="9">
        <v>1632</v>
      </c>
      <c r="D19" s="9">
        <v>1627</v>
      </c>
      <c r="E19" s="9">
        <v>1938</v>
      </c>
      <c r="F19" s="9">
        <v>1954</v>
      </c>
      <c r="G19" s="9">
        <v>2458</v>
      </c>
      <c r="H19" s="9">
        <v>2736</v>
      </c>
      <c r="I19" s="9">
        <v>2510</v>
      </c>
      <c r="J19" s="9">
        <v>2314</v>
      </c>
      <c r="K19" s="9">
        <v>1190</v>
      </c>
      <c r="L19" s="9">
        <v>1087</v>
      </c>
      <c r="M19" s="9">
        <v>1046</v>
      </c>
      <c r="N19" s="9">
        <v>1200</v>
      </c>
      <c r="O19" s="9">
        <v>1064</v>
      </c>
      <c r="P19" s="9">
        <v>1138</v>
      </c>
      <c r="Q19" s="9">
        <v>1115</v>
      </c>
      <c r="R19" s="9">
        <v>1010</v>
      </c>
      <c r="S19" s="9">
        <v>1164</v>
      </c>
      <c r="T19" s="9">
        <v>1072</v>
      </c>
      <c r="U19" s="109"/>
      <c r="V19" s="33">
        <f t="shared" si="0"/>
        <v>-92</v>
      </c>
      <c r="W19" s="39">
        <f t="shared" si="1"/>
        <v>-7.903780068728522E-2</v>
      </c>
    </row>
    <row r="20" spans="1:23" ht="14.25" customHeight="1" x14ac:dyDescent="0.2">
      <c r="A20" s="2" t="s">
        <v>15</v>
      </c>
      <c r="B20" s="9">
        <v>3745</v>
      </c>
      <c r="C20" s="9">
        <v>4041</v>
      </c>
      <c r="D20" s="9">
        <v>4123</v>
      </c>
      <c r="E20" s="9">
        <v>4172</v>
      </c>
      <c r="F20" s="9">
        <v>4375</v>
      </c>
      <c r="G20" s="9">
        <v>3631</v>
      </c>
      <c r="H20" s="9">
        <v>3436</v>
      </c>
      <c r="I20" s="9">
        <v>4001</v>
      </c>
      <c r="J20" s="9">
        <v>4533</v>
      </c>
      <c r="K20" s="9">
        <v>3933</v>
      </c>
      <c r="L20" s="9">
        <v>2833</v>
      </c>
      <c r="M20" s="9">
        <v>2639</v>
      </c>
      <c r="N20" s="9">
        <v>2277</v>
      </c>
      <c r="O20" s="9">
        <v>2507</v>
      </c>
      <c r="P20" s="9">
        <v>2453</v>
      </c>
      <c r="Q20" s="9">
        <v>2400</v>
      </c>
      <c r="R20" s="9">
        <v>2637</v>
      </c>
      <c r="S20" s="9">
        <v>2626</v>
      </c>
      <c r="T20" s="9">
        <v>2542</v>
      </c>
      <c r="U20" s="109"/>
      <c r="V20" s="33">
        <f t="shared" si="0"/>
        <v>-84</v>
      </c>
      <c r="W20" s="39">
        <f t="shared" si="1"/>
        <v>-3.198781416603199E-2</v>
      </c>
    </row>
    <row r="21" spans="1:23" ht="14.25" customHeight="1" x14ac:dyDescent="0.2">
      <c r="A21" s="2" t="s">
        <v>16</v>
      </c>
      <c r="B21" s="9">
        <v>13006</v>
      </c>
      <c r="C21" s="9">
        <v>12716</v>
      </c>
      <c r="D21" s="9">
        <v>10680</v>
      </c>
      <c r="E21" s="9">
        <v>11220</v>
      </c>
      <c r="F21" s="9">
        <v>10502</v>
      </c>
      <c r="G21" s="9">
        <v>9947</v>
      </c>
      <c r="H21" s="9">
        <v>10127</v>
      </c>
      <c r="I21" s="9">
        <v>10639</v>
      </c>
      <c r="J21" s="9">
        <v>10422</v>
      </c>
      <c r="K21" s="9">
        <v>9214</v>
      </c>
      <c r="L21" s="9">
        <v>8297</v>
      </c>
      <c r="M21" s="9">
        <v>6692</v>
      </c>
      <c r="N21" s="9">
        <v>6327</v>
      </c>
      <c r="O21" s="9">
        <v>5977</v>
      </c>
      <c r="P21" s="9">
        <v>5417</v>
      </c>
      <c r="Q21" s="9">
        <v>5248</v>
      </c>
      <c r="R21" s="9">
        <v>5682</v>
      </c>
      <c r="S21" s="9">
        <v>6075</v>
      </c>
      <c r="T21" s="9">
        <v>6335</v>
      </c>
      <c r="U21" s="109"/>
      <c r="V21" s="33">
        <f t="shared" si="0"/>
        <v>260</v>
      </c>
      <c r="W21" s="39">
        <f t="shared" si="1"/>
        <v>4.2798353909465021E-2</v>
      </c>
    </row>
    <row r="22" spans="1:23" ht="14.25" customHeight="1" x14ac:dyDescent="0.2">
      <c r="A22" s="2" t="s">
        <v>17</v>
      </c>
      <c r="B22" s="9">
        <v>1385</v>
      </c>
      <c r="C22" s="9">
        <v>2100</v>
      </c>
      <c r="D22" s="9">
        <v>2303</v>
      </c>
      <c r="E22" s="9">
        <v>2458</v>
      </c>
      <c r="F22" s="9">
        <v>2214</v>
      </c>
      <c r="G22" s="9">
        <v>2293</v>
      </c>
      <c r="H22" s="9">
        <v>2375</v>
      </c>
      <c r="I22" s="9">
        <v>2377</v>
      </c>
      <c r="J22" s="9">
        <v>2146</v>
      </c>
      <c r="K22" s="9">
        <v>1289</v>
      </c>
      <c r="L22" s="9">
        <v>1025</v>
      </c>
      <c r="M22" s="9">
        <v>1016</v>
      </c>
      <c r="N22" s="9">
        <v>1036</v>
      </c>
      <c r="O22" s="9">
        <v>1056</v>
      </c>
      <c r="P22" s="9">
        <v>1187</v>
      </c>
      <c r="Q22" s="9">
        <v>1160</v>
      </c>
      <c r="R22" s="9">
        <v>1206</v>
      </c>
      <c r="S22" s="9">
        <v>1243</v>
      </c>
      <c r="T22" s="9">
        <v>1049</v>
      </c>
      <c r="U22" s="109"/>
      <c r="V22" s="33">
        <f t="shared" si="0"/>
        <v>-194</v>
      </c>
      <c r="W22" s="39">
        <f t="shared" si="1"/>
        <v>-0.15607401448109412</v>
      </c>
    </row>
    <row r="23" spans="1:23" ht="14.25" customHeight="1" x14ac:dyDescent="0.2">
      <c r="A23" s="2" t="s">
        <v>18</v>
      </c>
      <c r="B23" s="9">
        <v>659</v>
      </c>
      <c r="C23" s="9">
        <v>690</v>
      </c>
      <c r="D23" s="9">
        <v>836</v>
      </c>
      <c r="E23" s="9">
        <v>878</v>
      </c>
      <c r="F23" s="9">
        <v>746</v>
      </c>
      <c r="G23" s="9">
        <v>520</v>
      </c>
      <c r="H23" s="9">
        <v>633</v>
      </c>
      <c r="I23" s="9">
        <v>585</v>
      </c>
      <c r="J23" s="9">
        <v>529</v>
      </c>
      <c r="K23" s="9">
        <v>439</v>
      </c>
      <c r="L23" s="9">
        <v>320</v>
      </c>
      <c r="M23" s="9">
        <v>295</v>
      </c>
      <c r="N23" s="9">
        <v>264</v>
      </c>
      <c r="O23" s="9">
        <v>243</v>
      </c>
      <c r="P23" s="9">
        <v>233</v>
      </c>
      <c r="Q23" s="9">
        <v>206</v>
      </c>
      <c r="R23" s="9">
        <v>205</v>
      </c>
      <c r="S23" s="9">
        <v>255</v>
      </c>
      <c r="T23" s="9">
        <v>307</v>
      </c>
      <c r="U23" s="109"/>
      <c r="V23" s="33">
        <f t="shared" si="0"/>
        <v>52</v>
      </c>
      <c r="W23" s="39">
        <f t="shared" si="1"/>
        <v>0.20392156862745098</v>
      </c>
    </row>
    <row r="24" spans="1:23" ht="14.25" customHeight="1" x14ac:dyDescent="0.2">
      <c r="A24" s="2" t="s">
        <v>19</v>
      </c>
      <c r="B24" s="9">
        <v>444</v>
      </c>
      <c r="C24" s="9">
        <v>548</v>
      </c>
      <c r="D24" s="9">
        <v>614</v>
      </c>
      <c r="E24" s="9">
        <v>646</v>
      </c>
      <c r="F24" s="9">
        <v>686</v>
      </c>
      <c r="G24" s="9">
        <v>742</v>
      </c>
      <c r="H24" s="9">
        <v>871</v>
      </c>
      <c r="I24" s="9">
        <v>732</v>
      </c>
      <c r="J24" s="9">
        <v>660</v>
      </c>
      <c r="K24" s="9">
        <v>760</v>
      </c>
      <c r="L24" s="9">
        <v>749</v>
      </c>
      <c r="M24" s="9">
        <v>602</v>
      </c>
      <c r="N24" s="9">
        <v>581</v>
      </c>
      <c r="O24" s="9">
        <v>526</v>
      </c>
      <c r="P24" s="9">
        <v>509</v>
      </c>
      <c r="Q24" s="9">
        <v>566</v>
      </c>
      <c r="R24" s="9">
        <v>495</v>
      </c>
      <c r="S24" s="9">
        <v>481</v>
      </c>
      <c r="T24" s="9">
        <v>490</v>
      </c>
      <c r="U24" s="109"/>
      <c r="V24" s="33">
        <f t="shared" si="0"/>
        <v>9</v>
      </c>
      <c r="W24" s="39">
        <f t="shared" si="1"/>
        <v>1.8711018711018712E-2</v>
      </c>
    </row>
    <row r="25" spans="1:23" ht="14.25" customHeight="1" x14ac:dyDescent="0.2">
      <c r="A25" s="2" t="s">
        <v>20</v>
      </c>
      <c r="B25" s="9">
        <v>713</v>
      </c>
      <c r="C25" s="9">
        <v>628</v>
      </c>
      <c r="D25" s="9">
        <v>986</v>
      </c>
      <c r="E25" s="9">
        <v>1126</v>
      </c>
      <c r="F25" s="9">
        <v>804</v>
      </c>
      <c r="G25" s="9">
        <v>859</v>
      </c>
      <c r="H25" s="9">
        <v>744</v>
      </c>
      <c r="I25" s="9">
        <v>901</v>
      </c>
      <c r="J25" s="9">
        <v>662</v>
      </c>
      <c r="K25" s="9">
        <v>521</v>
      </c>
      <c r="L25" s="9">
        <v>553</v>
      </c>
      <c r="M25" s="9">
        <v>550</v>
      </c>
      <c r="N25" s="9">
        <v>588</v>
      </c>
      <c r="O25" s="9">
        <v>571</v>
      </c>
      <c r="P25" s="9">
        <v>576</v>
      </c>
      <c r="Q25" s="9">
        <v>537</v>
      </c>
      <c r="R25" s="9">
        <v>572</v>
      </c>
      <c r="S25" s="9">
        <v>528</v>
      </c>
      <c r="T25" s="9">
        <v>455</v>
      </c>
      <c r="U25" s="109"/>
      <c r="V25" s="33">
        <f t="shared" si="0"/>
        <v>-73</v>
      </c>
      <c r="W25" s="39">
        <f t="shared" si="1"/>
        <v>-0.13825757575757575</v>
      </c>
    </row>
    <row r="26" spans="1:23" ht="14.25" customHeight="1" x14ac:dyDescent="0.2">
      <c r="A26" s="2" t="s">
        <v>21</v>
      </c>
      <c r="B26" s="9">
        <v>1803</v>
      </c>
      <c r="C26" s="9">
        <v>1826</v>
      </c>
      <c r="D26" s="9">
        <v>1727</v>
      </c>
      <c r="E26" s="9">
        <v>1637</v>
      </c>
      <c r="F26" s="9">
        <v>1521</v>
      </c>
      <c r="G26" s="9">
        <v>1452</v>
      </c>
      <c r="H26" s="9">
        <v>1370</v>
      </c>
      <c r="I26" s="9">
        <v>1066</v>
      </c>
      <c r="J26" s="9">
        <v>766</v>
      </c>
      <c r="K26" s="9">
        <v>708</v>
      </c>
      <c r="L26" s="9">
        <v>661</v>
      </c>
      <c r="M26" s="9">
        <v>736</v>
      </c>
      <c r="N26" s="9">
        <v>783</v>
      </c>
      <c r="O26" s="9">
        <v>743</v>
      </c>
      <c r="P26" s="9">
        <v>762</v>
      </c>
      <c r="Q26" s="9">
        <v>1045</v>
      </c>
      <c r="R26" s="9">
        <v>1035</v>
      </c>
      <c r="S26" s="9">
        <v>1098</v>
      </c>
      <c r="T26" s="9">
        <v>1004</v>
      </c>
      <c r="U26" s="109"/>
      <c r="V26" s="33">
        <f t="shared" si="0"/>
        <v>-94</v>
      </c>
      <c r="W26" s="39">
        <f t="shared" si="1"/>
        <v>-8.5610200364298727E-2</v>
      </c>
    </row>
    <row r="27" spans="1:23" ht="14.25" customHeight="1" x14ac:dyDescent="0.2">
      <c r="A27" s="2" t="s">
        <v>22</v>
      </c>
      <c r="B27" s="9">
        <v>2670</v>
      </c>
      <c r="C27" s="9">
        <v>3124</v>
      </c>
      <c r="D27" s="9">
        <v>3996</v>
      </c>
      <c r="E27" s="9">
        <v>4091</v>
      </c>
      <c r="F27" s="9">
        <v>3747</v>
      </c>
      <c r="G27" s="9">
        <v>3543</v>
      </c>
      <c r="H27" s="9">
        <v>3501</v>
      </c>
      <c r="I27" s="9">
        <v>3004</v>
      </c>
      <c r="J27" s="9">
        <v>2477</v>
      </c>
      <c r="K27" s="9">
        <v>2212</v>
      </c>
      <c r="L27" s="9">
        <v>2093</v>
      </c>
      <c r="M27" s="9">
        <v>1871</v>
      </c>
      <c r="N27" s="9">
        <v>1959</v>
      </c>
      <c r="O27" s="9">
        <v>1902</v>
      </c>
      <c r="P27" s="9">
        <v>1894</v>
      </c>
      <c r="Q27" s="9">
        <v>2141</v>
      </c>
      <c r="R27" s="9">
        <v>2366</v>
      </c>
      <c r="S27" s="9">
        <v>2125</v>
      </c>
      <c r="T27" s="9">
        <v>1686</v>
      </c>
      <c r="U27" s="109"/>
      <c r="V27" s="33">
        <f t="shared" si="0"/>
        <v>-439</v>
      </c>
      <c r="W27" s="39">
        <f t="shared" si="1"/>
        <v>-0.20658823529411766</v>
      </c>
    </row>
    <row r="28" spans="1:23" ht="14.25" customHeight="1" x14ac:dyDescent="0.2">
      <c r="A28" s="2" t="s">
        <v>23</v>
      </c>
      <c r="B28" s="9">
        <v>147</v>
      </c>
      <c r="C28" s="9">
        <v>166</v>
      </c>
      <c r="D28" s="9">
        <v>210</v>
      </c>
      <c r="E28" s="9">
        <v>201</v>
      </c>
      <c r="F28" s="9">
        <v>237</v>
      </c>
      <c r="G28" s="9">
        <v>137</v>
      </c>
      <c r="H28" s="9">
        <v>100</v>
      </c>
      <c r="I28" s="9">
        <v>137</v>
      </c>
      <c r="J28" s="9">
        <v>144</v>
      </c>
      <c r="K28" s="9">
        <v>153</v>
      </c>
      <c r="L28" s="9">
        <v>107</v>
      </c>
      <c r="M28" s="9">
        <v>106</v>
      </c>
      <c r="N28" s="9">
        <v>85</v>
      </c>
      <c r="O28" s="9">
        <v>98</v>
      </c>
      <c r="P28" s="9">
        <v>125</v>
      </c>
      <c r="Q28" s="9">
        <v>118</v>
      </c>
      <c r="R28" s="9">
        <v>134</v>
      </c>
      <c r="S28" s="9">
        <v>119</v>
      </c>
      <c r="T28" s="9">
        <v>135</v>
      </c>
      <c r="U28" s="109"/>
      <c r="V28" s="33">
        <f t="shared" si="0"/>
        <v>16</v>
      </c>
      <c r="W28" s="39">
        <f t="shared" si="1"/>
        <v>0.13445378151260504</v>
      </c>
    </row>
    <row r="29" spans="1:23" ht="14.25" customHeight="1" x14ac:dyDescent="0.2">
      <c r="A29" s="2" t="s">
        <v>24</v>
      </c>
      <c r="B29" s="9">
        <v>1219</v>
      </c>
      <c r="C29" s="9">
        <v>1452</v>
      </c>
      <c r="D29" s="9">
        <v>1467</v>
      </c>
      <c r="E29" s="9">
        <v>1347</v>
      </c>
      <c r="F29" s="9">
        <v>987</v>
      </c>
      <c r="G29" s="9">
        <v>1222</v>
      </c>
      <c r="H29" s="9">
        <v>1096</v>
      </c>
      <c r="I29" s="9">
        <v>1030</v>
      </c>
      <c r="J29" s="9">
        <v>1128</v>
      </c>
      <c r="K29" s="9">
        <v>978</v>
      </c>
      <c r="L29" s="9">
        <v>909</v>
      </c>
      <c r="M29" s="9">
        <v>824</v>
      </c>
      <c r="N29" s="9">
        <v>826</v>
      </c>
      <c r="O29" s="9">
        <v>898</v>
      </c>
      <c r="P29" s="9">
        <v>824</v>
      </c>
      <c r="Q29" s="9">
        <v>1000</v>
      </c>
      <c r="R29" s="9">
        <v>943</v>
      </c>
      <c r="S29" s="9">
        <v>758</v>
      </c>
      <c r="T29" s="9">
        <v>670</v>
      </c>
      <c r="U29" s="109"/>
      <c r="V29" s="33">
        <f t="shared" si="0"/>
        <v>-88</v>
      </c>
      <c r="W29" s="39">
        <f t="shared" si="1"/>
        <v>-0.11609498680738786</v>
      </c>
    </row>
    <row r="30" spans="1:23" ht="14.25" customHeight="1" x14ac:dyDescent="0.2">
      <c r="A30" s="2" t="s">
        <v>25</v>
      </c>
      <c r="B30" s="9">
        <v>1017</v>
      </c>
      <c r="C30" s="9">
        <v>1407</v>
      </c>
      <c r="D30" s="9">
        <v>1651</v>
      </c>
      <c r="E30" s="9">
        <v>1493</v>
      </c>
      <c r="F30" s="9">
        <v>1638</v>
      </c>
      <c r="G30" s="9">
        <v>1064</v>
      </c>
      <c r="H30" s="9">
        <v>1272</v>
      </c>
      <c r="I30" s="9">
        <v>1250</v>
      </c>
      <c r="J30" s="9">
        <v>1253</v>
      </c>
      <c r="K30" s="9">
        <v>1189</v>
      </c>
      <c r="L30" s="9">
        <v>1102</v>
      </c>
      <c r="M30" s="9">
        <v>975</v>
      </c>
      <c r="N30" s="9">
        <v>838</v>
      </c>
      <c r="O30" s="9">
        <v>843</v>
      </c>
      <c r="P30" s="9">
        <v>776</v>
      </c>
      <c r="Q30" s="9">
        <v>860</v>
      </c>
      <c r="R30" s="9">
        <v>849</v>
      </c>
      <c r="S30" s="9">
        <v>874</v>
      </c>
      <c r="T30" s="9">
        <v>832</v>
      </c>
      <c r="U30" s="109"/>
      <c r="V30" s="33">
        <f t="shared" si="0"/>
        <v>-42</v>
      </c>
      <c r="W30" s="39">
        <f t="shared" si="1"/>
        <v>-4.8054919908466817E-2</v>
      </c>
    </row>
    <row r="31" spans="1:23" ht="14.25" customHeight="1" x14ac:dyDescent="0.2">
      <c r="A31" s="2" t="s">
        <v>26</v>
      </c>
      <c r="B31" s="9">
        <v>596</v>
      </c>
      <c r="C31" s="9">
        <v>861</v>
      </c>
      <c r="D31" s="9">
        <v>802</v>
      </c>
      <c r="E31" s="9">
        <v>991</v>
      </c>
      <c r="F31" s="9">
        <v>986</v>
      </c>
      <c r="G31" s="9">
        <v>1093</v>
      </c>
      <c r="H31" s="9">
        <v>1067</v>
      </c>
      <c r="I31" s="9">
        <v>972</v>
      </c>
      <c r="J31" s="9">
        <v>862</v>
      </c>
      <c r="K31" s="9">
        <v>542</v>
      </c>
      <c r="L31" s="9">
        <v>637</v>
      </c>
      <c r="M31" s="9">
        <v>679</v>
      </c>
      <c r="N31" s="9">
        <v>650</v>
      </c>
      <c r="O31" s="9">
        <v>623</v>
      </c>
      <c r="P31" s="9">
        <v>689</v>
      </c>
      <c r="Q31" s="9">
        <v>696</v>
      </c>
      <c r="R31" s="9">
        <v>768</v>
      </c>
      <c r="S31" s="9">
        <v>765</v>
      </c>
      <c r="T31" s="9">
        <v>654</v>
      </c>
      <c r="U31" s="109"/>
      <c r="V31" s="33">
        <f t="shared" si="0"/>
        <v>-111</v>
      </c>
      <c r="W31" s="39">
        <f t="shared" si="1"/>
        <v>-0.14509803921568629</v>
      </c>
    </row>
    <row r="32" spans="1:23" ht="14.25" customHeight="1" x14ac:dyDescent="0.2">
      <c r="A32" s="2" t="s">
        <v>27</v>
      </c>
      <c r="B32" s="9">
        <v>166</v>
      </c>
      <c r="C32" s="9">
        <v>187</v>
      </c>
      <c r="D32" s="9">
        <v>163</v>
      </c>
      <c r="E32" s="9">
        <v>191</v>
      </c>
      <c r="F32" s="9">
        <v>228</v>
      </c>
      <c r="G32" s="9">
        <v>241</v>
      </c>
      <c r="H32" s="9">
        <v>268</v>
      </c>
      <c r="I32" s="9">
        <v>266</v>
      </c>
      <c r="J32" s="9">
        <v>270</v>
      </c>
      <c r="K32" s="9">
        <v>202</v>
      </c>
      <c r="L32" s="9">
        <v>151</v>
      </c>
      <c r="M32" s="9">
        <v>145</v>
      </c>
      <c r="N32" s="9">
        <v>152</v>
      </c>
      <c r="O32" s="9">
        <v>122</v>
      </c>
      <c r="P32" s="9">
        <v>114</v>
      </c>
      <c r="Q32" s="9">
        <v>126</v>
      </c>
      <c r="R32" s="9">
        <v>118</v>
      </c>
      <c r="S32" s="9">
        <v>103</v>
      </c>
      <c r="T32" s="9">
        <v>85</v>
      </c>
      <c r="U32" s="109"/>
      <c r="V32" s="33">
        <f t="shared" si="0"/>
        <v>-18</v>
      </c>
      <c r="W32" s="39">
        <f t="shared" si="1"/>
        <v>-0.17475728155339806</v>
      </c>
    </row>
    <row r="33" spans="1:23" ht="14.25" customHeight="1" x14ac:dyDescent="0.2">
      <c r="A33" s="2" t="s">
        <v>28</v>
      </c>
      <c r="B33" s="9">
        <v>986</v>
      </c>
      <c r="C33" s="9">
        <v>1021</v>
      </c>
      <c r="D33" s="9">
        <v>1081</v>
      </c>
      <c r="E33" s="9">
        <v>1030</v>
      </c>
      <c r="F33" s="9">
        <v>963</v>
      </c>
      <c r="G33" s="9">
        <v>918</v>
      </c>
      <c r="H33" s="9">
        <v>906</v>
      </c>
      <c r="I33" s="9">
        <v>962</v>
      </c>
      <c r="J33" s="9">
        <v>909</v>
      </c>
      <c r="K33" s="9">
        <v>946</v>
      </c>
      <c r="L33" s="9">
        <v>857</v>
      </c>
      <c r="M33" s="9">
        <v>741</v>
      </c>
      <c r="N33" s="9">
        <v>702</v>
      </c>
      <c r="O33" s="9">
        <v>735</v>
      </c>
      <c r="P33" s="9">
        <v>723</v>
      </c>
      <c r="Q33" s="9">
        <v>761</v>
      </c>
      <c r="R33" s="9">
        <v>871</v>
      </c>
      <c r="S33" s="9">
        <v>846</v>
      </c>
      <c r="T33" s="9">
        <v>814</v>
      </c>
      <c r="U33" s="109"/>
      <c r="V33" s="33">
        <f t="shared" si="0"/>
        <v>-32</v>
      </c>
      <c r="W33" s="39">
        <f t="shared" si="1"/>
        <v>-3.7825059101654845E-2</v>
      </c>
    </row>
    <row r="34" spans="1:23" ht="14.25" customHeight="1" x14ac:dyDescent="0.2">
      <c r="A34" s="2" t="s">
        <v>29</v>
      </c>
      <c r="B34" s="9">
        <v>2363</v>
      </c>
      <c r="C34" s="9">
        <v>2495</v>
      </c>
      <c r="D34" s="9">
        <v>2279</v>
      </c>
      <c r="E34" s="9">
        <v>2411</v>
      </c>
      <c r="F34" s="9">
        <v>2405</v>
      </c>
      <c r="G34" s="9">
        <v>2736</v>
      </c>
      <c r="H34" s="9">
        <v>3032</v>
      </c>
      <c r="I34" s="9">
        <v>3123</v>
      </c>
      <c r="J34" s="9">
        <v>2935</v>
      </c>
      <c r="K34" s="9">
        <v>2314</v>
      </c>
      <c r="L34" s="9">
        <v>2095</v>
      </c>
      <c r="M34" s="9">
        <v>2131</v>
      </c>
      <c r="N34" s="9">
        <v>1907</v>
      </c>
      <c r="O34" s="9">
        <v>1894</v>
      </c>
      <c r="P34" s="9">
        <v>2009</v>
      </c>
      <c r="Q34" s="9">
        <v>1989</v>
      </c>
      <c r="R34" s="9">
        <v>1926</v>
      </c>
      <c r="S34" s="9">
        <v>2065</v>
      </c>
      <c r="T34" s="9">
        <v>2201</v>
      </c>
      <c r="U34" s="109"/>
      <c r="V34" s="33">
        <f t="shared" si="0"/>
        <v>136</v>
      </c>
      <c r="W34" s="39">
        <f t="shared" si="1"/>
        <v>6.5859564164648915E-2</v>
      </c>
    </row>
    <row r="35" spans="1:23" ht="14.25" customHeight="1" x14ac:dyDescent="0.2">
      <c r="A35" s="2" t="s">
        <v>30</v>
      </c>
      <c r="B35" s="9">
        <v>848</v>
      </c>
      <c r="C35" s="9">
        <v>856</v>
      </c>
      <c r="D35" s="9">
        <v>1037</v>
      </c>
      <c r="E35" s="9">
        <v>1062</v>
      </c>
      <c r="F35" s="9">
        <v>1095</v>
      </c>
      <c r="G35" s="9">
        <v>887</v>
      </c>
      <c r="H35" s="9">
        <v>929</v>
      </c>
      <c r="I35" s="9">
        <v>958</v>
      </c>
      <c r="J35" s="9">
        <v>711</v>
      </c>
      <c r="K35" s="9">
        <v>473</v>
      </c>
      <c r="L35" s="9">
        <v>355</v>
      </c>
      <c r="M35" s="9">
        <v>339</v>
      </c>
      <c r="N35" s="9">
        <v>423</v>
      </c>
      <c r="O35" s="9">
        <v>585</v>
      </c>
      <c r="P35" s="9">
        <v>634</v>
      </c>
      <c r="Q35" s="9">
        <v>600</v>
      </c>
      <c r="R35" s="9">
        <v>640</v>
      </c>
      <c r="S35" s="9">
        <v>715</v>
      </c>
      <c r="T35" s="9">
        <v>607</v>
      </c>
      <c r="U35" s="109"/>
      <c r="V35" s="33">
        <f t="shared" si="0"/>
        <v>-108</v>
      </c>
      <c r="W35" s="39">
        <f t="shared" si="1"/>
        <v>-0.15104895104895105</v>
      </c>
    </row>
    <row r="36" spans="1:23" ht="14.25" customHeight="1" x14ac:dyDescent="0.2">
      <c r="A36" s="2" t="s">
        <v>31</v>
      </c>
      <c r="B36" s="9">
        <v>1256</v>
      </c>
      <c r="C36" s="9">
        <v>1230</v>
      </c>
      <c r="D36" s="9">
        <v>1412</v>
      </c>
      <c r="E36" s="9">
        <v>2241</v>
      </c>
      <c r="F36" s="9">
        <v>2403</v>
      </c>
      <c r="G36" s="9">
        <v>2250</v>
      </c>
      <c r="H36" s="9">
        <v>2140</v>
      </c>
      <c r="I36" s="9">
        <v>2092</v>
      </c>
      <c r="J36" s="9">
        <v>2000</v>
      </c>
      <c r="K36" s="9">
        <v>1545</v>
      </c>
      <c r="L36" s="9">
        <v>1364</v>
      </c>
      <c r="M36" s="9">
        <v>1368</v>
      </c>
      <c r="N36" s="9">
        <v>1249</v>
      </c>
      <c r="O36" s="9">
        <v>1124</v>
      </c>
      <c r="P36" s="9">
        <v>1135</v>
      </c>
      <c r="Q36" s="9">
        <v>1048</v>
      </c>
      <c r="R36" s="9">
        <v>1038</v>
      </c>
      <c r="S36" s="9">
        <v>1022</v>
      </c>
      <c r="T36" s="9">
        <v>1053</v>
      </c>
      <c r="U36" s="109"/>
      <c r="V36" s="33">
        <f t="shared" si="0"/>
        <v>31</v>
      </c>
      <c r="W36" s="39">
        <f t="shared" si="1"/>
        <v>3.0332681017612523E-2</v>
      </c>
    </row>
    <row r="37" spans="1:23" ht="14.25" customHeight="1" x14ac:dyDescent="0.2">
      <c r="A37" s="3" t="s">
        <v>32</v>
      </c>
      <c r="B37" s="11">
        <v>1667</v>
      </c>
      <c r="C37" s="11">
        <v>1885</v>
      </c>
      <c r="D37" s="11">
        <v>1964</v>
      </c>
      <c r="E37" s="11">
        <v>1979</v>
      </c>
      <c r="F37" s="11">
        <v>2064</v>
      </c>
      <c r="G37" s="11">
        <v>1657</v>
      </c>
      <c r="H37" s="11">
        <v>1751</v>
      </c>
      <c r="I37" s="11">
        <v>1761</v>
      </c>
      <c r="J37" s="11">
        <v>1932</v>
      </c>
      <c r="K37" s="11">
        <v>1725</v>
      </c>
      <c r="L37" s="11">
        <v>1411</v>
      </c>
      <c r="M37" s="11">
        <v>1291</v>
      </c>
      <c r="N37" s="11">
        <v>1336</v>
      </c>
      <c r="O37" s="11">
        <v>1363</v>
      </c>
      <c r="P37" s="11">
        <v>1363</v>
      </c>
      <c r="Q37" s="11">
        <v>1526</v>
      </c>
      <c r="R37" s="11">
        <v>1517</v>
      </c>
      <c r="S37" s="11">
        <v>1474</v>
      </c>
      <c r="T37" s="11">
        <v>1464</v>
      </c>
      <c r="U37" s="109"/>
      <c r="V37" s="34">
        <f t="shared" si="0"/>
        <v>-10</v>
      </c>
      <c r="W37" s="40">
        <f t="shared" si="1"/>
        <v>-6.7842605156037995E-3</v>
      </c>
    </row>
    <row r="38" spans="1:23" ht="14.25" customHeight="1" x14ac:dyDescent="0.2">
      <c r="W38" s="31"/>
    </row>
    <row r="39" spans="1:23" s="161" customFormat="1" ht="14.25" customHeight="1" x14ac:dyDescent="0.2">
      <c r="A39" s="272" t="s">
        <v>290</v>
      </c>
    </row>
    <row r="41" spans="1:23" ht="14.25" customHeight="1" x14ac:dyDescent="0.2">
      <c r="A41" s="14"/>
      <c r="B41" s="12" t="s">
        <v>135</v>
      </c>
      <c r="C41" s="12" t="s">
        <v>136</v>
      </c>
      <c r="D41" s="12" t="s">
        <v>137</v>
      </c>
      <c r="E41" s="12" t="s">
        <v>138</v>
      </c>
      <c r="F41" s="12" t="s">
        <v>139</v>
      </c>
      <c r="G41" s="12" t="s">
        <v>140</v>
      </c>
      <c r="H41" s="285" t="s">
        <v>141</v>
      </c>
      <c r="I41" s="285" t="s">
        <v>142</v>
      </c>
      <c r="J41" s="284" t="s">
        <v>143</v>
      </c>
      <c r="K41" s="285" t="s">
        <v>144</v>
      </c>
      <c r="L41" s="285" t="s">
        <v>145</v>
      </c>
      <c r="M41" s="285" t="s">
        <v>146</v>
      </c>
      <c r="N41" s="285" t="s">
        <v>147</v>
      </c>
      <c r="O41" s="285" t="s">
        <v>148</v>
      </c>
      <c r="P41" s="285" t="s">
        <v>149</v>
      </c>
      <c r="Q41" s="285" t="s">
        <v>150</v>
      </c>
      <c r="R41" s="285" t="s">
        <v>151</v>
      </c>
      <c r="S41" s="285" t="s">
        <v>152</v>
      </c>
      <c r="T41" s="285" t="s">
        <v>267</v>
      </c>
    </row>
    <row r="42" spans="1:23" ht="14.25" customHeight="1" x14ac:dyDescent="0.2">
      <c r="A42" s="4" t="s">
        <v>0</v>
      </c>
      <c r="B42" s="68">
        <f>B5/B$5</f>
        <v>1</v>
      </c>
      <c r="C42" s="68">
        <f t="shared" ref="C42:S57" si="2">C5/C$5</f>
        <v>1</v>
      </c>
      <c r="D42" s="68">
        <f t="shared" si="2"/>
        <v>1</v>
      </c>
      <c r="E42" s="68">
        <f t="shared" si="2"/>
        <v>1</v>
      </c>
      <c r="F42" s="68">
        <f t="shared" si="2"/>
        <v>1</v>
      </c>
      <c r="G42" s="68">
        <f t="shared" si="2"/>
        <v>1</v>
      </c>
      <c r="H42" s="68">
        <f t="shared" si="2"/>
        <v>1</v>
      </c>
      <c r="I42" s="68">
        <f t="shared" si="2"/>
        <v>1</v>
      </c>
      <c r="J42" s="68">
        <f t="shared" si="2"/>
        <v>1</v>
      </c>
      <c r="K42" s="68">
        <f t="shared" si="2"/>
        <v>1</v>
      </c>
      <c r="L42" s="68">
        <f t="shared" si="2"/>
        <v>1</v>
      </c>
      <c r="M42" s="68">
        <f t="shared" si="2"/>
        <v>1</v>
      </c>
      <c r="N42" s="68">
        <f t="shared" si="2"/>
        <v>1</v>
      </c>
      <c r="O42" s="68">
        <f t="shared" si="2"/>
        <v>1</v>
      </c>
      <c r="P42" s="68">
        <f t="shared" si="2"/>
        <v>1</v>
      </c>
      <c r="Q42" s="68">
        <f t="shared" si="2"/>
        <v>1</v>
      </c>
      <c r="R42" s="68">
        <f t="shared" si="2"/>
        <v>1</v>
      </c>
      <c r="S42" s="68">
        <f t="shared" si="2"/>
        <v>1</v>
      </c>
      <c r="T42" s="68">
        <f>T5/T$5</f>
        <v>1</v>
      </c>
    </row>
    <row r="43" spans="1:23" ht="14.25" customHeight="1" x14ac:dyDescent="0.2">
      <c r="A43" s="2" t="s">
        <v>1</v>
      </c>
      <c r="B43" s="70">
        <f>B6/B$5</f>
        <v>2.9414590097792466E-2</v>
      </c>
      <c r="C43" s="70">
        <f t="shared" ref="B43:Q74" si="3">C6/C$5</f>
        <v>3.1776626408021078E-2</v>
      </c>
      <c r="D43" s="70">
        <f t="shared" si="3"/>
        <v>2.7705521900804806E-2</v>
      </c>
      <c r="E43" s="70">
        <f t="shared" si="3"/>
        <v>3.3287998407748952E-2</v>
      </c>
      <c r="F43" s="70">
        <f t="shared" si="3"/>
        <v>3.3305184934977201E-2</v>
      </c>
      <c r="G43" s="70">
        <f t="shared" si="3"/>
        <v>4.3522320258583033E-2</v>
      </c>
      <c r="H43" s="70">
        <f t="shared" si="3"/>
        <v>4.9041029376062154E-2</v>
      </c>
      <c r="I43" s="70">
        <f t="shared" si="3"/>
        <v>4.5692910082505943E-2</v>
      </c>
      <c r="J43" s="70">
        <f t="shared" si="3"/>
        <v>6.1227057829549333E-2</v>
      </c>
      <c r="K43" s="70">
        <f t="shared" si="3"/>
        <v>3.2920455044582068E-2</v>
      </c>
      <c r="L43" s="70">
        <f t="shared" si="3"/>
        <v>3.4227751961225204E-2</v>
      </c>
      <c r="M43" s="70">
        <f t="shared" si="3"/>
        <v>3.5816113177831482E-2</v>
      </c>
      <c r="N43" s="70">
        <f t="shared" si="3"/>
        <v>4.2176379003558716E-2</v>
      </c>
      <c r="O43" s="70">
        <f t="shared" si="3"/>
        <v>3.674578209894195E-2</v>
      </c>
      <c r="P43" s="70">
        <f t="shared" si="3"/>
        <v>4.2915982603185576E-2</v>
      </c>
      <c r="Q43" s="70">
        <f t="shared" si="3"/>
        <v>4.8062320715450815E-2</v>
      </c>
      <c r="R43" s="70">
        <f t="shared" si="2"/>
        <v>4.4238403393332973E-2</v>
      </c>
      <c r="S43" s="70">
        <f t="shared" si="2"/>
        <v>4.0142537051534706E-2</v>
      </c>
      <c r="T43" s="70">
        <f>T6/T$5</f>
        <v>4.332386363636364E-2</v>
      </c>
    </row>
    <row r="44" spans="1:23" ht="14.25" customHeight="1" x14ac:dyDescent="0.2">
      <c r="A44" s="2" t="s">
        <v>2</v>
      </c>
      <c r="B44" s="70">
        <f t="shared" si="3"/>
        <v>2.2325116716939805E-2</v>
      </c>
      <c r="C44" s="70">
        <f t="shared" si="2"/>
        <v>2.0989902919488605E-2</v>
      </c>
      <c r="D44" s="70">
        <f t="shared" si="2"/>
        <v>2.4405998498629563E-2</v>
      </c>
      <c r="E44" s="70">
        <f t="shared" si="2"/>
        <v>2.4381344125257082E-2</v>
      </c>
      <c r="F44" s="70">
        <f t="shared" si="2"/>
        <v>2.8035804762709001E-2</v>
      </c>
      <c r="G44" s="70">
        <f t="shared" si="2"/>
        <v>2.7710317113654234E-2</v>
      </c>
      <c r="H44" s="70">
        <f t="shared" si="2"/>
        <v>2.7017653383276108E-2</v>
      </c>
      <c r="I44" s="70">
        <f t="shared" si="2"/>
        <v>3.0100685218850509E-2</v>
      </c>
      <c r="J44" s="70">
        <f t="shared" si="2"/>
        <v>3.2195437631451218E-2</v>
      </c>
      <c r="K44" s="70">
        <f t="shared" si="2"/>
        <v>3.5248385821583871E-2</v>
      </c>
      <c r="L44" s="70">
        <f t="shared" si="2"/>
        <v>3.5377004946784592E-2</v>
      </c>
      <c r="M44" s="70">
        <f t="shared" si="2"/>
        <v>3.3372254052733051E-2</v>
      </c>
      <c r="N44" s="70">
        <f t="shared" si="2"/>
        <v>3.3613211743772242E-2</v>
      </c>
      <c r="O44" s="70">
        <f t="shared" si="2"/>
        <v>3.2427795253074064E-2</v>
      </c>
      <c r="P44" s="70">
        <f t="shared" si="2"/>
        <v>3.0069990495117948E-2</v>
      </c>
      <c r="Q44" s="70">
        <f t="shared" si="2"/>
        <v>3.0513527195005344E-2</v>
      </c>
      <c r="R44" s="70">
        <f t="shared" si="2"/>
        <v>3.1459024416770898E-2</v>
      </c>
      <c r="S44" s="70">
        <f t="shared" si="2"/>
        <v>3.3177658396998086E-2</v>
      </c>
      <c r="T44" s="70">
        <f t="shared" ref="T44:T71" si="4">T7/T$5</f>
        <v>2.6337594696969696E-2</v>
      </c>
    </row>
    <row r="45" spans="1:23" ht="14.25" customHeight="1" x14ac:dyDescent="0.2">
      <c r="A45" s="2" t="s">
        <v>3</v>
      </c>
      <c r="B45" s="70">
        <f t="shared" si="3"/>
        <v>2.2997559991546429E-2</v>
      </c>
      <c r="C45" s="70">
        <f t="shared" si="2"/>
        <v>2.4897879789924138E-2</v>
      </c>
      <c r="D45" s="70">
        <f t="shared" si="2"/>
        <v>2.6780258724533441E-2</v>
      </c>
      <c r="E45" s="70">
        <f t="shared" si="2"/>
        <v>2.0948052809659657E-2</v>
      </c>
      <c r="F45" s="70">
        <f t="shared" si="2"/>
        <v>1.8392163485897652E-2</v>
      </c>
      <c r="G45" s="70">
        <f t="shared" si="2"/>
        <v>2.2416353629771991E-2</v>
      </c>
      <c r="H45" s="70">
        <f t="shared" si="2"/>
        <v>2.0011792043838655E-2</v>
      </c>
      <c r="I45" s="70">
        <f t="shared" si="2"/>
        <v>2.0469165151727031E-2</v>
      </c>
      <c r="J45" s="70">
        <f t="shared" si="2"/>
        <v>2.1391720145967033E-2</v>
      </c>
      <c r="K45" s="70">
        <f t="shared" si="2"/>
        <v>2.641981815786006E-2</v>
      </c>
      <c r="L45" s="70">
        <f t="shared" si="2"/>
        <v>1.9812122120621597E-2</v>
      </c>
      <c r="M45" s="70">
        <f t="shared" si="2"/>
        <v>1.8790561272979064E-2</v>
      </c>
      <c r="N45" s="70">
        <f t="shared" si="2"/>
        <v>1.9294928825622774E-2</v>
      </c>
      <c r="O45" s="70">
        <f t="shared" si="2"/>
        <v>2.4363740348870462E-2</v>
      </c>
      <c r="P45" s="70">
        <f t="shared" si="2"/>
        <v>2.1976439413577579E-2</v>
      </c>
      <c r="Q45" s="70">
        <f t="shared" si="2"/>
        <v>2.1232915237077449E-2</v>
      </c>
      <c r="R45" s="70">
        <f t="shared" si="2"/>
        <v>1.9440970145195496E-2</v>
      </c>
      <c r="S45" s="70">
        <f t="shared" si="2"/>
        <v>1.7952109710336634E-2</v>
      </c>
      <c r="T45" s="70">
        <f t="shared" si="4"/>
        <v>1.083096590909091E-2</v>
      </c>
    </row>
    <row r="46" spans="1:23" ht="14.25" customHeight="1" x14ac:dyDescent="0.2">
      <c r="A46" s="2" t="s">
        <v>4</v>
      </c>
      <c r="B46" s="70">
        <f t="shared" si="3"/>
        <v>1.2795634882514553E-2</v>
      </c>
      <c r="C46" s="70">
        <f t="shared" si="2"/>
        <v>1.5985570546939932E-2</v>
      </c>
      <c r="D46" s="70">
        <f t="shared" si="2"/>
        <v>1.703880868001606E-2</v>
      </c>
      <c r="E46" s="70">
        <f t="shared" si="2"/>
        <v>1.8576262190672061E-2</v>
      </c>
      <c r="F46" s="70">
        <f t="shared" si="2"/>
        <v>1.6686370545515961E-2</v>
      </c>
      <c r="G46" s="70">
        <f t="shared" si="2"/>
        <v>1.7978509653184239E-2</v>
      </c>
      <c r="H46" s="70">
        <f t="shared" si="2"/>
        <v>1.5034855894287795E-2</v>
      </c>
      <c r="I46" s="70">
        <f t="shared" si="2"/>
        <v>1.6169067263319816E-2</v>
      </c>
      <c r="J46" s="70">
        <f t="shared" si="2"/>
        <v>1.4596703158424562E-2</v>
      </c>
      <c r="K46" s="70">
        <f t="shared" si="2"/>
        <v>1.339658277331225E-2</v>
      </c>
      <c r="L46" s="70">
        <f t="shared" si="2"/>
        <v>1.176735122170589E-2</v>
      </c>
      <c r="M46" s="70">
        <f t="shared" si="2"/>
        <v>1.3278301246368154E-2</v>
      </c>
      <c r="N46" s="70">
        <f t="shared" si="2"/>
        <v>1.2066281138790035E-2</v>
      </c>
      <c r="O46" s="70">
        <f t="shared" si="2"/>
        <v>1.1466971690020018E-2</v>
      </c>
      <c r="P46" s="70">
        <f t="shared" si="2"/>
        <v>1.3796480313373081E-2</v>
      </c>
      <c r="Q46" s="70">
        <f t="shared" si="2"/>
        <v>1.4511502334214523E-2</v>
      </c>
      <c r="R46" s="70">
        <f t="shared" si="2"/>
        <v>1.250747729620969E-2</v>
      </c>
      <c r="S46" s="70">
        <f t="shared" si="2"/>
        <v>1.1716113705693384E-2</v>
      </c>
      <c r="T46" s="70">
        <f t="shared" si="4"/>
        <v>1.231060606060606E-2</v>
      </c>
    </row>
    <row r="47" spans="1:23" ht="14.25" customHeight="1" x14ac:dyDescent="0.2">
      <c r="A47" s="2" t="s">
        <v>5</v>
      </c>
      <c r="B47" s="70">
        <f t="shared" si="3"/>
        <v>1.8521009049165208E-2</v>
      </c>
      <c r="C47" s="70">
        <f t="shared" si="2"/>
        <v>1.773620271966897E-2</v>
      </c>
      <c r="D47" s="70">
        <f t="shared" si="2"/>
        <v>1.9587646863706988E-2</v>
      </c>
      <c r="E47" s="70">
        <f t="shared" si="2"/>
        <v>1.9189942280899621E-2</v>
      </c>
      <c r="F47" s="70">
        <f t="shared" si="2"/>
        <v>1.8037493666610369E-2</v>
      </c>
      <c r="G47" s="70">
        <f t="shared" si="2"/>
        <v>1.2282694155673976E-2</v>
      </c>
      <c r="H47" s="70">
        <f t="shared" si="2"/>
        <v>1.1393195297055457E-2</v>
      </c>
      <c r="I47" s="70">
        <f t="shared" si="2"/>
        <v>1.2568172283596699E-2</v>
      </c>
      <c r="J47" s="70">
        <f t="shared" si="2"/>
        <v>1.3715867623002391E-2</v>
      </c>
      <c r="K47" s="70">
        <f t="shared" si="2"/>
        <v>1.5548820661483727E-2</v>
      </c>
      <c r="L47" s="70">
        <f t="shared" si="2"/>
        <v>1.3041523010043472E-2</v>
      </c>
      <c r="M47" s="70">
        <f t="shared" si="2"/>
        <v>1.2979607353300568E-2</v>
      </c>
      <c r="N47" s="70">
        <f t="shared" si="2"/>
        <v>1.2705738434163701E-2</v>
      </c>
      <c r="O47" s="70">
        <f t="shared" si="2"/>
        <v>1.3497283385759222E-2</v>
      </c>
      <c r="P47" s="70">
        <f t="shared" si="2"/>
        <v>1.3220426855612201E-2</v>
      </c>
      <c r="Q47" s="70">
        <f t="shared" si="2"/>
        <v>1.4483379267675347E-2</v>
      </c>
      <c r="R47" s="70">
        <f t="shared" si="2"/>
        <v>1.5036162923486867E-2</v>
      </c>
      <c r="S47" s="70">
        <f t="shared" si="2"/>
        <v>1.411872688497152E-2</v>
      </c>
      <c r="T47" s="70">
        <f t="shared" si="4"/>
        <v>1.4914772727272728E-2</v>
      </c>
    </row>
    <row r="48" spans="1:23" ht="14.25" customHeight="1" x14ac:dyDescent="0.2">
      <c r="A48" s="2" t="s">
        <v>6</v>
      </c>
      <c r="B48" s="70">
        <f t="shared" si="3"/>
        <v>3.0624987992084383E-2</v>
      </c>
      <c r="C48" s="70">
        <f t="shared" si="2"/>
        <v>2.7904015844105321E-2</v>
      </c>
      <c r="D48" s="70">
        <f t="shared" si="2"/>
        <v>2.9573506049126237E-2</v>
      </c>
      <c r="E48" s="70">
        <f t="shared" si="2"/>
        <v>2.6918994228089962E-2</v>
      </c>
      <c r="F48" s="70">
        <f t="shared" si="2"/>
        <v>2.648201317345043E-2</v>
      </c>
      <c r="G48" s="70">
        <f t="shared" si="2"/>
        <v>2.6347514632654844E-2</v>
      </c>
      <c r="H48" s="70">
        <f t="shared" si="2"/>
        <v>2.4121666146429438E-2</v>
      </c>
      <c r="I48" s="70">
        <f t="shared" si="2"/>
        <v>2.3231016641029226E-2</v>
      </c>
      <c r="J48" s="70">
        <f t="shared" si="2"/>
        <v>2.2128745798054971E-2</v>
      </c>
      <c r="K48" s="70">
        <f t="shared" si="2"/>
        <v>2.2093380770413319E-2</v>
      </c>
      <c r="L48" s="70">
        <f t="shared" si="2"/>
        <v>2.3809523809523808E-2</v>
      </c>
      <c r="M48" s="70">
        <f t="shared" si="2"/>
        <v>2.492736307600402E-2</v>
      </c>
      <c r="N48" s="70">
        <f t="shared" si="2"/>
        <v>1.7654581850533809E-2</v>
      </c>
      <c r="O48" s="70">
        <f t="shared" si="2"/>
        <v>1.9102087503574491E-2</v>
      </c>
      <c r="P48" s="70">
        <f t="shared" si="2"/>
        <v>2.361819176819609E-2</v>
      </c>
      <c r="Q48" s="70">
        <f t="shared" si="2"/>
        <v>2.3454637493672308E-2</v>
      </c>
      <c r="R48" s="70">
        <f t="shared" si="2"/>
        <v>2.4824623416172711E-2</v>
      </c>
      <c r="S48" s="70">
        <f t="shared" si="2"/>
        <v>2.3864157870582835E-2</v>
      </c>
      <c r="T48" s="70">
        <f t="shared" si="4"/>
        <v>2.6663115530303032E-2</v>
      </c>
    </row>
    <row r="49" spans="1:20" ht="14.25" customHeight="1" x14ac:dyDescent="0.2">
      <c r="A49" s="2" t="s">
        <v>7</v>
      </c>
      <c r="B49" s="70">
        <f t="shared" si="3"/>
        <v>1.8444158389210166E-2</v>
      </c>
      <c r="C49" s="70">
        <f t="shared" si="2"/>
        <v>2.0477091474951813E-2</v>
      </c>
      <c r="D49" s="70">
        <f t="shared" si="2"/>
        <v>2.5505839632687977E-2</v>
      </c>
      <c r="E49" s="70">
        <f t="shared" si="2"/>
        <v>3.2143567969216483E-2</v>
      </c>
      <c r="F49" s="70">
        <f t="shared" si="2"/>
        <v>3.5922985982097616E-2</v>
      </c>
      <c r="G49" s="70">
        <f t="shared" si="2"/>
        <v>4.2246876910981043E-2</v>
      </c>
      <c r="H49" s="70">
        <f t="shared" si="2"/>
        <v>4.470571914126175E-2</v>
      </c>
      <c r="I49" s="70">
        <f t="shared" si="2"/>
        <v>4.0029366522164732E-2</v>
      </c>
      <c r="J49" s="70">
        <f t="shared" si="2"/>
        <v>3.4406514587715042E-2</v>
      </c>
      <c r="K49" s="70">
        <f t="shared" si="2"/>
        <v>3.5424078710414197E-2</v>
      </c>
      <c r="L49" s="70">
        <f t="shared" si="2"/>
        <v>3.6776095537900365E-2</v>
      </c>
      <c r="M49" s="70">
        <f t="shared" si="2"/>
        <v>3.8069894370977818E-2</v>
      </c>
      <c r="N49" s="70">
        <f t="shared" si="2"/>
        <v>4.0035587188612103E-2</v>
      </c>
      <c r="O49" s="70">
        <f t="shared" si="2"/>
        <v>4.2150414641120959E-2</v>
      </c>
      <c r="P49" s="70">
        <f t="shared" si="2"/>
        <v>3.6521789222039802E-2</v>
      </c>
      <c r="Q49" s="70">
        <f t="shared" si="2"/>
        <v>3.9400416221384779E-2</v>
      </c>
      <c r="R49" s="70">
        <f t="shared" si="2"/>
        <v>3.986078633965958E-2</v>
      </c>
      <c r="S49" s="70">
        <f t="shared" si="2"/>
        <v>3.8171854331452634E-2</v>
      </c>
      <c r="T49" s="70">
        <f t="shared" si="4"/>
        <v>4.240648674242424E-2</v>
      </c>
    </row>
    <row r="50" spans="1:20" ht="14.25" customHeight="1" x14ac:dyDescent="0.2">
      <c r="A50" s="2" t="s">
        <v>8</v>
      </c>
      <c r="B50" s="70">
        <f t="shared" si="3"/>
        <v>1.825203173932256E-2</v>
      </c>
      <c r="C50" s="70">
        <f t="shared" si="2"/>
        <v>1.7983766865307421E-2</v>
      </c>
      <c r="D50" s="70">
        <f t="shared" si="2"/>
        <v>2.0670030201986697E-2</v>
      </c>
      <c r="E50" s="70">
        <f t="shared" si="2"/>
        <v>2.0765607377429843E-2</v>
      </c>
      <c r="F50" s="70">
        <f t="shared" si="2"/>
        <v>2.0013511231210944E-2</v>
      </c>
      <c r="G50" s="70">
        <f t="shared" si="2"/>
        <v>1.7786319559709968E-2</v>
      </c>
      <c r="H50" s="70">
        <f t="shared" si="2"/>
        <v>1.6907709915721568E-2</v>
      </c>
      <c r="I50" s="70">
        <f t="shared" si="2"/>
        <v>1.445602013704377E-2</v>
      </c>
      <c r="J50" s="70">
        <f t="shared" si="2"/>
        <v>1.4434917039673551E-2</v>
      </c>
      <c r="K50" s="70">
        <f t="shared" si="2"/>
        <v>1.4297008828567664E-2</v>
      </c>
      <c r="L50" s="70">
        <f t="shared" si="2"/>
        <v>1.176735122170589E-2</v>
      </c>
      <c r="M50" s="70">
        <f t="shared" si="2"/>
        <v>8.8522008309121023E-3</v>
      </c>
      <c r="N50" s="70">
        <f t="shared" si="2"/>
        <v>1.434608540925267E-2</v>
      </c>
      <c r="O50" s="70">
        <f t="shared" si="2"/>
        <v>1.4440949385187304E-2</v>
      </c>
      <c r="P50" s="70">
        <f t="shared" si="2"/>
        <v>1.687836631239379E-2</v>
      </c>
      <c r="Q50" s="70">
        <f t="shared" si="2"/>
        <v>1.7520670453906293E-2</v>
      </c>
      <c r="R50" s="70">
        <f t="shared" si="2"/>
        <v>2.1942465604437435E-2</v>
      </c>
      <c r="S50" s="70">
        <f t="shared" si="2"/>
        <v>2.3378236103987256E-2</v>
      </c>
      <c r="T50" s="70">
        <f t="shared" si="4"/>
        <v>2.3407907196969696E-2</v>
      </c>
    </row>
    <row r="51" spans="1:20" ht="14.25" customHeight="1" x14ac:dyDescent="0.2">
      <c r="A51" s="2" t="s">
        <v>9</v>
      </c>
      <c r="B51" s="70">
        <f t="shared" si="3"/>
        <v>9.9329477991892262E-3</v>
      </c>
      <c r="C51" s="70">
        <f t="shared" si="2"/>
        <v>1.142331700588849E-2</v>
      </c>
      <c r="D51" s="70">
        <f t="shared" si="2"/>
        <v>9.7414500445173798E-3</v>
      </c>
      <c r="E51" s="70">
        <f t="shared" si="2"/>
        <v>9.6364360114111324E-3</v>
      </c>
      <c r="F51" s="70">
        <f t="shared" si="2"/>
        <v>1.1112987671001519E-2</v>
      </c>
      <c r="G51" s="70">
        <f t="shared" si="2"/>
        <v>1.2265222328994496E-2</v>
      </c>
      <c r="H51" s="70">
        <f t="shared" si="2"/>
        <v>1.1635972670204281E-2</v>
      </c>
      <c r="I51" s="70">
        <f t="shared" si="2"/>
        <v>1.2463291847294085E-2</v>
      </c>
      <c r="J51" s="70">
        <f t="shared" si="2"/>
        <v>1.2565388556328534E-2</v>
      </c>
      <c r="K51" s="70">
        <f t="shared" si="2"/>
        <v>1.4055431106425967E-2</v>
      </c>
      <c r="L51" s="70">
        <f t="shared" si="2"/>
        <v>1.221705891170739E-2</v>
      </c>
      <c r="M51" s="70">
        <f t="shared" si="2"/>
        <v>1.6536780079832732E-2</v>
      </c>
      <c r="N51" s="70">
        <f t="shared" si="2"/>
        <v>1.7126334519572954E-2</v>
      </c>
      <c r="O51" s="70">
        <f t="shared" si="2"/>
        <v>1.4698312839576779E-2</v>
      </c>
      <c r="P51" s="70">
        <f t="shared" si="2"/>
        <v>1.5207811284887237E-2</v>
      </c>
      <c r="Q51" s="70">
        <f t="shared" si="2"/>
        <v>1.268350300916812E-2</v>
      </c>
      <c r="R51" s="70">
        <f t="shared" si="2"/>
        <v>1.1610201751046821E-2</v>
      </c>
      <c r="S51" s="70">
        <f t="shared" si="2"/>
        <v>1.1419161514996086E-2</v>
      </c>
      <c r="T51" s="70">
        <f t="shared" si="4"/>
        <v>7.3686079545454549E-3</v>
      </c>
    </row>
    <row r="52" spans="1:20" ht="14.25" customHeight="1" x14ac:dyDescent="0.2">
      <c r="A52" s="2" t="s">
        <v>10</v>
      </c>
      <c r="B52" s="70">
        <f t="shared" si="3"/>
        <v>1.6023362600626333E-2</v>
      </c>
      <c r="C52" s="70">
        <f t="shared" si="2"/>
        <v>1.573800640130148E-2</v>
      </c>
      <c r="D52" s="70">
        <f t="shared" si="2"/>
        <v>1.7003893088458653E-2</v>
      </c>
      <c r="E52" s="70">
        <f t="shared" si="2"/>
        <v>1.8493332448749421E-2</v>
      </c>
      <c r="F52" s="70">
        <f t="shared" si="2"/>
        <v>1.9878398919101502E-2</v>
      </c>
      <c r="G52" s="70">
        <f t="shared" si="2"/>
        <v>1.9620861361055297E-2</v>
      </c>
      <c r="H52" s="70">
        <f t="shared" si="2"/>
        <v>1.994242708008185E-2</v>
      </c>
      <c r="I52" s="70">
        <f t="shared" si="2"/>
        <v>2.088868689693749E-2</v>
      </c>
      <c r="J52" s="70">
        <f t="shared" si="2"/>
        <v>2.1427672616800588E-2</v>
      </c>
      <c r="K52" s="70">
        <f t="shared" si="2"/>
        <v>1.6998286994333905E-2</v>
      </c>
      <c r="L52" s="70">
        <f t="shared" si="2"/>
        <v>1.6839054614500575E-2</v>
      </c>
      <c r="M52" s="70">
        <f t="shared" si="2"/>
        <v>1.8573329350748093E-2</v>
      </c>
      <c r="N52" s="70">
        <f t="shared" si="2"/>
        <v>2.0017793594306051E-2</v>
      </c>
      <c r="O52" s="70">
        <f t="shared" si="2"/>
        <v>1.9473834715470404E-2</v>
      </c>
      <c r="P52" s="70">
        <f t="shared" si="2"/>
        <v>2.2178058123793889E-2</v>
      </c>
      <c r="Q52" s="70">
        <f t="shared" si="2"/>
        <v>2.2329714832105291E-2</v>
      </c>
      <c r="R52" s="70">
        <f t="shared" si="2"/>
        <v>2.1616183588014575E-2</v>
      </c>
      <c r="S52" s="70">
        <f t="shared" si="2"/>
        <v>1.965283589342116E-2</v>
      </c>
      <c r="T52" s="70">
        <f t="shared" si="4"/>
        <v>1.85546875E-2</v>
      </c>
    </row>
    <row r="53" spans="1:20" ht="14.25" customHeight="1" x14ac:dyDescent="0.2">
      <c r="A53" s="2" t="s">
        <v>11</v>
      </c>
      <c r="B53" s="70">
        <f t="shared" si="3"/>
        <v>7.5890026705604336E-3</v>
      </c>
      <c r="C53" s="70">
        <f t="shared" si="2"/>
        <v>7.0202118441760539E-3</v>
      </c>
      <c r="D53" s="70">
        <f t="shared" si="2"/>
        <v>7.0529494945968125E-3</v>
      </c>
      <c r="E53" s="70">
        <f t="shared" si="2"/>
        <v>6.1036290055065346E-3</v>
      </c>
      <c r="F53" s="70">
        <f t="shared" si="2"/>
        <v>6.2996115521026857E-3</v>
      </c>
      <c r="G53" s="70">
        <f t="shared" si="2"/>
        <v>5.6783436708307856E-3</v>
      </c>
      <c r="H53" s="70">
        <f t="shared" si="2"/>
        <v>6.2255054971733781E-3</v>
      </c>
      <c r="I53" s="70">
        <f t="shared" si="2"/>
        <v>6.1879457418542857E-3</v>
      </c>
      <c r="J53" s="70">
        <f t="shared" si="2"/>
        <v>5.6445379208686121E-3</v>
      </c>
      <c r="K53" s="70">
        <f t="shared" si="2"/>
        <v>5.9296349980234551E-3</v>
      </c>
      <c r="L53" s="70">
        <f t="shared" si="2"/>
        <v>7.6700144905811219E-3</v>
      </c>
      <c r="M53" s="70">
        <f t="shared" si="2"/>
        <v>1.0182746354576805E-2</v>
      </c>
      <c r="N53" s="70">
        <f t="shared" si="2"/>
        <v>1.0203514234875444E-2</v>
      </c>
      <c r="O53" s="70">
        <f t="shared" si="2"/>
        <v>8.921933085501859E-3</v>
      </c>
      <c r="P53" s="70">
        <f t="shared" si="2"/>
        <v>9.2456579970621282E-3</v>
      </c>
      <c r="Q53" s="70">
        <f t="shared" si="2"/>
        <v>9.2524888913887177E-3</v>
      </c>
      <c r="R53" s="70">
        <f t="shared" si="2"/>
        <v>8.3745717548534444E-3</v>
      </c>
      <c r="S53" s="70">
        <f t="shared" si="2"/>
        <v>9.1515266042167219E-3</v>
      </c>
      <c r="T53" s="70">
        <f t="shared" si="4"/>
        <v>1.1008522727272728E-2</v>
      </c>
    </row>
    <row r="54" spans="1:20" ht="14.25" customHeight="1" x14ac:dyDescent="0.2">
      <c r="A54" s="2" t="s">
        <v>12</v>
      </c>
      <c r="B54" s="70">
        <f t="shared" si="3"/>
        <v>9.4353397759803267E-2</v>
      </c>
      <c r="C54" s="70">
        <f t="shared" si="2"/>
        <v>9.6992095630492825E-2</v>
      </c>
      <c r="D54" s="70">
        <f t="shared" si="2"/>
        <v>9.027426197168345E-2</v>
      </c>
      <c r="E54" s="70">
        <f t="shared" si="2"/>
        <v>8.359317985802428E-2</v>
      </c>
      <c r="F54" s="70">
        <f t="shared" si="2"/>
        <v>9.3092383043404836E-2</v>
      </c>
      <c r="G54" s="70">
        <f t="shared" si="2"/>
        <v>8.9944963745959644E-2</v>
      </c>
      <c r="H54" s="70">
        <f t="shared" si="2"/>
        <v>8.4729303228939068E-2</v>
      </c>
      <c r="I54" s="70">
        <f t="shared" si="2"/>
        <v>8.3572227660467069E-2</v>
      </c>
      <c r="J54" s="70">
        <f t="shared" si="2"/>
        <v>8.3733304571356665E-2</v>
      </c>
      <c r="K54" s="70">
        <f t="shared" si="2"/>
        <v>9.7685246189660471E-2</v>
      </c>
      <c r="L54" s="70">
        <f t="shared" si="2"/>
        <v>0.10777994303702593</v>
      </c>
      <c r="M54" s="70">
        <f t="shared" si="2"/>
        <v>0.11138566812393082</v>
      </c>
      <c r="N54" s="70">
        <f t="shared" si="2"/>
        <v>0.11176601423487545</v>
      </c>
      <c r="O54" s="70">
        <f t="shared" si="2"/>
        <v>0.10411781527023163</v>
      </c>
      <c r="P54" s="70">
        <f t="shared" si="2"/>
        <v>0.10063653907082577</v>
      </c>
      <c r="Q54" s="70">
        <f t="shared" si="2"/>
        <v>9.2159289048877893E-2</v>
      </c>
      <c r="R54" s="70">
        <f t="shared" si="2"/>
        <v>9.2310620479634564E-2</v>
      </c>
      <c r="S54" s="70">
        <f t="shared" si="2"/>
        <v>9.6158518478524954E-2</v>
      </c>
      <c r="T54" s="70">
        <f t="shared" si="4"/>
        <v>6.4245975378787873E-2</v>
      </c>
    </row>
    <row r="55" spans="1:20" ht="14.25" customHeight="1" x14ac:dyDescent="0.2">
      <c r="A55" s="2" t="s">
        <v>13</v>
      </c>
      <c r="B55" s="70">
        <f t="shared" si="3"/>
        <v>3.2853657130780612E-3</v>
      </c>
      <c r="C55" s="70">
        <f t="shared" si="2"/>
        <v>3.8195611041360895E-3</v>
      </c>
      <c r="D55" s="70">
        <f t="shared" si="2"/>
        <v>4.5390269024632949E-3</v>
      </c>
      <c r="E55" s="70">
        <f t="shared" si="2"/>
        <v>4.0801433025940423E-3</v>
      </c>
      <c r="F55" s="70">
        <f t="shared" si="2"/>
        <v>4.6951528458030736E-3</v>
      </c>
      <c r="G55" s="70">
        <f t="shared" si="2"/>
        <v>4.3854284965493141E-3</v>
      </c>
      <c r="H55" s="70">
        <f t="shared" si="2"/>
        <v>4.1272153435299832E-3</v>
      </c>
      <c r="I55" s="70">
        <f t="shared" si="2"/>
        <v>3.5309746888547056E-3</v>
      </c>
      <c r="J55" s="70">
        <f t="shared" si="2"/>
        <v>3.6491757896061406E-3</v>
      </c>
      <c r="K55" s="70">
        <f t="shared" si="2"/>
        <v>3.82132033205956E-3</v>
      </c>
      <c r="L55" s="70">
        <f t="shared" si="2"/>
        <v>4.1972717733473244E-3</v>
      </c>
      <c r="M55" s="70">
        <f t="shared" si="2"/>
        <v>4.2903304640616938E-3</v>
      </c>
      <c r="N55" s="70">
        <f t="shared" si="2"/>
        <v>4.4483985765124559E-3</v>
      </c>
      <c r="O55" s="70">
        <f t="shared" si="2"/>
        <v>4.4895624821275383E-3</v>
      </c>
      <c r="P55" s="70">
        <f t="shared" si="2"/>
        <v>3.9171635127739851E-3</v>
      </c>
      <c r="Q55" s="70">
        <f t="shared" si="2"/>
        <v>3.5716294504752797E-3</v>
      </c>
      <c r="R55" s="70">
        <f t="shared" si="2"/>
        <v>3.8881940290390994E-3</v>
      </c>
      <c r="S55" s="70">
        <f t="shared" si="2"/>
        <v>4.1303350160624142E-3</v>
      </c>
      <c r="T55" s="70">
        <f t="shared" si="4"/>
        <v>4.527698863636364E-3</v>
      </c>
    </row>
    <row r="56" spans="1:20" ht="14.25" customHeight="1" x14ac:dyDescent="0.2">
      <c r="A56" s="2" t="s">
        <v>14</v>
      </c>
      <c r="B56" s="70">
        <f t="shared" si="3"/>
        <v>2.8953486138062211E-2</v>
      </c>
      <c r="C56" s="70">
        <f t="shared" si="2"/>
        <v>2.8858906120139343E-2</v>
      </c>
      <c r="D56" s="70">
        <f t="shared" si="2"/>
        <v>2.8403833731953005E-2</v>
      </c>
      <c r="E56" s="70">
        <f t="shared" si="2"/>
        <v>3.2143567969216483E-2</v>
      </c>
      <c r="F56" s="70">
        <f t="shared" si="2"/>
        <v>3.3001182232730956E-2</v>
      </c>
      <c r="G56" s="70">
        <f t="shared" si="2"/>
        <v>4.2945749978160218E-2</v>
      </c>
      <c r="H56" s="70">
        <f t="shared" si="2"/>
        <v>4.7445635209655605E-2</v>
      </c>
      <c r="I56" s="70">
        <f t="shared" si="2"/>
        <v>4.3874982519927282E-2</v>
      </c>
      <c r="J56" s="70">
        <f t="shared" si="2"/>
        <v>4.1597008754426651E-2</v>
      </c>
      <c r="K56" s="70">
        <f t="shared" si="2"/>
        <v>2.6134317213510783E-2</v>
      </c>
      <c r="L56" s="70">
        <f t="shared" si="2"/>
        <v>2.7157347723979413E-2</v>
      </c>
      <c r="M56" s="70">
        <f t="shared" si="2"/>
        <v>2.8403073831699568E-2</v>
      </c>
      <c r="N56" s="70">
        <f t="shared" si="2"/>
        <v>3.3362989323843413E-2</v>
      </c>
      <c r="O56" s="70">
        <f t="shared" si="2"/>
        <v>3.0426079496711465E-2</v>
      </c>
      <c r="P56" s="70">
        <f t="shared" si="2"/>
        <v>3.2777441746594083E-2</v>
      </c>
      <c r="Q56" s="70">
        <f t="shared" si="2"/>
        <v>3.1357219191180605E-2</v>
      </c>
      <c r="R56" s="70">
        <f t="shared" si="2"/>
        <v>2.7462069715590842E-2</v>
      </c>
      <c r="S56" s="70">
        <f t="shared" si="2"/>
        <v>3.1422940906514055E-2</v>
      </c>
      <c r="T56" s="70">
        <f t="shared" si="4"/>
        <v>3.1723484848484848E-2</v>
      </c>
    </row>
    <row r="57" spans="1:20" ht="14.25" customHeight="1" x14ac:dyDescent="0.2">
      <c r="A57" s="2" t="s">
        <v>15</v>
      </c>
      <c r="B57" s="70">
        <f t="shared" si="3"/>
        <v>7.195143038290841E-2</v>
      </c>
      <c r="C57" s="70">
        <f t="shared" si="2"/>
        <v>7.1457622323212677E-2</v>
      </c>
      <c r="D57" s="70">
        <f t="shared" si="2"/>
        <v>7.1978491995600635E-2</v>
      </c>
      <c r="E57" s="70">
        <f t="shared" si="2"/>
        <v>6.9196576660253431E-2</v>
      </c>
      <c r="F57" s="70">
        <f t="shared" si="2"/>
        <v>7.3889545684850538E-2</v>
      </c>
      <c r="G57" s="70">
        <f t="shared" si="2"/>
        <v>6.3440202673189477E-2</v>
      </c>
      <c r="H57" s="70">
        <f t="shared" si="2"/>
        <v>5.9584503867096732E-2</v>
      </c>
      <c r="I57" s="70">
        <f t="shared" si="2"/>
        <v>6.9937770941127117E-2</v>
      </c>
      <c r="J57" s="70">
        <f t="shared" si="2"/>
        <v>8.1486275144259296E-2</v>
      </c>
      <c r="K57" s="70">
        <f t="shared" si="2"/>
        <v>8.6375016471208321E-2</v>
      </c>
      <c r="L57" s="70">
        <f t="shared" si="2"/>
        <v>7.0778993654124822E-2</v>
      </c>
      <c r="M57" s="70">
        <f t="shared" si="2"/>
        <v>7.1659380345941839E-2</v>
      </c>
      <c r="N57" s="70">
        <f t="shared" si="2"/>
        <v>6.3306272241992881E-2</v>
      </c>
      <c r="O57" s="70">
        <f t="shared" si="2"/>
        <v>7.169002001715756E-2</v>
      </c>
      <c r="P57" s="70">
        <f t="shared" si="2"/>
        <v>7.0652956594371957E-2</v>
      </c>
      <c r="Q57" s="70">
        <f t="shared" si="2"/>
        <v>6.749535969402104E-2</v>
      </c>
      <c r="R57" s="70">
        <f t="shared" ref="C57:S72" si="5">R20/R$5</f>
        <v>7.1700473108923815E-2</v>
      </c>
      <c r="S57" s="70">
        <f t="shared" si="5"/>
        <v>7.089058661555489E-2</v>
      </c>
      <c r="T57" s="70">
        <f t="shared" si="4"/>
        <v>7.5224905303030304E-2</v>
      </c>
    </row>
    <row r="58" spans="1:20" ht="14.25" customHeight="1" x14ac:dyDescent="0.2">
      <c r="A58" s="2" t="s">
        <v>16</v>
      </c>
      <c r="B58" s="70">
        <f t="shared" si="3"/>
        <v>0.24987992084382024</v>
      </c>
      <c r="C58" s="70">
        <f t="shared" si="5"/>
        <v>0.22485897685275238</v>
      </c>
      <c r="D58" s="70">
        <f t="shared" si="5"/>
        <v>0.18644925891656919</v>
      </c>
      <c r="E58" s="70">
        <f t="shared" si="5"/>
        <v>0.18609434087441121</v>
      </c>
      <c r="F58" s="70">
        <f t="shared" si="5"/>
        <v>0.17736868772166864</v>
      </c>
      <c r="G58" s="70">
        <f t="shared" si="5"/>
        <v>0.17379225998078099</v>
      </c>
      <c r="H58" s="70">
        <f t="shared" si="5"/>
        <v>0.1756147469912947</v>
      </c>
      <c r="I58" s="70">
        <f t="shared" si="5"/>
        <v>0.18597049363725354</v>
      </c>
      <c r="J58" s="70">
        <f t="shared" si="5"/>
        <v>0.18734832551367092</v>
      </c>
      <c r="K58" s="70">
        <f t="shared" si="5"/>
        <v>0.20235428471032635</v>
      </c>
      <c r="L58" s="70">
        <f t="shared" si="5"/>
        <v>0.20729026133013542</v>
      </c>
      <c r="M58" s="70">
        <f t="shared" si="5"/>
        <v>0.18171450294620795</v>
      </c>
      <c r="N58" s="70">
        <f t="shared" si="5"/>
        <v>0.17590636120996442</v>
      </c>
      <c r="O58" s="70">
        <f t="shared" si="5"/>
        <v>0.17091792965398914</v>
      </c>
      <c r="P58" s="70">
        <f t="shared" si="5"/>
        <v>0.15602407903453441</v>
      </c>
      <c r="Q58" s="70">
        <f t="shared" si="5"/>
        <v>0.14758985319759266</v>
      </c>
      <c r="R58" s="70">
        <f t="shared" si="5"/>
        <v>0.15449453477622491</v>
      </c>
      <c r="S58" s="70">
        <f t="shared" si="5"/>
        <v>0.16399859622600763</v>
      </c>
      <c r="T58" s="70">
        <f t="shared" si="4"/>
        <v>0.1874704071969697</v>
      </c>
    </row>
    <row r="59" spans="1:20" ht="14.25" customHeight="1" x14ac:dyDescent="0.2">
      <c r="A59" s="2" t="s">
        <v>17</v>
      </c>
      <c r="B59" s="70">
        <f t="shared" si="3"/>
        <v>2.660954100943342E-2</v>
      </c>
      <c r="C59" s="70">
        <f t="shared" si="5"/>
        <v>3.7134621845767539E-2</v>
      </c>
      <c r="D59" s="70">
        <f t="shared" si="5"/>
        <v>4.0205303678357569E-2</v>
      </c>
      <c r="E59" s="70">
        <f t="shared" si="5"/>
        <v>4.0768261129171368E-2</v>
      </c>
      <c r="F59" s="70">
        <f t="shared" si="5"/>
        <v>3.7392332376287786E-2</v>
      </c>
      <c r="G59" s="70">
        <f t="shared" si="5"/>
        <v>4.0062898576046127E-2</v>
      </c>
      <c r="H59" s="70">
        <f t="shared" si="5"/>
        <v>4.1185447230603821E-2</v>
      </c>
      <c r="I59" s="70">
        <f t="shared" si="5"/>
        <v>4.1550132848552648E-2</v>
      </c>
      <c r="J59" s="70">
        <f t="shared" si="5"/>
        <v>3.8577001204407775E-2</v>
      </c>
      <c r="K59" s="70">
        <f t="shared" si="5"/>
        <v>2.8308516712786051E-2</v>
      </c>
      <c r="L59" s="70">
        <f t="shared" si="5"/>
        <v>2.5608354569529805E-2</v>
      </c>
      <c r="M59" s="70">
        <f t="shared" si="5"/>
        <v>2.7588454123333425E-2</v>
      </c>
      <c r="N59" s="70">
        <f t="shared" si="5"/>
        <v>2.880338078291815E-2</v>
      </c>
      <c r="O59" s="70">
        <f t="shared" si="5"/>
        <v>3.0197311981698598E-2</v>
      </c>
      <c r="P59" s="70">
        <f t="shared" si="5"/>
        <v>3.4188772718108239E-2</v>
      </c>
      <c r="Q59" s="70">
        <f t="shared" si="5"/>
        <v>3.2622757185443503E-2</v>
      </c>
      <c r="R59" s="70">
        <f t="shared" si="5"/>
        <v>3.2791342650497581E-2</v>
      </c>
      <c r="S59" s="70">
        <f t="shared" si="5"/>
        <v>3.3555597548794641E-2</v>
      </c>
      <c r="T59" s="70">
        <f t="shared" si="4"/>
        <v>3.104285037878788E-2</v>
      </c>
    </row>
    <row r="60" spans="1:20" ht="14.25" customHeight="1" x14ac:dyDescent="0.2">
      <c r="A60" s="2" t="s">
        <v>18</v>
      </c>
      <c r="B60" s="70">
        <f t="shared" si="3"/>
        <v>1.2661146227593229E-2</v>
      </c>
      <c r="C60" s="70">
        <f t="shared" si="5"/>
        <v>1.2201375749323619E-2</v>
      </c>
      <c r="D60" s="70">
        <f t="shared" si="5"/>
        <v>1.4594717270997364E-2</v>
      </c>
      <c r="E60" s="70">
        <f t="shared" si="5"/>
        <v>1.4562462681616135E-2</v>
      </c>
      <c r="F60" s="70">
        <f t="shared" si="5"/>
        <v>1.2599223104205371E-2</v>
      </c>
      <c r="G60" s="70">
        <f t="shared" si="5"/>
        <v>9.0853498733292574E-3</v>
      </c>
      <c r="H60" s="70">
        <f t="shared" si="5"/>
        <v>1.0977005514514618E-2</v>
      </c>
      <c r="I60" s="70">
        <f t="shared" si="5"/>
        <v>1.0225842539504964E-2</v>
      </c>
      <c r="J60" s="70">
        <f t="shared" si="5"/>
        <v>9.5094285354761013E-3</v>
      </c>
      <c r="K60" s="70">
        <f t="shared" si="5"/>
        <v>9.6411472745640617E-3</v>
      </c>
      <c r="L60" s="70">
        <f t="shared" si="5"/>
        <v>7.9948033778044266E-3</v>
      </c>
      <c r="M60" s="70">
        <f t="shared" si="5"/>
        <v>8.0104271322670867E-3</v>
      </c>
      <c r="N60" s="70">
        <f t="shared" si="5"/>
        <v>7.3398576512455514E-3</v>
      </c>
      <c r="O60" s="70">
        <f t="shared" si="5"/>
        <v>6.9488132685158709E-3</v>
      </c>
      <c r="P60" s="70">
        <f t="shared" si="5"/>
        <v>6.7110227829142548E-3</v>
      </c>
      <c r="Q60" s="70">
        <f t="shared" si="5"/>
        <v>5.793351707070139E-3</v>
      </c>
      <c r="R60" s="70">
        <f t="shared" si="5"/>
        <v>5.5739844472238835E-3</v>
      </c>
      <c r="S60" s="70">
        <f t="shared" si="5"/>
        <v>6.8838916934373566E-3</v>
      </c>
      <c r="T60" s="70">
        <f t="shared" si="4"/>
        <v>9.08499053030303E-3</v>
      </c>
    </row>
    <row r="61" spans="1:20" ht="14.25" customHeight="1" x14ac:dyDescent="0.2">
      <c r="A61" s="2" t="s">
        <v>19</v>
      </c>
      <c r="B61" s="70">
        <f t="shared" si="3"/>
        <v>8.5304232550097031E-3</v>
      </c>
      <c r="C61" s="70">
        <f t="shared" si="5"/>
        <v>9.6903679864193387E-3</v>
      </c>
      <c r="D61" s="70">
        <f t="shared" si="5"/>
        <v>1.0719086608124859E-2</v>
      </c>
      <c r="E61" s="70">
        <f t="shared" si="5"/>
        <v>1.0714522656405493E-2</v>
      </c>
      <c r="F61" s="70">
        <f t="shared" si="5"/>
        <v>1.1585880763384564E-2</v>
      </c>
      <c r="G61" s="70">
        <f t="shared" si="5"/>
        <v>1.296409539617367E-2</v>
      </c>
      <c r="H61" s="70">
        <f t="shared" si="5"/>
        <v>1.5104220858044602E-2</v>
      </c>
      <c r="I61" s="70">
        <f t="shared" si="5"/>
        <v>1.2795413228919032E-2</v>
      </c>
      <c r="J61" s="70">
        <f t="shared" si="5"/>
        <v>1.1864315375074153E-2</v>
      </c>
      <c r="K61" s="70">
        <f t="shared" si="5"/>
        <v>1.6690824438880838E-2</v>
      </c>
      <c r="L61" s="70">
        <f t="shared" si="5"/>
        <v>1.8712836656173487E-2</v>
      </c>
      <c r="M61" s="70">
        <f t="shared" si="5"/>
        <v>1.6346702147880632E-2</v>
      </c>
      <c r="N61" s="70">
        <f t="shared" si="5"/>
        <v>1.6153247330960855E-2</v>
      </c>
      <c r="O61" s="70">
        <f t="shared" si="5"/>
        <v>1.5041464112096082E-2</v>
      </c>
      <c r="P61" s="70">
        <f t="shared" si="5"/>
        <v>1.4660560500014401E-2</v>
      </c>
      <c r="Q61" s="70">
        <f t="shared" si="5"/>
        <v>1.5917655661173296E-2</v>
      </c>
      <c r="R61" s="70">
        <f t="shared" si="5"/>
        <v>1.3459133177443036E-2</v>
      </c>
      <c r="S61" s="70">
        <f t="shared" si="5"/>
        <v>1.2984909429581836E-2</v>
      </c>
      <c r="T61" s="70">
        <f t="shared" si="4"/>
        <v>1.4500473484848484E-2</v>
      </c>
    </row>
    <row r="62" spans="1:20" ht="14.25" customHeight="1" x14ac:dyDescent="0.2">
      <c r="A62" s="2" t="s">
        <v>20</v>
      </c>
      <c r="B62" s="70">
        <f t="shared" si="3"/>
        <v>1.3698630136986301E-2</v>
      </c>
      <c r="C62" s="70">
        <f t="shared" si="5"/>
        <v>1.1105020247210483E-2</v>
      </c>
      <c r="D62" s="70">
        <f t="shared" si="5"/>
        <v>1.721338663780311E-2</v>
      </c>
      <c r="E62" s="70">
        <f t="shared" si="5"/>
        <v>1.8675777880979235E-2</v>
      </c>
      <c r="F62" s="70">
        <f t="shared" si="5"/>
        <v>1.3578787366998817E-2</v>
      </c>
      <c r="G62" s="70">
        <f t="shared" si="5"/>
        <v>1.5008299117672753E-2</v>
      </c>
      <c r="H62" s="70">
        <f t="shared" si="5"/>
        <v>1.2901883258765998E-2</v>
      </c>
      <c r="I62" s="70">
        <f t="shared" si="5"/>
        <v>1.5749545518109354E-2</v>
      </c>
      <c r="J62" s="70">
        <f t="shared" si="5"/>
        <v>1.1900267845907709E-2</v>
      </c>
      <c r="K62" s="70">
        <f t="shared" si="5"/>
        <v>1.144199938507489E-2</v>
      </c>
      <c r="L62" s="70">
        <f t="shared" si="5"/>
        <v>1.3816019587268276E-2</v>
      </c>
      <c r="M62" s="70">
        <f t="shared" si="5"/>
        <v>1.4934694653379314E-2</v>
      </c>
      <c r="N62" s="70">
        <f t="shared" si="5"/>
        <v>1.6347864768683273E-2</v>
      </c>
      <c r="O62" s="70">
        <f t="shared" si="5"/>
        <v>1.6328281384043467E-2</v>
      </c>
      <c r="P62" s="70">
        <f t="shared" si="5"/>
        <v>1.6590339583513351E-2</v>
      </c>
      <c r="Q62" s="70">
        <f t="shared" si="5"/>
        <v>1.5102086731537206E-2</v>
      </c>
      <c r="R62" s="70">
        <f t="shared" si="5"/>
        <v>1.5552776116156398E-2</v>
      </c>
      <c r="S62" s="70">
        <f t="shared" si="5"/>
        <v>1.425370515347029E-2</v>
      </c>
      <c r="T62" s="70">
        <f t="shared" si="4"/>
        <v>1.3464725378787878E-2</v>
      </c>
    </row>
    <row r="63" spans="1:20" ht="14.25" customHeight="1" x14ac:dyDescent="0.2">
      <c r="A63" s="2" t="s">
        <v>21</v>
      </c>
      <c r="B63" s="70">
        <f t="shared" si="3"/>
        <v>3.4640434974735346E-2</v>
      </c>
      <c r="C63" s="70">
        <f t="shared" si="5"/>
        <v>3.2289437852557869E-2</v>
      </c>
      <c r="D63" s="70">
        <f t="shared" si="5"/>
        <v>3.0149613309823502E-2</v>
      </c>
      <c r="E63" s="70">
        <f t="shared" si="5"/>
        <v>2.7151197505473363E-2</v>
      </c>
      <c r="F63" s="70">
        <f t="shared" si="5"/>
        <v>2.5688228339807464E-2</v>
      </c>
      <c r="G63" s="70">
        <f t="shared" si="5"/>
        <v>2.5369092338604002E-2</v>
      </c>
      <c r="H63" s="70">
        <f t="shared" si="5"/>
        <v>2.3757500086706206E-2</v>
      </c>
      <c r="I63" s="70">
        <f t="shared" si="5"/>
        <v>1.863375751643127E-2</v>
      </c>
      <c r="J63" s="70">
        <f t="shared" si="5"/>
        <v>1.3769796329252728E-2</v>
      </c>
      <c r="K63" s="70">
        <f t="shared" si="5"/>
        <v>1.5548820661483727E-2</v>
      </c>
      <c r="L63" s="70">
        <f t="shared" si="5"/>
        <v>1.651426572727727E-2</v>
      </c>
      <c r="M63" s="70">
        <f t="shared" si="5"/>
        <v>1.9985336845249408E-2</v>
      </c>
      <c r="N63" s="70">
        <f t="shared" si="5"/>
        <v>2.1769350533807828E-2</v>
      </c>
      <c r="O63" s="70">
        <f t="shared" si="5"/>
        <v>2.1246782956820132E-2</v>
      </c>
      <c r="P63" s="70">
        <f t="shared" si="5"/>
        <v>2.1947636740689537E-2</v>
      </c>
      <c r="Q63" s="70">
        <f t="shared" si="5"/>
        <v>2.9388604533438327E-2</v>
      </c>
      <c r="R63" s="70">
        <f t="shared" si="5"/>
        <v>2.8141823916471805E-2</v>
      </c>
      <c r="S63" s="70">
        <f t="shared" si="5"/>
        <v>2.9641227762330264E-2</v>
      </c>
      <c r="T63" s="70">
        <f t="shared" si="4"/>
        <v>2.9711174242424244E-2</v>
      </c>
    </row>
    <row r="64" spans="1:20" ht="14.25" customHeight="1" x14ac:dyDescent="0.2">
      <c r="A64" s="2" t="s">
        <v>22</v>
      </c>
      <c r="B64" s="70">
        <f t="shared" si="3"/>
        <v>5.1297815519990776E-2</v>
      </c>
      <c r="C64" s="70">
        <f t="shared" si="5"/>
        <v>5.5242170783894186E-2</v>
      </c>
      <c r="D64" s="70">
        <f t="shared" si="5"/>
        <v>6.9761351931705101E-2</v>
      </c>
      <c r="E64" s="70">
        <f t="shared" si="5"/>
        <v>6.7853114841106621E-2</v>
      </c>
      <c r="F64" s="70">
        <f t="shared" si="5"/>
        <v>6.328322918425941E-2</v>
      </c>
      <c r="G64" s="70">
        <f t="shared" si="5"/>
        <v>6.1902681925395303E-2</v>
      </c>
      <c r="H64" s="70">
        <f t="shared" si="5"/>
        <v>6.0711684528144835E-2</v>
      </c>
      <c r="I64" s="70">
        <f t="shared" si="5"/>
        <v>5.2510138442175919E-2</v>
      </c>
      <c r="J64" s="70">
        <f t="shared" si="5"/>
        <v>4.4527135127361631E-2</v>
      </c>
      <c r="K64" s="70">
        <f t="shared" si="5"/>
        <v>4.8579083761584749E-2</v>
      </c>
      <c r="L64" s="70">
        <f t="shared" si="5"/>
        <v>5.2291010842952082E-2</v>
      </c>
      <c r="M64" s="70">
        <f t="shared" si="5"/>
        <v>5.0805115811768539E-2</v>
      </c>
      <c r="N64" s="70">
        <f t="shared" si="5"/>
        <v>5.4465080071174378E-2</v>
      </c>
      <c r="O64" s="70">
        <f t="shared" si="5"/>
        <v>5.4389476694309408E-2</v>
      </c>
      <c r="P64" s="70">
        <f t="shared" si="5"/>
        <v>5.4552262449955355E-2</v>
      </c>
      <c r="Q64" s="70">
        <f t="shared" si="5"/>
        <v>6.0211485460374602E-2</v>
      </c>
      <c r="R64" s="70">
        <f t="shared" si="5"/>
        <v>6.433193757137419E-2</v>
      </c>
      <c r="S64" s="70">
        <f t="shared" si="5"/>
        <v>5.7365764111977968E-2</v>
      </c>
      <c r="T64" s="70">
        <f t="shared" si="4"/>
        <v>4.9893465909090912E-2</v>
      </c>
    </row>
    <row r="65" spans="1:20" ht="14.25" customHeight="1" x14ac:dyDescent="0.2">
      <c r="A65" s="2" t="s">
        <v>23</v>
      </c>
      <c r="B65" s="70">
        <f t="shared" si="3"/>
        <v>2.8242617533478067E-3</v>
      </c>
      <c r="C65" s="70">
        <f t="shared" si="5"/>
        <v>2.9354034411416246E-3</v>
      </c>
      <c r="D65" s="70">
        <f t="shared" si="5"/>
        <v>3.6661371135280458E-3</v>
      </c>
      <c r="E65" s="70">
        <f t="shared" si="5"/>
        <v>3.3337756252902542E-3</v>
      </c>
      <c r="F65" s="70">
        <f t="shared" si="5"/>
        <v>4.0027022462421884E-3</v>
      </c>
      <c r="G65" s="70">
        <f t="shared" si="5"/>
        <v>2.3936402550886696E-3</v>
      </c>
      <c r="H65" s="70">
        <f t="shared" si="5"/>
        <v>1.734124093920161E-3</v>
      </c>
      <c r="I65" s="70">
        <f t="shared" si="5"/>
        <v>2.3947699622430428E-3</v>
      </c>
      <c r="J65" s="70">
        <f t="shared" si="5"/>
        <v>2.5885779000161787E-3</v>
      </c>
      <c r="K65" s="70">
        <f t="shared" si="5"/>
        <v>3.3601264988799579E-3</v>
      </c>
      <c r="L65" s="70">
        <f t="shared" si="5"/>
        <v>2.6732623794533555E-3</v>
      </c>
      <c r="M65" s="70">
        <f t="shared" si="5"/>
        <v>2.8783229695603769E-3</v>
      </c>
      <c r="N65" s="70">
        <f t="shared" si="5"/>
        <v>2.3632117437722422E-3</v>
      </c>
      <c r="O65" s="70">
        <f t="shared" si="5"/>
        <v>2.8024020589076351E-3</v>
      </c>
      <c r="P65" s="70">
        <f t="shared" si="5"/>
        <v>3.6003341110055014E-3</v>
      </c>
      <c r="Q65" s="70">
        <f t="shared" si="5"/>
        <v>3.3185218516227008E-3</v>
      </c>
      <c r="R65" s="70">
        <f t="shared" si="5"/>
        <v>3.6434825167219534E-3</v>
      </c>
      <c r="S65" s="70">
        <f t="shared" si="5"/>
        <v>3.2124827902707664E-3</v>
      </c>
      <c r="T65" s="70">
        <f t="shared" si="4"/>
        <v>3.995028409090909E-3</v>
      </c>
    </row>
    <row r="66" spans="1:20" ht="14.25" customHeight="1" x14ac:dyDescent="0.2">
      <c r="A66" s="2" t="s">
        <v>24</v>
      </c>
      <c r="B66" s="70">
        <f t="shared" si="3"/>
        <v>2.3420238621299161E-2</v>
      </c>
      <c r="C66" s="70">
        <f t="shared" si="5"/>
        <v>2.5675938533359269E-2</v>
      </c>
      <c r="D66" s="70">
        <f t="shared" si="5"/>
        <v>2.5610586407360206E-2</v>
      </c>
      <c r="E66" s="70">
        <f t="shared" si="5"/>
        <v>2.2341272473960061E-2</v>
      </c>
      <c r="F66" s="70">
        <f t="shared" si="5"/>
        <v>1.6669481506502281E-2</v>
      </c>
      <c r="G66" s="70">
        <f t="shared" si="5"/>
        <v>2.1350572202323753E-2</v>
      </c>
      <c r="H66" s="70">
        <f t="shared" si="5"/>
        <v>1.9006000069364964E-2</v>
      </c>
      <c r="I66" s="70">
        <f t="shared" si="5"/>
        <v>1.8004474898615577E-2</v>
      </c>
      <c r="J66" s="70">
        <f t="shared" si="5"/>
        <v>2.0277193550126731E-2</v>
      </c>
      <c r="K66" s="70">
        <f t="shared" si="5"/>
        <v>2.1478455659507182E-2</v>
      </c>
      <c r="L66" s="70">
        <f t="shared" si="5"/>
        <v>2.2710238345075701E-2</v>
      </c>
      <c r="M66" s="70">
        <f t="shared" si="5"/>
        <v>2.23748879897901E-2</v>
      </c>
      <c r="N66" s="70">
        <f t="shared" si="5"/>
        <v>2.2964857651245552E-2</v>
      </c>
      <c r="O66" s="70">
        <f t="shared" si="5"/>
        <v>2.5679153560194453E-2</v>
      </c>
      <c r="P66" s="70">
        <f t="shared" si="5"/>
        <v>2.3733402459748264E-2</v>
      </c>
      <c r="Q66" s="70">
        <f t="shared" si="5"/>
        <v>2.8123066539175432E-2</v>
      </c>
      <c r="R66" s="70">
        <f t="shared" si="5"/>
        <v>2.5640328457229866E-2</v>
      </c>
      <c r="S66" s="70">
        <f t="shared" si="5"/>
        <v>2.046270550441379E-2</v>
      </c>
      <c r="T66" s="70">
        <f t="shared" si="4"/>
        <v>1.9827178030303032E-2</v>
      </c>
    </row>
    <row r="67" spans="1:20" ht="14.25" customHeight="1" x14ac:dyDescent="0.2">
      <c r="A67" s="2" t="s">
        <v>25</v>
      </c>
      <c r="B67" s="70">
        <f t="shared" si="3"/>
        <v>1.9539280293569522E-2</v>
      </c>
      <c r="C67" s="70">
        <f t="shared" si="5"/>
        <v>2.4880196636664249E-2</v>
      </c>
      <c r="D67" s="70">
        <f t="shared" si="5"/>
        <v>2.8822820830641922E-2</v>
      </c>
      <c r="E67" s="70">
        <f t="shared" si="5"/>
        <v>2.476282093810124E-2</v>
      </c>
      <c r="F67" s="70">
        <f t="shared" si="5"/>
        <v>2.7664245904408039E-2</v>
      </c>
      <c r="G67" s="70">
        <f t="shared" si="5"/>
        <v>1.8590023586966018E-2</v>
      </c>
      <c r="H67" s="70">
        <f t="shared" si="5"/>
        <v>2.2058058474664449E-2</v>
      </c>
      <c r="I67" s="70">
        <f t="shared" si="5"/>
        <v>2.1850090896378131E-2</v>
      </c>
      <c r="J67" s="70">
        <f t="shared" si="5"/>
        <v>2.2524222977224111E-2</v>
      </c>
      <c r="K67" s="70">
        <f t="shared" si="5"/>
        <v>2.6112355602406993E-2</v>
      </c>
      <c r="L67" s="70">
        <f t="shared" si="5"/>
        <v>2.7532104132313995E-2</v>
      </c>
      <c r="M67" s="70">
        <f t="shared" si="5"/>
        <v>2.6475140521899695E-2</v>
      </c>
      <c r="N67" s="70">
        <f t="shared" si="5"/>
        <v>2.3298487544483985E-2</v>
      </c>
      <c r="O67" s="70">
        <f t="shared" si="5"/>
        <v>2.4106376894480985E-2</v>
      </c>
      <c r="P67" s="70">
        <f t="shared" si="5"/>
        <v>2.2350874161122154E-2</v>
      </c>
      <c r="Q67" s="70">
        <f t="shared" si="5"/>
        <v>2.418583722369087E-2</v>
      </c>
      <c r="R67" s="70">
        <f t="shared" si="5"/>
        <v>2.308445266191745E-2</v>
      </c>
      <c r="S67" s="70">
        <f t="shared" si="5"/>
        <v>2.3594201333585293E-2</v>
      </c>
      <c r="T67" s="70">
        <f t="shared" si="4"/>
        <v>2.462121212121212E-2</v>
      </c>
    </row>
    <row r="68" spans="1:20" ht="14.25" customHeight="1" x14ac:dyDescent="0.2">
      <c r="A68" s="2" t="s">
        <v>26</v>
      </c>
      <c r="B68" s="70">
        <f t="shared" si="3"/>
        <v>1.1450748333301312E-2</v>
      </c>
      <c r="C68" s="70">
        <f t="shared" si="5"/>
        <v>1.5225194956764691E-2</v>
      </c>
      <c r="D68" s="70">
        <f t="shared" si="5"/>
        <v>1.4001152214521395E-2</v>
      </c>
      <c r="E68" s="70">
        <f t="shared" si="5"/>
        <v>1.643667484906787E-2</v>
      </c>
      <c r="F68" s="70">
        <f t="shared" si="5"/>
        <v>1.6652592467488601E-2</v>
      </c>
      <c r="G68" s="70">
        <f t="shared" si="5"/>
        <v>1.9096706560670917E-2</v>
      </c>
      <c r="H68" s="70">
        <f t="shared" si="5"/>
        <v>1.8503104082128116E-2</v>
      </c>
      <c r="I68" s="70">
        <f t="shared" si="5"/>
        <v>1.6990630681023633E-2</v>
      </c>
      <c r="J68" s="70">
        <f t="shared" si="5"/>
        <v>1.5495514929263514E-2</v>
      </c>
      <c r="K68" s="70">
        <f t="shared" si="5"/>
        <v>1.1903193218254492E-2</v>
      </c>
      <c r="L68" s="70">
        <f t="shared" si="5"/>
        <v>1.5914655473941938E-2</v>
      </c>
      <c r="M68" s="70">
        <f t="shared" si="5"/>
        <v>1.8437559399353733E-2</v>
      </c>
      <c r="N68" s="70">
        <f t="shared" si="5"/>
        <v>1.807161921708185E-2</v>
      </c>
      <c r="O68" s="70">
        <f t="shared" si="5"/>
        <v>1.7815270231627107E-2</v>
      </c>
      <c r="P68" s="70">
        <f t="shared" si="5"/>
        <v>1.9845041619862322E-2</v>
      </c>
      <c r="Q68" s="70">
        <f t="shared" si="5"/>
        <v>1.9573654311266099E-2</v>
      </c>
      <c r="R68" s="70">
        <f t="shared" si="5"/>
        <v>2.0882049051063136E-2</v>
      </c>
      <c r="S68" s="70">
        <f t="shared" si="5"/>
        <v>2.0651675080312071E-2</v>
      </c>
      <c r="T68" s="70">
        <f t="shared" si="4"/>
        <v>1.935369318181818E-2</v>
      </c>
    </row>
    <row r="69" spans="1:20" ht="14.25" customHeight="1" x14ac:dyDescent="0.2">
      <c r="A69" s="2" t="s">
        <v>27</v>
      </c>
      <c r="B69" s="70">
        <f t="shared" si="3"/>
        <v>3.189302388134258E-3</v>
      </c>
      <c r="C69" s="70">
        <f t="shared" si="5"/>
        <v>3.3067496595992995E-3</v>
      </c>
      <c r="D69" s="70">
        <f t="shared" si="5"/>
        <v>2.8456207119289118E-3</v>
      </c>
      <c r="E69" s="70">
        <f t="shared" si="5"/>
        <v>3.1679161414449679E-3</v>
      </c>
      <c r="F69" s="70">
        <f t="shared" si="5"/>
        <v>3.8507008951190677E-3</v>
      </c>
      <c r="G69" s="70">
        <f t="shared" si="5"/>
        <v>4.2107102297545204E-3</v>
      </c>
      <c r="H69" s="70">
        <f t="shared" si="5"/>
        <v>4.6474525717060313E-3</v>
      </c>
      <c r="I69" s="70">
        <f t="shared" si="5"/>
        <v>4.6496993427492658E-3</v>
      </c>
      <c r="J69" s="70">
        <f t="shared" si="5"/>
        <v>4.8535835625303347E-3</v>
      </c>
      <c r="K69" s="70">
        <f t="shared" si="5"/>
        <v>4.4362454429656964E-3</v>
      </c>
      <c r="L69" s="70">
        <f t="shared" si="5"/>
        <v>3.7725478439014641E-3</v>
      </c>
      <c r="M69" s="70">
        <f t="shared" si="5"/>
        <v>3.9373285904363642E-3</v>
      </c>
      <c r="N69" s="70">
        <f t="shared" si="5"/>
        <v>4.225978647686833E-3</v>
      </c>
      <c r="O69" s="70">
        <f t="shared" si="5"/>
        <v>3.4887046039462398E-3</v>
      </c>
      <c r="P69" s="70">
        <f t="shared" si="5"/>
        <v>3.2835047092370172E-3</v>
      </c>
      <c r="Q69" s="70">
        <f t="shared" si="5"/>
        <v>3.5435063839361043E-3</v>
      </c>
      <c r="R69" s="70">
        <f t="shared" si="5"/>
        <v>3.208439828158138E-3</v>
      </c>
      <c r="S69" s="70">
        <f t="shared" si="5"/>
        <v>2.7805523310746971E-3</v>
      </c>
      <c r="T69" s="70">
        <f t="shared" si="4"/>
        <v>2.5153882575757575E-3</v>
      </c>
    </row>
    <row r="70" spans="1:20" ht="14.25" customHeight="1" x14ac:dyDescent="0.2">
      <c r="A70" s="2" t="s">
        <v>28</v>
      </c>
      <c r="B70" s="70">
        <f t="shared" si="3"/>
        <v>1.8943687678917943E-2</v>
      </c>
      <c r="C70" s="70">
        <f t="shared" si="5"/>
        <v>1.8054499478346978E-2</v>
      </c>
      <c r="D70" s="70">
        <f t="shared" si="5"/>
        <v>1.8871877236780084E-2</v>
      </c>
      <c r="E70" s="70">
        <f t="shared" si="5"/>
        <v>1.7083526836064487E-2</v>
      </c>
      <c r="F70" s="70">
        <f t="shared" si="5"/>
        <v>1.6264144570173958E-2</v>
      </c>
      <c r="G70" s="70">
        <f t="shared" si="5"/>
        <v>1.6039136891762035E-2</v>
      </c>
      <c r="H70" s="70">
        <f t="shared" si="5"/>
        <v>1.5711164290916659E-2</v>
      </c>
      <c r="I70" s="70">
        <f t="shared" si="5"/>
        <v>1.6815829953852609E-2</v>
      </c>
      <c r="J70" s="70">
        <f t="shared" si="5"/>
        <v>1.6340397993852129E-2</v>
      </c>
      <c r="K70" s="70">
        <f t="shared" si="5"/>
        <v>2.0775684104185885E-2</v>
      </c>
      <c r="L70" s="70">
        <f t="shared" si="5"/>
        <v>2.1411082796182482E-2</v>
      </c>
      <c r="M70" s="70">
        <f t="shared" si="5"/>
        <v>2.0121106796643768E-2</v>
      </c>
      <c r="N70" s="70">
        <f t="shared" si="5"/>
        <v>1.95173487544484E-2</v>
      </c>
      <c r="O70" s="70">
        <f t="shared" si="5"/>
        <v>2.1018015441807262E-2</v>
      </c>
      <c r="P70" s="70">
        <f t="shared" si="5"/>
        <v>2.082433249805582E-2</v>
      </c>
      <c r="Q70" s="70">
        <f t="shared" si="5"/>
        <v>2.1401653636312502E-2</v>
      </c>
      <c r="R70" s="70">
        <f t="shared" si="5"/>
        <v>2.3682636358692697E-2</v>
      </c>
      <c r="S70" s="70">
        <f t="shared" si="5"/>
        <v>2.2838323029992173E-2</v>
      </c>
      <c r="T70" s="70">
        <f t="shared" si="4"/>
        <v>2.4088541666666668E-2</v>
      </c>
    </row>
    <row r="71" spans="1:20" ht="14.25" customHeight="1" x14ac:dyDescent="0.2">
      <c r="A71" s="2" t="s">
        <v>29</v>
      </c>
      <c r="B71" s="70">
        <f t="shared" si="3"/>
        <v>4.539952736844128E-2</v>
      </c>
      <c r="C71" s="70">
        <f t="shared" si="5"/>
        <v>4.4119467383423809E-2</v>
      </c>
      <c r="D71" s="70">
        <f t="shared" si="5"/>
        <v>3.9786316579668649E-2</v>
      </c>
      <c r="E71" s="70">
        <f t="shared" si="5"/>
        <v>3.9988721555098521E-2</v>
      </c>
      <c r="F71" s="70">
        <f t="shared" si="5"/>
        <v>4.0618138827900691E-2</v>
      </c>
      <c r="G71" s="70">
        <f t="shared" si="5"/>
        <v>4.7802917795055473E-2</v>
      </c>
      <c r="H71" s="70">
        <f t="shared" si="5"/>
        <v>5.2578642527659279E-2</v>
      </c>
      <c r="I71" s="70">
        <f t="shared" si="5"/>
        <v>5.4590267095511118E-2</v>
      </c>
      <c r="J71" s="70">
        <f t="shared" si="5"/>
        <v>5.276025094824642E-2</v>
      </c>
      <c r="K71" s="70">
        <f t="shared" si="5"/>
        <v>5.0819168094171391E-2</v>
      </c>
      <c r="L71" s="70">
        <f t="shared" si="5"/>
        <v>5.2340978364063359E-2</v>
      </c>
      <c r="M71" s="70">
        <f t="shared" si="5"/>
        <v>5.7865153284275127E-2</v>
      </c>
      <c r="N71" s="70">
        <f t="shared" si="5"/>
        <v>5.3019350533807831E-2</v>
      </c>
      <c r="O71" s="70">
        <f t="shared" si="5"/>
        <v>5.4160709179296537E-2</v>
      </c>
      <c r="P71" s="70">
        <f t="shared" si="5"/>
        <v>5.7864569832080416E-2</v>
      </c>
      <c r="Q71" s="70">
        <f t="shared" si="5"/>
        <v>5.5936779346419933E-2</v>
      </c>
      <c r="R71" s="70">
        <f t="shared" si="5"/>
        <v>5.2368263635869272E-2</v>
      </c>
      <c r="S71" s="70">
        <f t="shared" si="5"/>
        <v>5.574602488999271E-2</v>
      </c>
      <c r="T71" s="70">
        <f t="shared" si="4"/>
        <v>6.5133759469696975E-2</v>
      </c>
    </row>
    <row r="72" spans="1:20" ht="14.25" customHeight="1" x14ac:dyDescent="0.2">
      <c r="A72" s="2" t="s">
        <v>30</v>
      </c>
      <c r="B72" s="70">
        <f t="shared" si="3"/>
        <v>1.6292339910468981E-2</v>
      </c>
      <c r="C72" s="70">
        <f t="shared" si="5"/>
        <v>1.5136779190465244E-2</v>
      </c>
      <c r="D72" s="70">
        <f t="shared" si="5"/>
        <v>1.8103734222517064E-2</v>
      </c>
      <c r="E72" s="70">
        <f t="shared" si="5"/>
        <v>1.7614277184369403E-2</v>
      </c>
      <c r="F72" s="70">
        <f t="shared" si="5"/>
        <v>1.8493497719979733E-2</v>
      </c>
      <c r="G72" s="70">
        <f t="shared" si="5"/>
        <v>1.5497510264698174E-2</v>
      </c>
      <c r="H72" s="70">
        <f t="shared" si="5"/>
        <v>1.6110012832518294E-2</v>
      </c>
      <c r="I72" s="70">
        <f t="shared" si="5"/>
        <v>1.6745909662984199E-2</v>
      </c>
      <c r="J72" s="70">
        <f t="shared" si="5"/>
        <v>1.2781103381329881E-2</v>
      </c>
      <c r="K72" s="70">
        <f t="shared" si="5"/>
        <v>1.0387842052092942E-2</v>
      </c>
      <c r="L72" s="70">
        <f t="shared" si="5"/>
        <v>8.8692349972517865E-3</v>
      </c>
      <c r="M72" s="70">
        <f t="shared" si="5"/>
        <v>9.205202704537431E-3</v>
      </c>
      <c r="N72" s="70">
        <f t="shared" si="5"/>
        <v>1.1760453736654804E-2</v>
      </c>
      <c r="O72" s="70">
        <f t="shared" si="5"/>
        <v>1.6728624535315983E-2</v>
      </c>
      <c r="P72" s="70">
        <f t="shared" si="5"/>
        <v>1.8260894611019901E-2</v>
      </c>
      <c r="Q72" s="70">
        <f t="shared" si="5"/>
        <v>1.687383992350526E-2</v>
      </c>
      <c r="R72" s="70">
        <f t="shared" ref="C72:S74" si="6">R35/R$5</f>
        <v>1.7401707542552613E-2</v>
      </c>
      <c r="S72" s="70">
        <f t="shared" si="6"/>
        <v>1.9301892395324354E-2</v>
      </c>
      <c r="T72" s="70">
        <f t="shared" ref="T72" si="7">T35/T$5</f>
        <v>1.796283143939394E-2</v>
      </c>
    </row>
    <row r="73" spans="1:20" ht="14.25" customHeight="1" x14ac:dyDescent="0.2">
      <c r="A73" s="2" t="s">
        <v>31</v>
      </c>
      <c r="B73" s="70">
        <f t="shared" si="3"/>
        <v>2.4131107225883304E-2</v>
      </c>
      <c r="C73" s="70">
        <f t="shared" si="6"/>
        <v>2.1750278509663844E-2</v>
      </c>
      <c r="D73" s="70">
        <f t="shared" si="6"/>
        <v>2.4650407639531434E-2</v>
      </c>
      <c r="E73" s="70">
        <f t="shared" si="6"/>
        <v>3.7169110329728652E-2</v>
      </c>
      <c r="F73" s="70">
        <f t="shared" si="6"/>
        <v>4.058436074987333E-2</v>
      </c>
      <c r="G73" s="70">
        <f t="shared" si="6"/>
        <v>3.9311610028828513E-2</v>
      </c>
      <c r="H73" s="70">
        <f t="shared" si="6"/>
        <v>3.7110255609891445E-2</v>
      </c>
      <c r="I73" s="70">
        <f t="shared" si="6"/>
        <v>3.6568312124178437E-2</v>
      </c>
      <c r="J73" s="70">
        <f t="shared" si="6"/>
        <v>3.5952470833558035E-2</v>
      </c>
      <c r="K73" s="70">
        <f t="shared" si="6"/>
        <v>3.3930689155356436E-2</v>
      </c>
      <c r="L73" s="70">
        <f t="shared" si="6"/>
        <v>3.4077849397891373E-2</v>
      </c>
      <c r="M73" s="70">
        <f t="shared" si="6"/>
        <v>3.7146658701496187E-2</v>
      </c>
      <c r="N73" s="70">
        <f t="shared" si="6"/>
        <v>3.4725311387900352E-2</v>
      </c>
      <c r="O73" s="70">
        <f t="shared" si="6"/>
        <v>3.2141835859307979E-2</v>
      </c>
      <c r="P73" s="70">
        <f t="shared" si="6"/>
        <v>3.2691033727929954E-2</v>
      </c>
      <c r="Q73" s="70">
        <f t="shared" si="6"/>
        <v>2.9472973733055852E-2</v>
      </c>
      <c r="R73" s="70">
        <f t="shared" si="6"/>
        <v>2.822339442057752E-2</v>
      </c>
      <c r="S73" s="70">
        <f t="shared" si="6"/>
        <v>2.7589558081148935E-2</v>
      </c>
      <c r="T73" s="70">
        <f t="shared" ref="T73" si="8">T36/T$5</f>
        <v>3.1161221590909092E-2</v>
      </c>
    </row>
    <row r="74" spans="1:20" ht="14.25" customHeight="1" x14ac:dyDescent="0.2">
      <c r="A74" s="3" t="s">
        <v>32</v>
      </c>
      <c r="B74" s="71">
        <f t="shared" si="3"/>
        <v>3.2027512536263902E-2</v>
      </c>
      <c r="C74" s="71">
        <f t="shared" si="6"/>
        <v>3.333274389489134E-2</v>
      </c>
      <c r="D74" s="71">
        <f t="shared" si="6"/>
        <v>3.4287110909376584E-2</v>
      </c>
      <c r="E74" s="71">
        <f t="shared" si="6"/>
        <v>3.2823591852982156E-2</v>
      </c>
      <c r="F74" s="71">
        <f t="shared" si="6"/>
        <v>3.4858976524235773E-2</v>
      </c>
      <c r="G74" s="71">
        <f t="shared" si="6"/>
        <v>2.8950816807897267E-2</v>
      </c>
      <c r="H74" s="71">
        <f t="shared" si="6"/>
        <v>3.0364512884542019E-2</v>
      </c>
      <c r="I74" s="71">
        <f t="shared" si="6"/>
        <v>3.0782408054817509E-2</v>
      </c>
      <c r="J74" s="71">
        <f t="shared" si="6"/>
        <v>3.4730086825217062E-2</v>
      </c>
      <c r="K74" s="71">
        <f t="shared" si="6"/>
        <v>3.7883779154038739E-2</v>
      </c>
      <c r="L74" s="71">
        <f t="shared" si="6"/>
        <v>3.5252086144006399E-2</v>
      </c>
      <c r="M74" s="71">
        <f t="shared" si="6"/>
        <v>3.5055801450023079E-2</v>
      </c>
      <c r="N74" s="71">
        <f t="shared" si="6"/>
        <v>3.7144128113879002E-2</v>
      </c>
      <c r="O74" s="71">
        <f t="shared" si="6"/>
        <v>3.8976265370317412E-2</v>
      </c>
      <c r="P74" s="71">
        <f t="shared" si="6"/>
        <v>3.9258043146403986E-2</v>
      </c>
      <c r="Q74" s="71">
        <f t="shared" si="6"/>
        <v>4.2915799538781711E-2</v>
      </c>
      <c r="R74" s="71">
        <f t="shared" si="6"/>
        <v>4.124748490945674E-2</v>
      </c>
      <c r="S74" s="71">
        <f t="shared" si="6"/>
        <v>3.97915935534379E-2</v>
      </c>
      <c r="T74" s="71">
        <f t="shared" ref="T74" si="9">T37/T$5</f>
        <v>4.332386363636364E-2</v>
      </c>
    </row>
  </sheetData>
  <mergeCells count="1">
    <mergeCell ref="V3:W3"/>
  </mergeCells>
  <hyperlinks>
    <hyperlink ref="A2" location="Contents!A1" display="Back to contents"/>
  </hyperlinks>
  <pageMargins left="0.7" right="0.7" top="0.75" bottom="0.75" header="0.3" footer="0.3"/>
  <pageSetup paperSize="9" orientation="portrait" horizontalDpi="90" verticalDpi="9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40"/>
  <sheetViews>
    <sheetView showGridLines="0" zoomScaleNormal="100" workbookViewId="0">
      <selection activeCell="A2" sqref="A2"/>
    </sheetView>
  </sheetViews>
  <sheetFormatPr defaultRowHeight="12.75" x14ac:dyDescent="0.2"/>
  <cols>
    <col min="1" max="1" width="37" style="6" customWidth="1"/>
    <col min="2" max="20" width="9.140625" style="6"/>
    <col min="21" max="21" width="5.42578125" style="6" customWidth="1"/>
    <col min="22" max="22" width="9.140625" style="6"/>
    <col min="23" max="23" width="11.42578125" style="6" bestFit="1" customWidth="1"/>
    <col min="24" max="16384" width="9.140625" style="6"/>
  </cols>
  <sheetData>
    <row r="1" spans="1:23" x14ac:dyDescent="0.2">
      <c r="A1" s="30" t="s">
        <v>380</v>
      </c>
    </row>
    <row r="2" spans="1:23" ht="15" x14ac:dyDescent="0.25">
      <c r="A2" s="226" t="s">
        <v>241</v>
      </c>
    </row>
    <row r="3" spans="1:23" x14ac:dyDescent="0.2">
      <c r="V3" s="345" t="s">
        <v>269</v>
      </c>
      <c r="W3" s="346"/>
    </row>
    <row r="4" spans="1:23" s="15" customFormat="1" x14ac:dyDescent="0.25">
      <c r="A4" s="173"/>
      <c r="B4" s="12" t="s">
        <v>135</v>
      </c>
      <c r="C4" s="12" t="s">
        <v>136</v>
      </c>
      <c r="D4" s="12" t="s">
        <v>137</v>
      </c>
      <c r="E4" s="12" t="s">
        <v>138</v>
      </c>
      <c r="F4" s="12" t="s">
        <v>139</v>
      </c>
      <c r="G4" s="12" t="s">
        <v>140</v>
      </c>
      <c r="H4" s="12" t="s">
        <v>141</v>
      </c>
      <c r="I4" s="12" t="s">
        <v>142</v>
      </c>
      <c r="J4" s="12" t="s">
        <v>143</v>
      </c>
      <c r="K4" s="12" t="s">
        <v>144</v>
      </c>
      <c r="L4" s="12" t="s">
        <v>145</v>
      </c>
      <c r="M4" s="12" t="s">
        <v>146</v>
      </c>
      <c r="N4" s="12" t="s">
        <v>147</v>
      </c>
      <c r="O4" s="12" t="s">
        <v>148</v>
      </c>
      <c r="P4" s="12" t="s">
        <v>149</v>
      </c>
      <c r="Q4" s="28" t="s">
        <v>150</v>
      </c>
      <c r="R4" s="28" t="s">
        <v>151</v>
      </c>
      <c r="S4" s="28" t="s">
        <v>152</v>
      </c>
      <c r="T4" s="28" t="s">
        <v>267</v>
      </c>
      <c r="V4" s="85" t="s">
        <v>154</v>
      </c>
      <c r="W4" s="85" t="s">
        <v>155</v>
      </c>
    </row>
    <row r="5" spans="1:23" x14ac:dyDescent="0.2">
      <c r="A5" s="4" t="s">
        <v>207</v>
      </c>
      <c r="B5" s="7">
        <v>19700</v>
      </c>
      <c r="C5" s="7">
        <v>23044</v>
      </c>
      <c r="D5" s="7">
        <v>22203</v>
      </c>
      <c r="E5" s="7">
        <v>24695</v>
      </c>
      <c r="F5" s="7">
        <v>24495</v>
      </c>
      <c r="G5" s="7">
        <v>23618</v>
      </c>
      <c r="H5" s="7">
        <v>26816</v>
      </c>
      <c r="I5" s="7">
        <v>29632</v>
      </c>
      <c r="J5" s="7">
        <v>29354</v>
      </c>
      <c r="K5" s="7">
        <v>28302</v>
      </c>
      <c r="L5" s="7">
        <v>25505</v>
      </c>
      <c r="M5" s="7">
        <v>24534</v>
      </c>
      <c r="N5" s="7">
        <v>23878</v>
      </c>
      <c r="O5" s="7">
        <v>22451</v>
      </c>
      <c r="P5" s="7">
        <v>23179</v>
      </c>
      <c r="Q5" s="7">
        <v>23912</v>
      </c>
      <c r="R5" s="7">
        <v>25740</v>
      </c>
      <c r="S5" s="7">
        <v>25919</v>
      </c>
      <c r="T5" s="7">
        <v>23418</v>
      </c>
      <c r="V5" s="35">
        <f>T5-S5</f>
        <v>-2501</v>
      </c>
      <c r="W5" s="84">
        <f>V5/S5</f>
        <v>-9.6492920251552913E-2</v>
      </c>
    </row>
    <row r="6" spans="1:23" x14ac:dyDescent="0.2">
      <c r="A6" s="2" t="s">
        <v>128</v>
      </c>
      <c r="B6" s="9">
        <v>9406</v>
      </c>
      <c r="C6" s="9">
        <v>8952</v>
      </c>
      <c r="D6" s="9">
        <v>9849</v>
      </c>
      <c r="E6" s="9">
        <v>10853</v>
      </c>
      <c r="F6" s="9">
        <v>11029</v>
      </c>
      <c r="G6" s="9">
        <v>10553</v>
      </c>
      <c r="H6" s="9">
        <v>11799</v>
      </c>
      <c r="I6" s="9">
        <v>12545</v>
      </c>
      <c r="J6" s="9">
        <v>12218</v>
      </c>
      <c r="K6" s="9">
        <v>11921</v>
      </c>
      <c r="L6" s="9">
        <v>11254</v>
      </c>
      <c r="M6" s="9">
        <v>11022</v>
      </c>
      <c r="N6" s="9">
        <v>10950</v>
      </c>
      <c r="O6" s="9">
        <v>10533</v>
      </c>
      <c r="P6" s="9">
        <v>10696</v>
      </c>
      <c r="Q6" s="9">
        <v>11163</v>
      </c>
      <c r="R6" s="9">
        <v>11891</v>
      </c>
      <c r="S6" s="9">
        <v>11913</v>
      </c>
      <c r="T6" s="9">
        <v>9650</v>
      </c>
      <c r="V6" s="37">
        <f>T6-S6</f>
        <v>-2263</v>
      </c>
      <c r="W6" s="49">
        <f t="shared" ref="W6:W13" si="0">V6/S6</f>
        <v>-0.18996054730126752</v>
      </c>
    </row>
    <row r="7" spans="1:23" x14ac:dyDescent="0.2">
      <c r="A7" s="2" t="s">
        <v>133</v>
      </c>
      <c r="B7" s="9">
        <v>1396</v>
      </c>
      <c r="C7" s="9">
        <v>3952</v>
      </c>
      <c r="D7" s="9">
        <v>4955</v>
      </c>
      <c r="E7" s="9">
        <v>5733</v>
      </c>
      <c r="F7" s="9">
        <v>5672</v>
      </c>
      <c r="G7" s="9">
        <v>6225</v>
      </c>
      <c r="H7" s="9">
        <v>7170</v>
      </c>
      <c r="I7" s="9">
        <v>8201</v>
      </c>
      <c r="J7" s="9">
        <v>8059</v>
      </c>
      <c r="K7" s="9">
        <v>7555</v>
      </c>
      <c r="L7" s="9">
        <v>6784</v>
      </c>
      <c r="M7" s="9">
        <v>6140</v>
      </c>
      <c r="N7" s="9">
        <v>6044</v>
      </c>
      <c r="O7" s="9">
        <v>5750</v>
      </c>
      <c r="P7" s="9">
        <v>6186</v>
      </c>
      <c r="Q7" s="9">
        <v>6439</v>
      </c>
      <c r="R7" s="9">
        <v>7255</v>
      </c>
      <c r="S7" s="9">
        <v>7688</v>
      </c>
      <c r="T7" s="9">
        <v>7463</v>
      </c>
      <c r="V7" s="37">
        <f t="shared" ref="V7:V13" si="1">T7-S7</f>
        <v>-225</v>
      </c>
      <c r="W7" s="49">
        <f>V7/S7</f>
        <v>-2.9266389177939646E-2</v>
      </c>
    </row>
    <row r="8" spans="1:23" x14ac:dyDescent="0.2">
      <c r="A8" s="2" t="s">
        <v>132</v>
      </c>
      <c r="B8" s="9">
        <v>422</v>
      </c>
      <c r="C8" s="9">
        <v>677</v>
      </c>
      <c r="D8" s="9">
        <v>811</v>
      </c>
      <c r="E8" s="9">
        <v>1152</v>
      </c>
      <c r="F8" s="9">
        <v>1514</v>
      </c>
      <c r="G8" s="9">
        <v>1644</v>
      </c>
      <c r="H8" s="9">
        <v>2022</v>
      </c>
      <c r="I8" s="9">
        <v>1969</v>
      </c>
      <c r="J8" s="9">
        <v>1905</v>
      </c>
      <c r="K8" s="9">
        <v>1921</v>
      </c>
      <c r="L8" s="9">
        <v>1764</v>
      </c>
      <c r="M8" s="9">
        <v>1819</v>
      </c>
      <c r="N8" s="9">
        <v>1837</v>
      </c>
      <c r="O8" s="9">
        <v>1581</v>
      </c>
      <c r="P8" s="9">
        <v>1411</v>
      </c>
      <c r="Q8" s="9">
        <v>1370</v>
      </c>
      <c r="R8" s="9">
        <v>1350</v>
      </c>
      <c r="S8" s="9">
        <v>1379</v>
      </c>
      <c r="T8" s="9">
        <v>1200</v>
      </c>
      <c r="V8" s="37">
        <f t="shared" si="1"/>
        <v>-179</v>
      </c>
      <c r="W8" s="49">
        <f t="shared" si="0"/>
        <v>-0.12980420594633793</v>
      </c>
    </row>
    <row r="9" spans="1:23" x14ac:dyDescent="0.2">
      <c r="A9" s="2" t="s">
        <v>113</v>
      </c>
      <c r="B9" s="9">
        <v>2917</v>
      </c>
      <c r="C9" s="9">
        <v>2963</v>
      </c>
      <c r="D9" s="9">
        <v>860</v>
      </c>
      <c r="E9" s="9">
        <v>1097</v>
      </c>
      <c r="F9" s="9">
        <v>926</v>
      </c>
      <c r="G9" s="9">
        <v>478</v>
      </c>
      <c r="H9" s="9">
        <v>405</v>
      </c>
      <c r="I9" s="9">
        <v>460</v>
      </c>
      <c r="J9" s="9">
        <v>456</v>
      </c>
      <c r="K9" s="9">
        <v>492</v>
      </c>
      <c r="L9" s="9">
        <v>325</v>
      </c>
      <c r="M9" s="9">
        <v>365</v>
      </c>
      <c r="N9" s="9">
        <v>350</v>
      </c>
      <c r="O9" s="9">
        <v>230</v>
      </c>
      <c r="P9" s="9">
        <v>259</v>
      </c>
      <c r="Q9" s="9">
        <v>231</v>
      </c>
      <c r="R9" s="9">
        <v>226</v>
      </c>
      <c r="S9" s="9">
        <v>171</v>
      </c>
      <c r="T9" s="9">
        <v>163</v>
      </c>
      <c r="V9" s="37">
        <f>T9-S9</f>
        <v>-8</v>
      </c>
      <c r="W9" s="49">
        <f>V9/S9</f>
        <v>-4.6783625730994149E-2</v>
      </c>
    </row>
    <row r="10" spans="1:23" ht="25.5" x14ac:dyDescent="0.2">
      <c r="A10" s="2" t="s">
        <v>134</v>
      </c>
      <c r="B10" s="9">
        <v>1491</v>
      </c>
      <c r="C10" s="9">
        <v>1664</v>
      </c>
      <c r="D10" s="9">
        <v>1756</v>
      </c>
      <c r="E10" s="9">
        <v>1738</v>
      </c>
      <c r="F10" s="9">
        <v>1461</v>
      </c>
      <c r="G10" s="9">
        <v>1569</v>
      </c>
      <c r="H10" s="9">
        <v>1706</v>
      </c>
      <c r="I10" s="9">
        <v>1856</v>
      </c>
      <c r="J10" s="9">
        <v>1823</v>
      </c>
      <c r="K10" s="9">
        <v>1711</v>
      </c>
      <c r="L10" s="9">
        <v>1462</v>
      </c>
      <c r="M10" s="9">
        <v>1142</v>
      </c>
      <c r="N10" s="9">
        <v>1137</v>
      </c>
      <c r="O10" s="9">
        <v>1016</v>
      </c>
      <c r="P10" s="9">
        <v>1044</v>
      </c>
      <c r="Q10" s="9">
        <v>1105</v>
      </c>
      <c r="R10" s="9">
        <v>1220</v>
      </c>
      <c r="S10" s="9">
        <v>1226</v>
      </c>
      <c r="T10" s="9">
        <v>1387</v>
      </c>
      <c r="V10" s="37">
        <f t="shared" si="1"/>
        <v>161</v>
      </c>
      <c r="W10" s="49">
        <f t="shared" si="0"/>
        <v>0.13132137030995106</v>
      </c>
    </row>
    <row r="11" spans="1:23" x14ac:dyDescent="0.2">
      <c r="A11" s="2" t="s">
        <v>129</v>
      </c>
      <c r="B11" s="9">
        <v>928</v>
      </c>
      <c r="C11" s="9">
        <v>919</v>
      </c>
      <c r="D11" s="9">
        <v>771</v>
      </c>
      <c r="E11" s="9">
        <v>1099</v>
      </c>
      <c r="F11" s="9">
        <v>1137</v>
      </c>
      <c r="G11" s="9">
        <v>1047</v>
      </c>
      <c r="H11" s="9">
        <v>1153</v>
      </c>
      <c r="I11" s="9">
        <v>1573</v>
      </c>
      <c r="J11" s="9">
        <v>1520</v>
      </c>
      <c r="K11" s="9">
        <v>1401</v>
      </c>
      <c r="L11" s="9">
        <v>1214</v>
      </c>
      <c r="M11" s="9">
        <v>1158</v>
      </c>
      <c r="N11" s="9">
        <v>1016</v>
      </c>
      <c r="O11" s="9">
        <v>947</v>
      </c>
      <c r="P11" s="9">
        <v>965</v>
      </c>
      <c r="Q11" s="9">
        <v>1040</v>
      </c>
      <c r="R11" s="9">
        <v>1088</v>
      </c>
      <c r="S11" s="9">
        <v>1131</v>
      </c>
      <c r="T11" s="9">
        <v>1184</v>
      </c>
      <c r="V11" s="37">
        <f t="shared" si="1"/>
        <v>53</v>
      </c>
      <c r="W11" s="49">
        <f t="shared" si="0"/>
        <v>4.6861184792219276E-2</v>
      </c>
    </row>
    <row r="12" spans="1:23" x14ac:dyDescent="0.2">
      <c r="A12" s="2" t="s">
        <v>131</v>
      </c>
      <c r="B12" s="9">
        <v>980</v>
      </c>
      <c r="C12" s="9">
        <v>1060</v>
      </c>
      <c r="D12" s="9">
        <v>1128</v>
      </c>
      <c r="E12" s="9">
        <v>1523</v>
      </c>
      <c r="F12" s="9">
        <v>1612</v>
      </c>
      <c r="G12" s="9">
        <v>1268</v>
      </c>
      <c r="H12" s="9">
        <v>1557</v>
      </c>
      <c r="I12" s="9">
        <v>1881</v>
      </c>
      <c r="J12" s="9">
        <v>2090</v>
      </c>
      <c r="K12" s="9">
        <v>1969</v>
      </c>
      <c r="L12" s="9">
        <v>1716</v>
      </c>
      <c r="M12" s="9">
        <v>1969</v>
      </c>
      <c r="N12" s="9">
        <v>1673</v>
      </c>
      <c r="O12" s="9">
        <v>1507</v>
      </c>
      <c r="P12" s="9">
        <v>1758</v>
      </c>
      <c r="Q12" s="9">
        <v>1807</v>
      </c>
      <c r="R12" s="9">
        <v>1868</v>
      </c>
      <c r="S12" s="9">
        <v>1800</v>
      </c>
      <c r="T12" s="9">
        <v>1920</v>
      </c>
      <c r="V12" s="37">
        <f t="shared" si="1"/>
        <v>120</v>
      </c>
      <c r="W12" s="49">
        <f t="shared" si="0"/>
        <v>6.6666666666666666E-2</v>
      </c>
    </row>
    <row r="13" spans="1:23" x14ac:dyDescent="0.2">
      <c r="A13" s="2" t="s">
        <v>130</v>
      </c>
      <c r="B13" s="9">
        <v>2160</v>
      </c>
      <c r="C13" s="11">
        <v>2857</v>
      </c>
      <c r="D13" s="11">
        <v>2073</v>
      </c>
      <c r="E13" s="11">
        <v>1500</v>
      </c>
      <c r="F13" s="11">
        <v>1144</v>
      </c>
      <c r="G13" s="11">
        <v>834</v>
      </c>
      <c r="H13" s="11">
        <v>1004</v>
      </c>
      <c r="I13" s="11">
        <v>1147</v>
      </c>
      <c r="J13" s="11">
        <v>1283</v>
      </c>
      <c r="K13" s="11">
        <v>1332</v>
      </c>
      <c r="L13" s="11">
        <v>986</v>
      </c>
      <c r="M13" s="11">
        <v>919</v>
      </c>
      <c r="N13" s="11">
        <v>871</v>
      </c>
      <c r="O13" s="11">
        <v>887</v>
      </c>
      <c r="P13" s="11">
        <v>860</v>
      </c>
      <c r="Q13" s="11">
        <v>757</v>
      </c>
      <c r="R13" s="11">
        <v>842</v>
      </c>
      <c r="S13" s="11">
        <v>611</v>
      </c>
      <c r="T13" s="11">
        <v>451</v>
      </c>
      <c r="V13" s="36">
        <f t="shared" si="1"/>
        <v>-160</v>
      </c>
      <c r="W13" s="50">
        <f t="shared" si="0"/>
        <v>-0.26186579378068742</v>
      </c>
    </row>
    <row r="14" spans="1:23" x14ac:dyDescent="0.2">
      <c r="A14" s="172" t="s">
        <v>177</v>
      </c>
      <c r="B14" s="116">
        <f>SUM(B6:B8)</f>
        <v>11224</v>
      </c>
      <c r="C14" s="116">
        <f t="shared" ref="C14:S14" si="2">SUM(C6:C8)</f>
        <v>13581</v>
      </c>
      <c r="D14" s="116">
        <f t="shared" si="2"/>
        <v>15615</v>
      </c>
      <c r="E14" s="116">
        <f t="shared" si="2"/>
        <v>17738</v>
      </c>
      <c r="F14" s="116">
        <f t="shared" si="2"/>
        <v>18215</v>
      </c>
      <c r="G14" s="116">
        <f t="shared" si="2"/>
        <v>18422</v>
      </c>
      <c r="H14" s="116">
        <f t="shared" si="2"/>
        <v>20991</v>
      </c>
      <c r="I14" s="116">
        <f t="shared" si="2"/>
        <v>22715</v>
      </c>
      <c r="J14" s="116">
        <f t="shared" si="2"/>
        <v>22182</v>
      </c>
      <c r="K14" s="116">
        <f t="shared" si="2"/>
        <v>21397</v>
      </c>
      <c r="L14" s="116">
        <f t="shared" si="2"/>
        <v>19802</v>
      </c>
      <c r="M14" s="116">
        <f t="shared" si="2"/>
        <v>18981</v>
      </c>
      <c r="N14" s="116">
        <f t="shared" si="2"/>
        <v>18831</v>
      </c>
      <c r="O14" s="116">
        <f t="shared" si="2"/>
        <v>17864</v>
      </c>
      <c r="P14" s="116">
        <f t="shared" si="2"/>
        <v>18293</v>
      </c>
      <c r="Q14" s="116">
        <f t="shared" si="2"/>
        <v>18972</v>
      </c>
      <c r="R14" s="116">
        <f t="shared" si="2"/>
        <v>20496</v>
      </c>
      <c r="S14" s="116">
        <f t="shared" si="2"/>
        <v>20980</v>
      </c>
      <c r="T14" s="116">
        <f>SUM(T6:T8)</f>
        <v>18313</v>
      </c>
      <c r="V14" s="89">
        <f>T14-S14</f>
        <v>-2667</v>
      </c>
      <c r="W14" s="87">
        <f>V14/S14</f>
        <v>-0.12712106768350812</v>
      </c>
    </row>
    <row r="16" spans="1:23" x14ac:dyDescent="0.2">
      <c r="A16" s="30" t="s">
        <v>382</v>
      </c>
    </row>
    <row r="17" spans="1:20" x14ac:dyDescent="0.2">
      <c r="A17" s="30"/>
    </row>
    <row r="18" spans="1:20" x14ac:dyDescent="0.2">
      <c r="A18" s="173"/>
      <c r="B18" s="28" t="s">
        <v>135</v>
      </c>
      <c r="C18" s="28" t="s">
        <v>136</v>
      </c>
      <c r="D18" s="28" t="s">
        <v>137</v>
      </c>
      <c r="E18" s="28" t="s">
        <v>138</v>
      </c>
      <c r="F18" s="28" t="s">
        <v>139</v>
      </c>
      <c r="G18" s="28" t="s">
        <v>140</v>
      </c>
      <c r="H18" s="28" t="s">
        <v>141</v>
      </c>
      <c r="I18" s="28" t="s">
        <v>142</v>
      </c>
      <c r="J18" s="28" t="s">
        <v>143</v>
      </c>
      <c r="K18" s="28" t="s">
        <v>144</v>
      </c>
      <c r="L18" s="28" t="s">
        <v>145</v>
      </c>
      <c r="M18" s="28" t="s">
        <v>146</v>
      </c>
      <c r="N18" s="28" t="s">
        <v>147</v>
      </c>
      <c r="O18" s="28" t="s">
        <v>148</v>
      </c>
      <c r="P18" s="28" t="s">
        <v>149</v>
      </c>
      <c r="Q18" s="28" t="s">
        <v>150</v>
      </c>
      <c r="R18" s="28" t="s">
        <v>151</v>
      </c>
      <c r="S18" s="28" t="s">
        <v>152</v>
      </c>
      <c r="T18" s="28" t="s">
        <v>267</v>
      </c>
    </row>
    <row r="19" spans="1:20" x14ac:dyDescent="0.2">
      <c r="A19" s="4" t="s">
        <v>389</v>
      </c>
      <c r="B19" s="68">
        <f>(B5-B13)/(B5-B13)</f>
        <v>1</v>
      </c>
      <c r="C19" s="68">
        <f t="shared" ref="C19:Q19" si="3">(C5-C13)/(C5-C13)</f>
        <v>1</v>
      </c>
      <c r="D19" s="68">
        <f t="shared" si="3"/>
        <v>1</v>
      </c>
      <c r="E19" s="68">
        <f t="shared" si="3"/>
        <v>1</v>
      </c>
      <c r="F19" s="68">
        <f t="shared" si="3"/>
        <v>1</v>
      </c>
      <c r="G19" s="68">
        <f t="shared" si="3"/>
        <v>1</v>
      </c>
      <c r="H19" s="68">
        <f t="shared" si="3"/>
        <v>1</v>
      </c>
      <c r="I19" s="68">
        <f t="shared" si="3"/>
        <v>1</v>
      </c>
      <c r="J19" s="68">
        <f t="shared" si="3"/>
        <v>1</v>
      </c>
      <c r="K19" s="68">
        <f t="shared" si="3"/>
        <v>1</v>
      </c>
      <c r="L19" s="68">
        <f t="shared" si="3"/>
        <v>1</v>
      </c>
      <c r="M19" s="68">
        <f t="shared" si="3"/>
        <v>1</v>
      </c>
      <c r="N19" s="68">
        <f t="shared" si="3"/>
        <v>1</v>
      </c>
      <c r="O19" s="68">
        <f t="shared" si="3"/>
        <v>1</v>
      </c>
      <c r="P19" s="68">
        <f t="shared" si="3"/>
        <v>1</v>
      </c>
      <c r="Q19" s="68">
        <f t="shared" si="3"/>
        <v>1</v>
      </c>
      <c r="R19" s="68">
        <f t="shared" ref="R19:S19" si="4">(R5-R13)/(R5-R13)</f>
        <v>1</v>
      </c>
      <c r="S19" s="68">
        <f t="shared" si="4"/>
        <v>1</v>
      </c>
      <c r="T19" s="68">
        <f>(T5-T13)/(T5-T13)</f>
        <v>1</v>
      </c>
    </row>
    <row r="20" spans="1:20" x14ac:dyDescent="0.2">
      <c r="A20" s="2" t="s">
        <v>128</v>
      </c>
      <c r="B20" s="70">
        <f>B6/(B5-B13)</f>
        <v>0.53625997719498286</v>
      </c>
      <c r="C20" s="70">
        <f t="shared" ref="C20:Q20" si="5">C6/(C5-C13)</f>
        <v>0.4434537078317729</v>
      </c>
      <c r="D20" s="70">
        <f t="shared" si="5"/>
        <v>0.48926974664679584</v>
      </c>
      <c r="E20" s="70">
        <f t="shared" si="5"/>
        <v>0.46790256520801898</v>
      </c>
      <c r="F20" s="70">
        <f t="shared" si="5"/>
        <v>0.47231381953663654</v>
      </c>
      <c r="G20" s="70">
        <f t="shared" si="5"/>
        <v>0.4631759129213483</v>
      </c>
      <c r="H20" s="70">
        <f t="shared" si="5"/>
        <v>0.45711297071129708</v>
      </c>
      <c r="I20" s="70">
        <f t="shared" si="5"/>
        <v>0.44040723187642616</v>
      </c>
      <c r="J20" s="70">
        <f t="shared" si="5"/>
        <v>0.43525346442948237</v>
      </c>
      <c r="K20" s="70">
        <f t="shared" si="5"/>
        <v>0.44200964034111978</v>
      </c>
      <c r="L20" s="70">
        <f t="shared" si="5"/>
        <v>0.45899098658183451</v>
      </c>
      <c r="M20" s="70">
        <f t="shared" si="5"/>
        <v>0.46673724327757782</v>
      </c>
      <c r="N20" s="70">
        <f t="shared" si="5"/>
        <v>0.47594210457686792</v>
      </c>
      <c r="O20" s="70">
        <f t="shared" si="5"/>
        <v>0.48845297718419589</v>
      </c>
      <c r="P20" s="70">
        <f t="shared" si="5"/>
        <v>0.47923294054393117</v>
      </c>
      <c r="Q20" s="70">
        <f t="shared" si="5"/>
        <v>0.48209889872597711</v>
      </c>
      <c r="R20" s="70">
        <f t="shared" ref="R20:S20" si="6">R6/(R5-R13)</f>
        <v>0.47758856133022731</v>
      </c>
      <c r="S20" s="70">
        <f t="shared" si="6"/>
        <v>0.47072072072072074</v>
      </c>
      <c r="T20" s="70">
        <f>T6/(T5-T13)</f>
        <v>0.42016806722689076</v>
      </c>
    </row>
    <row r="21" spans="1:20" x14ac:dyDescent="0.2">
      <c r="A21" s="2" t="s">
        <v>133</v>
      </c>
      <c r="B21" s="70">
        <f>B7/(B5-B13)</f>
        <v>7.9589509692132271E-2</v>
      </c>
      <c r="C21" s="70">
        <f t="shared" ref="C21:Q21" si="7">C7/(C5-C13)</f>
        <v>0.19576955466389259</v>
      </c>
      <c r="D21" s="70">
        <f t="shared" si="7"/>
        <v>0.24615002483854942</v>
      </c>
      <c r="E21" s="70">
        <f t="shared" si="7"/>
        <v>0.24716533735718904</v>
      </c>
      <c r="F21" s="70">
        <f t="shared" si="7"/>
        <v>0.24290180292064581</v>
      </c>
      <c r="G21" s="70">
        <f t="shared" si="7"/>
        <v>0.273218047752809</v>
      </c>
      <c r="H21" s="70">
        <f t="shared" si="7"/>
        <v>0.27777777777777779</v>
      </c>
      <c r="I21" s="70">
        <f t="shared" si="7"/>
        <v>0.28790591539406707</v>
      </c>
      <c r="J21" s="70">
        <f t="shared" si="7"/>
        <v>0.2870934416301521</v>
      </c>
      <c r="K21" s="70">
        <f t="shared" si="7"/>
        <v>0.28012606599925843</v>
      </c>
      <c r="L21" s="70">
        <f t="shared" si="7"/>
        <v>0.27668338839267509</v>
      </c>
      <c r="M21" s="70">
        <f t="shared" si="7"/>
        <v>0.26000423459665467</v>
      </c>
      <c r="N21" s="70">
        <f t="shared" si="7"/>
        <v>0.26270265571347851</v>
      </c>
      <c r="O21" s="70">
        <f t="shared" si="7"/>
        <v>0.26664811723242443</v>
      </c>
      <c r="P21" s="70">
        <f t="shared" si="7"/>
        <v>0.27716295532953983</v>
      </c>
      <c r="Q21" s="70">
        <f t="shared" si="7"/>
        <v>0.27808248758367521</v>
      </c>
      <c r="R21" s="70">
        <f t="shared" ref="R21:T21" si="8">R7/(R5-R13)</f>
        <v>0.29138886657562857</v>
      </c>
      <c r="S21" s="70">
        <f t="shared" si="8"/>
        <v>0.30377746167219849</v>
      </c>
      <c r="T21" s="70">
        <f t="shared" si="8"/>
        <v>0.32494448556624722</v>
      </c>
    </row>
    <row r="22" spans="1:20" x14ac:dyDescent="0.2">
      <c r="A22" s="2" t="s">
        <v>132</v>
      </c>
      <c r="B22" s="70">
        <f>B8/(B5-B13)</f>
        <v>2.4059293044469784E-2</v>
      </c>
      <c r="C22" s="70">
        <f t="shared" ref="C22:Q22" si="9">C8/(C5-C13)</f>
        <v>3.3536434338930998E-2</v>
      </c>
      <c r="D22" s="70">
        <f t="shared" si="9"/>
        <v>4.0288127173373073E-2</v>
      </c>
      <c r="E22" s="70">
        <f t="shared" si="9"/>
        <v>4.9665876266436731E-2</v>
      </c>
      <c r="F22" s="70">
        <f t="shared" si="9"/>
        <v>6.4836623699199181E-2</v>
      </c>
      <c r="G22" s="70">
        <f t="shared" si="9"/>
        <v>7.2155898876404501E-2</v>
      </c>
      <c r="H22" s="70">
        <f t="shared" si="9"/>
        <v>7.8335657833565789E-2</v>
      </c>
      <c r="I22" s="70">
        <f t="shared" si="9"/>
        <v>6.9124100403721259E-2</v>
      </c>
      <c r="J22" s="70">
        <f t="shared" si="9"/>
        <v>6.7863631505824515E-2</v>
      </c>
      <c r="K22" s="70">
        <f t="shared" si="9"/>
        <v>7.1227289581015943E-2</v>
      </c>
      <c r="L22" s="70">
        <f t="shared" si="9"/>
        <v>7.1944206533708546E-2</v>
      </c>
      <c r="M22" s="70">
        <f t="shared" si="9"/>
        <v>7.7027313148422608E-2</v>
      </c>
      <c r="N22" s="70">
        <f t="shared" si="9"/>
        <v>7.9845264484722039E-2</v>
      </c>
      <c r="O22" s="70">
        <f t="shared" si="9"/>
        <v>7.3316638842515297E-2</v>
      </c>
      <c r="P22" s="70">
        <f t="shared" si="9"/>
        <v>6.3219678300999144E-2</v>
      </c>
      <c r="Q22" s="70">
        <f t="shared" si="9"/>
        <v>5.9166486719930904E-2</v>
      </c>
      <c r="R22" s="70">
        <f t="shared" ref="R22:T22" si="10">R8/(R5-R13)</f>
        <v>5.4221222588159694E-2</v>
      </c>
      <c r="S22" s="70">
        <f t="shared" si="10"/>
        <v>5.448869922554133E-2</v>
      </c>
      <c r="T22" s="70">
        <f t="shared" si="10"/>
        <v>5.2248878826141855E-2</v>
      </c>
    </row>
    <row r="23" spans="1:20" x14ac:dyDescent="0.2">
      <c r="A23" s="2" t="s">
        <v>113</v>
      </c>
      <c r="B23" s="70">
        <f>B9/(B5-B13)</f>
        <v>0.16630558722919042</v>
      </c>
      <c r="C23" s="70">
        <f t="shared" ref="C23:Q23" si="11">C9/(C5-C13)</f>
        <v>0.14677762916728587</v>
      </c>
      <c r="D23" s="70">
        <f t="shared" si="11"/>
        <v>4.2722305017386983E-2</v>
      </c>
      <c r="E23" s="70">
        <f t="shared" si="11"/>
        <v>4.7294675576632896E-2</v>
      </c>
      <c r="F23" s="70">
        <f t="shared" si="11"/>
        <v>3.9655689263843087E-2</v>
      </c>
      <c r="G23" s="70">
        <f t="shared" si="11"/>
        <v>2.0979634831460675E-2</v>
      </c>
      <c r="H23" s="70">
        <f t="shared" si="11"/>
        <v>1.5690376569037656E-2</v>
      </c>
      <c r="I23" s="70">
        <f t="shared" si="11"/>
        <v>1.614885027207302E-2</v>
      </c>
      <c r="J23" s="70">
        <f t="shared" si="11"/>
        <v>1.6244522817142247E-2</v>
      </c>
      <c r="K23" s="70">
        <f t="shared" si="11"/>
        <v>1.8242491657397109E-2</v>
      </c>
      <c r="L23" s="70">
        <f t="shared" si="11"/>
        <v>1.3255026713976915E-2</v>
      </c>
      <c r="M23" s="70">
        <f t="shared" si="11"/>
        <v>1.5456277789540547E-2</v>
      </c>
      <c r="N23" s="70">
        <f t="shared" si="11"/>
        <v>1.5212761333507194E-2</v>
      </c>
      <c r="O23" s="70">
        <f t="shared" si="11"/>
        <v>1.0665924689296976E-2</v>
      </c>
      <c r="P23" s="70">
        <f t="shared" si="11"/>
        <v>1.160446256552713E-2</v>
      </c>
      <c r="Q23" s="70">
        <f t="shared" si="11"/>
        <v>9.9762470308788591E-3</v>
      </c>
      <c r="R23" s="70">
        <f t="shared" ref="R23:T23" si="12">R9/(R5-R13)</f>
        <v>9.0770342999437707E-3</v>
      </c>
      <c r="S23" s="70">
        <f t="shared" si="12"/>
        <v>6.7567567567567571E-3</v>
      </c>
      <c r="T23" s="70">
        <f t="shared" si="12"/>
        <v>7.0971393738842687E-3</v>
      </c>
    </row>
    <row r="24" spans="1:20" ht="25.5" x14ac:dyDescent="0.2">
      <c r="A24" s="2" t="s">
        <v>134</v>
      </c>
      <c r="B24" s="70">
        <f>B10/(B5-B13)</f>
        <v>8.5005701254275937E-2</v>
      </c>
      <c r="C24" s="70">
        <f t="shared" ref="C24:Q24" si="13">C10/(C5-C13)</f>
        <v>8.2429286174270575E-2</v>
      </c>
      <c r="D24" s="70">
        <f t="shared" si="13"/>
        <v>8.723298559364133E-2</v>
      </c>
      <c r="E24" s="70">
        <f t="shared" si="13"/>
        <v>7.4929941797801256E-2</v>
      </c>
      <c r="F24" s="70">
        <f t="shared" si="13"/>
        <v>6.2566913622542936E-2</v>
      </c>
      <c r="G24" s="70">
        <f t="shared" si="13"/>
        <v>6.8864115168539325E-2</v>
      </c>
      <c r="H24" s="70">
        <f t="shared" si="13"/>
        <v>6.6093289942662323E-2</v>
      </c>
      <c r="I24" s="70">
        <f t="shared" si="13"/>
        <v>6.5157100228190282E-2</v>
      </c>
      <c r="J24" s="70">
        <f t="shared" si="13"/>
        <v>6.4942467315022623E-2</v>
      </c>
      <c r="K24" s="70">
        <f t="shared" si="13"/>
        <v>6.3440860215053768E-2</v>
      </c>
      <c r="L24" s="70">
        <f t="shared" si="13"/>
        <v>5.9627227864105389E-2</v>
      </c>
      <c r="M24" s="70">
        <f t="shared" si="13"/>
        <v>4.8359093796315901E-2</v>
      </c>
      <c r="N24" s="70">
        <f t="shared" si="13"/>
        <v>4.9419741817707655E-2</v>
      </c>
      <c r="O24" s="70">
        <f t="shared" si="13"/>
        <v>4.7115562975329255E-2</v>
      </c>
      <c r="P24" s="70">
        <f t="shared" si="13"/>
        <v>4.6776289260271518E-2</v>
      </c>
      <c r="Q24" s="70">
        <f t="shared" si="13"/>
        <v>4.772187432519974E-2</v>
      </c>
      <c r="R24" s="70">
        <f t="shared" ref="R24:T24" si="14">R10/(R5-R13)</f>
        <v>4.8999919672262832E-2</v>
      </c>
      <c r="S24" s="70">
        <f t="shared" si="14"/>
        <v>4.8443180022127393E-2</v>
      </c>
      <c r="T24" s="70">
        <f t="shared" si="14"/>
        <v>6.039099577654896E-2</v>
      </c>
    </row>
    <row r="25" spans="1:20" x14ac:dyDescent="0.2">
      <c r="A25" s="2" t="s">
        <v>129</v>
      </c>
      <c r="B25" s="70">
        <f>B11/(B5-B13)</f>
        <v>5.2907639680729764E-2</v>
      </c>
      <c r="C25" s="70">
        <f t="shared" ref="C25:Q25" si="15">C11/(C5-C13)</f>
        <v>4.5524347352256404E-2</v>
      </c>
      <c r="D25" s="70">
        <f t="shared" si="15"/>
        <v>3.8301043219076007E-2</v>
      </c>
      <c r="E25" s="70">
        <f t="shared" si="15"/>
        <v>4.7380901056262123E-2</v>
      </c>
      <c r="F25" s="70">
        <f t="shared" si="15"/>
        <v>4.86917048520406E-2</v>
      </c>
      <c r="G25" s="70">
        <f t="shared" si="15"/>
        <v>4.595330056179775E-2</v>
      </c>
      <c r="H25" s="70">
        <f t="shared" si="15"/>
        <v>4.4669146133581278E-2</v>
      </c>
      <c r="I25" s="70">
        <f t="shared" si="15"/>
        <v>5.5222046691241006E-2</v>
      </c>
      <c r="J25" s="70">
        <f t="shared" si="15"/>
        <v>5.4148409390474155E-2</v>
      </c>
      <c r="K25" s="70">
        <f t="shared" si="15"/>
        <v>5.1946607341490543E-2</v>
      </c>
      <c r="L25" s="70">
        <f t="shared" si="15"/>
        <v>4.9512622863901463E-2</v>
      </c>
      <c r="M25" s="70">
        <f t="shared" si="15"/>
        <v>4.9036629261062885E-2</v>
      </c>
      <c r="N25" s="70">
        <f t="shared" si="15"/>
        <v>4.4160472899552307E-2</v>
      </c>
      <c r="O25" s="70">
        <f t="shared" si="15"/>
        <v>4.3915785568540158E-2</v>
      </c>
      <c r="P25" s="70">
        <f t="shared" si="15"/>
        <v>4.3236704153411888E-2</v>
      </c>
      <c r="Q25" s="70">
        <f t="shared" si="15"/>
        <v>4.4914705247246813E-2</v>
      </c>
      <c r="R25" s="70">
        <f t="shared" ref="R25:T25" si="16">R11/(R5-R13)</f>
        <v>4.3698289019198332E-2</v>
      </c>
      <c r="S25" s="70">
        <f t="shared" si="16"/>
        <v>4.468942626837364E-2</v>
      </c>
      <c r="T25" s="70">
        <f t="shared" si="16"/>
        <v>5.1552227108459962E-2</v>
      </c>
    </row>
    <row r="26" spans="1:20" x14ac:dyDescent="0.2">
      <c r="A26" s="2" t="s">
        <v>131</v>
      </c>
      <c r="B26" s="70">
        <f>B12/(B5-B13)</f>
        <v>5.5872291904218926E-2</v>
      </c>
      <c r="C26" s="70">
        <f t="shared" ref="C26:Q26" si="17">C12/(C5-C13)</f>
        <v>5.2509040471590628E-2</v>
      </c>
      <c r="D26" s="70">
        <f t="shared" si="17"/>
        <v>5.6035767511177351E-2</v>
      </c>
      <c r="E26" s="70">
        <f t="shared" si="17"/>
        <v>6.5660702737658977E-2</v>
      </c>
      <c r="F26" s="70">
        <f t="shared" si="17"/>
        <v>6.9033446105091864E-2</v>
      </c>
      <c r="G26" s="70">
        <f t="shared" si="17"/>
        <v>5.565308988764045E-2</v>
      </c>
      <c r="H26" s="70">
        <f t="shared" si="17"/>
        <v>6.0320781032078101E-2</v>
      </c>
      <c r="I26" s="70">
        <f t="shared" si="17"/>
        <v>6.6034755134281198E-2</v>
      </c>
      <c r="J26" s="70">
        <f t="shared" si="17"/>
        <v>7.4454062911901958E-2</v>
      </c>
      <c r="K26" s="70">
        <f t="shared" si="17"/>
        <v>7.3007044864664444E-2</v>
      </c>
      <c r="L26" s="70">
        <f t="shared" si="17"/>
        <v>6.9986541049798109E-2</v>
      </c>
      <c r="M26" s="70">
        <f t="shared" si="17"/>
        <v>8.3379208130425583E-2</v>
      </c>
      <c r="N26" s="70">
        <f t="shared" si="17"/>
        <v>7.2716999174164382E-2</v>
      </c>
      <c r="O26" s="70">
        <f t="shared" si="17"/>
        <v>6.9884993507698015E-2</v>
      </c>
      <c r="P26" s="70">
        <f t="shared" si="17"/>
        <v>7.8766969846319285E-2</v>
      </c>
      <c r="Q26" s="70">
        <f t="shared" si="17"/>
        <v>7.8039300367091335E-2</v>
      </c>
      <c r="R26" s="70">
        <f t="shared" ref="R26:T26" si="18">R12/(R5-R13)</f>
        <v>7.5026106514579485E-2</v>
      </c>
      <c r="S26" s="70">
        <f t="shared" si="18"/>
        <v>7.1123755334281655E-2</v>
      </c>
      <c r="T26" s="70">
        <f t="shared" si="18"/>
        <v>8.3598206121826973E-2</v>
      </c>
    </row>
    <row r="27" spans="1:20" x14ac:dyDescent="0.2">
      <c r="A27" s="271" t="s">
        <v>176</v>
      </c>
      <c r="B27" s="110">
        <f>B14/($B$5-$B$13)</f>
        <v>0.6399087799315849</v>
      </c>
      <c r="C27" s="87">
        <f t="shared" ref="C27:Q27" si="19">C14/(C5-C13)</f>
        <v>0.67275969683459658</v>
      </c>
      <c r="D27" s="87">
        <f t="shared" si="19"/>
        <v>0.77570789865871836</v>
      </c>
      <c r="E27" s="87">
        <f t="shared" si="19"/>
        <v>0.76473377883164473</v>
      </c>
      <c r="F27" s="87">
        <f t="shared" si="19"/>
        <v>0.7800522461564815</v>
      </c>
      <c r="G27" s="87">
        <f t="shared" si="19"/>
        <v>0.8085498595505618</v>
      </c>
      <c r="H27" s="87">
        <f t="shared" si="19"/>
        <v>0.81322640632264065</v>
      </c>
      <c r="I27" s="87">
        <f t="shared" si="19"/>
        <v>0.79743724767421453</v>
      </c>
      <c r="J27" s="87">
        <f t="shared" si="19"/>
        <v>0.790210537565459</v>
      </c>
      <c r="K27" s="87">
        <f t="shared" si="19"/>
        <v>0.79336299592139414</v>
      </c>
      <c r="L27" s="87">
        <f t="shared" si="19"/>
        <v>0.80761858150821808</v>
      </c>
      <c r="M27" s="87">
        <f t="shared" si="19"/>
        <v>0.80376879102265508</v>
      </c>
      <c r="N27" s="87">
        <f t="shared" si="19"/>
        <v>0.81849002477506849</v>
      </c>
      <c r="O27" s="87">
        <f t="shared" si="19"/>
        <v>0.82841773325913559</v>
      </c>
      <c r="P27" s="87">
        <f t="shared" si="19"/>
        <v>0.81961557417447017</v>
      </c>
      <c r="Q27" s="87">
        <f t="shared" si="19"/>
        <v>0.81934787302958323</v>
      </c>
      <c r="R27" s="87">
        <f t="shared" ref="R27:S27" si="20">R14/(R5-R13)</f>
        <v>0.82319865049401564</v>
      </c>
      <c r="S27" s="87">
        <f t="shared" si="20"/>
        <v>0.82898688161846057</v>
      </c>
      <c r="T27" s="87">
        <f>T14/(T5-T13)</f>
        <v>0.79736143161927986</v>
      </c>
    </row>
    <row r="29" spans="1:20" x14ac:dyDescent="0.2">
      <c r="A29" s="30" t="s">
        <v>381</v>
      </c>
    </row>
    <row r="30" spans="1:20" x14ac:dyDescent="0.2">
      <c r="A30" s="30"/>
    </row>
    <row r="31" spans="1:20" x14ac:dyDescent="0.2">
      <c r="A31" s="173"/>
      <c r="B31" s="28" t="s">
        <v>135</v>
      </c>
      <c r="C31" s="28" t="s">
        <v>136</v>
      </c>
      <c r="D31" s="28" t="s">
        <v>137</v>
      </c>
      <c r="E31" s="28" t="s">
        <v>138</v>
      </c>
      <c r="F31" s="28" t="s">
        <v>139</v>
      </c>
      <c r="G31" s="28" t="s">
        <v>140</v>
      </c>
      <c r="H31" s="28" t="s">
        <v>141</v>
      </c>
      <c r="I31" s="28" t="s">
        <v>142</v>
      </c>
      <c r="J31" s="28" t="s">
        <v>143</v>
      </c>
      <c r="K31" s="28" t="s">
        <v>144</v>
      </c>
      <c r="L31" s="28" t="s">
        <v>145</v>
      </c>
      <c r="M31" s="28" t="s">
        <v>146</v>
      </c>
      <c r="N31" s="28" t="s">
        <v>147</v>
      </c>
      <c r="O31" s="28" t="s">
        <v>148</v>
      </c>
      <c r="P31" s="28" t="s">
        <v>149</v>
      </c>
      <c r="Q31" s="28" t="s">
        <v>150</v>
      </c>
      <c r="R31" s="28" t="s">
        <v>151</v>
      </c>
      <c r="S31" s="28" t="s">
        <v>152</v>
      </c>
      <c r="T31" s="28" t="s">
        <v>267</v>
      </c>
    </row>
    <row r="32" spans="1:20" x14ac:dyDescent="0.2">
      <c r="A32" s="4" t="s">
        <v>206</v>
      </c>
      <c r="B32" s="68">
        <f>B5/B5</f>
        <v>1</v>
      </c>
      <c r="C32" s="68">
        <f t="shared" ref="C32:Q32" si="21">C5/C5</f>
        <v>1</v>
      </c>
      <c r="D32" s="68">
        <f t="shared" si="21"/>
        <v>1</v>
      </c>
      <c r="E32" s="68">
        <f t="shared" si="21"/>
        <v>1</v>
      </c>
      <c r="F32" s="68">
        <f t="shared" si="21"/>
        <v>1</v>
      </c>
      <c r="G32" s="68">
        <f t="shared" si="21"/>
        <v>1</v>
      </c>
      <c r="H32" s="68">
        <f t="shared" si="21"/>
        <v>1</v>
      </c>
      <c r="I32" s="68">
        <f t="shared" si="21"/>
        <v>1</v>
      </c>
      <c r="J32" s="68">
        <f t="shared" si="21"/>
        <v>1</v>
      </c>
      <c r="K32" s="68">
        <f t="shared" si="21"/>
        <v>1</v>
      </c>
      <c r="L32" s="68">
        <f t="shared" si="21"/>
        <v>1</v>
      </c>
      <c r="M32" s="68">
        <f t="shared" si="21"/>
        <v>1</v>
      </c>
      <c r="N32" s="68">
        <f t="shared" si="21"/>
        <v>1</v>
      </c>
      <c r="O32" s="68">
        <f t="shared" si="21"/>
        <v>1</v>
      </c>
      <c r="P32" s="68">
        <f t="shared" si="21"/>
        <v>1</v>
      </c>
      <c r="Q32" s="68">
        <f t="shared" si="21"/>
        <v>1</v>
      </c>
      <c r="R32" s="68">
        <f t="shared" ref="R32:S32" si="22">R5/R5</f>
        <v>1</v>
      </c>
      <c r="S32" s="68">
        <f t="shared" si="22"/>
        <v>1</v>
      </c>
      <c r="T32" s="68">
        <f>T5/T5</f>
        <v>1</v>
      </c>
    </row>
    <row r="33" spans="1:20" x14ac:dyDescent="0.2">
      <c r="A33" s="2" t="s">
        <v>128</v>
      </c>
      <c r="B33" s="70">
        <f>B6/B5</f>
        <v>0.47746192893401013</v>
      </c>
      <c r="C33" s="70">
        <f t="shared" ref="C33:Q33" si="23">C6/C5</f>
        <v>0.38847422322513453</v>
      </c>
      <c r="D33" s="70">
        <f t="shared" si="23"/>
        <v>0.44358870422915825</v>
      </c>
      <c r="E33" s="70">
        <f t="shared" si="23"/>
        <v>0.43948167645272324</v>
      </c>
      <c r="F33" s="70">
        <f t="shared" si="23"/>
        <v>0.45025515411308431</v>
      </c>
      <c r="G33" s="70">
        <f t="shared" si="23"/>
        <v>0.44682022186467946</v>
      </c>
      <c r="H33" s="70">
        <f t="shared" si="23"/>
        <v>0.43999850835322196</v>
      </c>
      <c r="I33" s="70">
        <f t="shared" si="23"/>
        <v>0.42335988120950324</v>
      </c>
      <c r="J33" s="70">
        <f t="shared" si="23"/>
        <v>0.4162294746882878</v>
      </c>
      <c r="K33" s="70">
        <f t="shared" si="23"/>
        <v>0.42120698183873934</v>
      </c>
      <c r="L33" s="70">
        <f t="shared" si="23"/>
        <v>0.44124681435012741</v>
      </c>
      <c r="M33" s="70">
        <f t="shared" si="23"/>
        <v>0.44925409635607727</v>
      </c>
      <c r="N33" s="70">
        <f t="shared" si="23"/>
        <v>0.45858112069687579</v>
      </c>
      <c r="O33" s="70">
        <f t="shared" si="23"/>
        <v>0.46915504877288317</v>
      </c>
      <c r="P33" s="70">
        <f t="shared" si="23"/>
        <v>0.46145217653910869</v>
      </c>
      <c r="Q33" s="70">
        <f t="shared" si="23"/>
        <v>0.46683673469387754</v>
      </c>
      <c r="R33" s="70">
        <f t="shared" ref="R33:T33" si="24">R6/R5</f>
        <v>0.46196581196581199</v>
      </c>
      <c r="S33" s="70">
        <f t="shared" si="24"/>
        <v>0.45962421389714109</v>
      </c>
      <c r="T33" s="70">
        <f t="shared" si="24"/>
        <v>0.4120761807156888</v>
      </c>
    </row>
    <row r="34" spans="1:20" x14ac:dyDescent="0.2">
      <c r="A34" s="2" t="s">
        <v>133</v>
      </c>
      <c r="B34" s="70">
        <f>B7/B5</f>
        <v>7.0862944162436547E-2</v>
      </c>
      <c r="C34" s="70">
        <f t="shared" ref="C34:Q34" si="25">C7/C5</f>
        <v>0.17149800381878147</v>
      </c>
      <c r="D34" s="70">
        <f t="shared" si="25"/>
        <v>0.223168040354907</v>
      </c>
      <c r="E34" s="70">
        <f t="shared" si="25"/>
        <v>0.23215225754201255</v>
      </c>
      <c r="F34" s="70">
        <f t="shared" si="25"/>
        <v>0.23155746070626659</v>
      </c>
      <c r="G34" s="70">
        <f t="shared" si="25"/>
        <v>0.26357015835379793</v>
      </c>
      <c r="H34" s="70">
        <f t="shared" si="25"/>
        <v>0.2673776849642005</v>
      </c>
      <c r="I34" s="70">
        <f t="shared" si="25"/>
        <v>0.27676160907127428</v>
      </c>
      <c r="J34" s="70">
        <f t="shared" si="25"/>
        <v>0.27454520678612798</v>
      </c>
      <c r="K34" s="70">
        <f t="shared" si="25"/>
        <v>0.26694226556427109</v>
      </c>
      <c r="L34" s="70">
        <f t="shared" si="25"/>
        <v>0.26598706136051753</v>
      </c>
      <c r="M34" s="70">
        <f t="shared" si="25"/>
        <v>0.25026493845275943</v>
      </c>
      <c r="N34" s="70">
        <f t="shared" si="25"/>
        <v>0.25312002680291484</v>
      </c>
      <c r="O34" s="70">
        <f t="shared" si="25"/>
        <v>0.25611331343815419</v>
      </c>
      <c r="P34" s="70">
        <f t="shared" si="25"/>
        <v>0.26687950299840374</v>
      </c>
      <c r="Q34" s="70">
        <f t="shared" si="25"/>
        <v>0.26927902308464369</v>
      </c>
      <c r="R34" s="70">
        <f t="shared" ref="R34:T34" si="26">R7/R5</f>
        <v>0.28185703185703187</v>
      </c>
      <c r="S34" s="70">
        <f t="shared" si="26"/>
        <v>0.29661638180485356</v>
      </c>
      <c r="T34" s="70">
        <f t="shared" si="26"/>
        <v>0.31868648048509696</v>
      </c>
    </row>
    <row r="35" spans="1:20" x14ac:dyDescent="0.2">
      <c r="A35" s="2" t="s">
        <v>132</v>
      </c>
      <c r="B35" s="70">
        <f>B8/B5</f>
        <v>2.1421319796954316E-2</v>
      </c>
      <c r="C35" s="70">
        <f t="shared" ref="C35:Q35" si="27">C8/C5</f>
        <v>2.9378580107620206E-2</v>
      </c>
      <c r="D35" s="70">
        <f t="shared" si="27"/>
        <v>3.652659550511192E-2</v>
      </c>
      <c r="E35" s="70">
        <f t="shared" si="27"/>
        <v>4.6649119254909902E-2</v>
      </c>
      <c r="F35" s="70">
        <f t="shared" si="27"/>
        <v>6.1808532353541536E-2</v>
      </c>
      <c r="G35" s="70">
        <f t="shared" si="27"/>
        <v>6.9607926158015074E-2</v>
      </c>
      <c r="H35" s="70">
        <f t="shared" si="27"/>
        <v>7.54027446300716E-2</v>
      </c>
      <c r="I35" s="70">
        <f t="shared" si="27"/>
        <v>6.6448434125269976E-2</v>
      </c>
      <c r="J35" s="70">
        <f t="shared" si="27"/>
        <v>6.4897458608707506E-2</v>
      </c>
      <c r="K35" s="70">
        <f t="shared" si="27"/>
        <v>6.7875061833086003E-2</v>
      </c>
      <c r="L35" s="70">
        <f t="shared" si="27"/>
        <v>6.916290923348363E-2</v>
      </c>
      <c r="M35" s="70">
        <f t="shared" si="27"/>
        <v>7.4142007010679051E-2</v>
      </c>
      <c r="N35" s="70">
        <f t="shared" si="27"/>
        <v>7.6932741435631127E-2</v>
      </c>
      <c r="O35" s="70">
        <f t="shared" si="27"/>
        <v>7.0420025834038572E-2</v>
      </c>
      <c r="P35" s="70">
        <f t="shared" si="27"/>
        <v>6.0874067043444495E-2</v>
      </c>
      <c r="Q35" s="70">
        <f t="shared" si="27"/>
        <v>5.7293409166945468E-2</v>
      </c>
      <c r="R35" s="70">
        <f t="shared" ref="R35:T35" si="28">R8/R5</f>
        <v>5.2447552447552448E-2</v>
      </c>
      <c r="S35" s="70">
        <f t="shared" si="28"/>
        <v>5.3204213125506383E-2</v>
      </c>
      <c r="T35" s="70">
        <f t="shared" si="28"/>
        <v>5.1242633871380991E-2</v>
      </c>
    </row>
    <row r="36" spans="1:20" x14ac:dyDescent="0.2">
      <c r="A36" s="2" t="s">
        <v>113</v>
      </c>
      <c r="B36" s="70">
        <f>B9/B5</f>
        <v>0.14807106598984771</v>
      </c>
      <c r="C36" s="70">
        <f t="shared" ref="C36:Q36" si="29">C9/C5</f>
        <v>0.12858010762020483</v>
      </c>
      <c r="D36" s="70">
        <f t="shared" si="29"/>
        <v>3.8733504481376392E-2</v>
      </c>
      <c r="E36" s="70">
        <f t="shared" si="29"/>
        <v>4.4421947762705E-2</v>
      </c>
      <c r="F36" s="70">
        <f t="shared" si="29"/>
        <v>3.7803633394570317E-2</v>
      </c>
      <c r="G36" s="70">
        <f t="shared" si="29"/>
        <v>2.0238800914556695E-2</v>
      </c>
      <c r="H36" s="70">
        <f t="shared" si="29"/>
        <v>1.5102923627684964E-2</v>
      </c>
      <c r="I36" s="70">
        <f t="shared" si="29"/>
        <v>1.5523758099352051E-2</v>
      </c>
      <c r="J36" s="70">
        <f t="shared" si="29"/>
        <v>1.5534509777202426E-2</v>
      </c>
      <c r="K36" s="70">
        <f t="shared" si="29"/>
        <v>1.7383930464278143E-2</v>
      </c>
      <c r="L36" s="70">
        <f t="shared" si="29"/>
        <v>1.2742599490296021E-2</v>
      </c>
      <c r="M36" s="70">
        <f t="shared" si="29"/>
        <v>1.48773131164914E-2</v>
      </c>
      <c r="N36" s="70">
        <f t="shared" si="29"/>
        <v>1.4657844040539408E-2</v>
      </c>
      <c r="O36" s="70">
        <f t="shared" si="29"/>
        <v>1.0244532537526168E-2</v>
      </c>
      <c r="P36" s="70">
        <f t="shared" si="29"/>
        <v>1.1173907416195695E-2</v>
      </c>
      <c r="Q36" s="70">
        <f t="shared" si="29"/>
        <v>9.6604215456674476E-3</v>
      </c>
      <c r="R36" s="70">
        <f t="shared" ref="R36:T36" si="30">R9/R5</f>
        <v>8.7801087801087797E-3</v>
      </c>
      <c r="S36" s="70">
        <f>S9/S5</f>
        <v>6.5974767545044178E-3</v>
      </c>
      <c r="T36" s="70">
        <f t="shared" si="30"/>
        <v>6.9604577675292508E-3</v>
      </c>
    </row>
    <row r="37" spans="1:20" ht="25.5" x14ac:dyDescent="0.2">
      <c r="A37" s="2" t="s">
        <v>134</v>
      </c>
      <c r="B37" s="70">
        <f>B10/B5</f>
        <v>7.5685279187817256E-2</v>
      </c>
      <c r="C37" s="70">
        <f t="shared" ref="C37:Q37" si="31">C10/C5</f>
        <v>7.2209685818434302E-2</v>
      </c>
      <c r="D37" s="70">
        <f t="shared" si="31"/>
        <v>7.908841147592667E-2</v>
      </c>
      <c r="E37" s="70">
        <f t="shared" si="31"/>
        <v>7.0378619153674826E-2</v>
      </c>
      <c r="F37" s="70">
        <f t="shared" si="31"/>
        <v>5.9644825474586653E-2</v>
      </c>
      <c r="G37" s="70">
        <f t="shared" si="31"/>
        <v>6.6432382081463293E-2</v>
      </c>
      <c r="H37" s="70">
        <f t="shared" si="31"/>
        <v>6.3618735083532219E-2</v>
      </c>
      <c r="I37" s="70">
        <f t="shared" si="31"/>
        <v>6.2634989200863925E-2</v>
      </c>
      <c r="J37" s="70">
        <f t="shared" si="31"/>
        <v>6.2103972201403554E-2</v>
      </c>
      <c r="K37" s="70">
        <f t="shared" si="31"/>
        <v>6.0455091512967282E-2</v>
      </c>
      <c r="L37" s="70">
        <f t="shared" si="31"/>
        <v>5.7322093707116252E-2</v>
      </c>
      <c r="M37" s="70">
        <f t="shared" si="31"/>
        <v>4.6547648161734734E-2</v>
      </c>
      <c r="N37" s="70">
        <f t="shared" si="31"/>
        <v>4.7617053354552311E-2</v>
      </c>
      <c r="O37" s="70">
        <f t="shared" si="31"/>
        <v>4.5254108948376462E-2</v>
      </c>
      <c r="P37" s="70">
        <f t="shared" si="31"/>
        <v>4.5040769662194224E-2</v>
      </c>
      <c r="Q37" s="70">
        <f t="shared" si="31"/>
        <v>4.6211107393777186E-2</v>
      </c>
      <c r="R37" s="70">
        <f t="shared" ref="R37:T37" si="32">R10/R5</f>
        <v>4.73970473970474E-2</v>
      </c>
      <c r="S37" s="70">
        <f t="shared" si="32"/>
        <v>4.730120760831822E-2</v>
      </c>
      <c r="T37" s="70">
        <f t="shared" si="32"/>
        <v>5.9227944316337856E-2</v>
      </c>
    </row>
    <row r="38" spans="1:20" x14ac:dyDescent="0.2">
      <c r="A38" s="2" t="s">
        <v>129</v>
      </c>
      <c r="B38" s="70">
        <f>B11/B5</f>
        <v>4.7106598984771576E-2</v>
      </c>
      <c r="C38" s="70">
        <f t="shared" ref="C38:Q38" si="33">C11/C5</f>
        <v>3.9880229126887691E-2</v>
      </c>
      <c r="D38" s="70">
        <f t="shared" si="33"/>
        <v>3.4725037157140926E-2</v>
      </c>
      <c r="E38" s="70">
        <f t="shared" si="33"/>
        <v>4.4502935816966994E-2</v>
      </c>
      <c r="F38" s="70">
        <f t="shared" si="33"/>
        <v>4.641763625229639E-2</v>
      </c>
      <c r="G38" s="70">
        <f t="shared" si="33"/>
        <v>4.4330595308662887E-2</v>
      </c>
      <c r="H38" s="70">
        <f t="shared" si="33"/>
        <v>4.2996718377088308E-2</v>
      </c>
      <c r="I38" s="70">
        <f t="shared" si="33"/>
        <v>5.3084503239740823E-2</v>
      </c>
      <c r="J38" s="70">
        <f t="shared" si="33"/>
        <v>5.1781699257341419E-2</v>
      </c>
      <c r="K38" s="70">
        <f t="shared" si="33"/>
        <v>4.9501801992792027E-2</v>
      </c>
      <c r="L38" s="70">
        <f t="shared" si="33"/>
        <v>4.7598510096059594E-2</v>
      </c>
      <c r="M38" s="70">
        <f t="shared" si="33"/>
        <v>4.7199804353142576E-2</v>
      </c>
      <c r="N38" s="70">
        <f t="shared" si="33"/>
        <v>4.2549627271965824E-2</v>
      </c>
      <c r="O38" s="70">
        <f t="shared" si="33"/>
        <v>4.2180749187118616E-2</v>
      </c>
      <c r="P38" s="70">
        <f t="shared" si="33"/>
        <v>4.1632512187756161E-2</v>
      </c>
      <c r="Q38" s="70">
        <f t="shared" si="33"/>
        <v>4.3492806958849113E-2</v>
      </c>
      <c r="R38" s="70">
        <f t="shared" ref="R38:T38" si="34">R11/R5</f>
        <v>4.2268842268842269E-2</v>
      </c>
      <c r="S38" s="70">
        <f t="shared" si="34"/>
        <v>4.3635942744704656E-2</v>
      </c>
      <c r="T38" s="70">
        <f t="shared" si="34"/>
        <v>5.055939875309591E-2</v>
      </c>
    </row>
    <row r="39" spans="1:20" x14ac:dyDescent="0.2">
      <c r="A39" s="2" t="s">
        <v>131</v>
      </c>
      <c r="B39" s="70">
        <f>B12/B5</f>
        <v>4.9746192893401014E-2</v>
      </c>
      <c r="C39" s="70">
        <f t="shared" ref="C39:Q39" si="35">C12/C5</f>
        <v>4.599895851414685E-2</v>
      </c>
      <c r="D39" s="70">
        <f t="shared" si="35"/>
        <v>5.0803945412782055E-2</v>
      </c>
      <c r="E39" s="70">
        <f t="shared" si="35"/>
        <v>6.1672403320510223E-2</v>
      </c>
      <c r="F39" s="70">
        <f t="shared" si="35"/>
        <v>6.5809348846703405E-2</v>
      </c>
      <c r="G39" s="70">
        <f t="shared" si="35"/>
        <v>5.3687865187568802E-2</v>
      </c>
      <c r="H39" s="70">
        <f t="shared" si="35"/>
        <v>5.8062350835322199E-2</v>
      </c>
      <c r="I39" s="70">
        <f t="shared" si="35"/>
        <v>6.3478671706263493E-2</v>
      </c>
      <c r="J39" s="70">
        <f t="shared" si="35"/>
        <v>7.1199836478844453E-2</v>
      </c>
      <c r="K39" s="70">
        <f t="shared" si="35"/>
        <v>6.9571055049113137E-2</v>
      </c>
      <c r="L39" s="70">
        <f t="shared" si="35"/>
        <v>6.7280925308762993E-2</v>
      </c>
      <c r="M39" s="70">
        <f t="shared" si="35"/>
        <v>8.0255971305127571E-2</v>
      </c>
      <c r="N39" s="70">
        <f t="shared" si="35"/>
        <v>7.0064494513778372E-2</v>
      </c>
      <c r="O39" s="70">
        <f t="shared" si="35"/>
        <v>6.7123958843704062E-2</v>
      </c>
      <c r="P39" s="70">
        <f t="shared" si="35"/>
        <v>7.5844514431166146E-2</v>
      </c>
      <c r="Q39" s="70">
        <f t="shared" si="35"/>
        <v>7.5568752091000335E-2</v>
      </c>
      <c r="R39" s="70">
        <f t="shared" ref="R39:T39" si="36">R12/R5</f>
        <v>7.2571872571872573E-2</v>
      </c>
      <c r="S39" s="70">
        <f t="shared" si="36"/>
        <v>6.9447123731625454E-2</v>
      </c>
      <c r="T39" s="70">
        <f t="shared" si="36"/>
        <v>8.1988214194209583E-2</v>
      </c>
    </row>
    <row r="40" spans="1:20" x14ac:dyDescent="0.2">
      <c r="A40" s="3" t="s">
        <v>130</v>
      </c>
      <c r="B40" s="71">
        <f>B13/B5</f>
        <v>0.10964467005076142</v>
      </c>
      <c r="C40" s="71">
        <f t="shared" ref="C40:Q40" si="37">C13/C5</f>
        <v>0.12398021176879014</v>
      </c>
      <c r="D40" s="71">
        <f t="shared" si="37"/>
        <v>9.3365761383596813E-2</v>
      </c>
      <c r="E40" s="71">
        <f t="shared" si="37"/>
        <v>6.0741040696497266E-2</v>
      </c>
      <c r="F40" s="71">
        <f t="shared" si="37"/>
        <v>4.6703408858950808E-2</v>
      </c>
      <c r="G40" s="71">
        <f t="shared" si="37"/>
        <v>3.5312050131255823E-2</v>
      </c>
      <c r="H40" s="71">
        <f t="shared" si="37"/>
        <v>3.7440334128878282E-2</v>
      </c>
      <c r="I40" s="71">
        <f t="shared" si="37"/>
        <v>3.8708153347732178E-2</v>
      </c>
      <c r="J40" s="71">
        <f t="shared" si="37"/>
        <v>4.3707842202084894E-2</v>
      </c>
      <c r="K40" s="71">
        <f t="shared" si="37"/>
        <v>4.706381174475302E-2</v>
      </c>
      <c r="L40" s="71">
        <f t="shared" si="37"/>
        <v>3.865908645363654E-2</v>
      </c>
      <c r="M40" s="71">
        <f t="shared" si="37"/>
        <v>3.7458221243987934E-2</v>
      </c>
      <c r="N40" s="71">
        <f t="shared" si="37"/>
        <v>3.647709188374236E-2</v>
      </c>
      <c r="O40" s="71">
        <f t="shared" si="37"/>
        <v>3.9508262438198744E-2</v>
      </c>
      <c r="P40" s="71">
        <f t="shared" si="37"/>
        <v>3.7102549721730875E-2</v>
      </c>
      <c r="Q40" s="71">
        <f t="shared" si="37"/>
        <v>3.1657745065239211E-2</v>
      </c>
      <c r="R40" s="71">
        <f t="shared" ref="R40:T40" si="38">R13/R5</f>
        <v>3.2711732711732715E-2</v>
      </c>
      <c r="S40" s="71">
        <f t="shared" si="38"/>
        <v>2.3573440333346195E-2</v>
      </c>
      <c r="T40" s="71">
        <f t="shared" si="38"/>
        <v>1.9258689896660689E-2</v>
      </c>
    </row>
  </sheetData>
  <mergeCells count="1">
    <mergeCell ref="V3:W3"/>
  </mergeCells>
  <hyperlinks>
    <hyperlink ref="A2" location="Contents!A1" display="Back to contents"/>
  </hyperlinks>
  <pageMargins left="0.7" right="0.7" top="0.75" bottom="0.75" header="0.3" footer="0.3"/>
  <pageSetup paperSize="9" orientation="portrait" horizontalDpi="90" verticalDpi="90"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XFD40"/>
  <sheetViews>
    <sheetView showGridLines="0" workbookViewId="0">
      <selection activeCell="A2" sqref="A2"/>
    </sheetView>
  </sheetViews>
  <sheetFormatPr defaultRowHeight="12.75" x14ac:dyDescent="0.2"/>
  <cols>
    <col min="1" max="1" width="37" style="6" customWidth="1"/>
    <col min="2" max="20" width="9.140625" style="6"/>
    <col min="21" max="21" width="5.42578125" style="6" customWidth="1"/>
    <col min="22" max="22" width="9.140625" style="6"/>
    <col min="23" max="23" width="11.42578125" style="6" bestFit="1" customWidth="1"/>
    <col min="24" max="16384" width="9.140625" style="6"/>
  </cols>
  <sheetData>
    <row r="1" spans="1:16384" x14ac:dyDescent="0.2">
      <c r="A1" s="30" t="s">
        <v>383</v>
      </c>
    </row>
    <row r="2" spans="1:16384" ht="15" x14ac:dyDescent="0.25">
      <c r="A2" s="226" t="s">
        <v>241</v>
      </c>
    </row>
    <row r="3" spans="1:16384" ht="12.75" customHeight="1" x14ac:dyDescent="0.2">
      <c r="V3" s="345" t="s">
        <v>269</v>
      </c>
      <c r="W3" s="346"/>
    </row>
    <row r="4" spans="1:16384" s="15" customFormat="1" x14ac:dyDescent="0.25">
      <c r="A4" s="14"/>
      <c r="B4" s="12" t="s">
        <v>135</v>
      </c>
      <c r="C4" s="12" t="s">
        <v>136</v>
      </c>
      <c r="D4" s="12" t="s">
        <v>137</v>
      </c>
      <c r="E4" s="12" t="s">
        <v>138</v>
      </c>
      <c r="F4" s="12" t="s">
        <v>139</v>
      </c>
      <c r="G4" s="12" t="s">
        <v>140</v>
      </c>
      <c r="H4" s="12" t="s">
        <v>141</v>
      </c>
      <c r="I4" s="12" t="s">
        <v>142</v>
      </c>
      <c r="J4" s="12" t="s">
        <v>143</v>
      </c>
      <c r="K4" s="12" t="s">
        <v>144</v>
      </c>
      <c r="L4" s="12" t="s">
        <v>145</v>
      </c>
      <c r="M4" s="12" t="s">
        <v>146</v>
      </c>
      <c r="N4" s="12" t="s">
        <v>147</v>
      </c>
      <c r="O4" s="12" t="s">
        <v>148</v>
      </c>
      <c r="P4" s="12" t="s">
        <v>149</v>
      </c>
      <c r="Q4" s="28" t="s">
        <v>150</v>
      </c>
      <c r="R4" s="28" t="s">
        <v>151</v>
      </c>
      <c r="S4" s="28" t="s">
        <v>152</v>
      </c>
      <c r="T4" s="28" t="s">
        <v>267</v>
      </c>
      <c r="V4" s="82" t="s">
        <v>154</v>
      </c>
      <c r="W4" s="82" t="s">
        <v>155</v>
      </c>
    </row>
    <row r="5" spans="1:16384" x14ac:dyDescent="0.2">
      <c r="A5" s="4" t="s">
        <v>207</v>
      </c>
      <c r="B5" s="7">
        <v>1168</v>
      </c>
      <c r="C5" s="7">
        <v>923</v>
      </c>
      <c r="D5" s="7">
        <v>917</v>
      </c>
      <c r="E5" s="7">
        <v>1042</v>
      </c>
      <c r="F5" s="7">
        <v>1145</v>
      </c>
      <c r="G5" s="7">
        <v>1161</v>
      </c>
      <c r="H5" s="7">
        <v>1433</v>
      </c>
      <c r="I5" s="7">
        <v>1341</v>
      </c>
      <c r="J5" s="7">
        <v>1428</v>
      </c>
      <c r="K5" s="7">
        <v>1385</v>
      </c>
      <c r="L5" s="7">
        <v>1506</v>
      </c>
      <c r="M5" s="7">
        <v>1498</v>
      </c>
      <c r="N5" s="7">
        <v>1485</v>
      </c>
      <c r="O5" s="7">
        <v>1460</v>
      </c>
      <c r="P5" s="7">
        <v>1263</v>
      </c>
      <c r="Q5" s="7">
        <v>1245</v>
      </c>
      <c r="R5" s="7">
        <v>1333</v>
      </c>
      <c r="S5" s="7">
        <v>1061</v>
      </c>
      <c r="T5" s="7">
        <v>504</v>
      </c>
      <c r="V5" s="35">
        <f>T5-S5</f>
        <v>-557</v>
      </c>
      <c r="W5" s="84">
        <f>V5/S5</f>
        <v>-0.52497643732327992</v>
      </c>
    </row>
    <row r="6" spans="1:16384" x14ac:dyDescent="0.2">
      <c r="A6" s="2" t="s">
        <v>128</v>
      </c>
      <c r="B6" s="9">
        <v>192</v>
      </c>
      <c r="C6" s="9">
        <v>128</v>
      </c>
      <c r="D6" s="9">
        <v>158</v>
      </c>
      <c r="E6" s="9">
        <v>210</v>
      </c>
      <c r="F6" s="9">
        <v>205</v>
      </c>
      <c r="G6" s="9">
        <v>222</v>
      </c>
      <c r="H6" s="9">
        <v>269</v>
      </c>
      <c r="I6" s="9">
        <v>290</v>
      </c>
      <c r="J6" s="9">
        <v>257</v>
      </c>
      <c r="K6" s="9">
        <v>289</v>
      </c>
      <c r="L6" s="9">
        <v>286</v>
      </c>
      <c r="M6" s="9">
        <v>224</v>
      </c>
      <c r="N6" s="9">
        <v>211</v>
      </c>
      <c r="O6" s="9">
        <v>200</v>
      </c>
      <c r="P6" s="9">
        <v>190</v>
      </c>
      <c r="Q6" s="9">
        <v>199</v>
      </c>
      <c r="R6" s="9">
        <v>196</v>
      </c>
      <c r="S6" s="9">
        <v>179</v>
      </c>
      <c r="T6" s="9">
        <v>113</v>
      </c>
      <c r="V6" s="37">
        <f t="shared" ref="V6:V14" si="0">T6-S6</f>
        <v>-66</v>
      </c>
      <c r="W6" s="49">
        <f t="shared" ref="W6:W14" si="1">V6/S6</f>
        <v>-0.36871508379888268</v>
      </c>
    </row>
    <row r="7" spans="1:16384" x14ac:dyDescent="0.2">
      <c r="A7" s="2" t="s">
        <v>133</v>
      </c>
      <c r="B7" s="9">
        <v>38</v>
      </c>
      <c r="C7" s="9">
        <v>47</v>
      </c>
      <c r="D7" s="9">
        <v>65</v>
      </c>
      <c r="E7" s="9">
        <v>92</v>
      </c>
      <c r="F7" s="9">
        <v>74</v>
      </c>
      <c r="G7" s="9">
        <v>56</v>
      </c>
      <c r="H7" s="9">
        <v>52</v>
      </c>
      <c r="I7" s="9">
        <v>28</v>
      </c>
      <c r="J7" s="9">
        <v>42</v>
      </c>
      <c r="K7" s="9">
        <v>55</v>
      </c>
      <c r="L7" s="9">
        <v>53</v>
      </c>
      <c r="M7" s="9">
        <v>50</v>
      </c>
      <c r="N7" s="9">
        <v>61</v>
      </c>
      <c r="O7" s="9">
        <v>66</v>
      </c>
      <c r="P7" s="9">
        <v>54</v>
      </c>
      <c r="Q7" s="9">
        <v>55</v>
      </c>
      <c r="R7" s="9">
        <v>69</v>
      </c>
      <c r="S7" s="9">
        <v>68</v>
      </c>
      <c r="T7" s="9">
        <v>26</v>
      </c>
      <c r="V7" s="37">
        <f t="shared" si="0"/>
        <v>-42</v>
      </c>
      <c r="W7" s="49">
        <f t="shared" si="1"/>
        <v>-0.61764705882352944</v>
      </c>
    </row>
    <row r="8" spans="1:16384" x14ac:dyDescent="0.2">
      <c r="A8" s="2" t="s">
        <v>132</v>
      </c>
      <c r="B8" s="10">
        <v>32</v>
      </c>
      <c r="C8" s="10">
        <v>54</v>
      </c>
      <c r="D8" s="10">
        <v>70</v>
      </c>
      <c r="E8" s="10">
        <v>81</v>
      </c>
      <c r="F8" s="10">
        <v>128</v>
      </c>
      <c r="G8" s="10">
        <v>108</v>
      </c>
      <c r="H8" s="10">
        <v>165</v>
      </c>
      <c r="I8" s="10">
        <v>166</v>
      </c>
      <c r="J8" s="10">
        <v>169</v>
      </c>
      <c r="K8" s="10">
        <v>140</v>
      </c>
      <c r="L8" s="10">
        <v>188</v>
      </c>
      <c r="M8" s="10">
        <v>231</v>
      </c>
      <c r="N8" s="10">
        <v>203</v>
      </c>
      <c r="O8" s="10">
        <v>186</v>
      </c>
      <c r="P8" s="10">
        <v>166</v>
      </c>
      <c r="Q8" s="10">
        <v>122</v>
      </c>
      <c r="R8" s="10">
        <v>122</v>
      </c>
      <c r="S8" s="10">
        <v>122</v>
      </c>
      <c r="T8" s="10">
        <v>47</v>
      </c>
      <c r="V8" s="37">
        <f t="shared" si="0"/>
        <v>-75</v>
      </c>
      <c r="W8" s="49">
        <f t="shared" si="1"/>
        <v>-0.61475409836065575</v>
      </c>
    </row>
    <row r="9" spans="1:16384" x14ac:dyDescent="0.2">
      <c r="A9" s="2" t="s">
        <v>113</v>
      </c>
      <c r="B9" s="9">
        <v>144</v>
      </c>
      <c r="C9" s="9">
        <v>91</v>
      </c>
      <c r="D9" s="9">
        <v>23</v>
      </c>
      <c r="E9" s="9">
        <v>26</v>
      </c>
      <c r="F9" s="9">
        <v>43</v>
      </c>
      <c r="G9" s="9">
        <v>37</v>
      </c>
      <c r="H9" s="9">
        <v>40</v>
      </c>
      <c r="I9" s="9">
        <v>29</v>
      </c>
      <c r="J9" s="9">
        <v>30</v>
      </c>
      <c r="K9" s="9">
        <v>25</v>
      </c>
      <c r="L9" s="9">
        <v>31</v>
      </c>
      <c r="M9" s="9">
        <v>18</v>
      </c>
      <c r="N9" s="9">
        <v>22</v>
      </c>
      <c r="O9" s="9">
        <v>14</v>
      </c>
      <c r="P9" s="9">
        <v>9</v>
      </c>
      <c r="Q9" s="9">
        <v>6</v>
      </c>
      <c r="R9" s="9">
        <v>16</v>
      </c>
      <c r="S9" s="9">
        <v>10</v>
      </c>
      <c r="T9" s="9">
        <v>7</v>
      </c>
      <c r="V9" s="37">
        <f t="shared" si="0"/>
        <v>-3</v>
      </c>
      <c r="W9" s="49">
        <f t="shared" si="1"/>
        <v>-0.3</v>
      </c>
    </row>
    <row r="10" spans="1:16384" ht="25.5" x14ac:dyDescent="0.2">
      <c r="A10" s="2" t="s">
        <v>134</v>
      </c>
      <c r="B10" s="9">
        <v>142</v>
      </c>
      <c r="C10" s="9">
        <v>120</v>
      </c>
      <c r="D10" s="9">
        <v>123</v>
      </c>
      <c r="E10" s="9">
        <v>114</v>
      </c>
      <c r="F10" s="9">
        <v>107</v>
      </c>
      <c r="G10" s="9">
        <v>103</v>
      </c>
      <c r="H10" s="9">
        <v>138</v>
      </c>
      <c r="I10" s="9">
        <v>137</v>
      </c>
      <c r="J10" s="9">
        <v>114</v>
      </c>
      <c r="K10" s="9">
        <v>119</v>
      </c>
      <c r="L10" s="9">
        <v>105</v>
      </c>
      <c r="M10" s="9">
        <v>88</v>
      </c>
      <c r="N10" s="9">
        <v>98</v>
      </c>
      <c r="O10" s="9">
        <v>80</v>
      </c>
      <c r="P10" s="9">
        <v>83</v>
      </c>
      <c r="Q10" s="9">
        <v>108</v>
      </c>
      <c r="R10" s="9">
        <v>116</v>
      </c>
      <c r="S10" s="9">
        <v>108</v>
      </c>
      <c r="T10" s="9">
        <v>45</v>
      </c>
      <c r="V10" s="37">
        <f t="shared" si="0"/>
        <v>-63</v>
      </c>
      <c r="W10" s="49">
        <f t="shared" si="1"/>
        <v>-0.58333333333333337</v>
      </c>
    </row>
    <row r="11" spans="1:16384" x14ac:dyDescent="0.2">
      <c r="A11" s="2" t="s">
        <v>129</v>
      </c>
      <c r="B11" s="9">
        <v>169</v>
      </c>
      <c r="C11" s="9">
        <v>97</v>
      </c>
      <c r="D11" s="9">
        <v>105</v>
      </c>
      <c r="E11" s="9">
        <v>142</v>
      </c>
      <c r="F11" s="9">
        <v>230</v>
      </c>
      <c r="G11" s="9">
        <v>280</v>
      </c>
      <c r="H11" s="9">
        <v>341</v>
      </c>
      <c r="I11" s="9">
        <v>323</v>
      </c>
      <c r="J11" s="9">
        <v>336</v>
      </c>
      <c r="K11" s="9">
        <v>282</v>
      </c>
      <c r="L11" s="9">
        <v>343</v>
      </c>
      <c r="M11" s="9">
        <v>289</v>
      </c>
      <c r="N11" s="9">
        <v>267</v>
      </c>
      <c r="O11" s="9">
        <v>236</v>
      </c>
      <c r="P11" s="9">
        <v>245</v>
      </c>
      <c r="Q11" s="9">
        <v>220</v>
      </c>
      <c r="R11" s="9">
        <v>223</v>
      </c>
      <c r="S11" s="9">
        <v>188</v>
      </c>
      <c r="T11" s="9">
        <v>111</v>
      </c>
      <c r="V11" s="37">
        <f>T11-S11</f>
        <v>-77</v>
      </c>
      <c r="W11" s="49">
        <f>V11/S11</f>
        <v>-0.40957446808510639</v>
      </c>
    </row>
    <row r="12" spans="1:16384" x14ac:dyDescent="0.2">
      <c r="A12" s="2" t="s">
        <v>131</v>
      </c>
      <c r="B12" s="9">
        <v>119</v>
      </c>
      <c r="C12" s="9">
        <v>106</v>
      </c>
      <c r="D12" s="9">
        <v>90</v>
      </c>
      <c r="E12" s="9">
        <v>106</v>
      </c>
      <c r="F12" s="9">
        <v>135</v>
      </c>
      <c r="G12" s="9">
        <v>90</v>
      </c>
      <c r="H12" s="9">
        <v>149</v>
      </c>
      <c r="I12" s="9">
        <v>113</v>
      </c>
      <c r="J12" s="9">
        <v>152</v>
      </c>
      <c r="K12" s="9">
        <v>177</v>
      </c>
      <c r="L12" s="9">
        <v>186</v>
      </c>
      <c r="M12" s="9">
        <v>222</v>
      </c>
      <c r="N12" s="9">
        <v>215</v>
      </c>
      <c r="O12" s="9">
        <v>255</v>
      </c>
      <c r="P12" s="9">
        <v>191</v>
      </c>
      <c r="Q12" s="9">
        <v>224</v>
      </c>
      <c r="R12" s="9">
        <v>245</v>
      </c>
      <c r="S12" s="9">
        <v>130</v>
      </c>
      <c r="T12" s="9">
        <v>74</v>
      </c>
      <c r="V12" s="37">
        <f>T12-S12</f>
        <v>-56</v>
      </c>
      <c r="W12" s="49">
        <f>V12/S12</f>
        <v>-0.43076923076923079</v>
      </c>
    </row>
    <row r="13" spans="1:16384" x14ac:dyDescent="0.2">
      <c r="A13" s="2" t="s">
        <v>130</v>
      </c>
      <c r="B13" s="9">
        <v>332</v>
      </c>
      <c r="C13" s="11">
        <v>280</v>
      </c>
      <c r="D13" s="11">
        <v>283</v>
      </c>
      <c r="E13" s="11">
        <v>271</v>
      </c>
      <c r="F13" s="11">
        <v>223</v>
      </c>
      <c r="G13" s="11">
        <v>265</v>
      </c>
      <c r="H13" s="11">
        <v>279</v>
      </c>
      <c r="I13" s="11">
        <v>255</v>
      </c>
      <c r="J13" s="11">
        <v>328</v>
      </c>
      <c r="K13" s="11">
        <v>298</v>
      </c>
      <c r="L13" s="11">
        <v>314</v>
      </c>
      <c r="M13" s="11">
        <v>376</v>
      </c>
      <c r="N13" s="11">
        <v>408</v>
      </c>
      <c r="O13" s="11">
        <v>423</v>
      </c>
      <c r="P13" s="11">
        <v>325</v>
      </c>
      <c r="Q13" s="11">
        <v>311</v>
      </c>
      <c r="R13" s="11">
        <v>346</v>
      </c>
      <c r="S13" s="11">
        <v>256</v>
      </c>
      <c r="T13" s="11">
        <v>81</v>
      </c>
      <c r="V13" s="36">
        <f t="shared" si="0"/>
        <v>-175</v>
      </c>
      <c r="W13" s="50">
        <f t="shared" si="1"/>
        <v>-0.68359375</v>
      </c>
    </row>
    <row r="14" spans="1:16384" x14ac:dyDescent="0.2">
      <c r="A14" s="172" t="s">
        <v>177</v>
      </c>
      <c r="B14" s="116">
        <f>SUM(B6:B8)</f>
        <v>262</v>
      </c>
      <c r="C14" s="116">
        <f t="shared" ref="C14:T14" si="2">SUM(C6:C8)</f>
        <v>229</v>
      </c>
      <c r="D14" s="116">
        <f t="shared" si="2"/>
        <v>293</v>
      </c>
      <c r="E14" s="116">
        <f t="shared" si="2"/>
        <v>383</v>
      </c>
      <c r="F14" s="116">
        <f t="shared" si="2"/>
        <v>407</v>
      </c>
      <c r="G14" s="116">
        <f t="shared" si="2"/>
        <v>386</v>
      </c>
      <c r="H14" s="116">
        <f t="shared" si="2"/>
        <v>486</v>
      </c>
      <c r="I14" s="116">
        <f t="shared" si="2"/>
        <v>484</v>
      </c>
      <c r="J14" s="116">
        <f t="shared" si="2"/>
        <v>468</v>
      </c>
      <c r="K14" s="116">
        <f t="shared" si="2"/>
        <v>484</v>
      </c>
      <c r="L14" s="116">
        <f t="shared" si="2"/>
        <v>527</v>
      </c>
      <c r="M14" s="116">
        <f t="shared" si="2"/>
        <v>505</v>
      </c>
      <c r="N14" s="116">
        <f t="shared" si="2"/>
        <v>475</v>
      </c>
      <c r="O14" s="116">
        <f t="shared" si="2"/>
        <v>452</v>
      </c>
      <c r="P14" s="116">
        <f t="shared" si="2"/>
        <v>410</v>
      </c>
      <c r="Q14" s="116">
        <f t="shared" si="2"/>
        <v>376</v>
      </c>
      <c r="R14" s="116">
        <f>SUM(R6:R8)</f>
        <v>387</v>
      </c>
      <c r="S14" s="116">
        <f t="shared" si="2"/>
        <v>369</v>
      </c>
      <c r="T14" s="116">
        <f t="shared" si="2"/>
        <v>186</v>
      </c>
      <c r="V14" s="89">
        <f t="shared" si="0"/>
        <v>-183</v>
      </c>
      <c r="W14" s="87">
        <f t="shared" si="1"/>
        <v>-0.49593495934959347</v>
      </c>
    </row>
    <row r="16" spans="1:16384" x14ac:dyDescent="0.2">
      <c r="A16" s="30" t="s">
        <v>384</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c r="WIA16" s="30"/>
      <c r="WIB16" s="30"/>
      <c r="WIC16" s="30"/>
      <c r="WID16" s="30"/>
      <c r="WIE16" s="30"/>
      <c r="WIF16" s="30"/>
      <c r="WIG16" s="30"/>
      <c r="WIH16" s="30"/>
      <c r="WII16" s="30"/>
      <c r="WIJ16" s="30"/>
      <c r="WIK16" s="30"/>
      <c r="WIL16" s="30"/>
      <c r="WIM16" s="30"/>
      <c r="WIN16" s="30"/>
      <c r="WIO16" s="30"/>
      <c r="WIP16" s="30"/>
      <c r="WIQ16" s="30"/>
      <c r="WIR16" s="30"/>
      <c r="WIS16" s="30"/>
      <c r="WIT16" s="30"/>
      <c r="WIU16" s="30"/>
      <c r="WIV16" s="30"/>
      <c r="WIW16" s="30"/>
      <c r="WIX16" s="30"/>
      <c r="WIY16" s="30"/>
      <c r="WIZ16" s="30"/>
      <c r="WJA16" s="30"/>
      <c r="WJB16" s="30"/>
      <c r="WJC16" s="30"/>
      <c r="WJD16" s="30"/>
      <c r="WJE16" s="30"/>
      <c r="WJF16" s="30"/>
      <c r="WJG16" s="30"/>
      <c r="WJH16" s="30"/>
      <c r="WJI16" s="30"/>
      <c r="WJJ16" s="30"/>
      <c r="WJK16" s="30"/>
      <c r="WJL16" s="30"/>
      <c r="WJM16" s="30"/>
      <c r="WJN16" s="30"/>
      <c r="WJO16" s="30"/>
      <c r="WJP16" s="30"/>
      <c r="WJQ16" s="30"/>
      <c r="WJR16" s="30"/>
      <c r="WJS16" s="30"/>
      <c r="WJT16" s="30"/>
      <c r="WJU16" s="30"/>
      <c r="WJV16" s="30"/>
      <c r="WJW16" s="30"/>
      <c r="WJX16" s="30"/>
      <c r="WJY16" s="30"/>
      <c r="WJZ16" s="30"/>
      <c r="WKA16" s="30"/>
      <c r="WKB16" s="30"/>
      <c r="WKC16" s="30"/>
      <c r="WKD16" s="30"/>
      <c r="WKE16" s="30"/>
      <c r="WKF16" s="30"/>
      <c r="WKG16" s="30"/>
      <c r="WKH16" s="30"/>
      <c r="WKI16" s="30"/>
      <c r="WKJ16" s="30"/>
      <c r="WKK16" s="30"/>
      <c r="WKL16" s="30"/>
      <c r="WKM16" s="30"/>
      <c r="WKN16" s="30"/>
      <c r="WKO16" s="30"/>
      <c r="WKP16" s="30"/>
      <c r="WKQ16" s="30"/>
      <c r="WKR16" s="30"/>
      <c r="WKS16" s="30"/>
      <c r="WKT16" s="30"/>
      <c r="WKU16" s="30"/>
      <c r="WKV16" s="30"/>
      <c r="WKW16" s="30"/>
      <c r="WKX16" s="30"/>
      <c r="WKY16" s="30"/>
      <c r="WKZ16" s="30"/>
      <c r="WLA16" s="30"/>
      <c r="WLB16" s="30"/>
      <c r="WLC16" s="30"/>
      <c r="WLD16" s="30"/>
      <c r="WLE16" s="30"/>
      <c r="WLF16" s="30"/>
      <c r="WLG16" s="30"/>
      <c r="WLH16" s="30"/>
      <c r="WLI16" s="30"/>
      <c r="WLJ16" s="30"/>
      <c r="WLK16" s="30"/>
      <c r="WLL16" s="30"/>
      <c r="WLM16" s="30"/>
      <c r="WLN16" s="30"/>
      <c r="WLO16" s="30"/>
      <c r="WLP16" s="30"/>
      <c r="WLQ16" s="30"/>
      <c r="WLR16" s="30"/>
      <c r="WLS16" s="30"/>
      <c r="WLT16" s="30"/>
      <c r="WLU16" s="30"/>
      <c r="WLV16" s="30"/>
      <c r="WLW16" s="30"/>
      <c r="WLX16" s="30"/>
      <c r="WLY16" s="30"/>
      <c r="WLZ16" s="30"/>
      <c r="WMA16" s="30"/>
      <c r="WMB16" s="30"/>
      <c r="WMC16" s="30"/>
      <c r="WMD16" s="30"/>
      <c r="WME16" s="30"/>
      <c r="WMF16" s="30"/>
      <c r="WMG16" s="30"/>
      <c r="WMH16" s="30"/>
      <c r="WMI16" s="30"/>
      <c r="WMJ16" s="30"/>
      <c r="WMK16" s="30"/>
      <c r="WML16" s="30"/>
      <c r="WMM16" s="30"/>
      <c r="WMN16" s="30"/>
      <c r="WMO16" s="30"/>
      <c r="WMP16" s="30"/>
      <c r="WMQ16" s="30"/>
      <c r="WMR16" s="30"/>
      <c r="WMS16" s="30"/>
      <c r="WMT16" s="30"/>
      <c r="WMU16" s="30"/>
      <c r="WMV16" s="30"/>
      <c r="WMW16" s="30"/>
      <c r="WMX16" s="30"/>
      <c r="WMY16" s="30"/>
      <c r="WMZ16" s="30"/>
      <c r="WNA16" s="30"/>
      <c r="WNB16" s="30"/>
      <c r="WNC16" s="30"/>
      <c r="WND16" s="30"/>
      <c r="WNE16" s="30"/>
      <c r="WNF16" s="30"/>
      <c r="WNG16" s="30"/>
      <c r="WNH16" s="30"/>
      <c r="WNI16" s="30"/>
      <c r="WNJ16" s="30"/>
      <c r="WNK16" s="30"/>
      <c r="WNL16" s="30"/>
      <c r="WNM16" s="30"/>
      <c r="WNN16" s="30"/>
      <c r="WNO16" s="30"/>
      <c r="WNP16" s="30"/>
      <c r="WNQ16" s="30"/>
      <c r="WNR16" s="30"/>
      <c r="WNS16" s="30"/>
      <c r="WNT16" s="30"/>
      <c r="WNU16" s="30"/>
      <c r="WNV16" s="30"/>
      <c r="WNW16" s="30"/>
      <c r="WNX16" s="30"/>
      <c r="WNY16" s="30"/>
      <c r="WNZ16" s="30"/>
      <c r="WOA16" s="30"/>
      <c r="WOB16" s="30"/>
      <c r="WOC16" s="30"/>
      <c r="WOD16" s="30"/>
      <c r="WOE16" s="30"/>
      <c r="WOF16" s="30"/>
      <c r="WOG16" s="30"/>
      <c r="WOH16" s="30"/>
      <c r="WOI16" s="30"/>
      <c r="WOJ16" s="30"/>
      <c r="WOK16" s="30"/>
      <c r="WOL16" s="30"/>
      <c r="WOM16" s="30"/>
      <c r="WON16" s="30"/>
      <c r="WOO16" s="30"/>
      <c r="WOP16" s="30"/>
      <c r="WOQ16" s="30"/>
      <c r="WOR16" s="30"/>
      <c r="WOS16" s="30"/>
      <c r="WOT16" s="30"/>
      <c r="WOU16" s="30"/>
      <c r="WOV16" s="30"/>
      <c r="WOW16" s="30"/>
      <c r="WOX16" s="30"/>
      <c r="WOY16" s="30"/>
      <c r="WOZ16" s="30"/>
      <c r="WPA16" s="30"/>
      <c r="WPB16" s="30"/>
      <c r="WPC16" s="30"/>
      <c r="WPD16" s="30"/>
      <c r="WPE16" s="30"/>
      <c r="WPF16" s="30"/>
      <c r="WPG16" s="30"/>
      <c r="WPH16" s="30"/>
      <c r="WPI16" s="30"/>
      <c r="WPJ16" s="30"/>
      <c r="WPK16" s="30"/>
      <c r="WPL16" s="30"/>
      <c r="WPM16" s="30"/>
      <c r="WPN16" s="30"/>
      <c r="WPO16" s="30"/>
      <c r="WPP16" s="30"/>
      <c r="WPQ16" s="30"/>
      <c r="WPR16" s="30"/>
      <c r="WPS16" s="30"/>
      <c r="WPT16" s="30"/>
      <c r="WPU16" s="30"/>
      <c r="WPV16" s="30"/>
      <c r="WPW16" s="30"/>
      <c r="WPX16" s="30"/>
      <c r="WPY16" s="30"/>
      <c r="WPZ16" s="30"/>
      <c r="WQA16" s="30"/>
      <c r="WQB16" s="30"/>
      <c r="WQC16" s="30"/>
      <c r="WQD16" s="30"/>
      <c r="WQE16" s="30"/>
      <c r="WQF16" s="30"/>
      <c r="WQG16" s="30"/>
      <c r="WQH16" s="30"/>
      <c r="WQI16" s="30"/>
      <c r="WQJ16" s="30"/>
      <c r="WQK16" s="30"/>
      <c r="WQL16" s="30"/>
      <c r="WQM16" s="30"/>
      <c r="WQN16" s="30"/>
      <c r="WQO16" s="30"/>
      <c r="WQP16" s="30"/>
      <c r="WQQ16" s="30"/>
      <c r="WQR16" s="30"/>
      <c r="WQS16" s="30"/>
      <c r="WQT16" s="30"/>
      <c r="WQU16" s="30"/>
      <c r="WQV16" s="30"/>
      <c r="WQW16" s="30"/>
      <c r="WQX16" s="30"/>
      <c r="WQY16" s="30"/>
      <c r="WQZ16" s="30"/>
      <c r="WRA16" s="30"/>
      <c r="WRB16" s="30"/>
      <c r="WRC16" s="30"/>
      <c r="WRD16" s="30"/>
      <c r="WRE16" s="30"/>
      <c r="WRF16" s="30"/>
      <c r="WRG16" s="30"/>
      <c r="WRH16" s="30"/>
      <c r="WRI16" s="30"/>
      <c r="WRJ16" s="30"/>
      <c r="WRK16" s="30"/>
      <c r="WRL16" s="30"/>
      <c r="WRM16" s="30"/>
      <c r="WRN16" s="30"/>
      <c r="WRO16" s="30"/>
      <c r="WRP16" s="30"/>
      <c r="WRQ16" s="30"/>
      <c r="WRR16" s="30"/>
      <c r="WRS16" s="30"/>
      <c r="WRT16" s="30"/>
      <c r="WRU16" s="30"/>
      <c r="WRV16" s="30"/>
      <c r="WRW16" s="30"/>
      <c r="WRX16" s="30"/>
      <c r="WRY16" s="30"/>
      <c r="WRZ16" s="30"/>
      <c r="WSA16" s="30"/>
      <c r="WSB16" s="30"/>
      <c r="WSC16" s="30"/>
      <c r="WSD16" s="30"/>
      <c r="WSE16" s="30"/>
      <c r="WSF16" s="30"/>
      <c r="WSG16" s="30"/>
      <c r="WSH16" s="30"/>
      <c r="WSI16" s="30"/>
      <c r="WSJ16" s="30"/>
      <c r="WSK16" s="30"/>
      <c r="WSL16" s="30"/>
      <c r="WSM16" s="30"/>
      <c r="WSN16" s="30"/>
      <c r="WSO16" s="30"/>
      <c r="WSP16" s="30"/>
      <c r="WSQ16" s="30"/>
      <c r="WSR16" s="30"/>
      <c r="WSS16" s="30"/>
      <c r="WST16" s="30"/>
      <c r="WSU16" s="30"/>
      <c r="WSV16" s="30"/>
      <c r="WSW16" s="30"/>
      <c r="WSX16" s="30"/>
      <c r="WSY16" s="30"/>
      <c r="WSZ16" s="30"/>
      <c r="WTA16" s="30"/>
      <c r="WTB16" s="30"/>
      <c r="WTC16" s="30"/>
      <c r="WTD16" s="30"/>
      <c r="WTE16" s="30"/>
      <c r="WTF16" s="30"/>
      <c r="WTG16" s="30"/>
      <c r="WTH16" s="30"/>
      <c r="WTI16" s="30"/>
      <c r="WTJ16" s="30"/>
      <c r="WTK16" s="30"/>
      <c r="WTL16" s="30"/>
      <c r="WTM16" s="30"/>
      <c r="WTN16" s="30"/>
      <c r="WTO16" s="30"/>
      <c r="WTP16" s="30"/>
      <c r="WTQ16" s="30"/>
      <c r="WTR16" s="30"/>
      <c r="WTS16" s="30"/>
      <c r="WTT16" s="30"/>
      <c r="WTU16" s="30"/>
      <c r="WTV16" s="30"/>
      <c r="WTW16" s="30"/>
      <c r="WTX16" s="30"/>
      <c r="WTY16" s="30"/>
      <c r="WTZ16" s="30"/>
      <c r="WUA16" s="30"/>
      <c r="WUB16" s="30"/>
      <c r="WUC16" s="30"/>
      <c r="WUD16" s="30"/>
      <c r="WUE16" s="30"/>
      <c r="WUF16" s="30"/>
      <c r="WUG16" s="30"/>
      <c r="WUH16" s="30"/>
      <c r="WUI16" s="30"/>
      <c r="WUJ16" s="30"/>
      <c r="WUK16" s="30"/>
      <c r="WUL16" s="30"/>
      <c r="WUM16" s="30"/>
      <c r="WUN16" s="30"/>
      <c r="WUO16" s="30"/>
      <c r="WUP16" s="30"/>
      <c r="WUQ16" s="30"/>
      <c r="WUR16" s="30"/>
      <c r="WUS16" s="30"/>
      <c r="WUT16" s="30"/>
      <c r="WUU16" s="30"/>
      <c r="WUV16" s="30"/>
      <c r="WUW16" s="30"/>
      <c r="WUX16" s="30"/>
      <c r="WUY16" s="30"/>
      <c r="WUZ16" s="30"/>
      <c r="WVA16" s="30"/>
      <c r="WVB16" s="30"/>
      <c r="WVC16" s="30"/>
      <c r="WVD16" s="30"/>
      <c r="WVE16" s="30"/>
      <c r="WVF16" s="30"/>
      <c r="WVG16" s="30"/>
      <c r="WVH16" s="30"/>
      <c r="WVI16" s="30"/>
      <c r="WVJ16" s="30"/>
      <c r="WVK16" s="30"/>
      <c r="WVL16" s="30"/>
      <c r="WVM16" s="30"/>
      <c r="WVN16" s="30"/>
      <c r="WVO16" s="30"/>
      <c r="WVP16" s="30"/>
      <c r="WVQ16" s="30"/>
      <c r="WVR16" s="30"/>
      <c r="WVS16" s="30"/>
      <c r="WVT16" s="30"/>
      <c r="WVU16" s="30"/>
      <c r="WVV16" s="30"/>
      <c r="WVW16" s="30"/>
      <c r="WVX16" s="30"/>
      <c r="WVY16" s="30"/>
      <c r="WVZ16" s="30"/>
      <c r="WWA16" s="30"/>
      <c r="WWB16" s="30"/>
      <c r="WWC16" s="30"/>
      <c r="WWD16" s="30"/>
      <c r="WWE16" s="30"/>
      <c r="WWF16" s="30"/>
      <c r="WWG16" s="30"/>
      <c r="WWH16" s="30"/>
      <c r="WWI16" s="30"/>
      <c r="WWJ16" s="30"/>
      <c r="WWK16" s="30"/>
      <c r="WWL16" s="30"/>
      <c r="WWM16" s="30"/>
      <c r="WWN16" s="30"/>
      <c r="WWO16" s="30"/>
      <c r="WWP16" s="30"/>
      <c r="WWQ16" s="30"/>
      <c r="WWR16" s="30"/>
      <c r="WWS16" s="30"/>
      <c r="WWT16" s="30"/>
      <c r="WWU16" s="30"/>
      <c r="WWV16" s="30"/>
      <c r="WWW16" s="30"/>
      <c r="WWX16" s="30"/>
      <c r="WWY16" s="30"/>
      <c r="WWZ16" s="30"/>
      <c r="WXA16" s="30"/>
      <c r="WXB16" s="30"/>
      <c r="WXC16" s="30"/>
      <c r="WXD16" s="30"/>
      <c r="WXE16" s="30"/>
      <c r="WXF16" s="30"/>
      <c r="WXG16" s="30"/>
      <c r="WXH16" s="30"/>
      <c r="WXI16" s="30"/>
      <c r="WXJ16" s="30"/>
      <c r="WXK16" s="30"/>
      <c r="WXL16" s="30"/>
      <c r="WXM16" s="30"/>
      <c r="WXN16" s="30"/>
      <c r="WXO16" s="30"/>
      <c r="WXP16" s="30"/>
      <c r="WXQ16" s="30"/>
      <c r="WXR16" s="30"/>
      <c r="WXS16" s="30"/>
      <c r="WXT16" s="30"/>
      <c r="WXU16" s="30"/>
      <c r="WXV16" s="30"/>
      <c r="WXW16" s="30"/>
      <c r="WXX16" s="30"/>
      <c r="WXY16" s="30"/>
      <c r="WXZ16" s="30"/>
      <c r="WYA16" s="30"/>
      <c r="WYB16" s="30"/>
      <c r="WYC16" s="30"/>
      <c r="WYD16" s="30"/>
      <c r="WYE16" s="30"/>
      <c r="WYF16" s="30"/>
      <c r="WYG16" s="30"/>
      <c r="WYH16" s="30"/>
      <c r="WYI16" s="30"/>
      <c r="WYJ16" s="30"/>
      <c r="WYK16" s="30"/>
      <c r="WYL16" s="30"/>
      <c r="WYM16" s="30"/>
      <c r="WYN16" s="30"/>
      <c r="WYO16" s="30"/>
      <c r="WYP16" s="30"/>
      <c r="WYQ16" s="30"/>
      <c r="WYR16" s="30"/>
      <c r="WYS16" s="30"/>
      <c r="WYT16" s="30"/>
      <c r="WYU16" s="30"/>
      <c r="WYV16" s="30"/>
      <c r="WYW16" s="30"/>
      <c r="WYX16" s="30"/>
      <c r="WYY16" s="30"/>
      <c r="WYZ16" s="30"/>
      <c r="WZA16" s="30"/>
      <c r="WZB16" s="30"/>
      <c r="WZC16" s="30"/>
      <c r="WZD16" s="30"/>
      <c r="WZE16" s="30"/>
      <c r="WZF16" s="30"/>
      <c r="WZG16" s="30"/>
      <c r="WZH16" s="30"/>
      <c r="WZI16" s="30"/>
      <c r="WZJ16" s="30"/>
      <c r="WZK16" s="30"/>
      <c r="WZL16" s="30"/>
      <c r="WZM16" s="30"/>
      <c r="WZN16" s="30"/>
      <c r="WZO16" s="30"/>
      <c r="WZP16" s="30"/>
      <c r="WZQ16" s="30"/>
      <c r="WZR16" s="30"/>
      <c r="WZS16" s="30"/>
      <c r="WZT16" s="30"/>
      <c r="WZU16" s="30"/>
      <c r="WZV16" s="30"/>
      <c r="WZW16" s="30"/>
      <c r="WZX16" s="30"/>
      <c r="WZY16" s="30"/>
      <c r="WZZ16" s="30"/>
      <c r="XAA16" s="30"/>
      <c r="XAB16" s="30"/>
      <c r="XAC16" s="30"/>
      <c r="XAD16" s="30"/>
      <c r="XAE16" s="30"/>
      <c r="XAF16" s="30"/>
      <c r="XAG16" s="30"/>
      <c r="XAH16" s="30"/>
      <c r="XAI16" s="30"/>
      <c r="XAJ16" s="30"/>
      <c r="XAK16" s="30"/>
      <c r="XAL16" s="30"/>
      <c r="XAM16" s="30"/>
      <c r="XAN16" s="30"/>
      <c r="XAO16" s="30"/>
      <c r="XAP16" s="30"/>
      <c r="XAQ16" s="30"/>
      <c r="XAR16" s="30"/>
      <c r="XAS16" s="30"/>
      <c r="XAT16" s="30"/>
      <c r="XAU16" s="30"/>
      <c r="XAV16" s="30"/>
      <c r="XAW16" s="30"/>
      <c r="XAX16" s="30"/>
      <c r="XAY16" s="30"/>
      <c r="XAZ16" s="30"/>
      <c r="XBA16" s="30"/>
      <c r="XBB16" s="30"/>
      <c r="XBC16" s="30"/>
      <c r="XBD16" s="30"/>
      <c r="XBE16" s="30"/>
      <c r="XBF16" s="30"/>
      <c r="XBG16" s="30"/>
      <c r="XBH16" s="30"/>
      <c r="XBI16" s="30"/>
      <c r="XBJ16" s="30"/>
      <c r="XBK16" s="30"/>
      <c r="XBL16" s="30"/>
      <c r="XBM16" s="30"/>
      <c r="XBN16" s="30"/>
      <c r="XBO16" s="30"/>
      <c r="XBP16" s="30"/>
      <c r="XBQ16" s="30"/>
      <c r="XBR16" s="30"/>
      <c r="XBS16" s="30"/>
      <c r="XBT16" s="30"/>
      <c r="XBU16" s="30"/>
      <c r="XBV16" s="30"/>
      <c r="XBW16" s="30"/>
      <c r="XBX16" s="30"/>
      <c r="XBY16" s="30"/>
      <c r="XBZ16" s="30"/>
      <c r="XCA16" s="30"/>
      <c r="XCB16" s="30"/>
      <c r="XCC16" s="30"/>
      <c r="XCD16" s="30"/>
      <c r="XCE16" s="30"/>
      <c r="XCF16" s="30"/>
      <c r="XCG16" s="30"/>
      <c r="XCH16" s="30"/>
      <c r="XCI16" s="30"/>
      <c r="XCJ16" s="30"/>
      <c r="XCK16" s="30"/>
      <c r="XCL16" s="30"/>
      <c r="XCM16" s="30"/>
      <c r="XCN16" s="30"/>
      <c r="XCO16" s="30"/>
      <c r="XCP16" s="30"/>
      <c r="XCQ16" s="30"/>
      <c r="XCR16" s="30"/>
      <c r="XCS16" s="30"/>
      <c r="XCT16" s="30"/>
      <c r="XCU16" s="30"/>
      <c r="XCV16" s="30"/>
      <c r="XCW16" s="30"/>
      <c r="XCX16" s="30"/>
      <c r="XCY16" s="30"/>
      <c r="XCZ16" s="30"/>
      <c r="XDA16" s="30"/>
      <c r="XDB16" s="30"/>
      <c r="XDC16" s="30"/>
      <c r="XDD16" s="30"/>
      <c r="XDE16" s="30"/>
      <c r="XDF16" s="30"/>
      <c r="XDG16" s="30"/>
      <c r="XDH16" s="30"/>
      <c r="XDI16" s="30"/>
      <c r="XDJ16" s="30"/>
      <c r="XDK16" s="30"/>
      <c r="XDL16" s="30"/>
      <c r="XDM16" s="30"/>
      <c r="XDN16" s="30"/>
      <c r="XDO16" s="30"/>
      <c r="XDP16" s="30"/>
      <c r="XDQ16" s="30"/>
      <c r="XDR16" s="30"/>
      <c r="XDS16" s="30"/>
      <c r="XDT16" s="30"/>
      <c r="XDU16" s="30"/>
      <c r="XDV16" s="30"/>
      <c r="XDW16" s="30"/>
      <c r="XDX16" s="30"/>
      <c r="XDY16" s="30"/>
      <c r="XDZ16" s="30"/>
      <c r="XEA16" s="30"/>
      <c r="XEB16" s="30"/>
      <c r="XEC16" s="30"/>
      <c r="XED16" s="30"/>
      <c r="XEE16" s="30"/>
      <c r="XEF16" s="30"/>
      <c r="XEG16" s="30"/>
      <c r="XEH16" s="30"/>
      <c r="XEI16" s="30"/>
      <c r="XEJ16" s="30"/>
      <c r="XEK16" s="30"/>
      <c r="XEL16" s="30"/>
      <c r="XEM16" s="30"/>
      <c r="XEN16" s="30"/>
      <c r="XEO16" s="30"/>
      <c r="XEP16" s="30"/>
      <c r="XEQ16" s="30"/>
      <c r="XER16" s="30"/>
      <c r="XES16" s="30"/>
      <c r="XET16" s="30"/>
      <c r="XEU16" s="30"/>
      <c r="XEV16" s="30"/>
      <c r="XEW16" s="30"/>
      <c r="XEX16" s="30"/>
      <c r="XEY16" s="30"/>
      <c r="XEZ16" s="30"/>
      <c r="XFA16" s="30"/>
      <c r="XFB16" s="30"/>
      <c r="XFC16" s="30"/>
      <c r="XFD16" s="30"/>
    </row>
    <row r="17" spans="1:16384" ht="12" customHeight="1" x14ac:dyDescent="0.2">
      <c r="A17" s="161"/>
    </row>
    <row r="18" spans="1:16384" x14ac:dyDescent="0.2">
      <c r="A18" s="14"/>
      <c r="B18" s="28" t="s">
        <v>135</v>
      </c>
      <c r="C18" s="28" t="s">
        <v>136</v>
      </c>
      <c r="D18" s="28" t="s">
        <v>137</v>
      </c>
      <c r="E18" s="28" t="s">
        <v>138</v>
      </c>
      <c r="F18" s="28" t="s">
        <v>139</v>
      </c>
      <c r="G18" s="28" t="s">
        <v>140</v>
      </c>
      <c r="H18" s="28" t="s">
        <v>141</v>
      </c>
      <c r="I18" s="28" t="s">
        <v>142</v>
      </c>
      <c r="J18" s="28" t="s">
        <v>143</v>
      </c>
      <c r="K18" s="28" t="s">
        <v>144</v>
      </c>
      <c r="L18" s="28" t="s">
        <v>145</v>
      </c>
      <c r="M18" s="28" t="s">
        <v>146</v>
      </c>
      <c r="N18" s="28" t="s">
        <v>147</v>
      </c>
      <c r="O18" s="28" t="s">
        <v>148</v>
      </c>
      <c r="P18" s="28" t="s">
        <v>149</v>
      </c>
      <c r="Q18" s="28" t="s">
        <v>150</v>
      </c>
      <c r="R18" s="28" t="s">
        <v>151</v>
      </c>
      <c r="S18" s="28" t="s">
        <v>152</v>
      </c>
      <c r="T18" s="28" t="s">
        <v>267</v>
      </c>
    </row>
    <row r="19" spans="1:16384" ht="25.5" x14ac:dyDescent="0.2">
      <c r="A19" s="4" t="s">
        <v>254</v>
      </c>
      <c r="B19" s="68">
        <f>(B5-B13)/(B5-B13)</f>
        <v>1</v>
      </c>
      <c r="C19" s="68">
        <f t="shared" ref="C19:S19" si="3">(C5-C13)/(C5-C13)</f>
        <v>1</v>
      </c>
      <c r="D19" s="68">
        <f t="shared" si="3"/>
        <v>1</v>
      </c>
      <c r="E19" s="68">
        <f t="shared" si="3"/>
        <v>1</v>
      </c>
      <c r="F19" s="68">
        <f t="shared" si="3"/>
        <v>1</v>
      </c>
      <c r="G19" s="68">
        <f t="shared" si="3"/>
        <v>1</v>
      </c>
      <c r="H19" s="68">
        <f t="shared" si="3"/>
        <v>1</v>
      </c>
      <c r="I19" s="68">
        <f t="shared" si="3"/>
        <v>1</v>
      </c>
      <c r="J19" s="68">
        <f t="shared" si="3"/>
        <v>1</v>
      </c>
      <c r="K19" s="68">
        <f t="shared" si="3"/>
        <v>1</v>
      </c>
      <c r="L19" s="68">
        <f t="shared" si="3"/>
        <v>1</v>
      </c>
      <c r="M19" s="68">
        <f t="shared" si="3"/>
        <v>1</v>
      </c>
      <c r="N19" s="68">
        <f t="shared" si="3"/>
        <v>1</v>
      </c>
      <c r="O19" s="68">
        <f t="shared" si="3"/>
        <v>1</v>
      </c>
      <c r="P19" s="68">
        <f t="shared" si="3"/>
        <v>1</v>
      </c>
      <c r="Q19" s="68">
        <f t="shared" si="3"/>
        <v>1</v>
      </c>
      <c r="R19" s="68">
        <f t="shared" ref="R19" si="4">(R5-R13)/(R5-R13)</f>
        <v>1</v>
      </c>
      <c r="S19" s="68">
        <f t="shared" si="3"/>
        <v>1</v>
      </c>
      <c r="T19" s="68">
        <f>(T5-T13)/(T5-T13)</f>
        <v>1</v>
      </c>
    </row>
    <row r="20" spans="1:16384" x14ac:dyDescent="0.2">
      <c r="A20" s="2" t="s">
        <v>128</v>
      </c>
      <c r="B20" s="70">
        <f>B6/(B5-B13)</f>
        <v>0.22966507177033493</v>
      </c>
      <c r="C20" s="70">
        <f t="shared" ref="C20:S20" si="5">C6/(C5-C13)</f>
        <v>0.19906687402799378</v>
      </c>
      <c r="D20" s="70">
        <f t="shared" si="5"/>
        <v>0.24921135646687698</v>
      </c>
      <c r="E20" s="70">
        <f t="shared" si="5"/>
        <v>0.2723735408560311</v>
      </c>
      <c r="F20" s="70">
        <f t="shared" si="5"/>
        <v>0.22234273318872017</v>
      </c>
      <c r="G20" s="70">
        <f t="shared" si="5"/>
        <v>0.24776785714285715</v>
      </c>
      <c r="H20" s="70">
        <f t="shared" si="5"/>
        <v>0.23310225303292895</v>
      </c>
      <c r="I20" s="70">
        <f t="shared" si="5"/>
        <v>0.26703499079189685</v>
      </c>
      <c r="J20" s="70">
        <f t="shared" si="5"/>
        <v>0.23363636363636364</v>
      </c>
      <c r="K20" s="70">
        <f t="shared" si="5"/>
        <v>0.26586936522539101</v>
      </c>
      <c r="L20" s="70">
        <f t="shared" si="5"/>
        <v>0.23993288590604026</v>
      </c>
      <c r="M20" s="70">
        <f t="shared" si="5"/>
        <v>0.19964349376114082</v>
      </c>
      <c r="N20" s="70">
        <f t="shared" si="5"/>
        <v>0.19591457753017641</v>
      </c>
      <c r="O20" s="70">
        <f t="shared" si="5"/>
        <v>0.19286403085824494</v>
      </c>
      <c r="P20" s="70">
        <f t="shared" si="5"/>
        <v>0.20255863539445629</v>
      </c>
      <c r="Q20" s="70">
        <f t="shared" si="5"/>
        <v>0.21306209850107066</v>
      </c>
      <c r="R20" s="70">
        <f t="shared" ref="R20" si="6">R6/(R5-R13)</f>
        <v>0.19858156028368795</v>
      </c>
      <c r="S20" s="70">
        <f t="shared" si="5"/>
        <v>0.22236024844720498</v>
      </c>
      <c r="T20" s="70">
        <f>T6/(T5-T13)</f>
        <v>0.26713947990543735</v>
      </c>
    </row>
    <row r="21" spans="1:16384" x14ac:dyDescent="0.2">
      <c r="A21" s="2" t="s">
        <v>133</v>
      </c>
      <c r="B21" s="70">
        <f>B7/(B5-B13)</f>
        <v>4.5454545454545456E-2</v>
      </c>
      <c r="C21" s="70">
        <f t="shared" ref="C21:T21" si="7">C7/(C5-C13)</f>
        <v>7.3094867807153963E-2</v>
      </c>
      <c r="D21" s="70">
        <f t="shared" si="7"/>
        <v>0.10252365930599369</v>
      </c>
      <c r="E21" s="70">
        <f t="shared" si="7"/>
        <v>0.11932555123216602</v>
      </c>
      <c r="F21" s="70">
        <f t="shared" si="7"/>
        <v>8.0260303687635579E-2</v>
      </c>
      <c r="G21" s="70">
        <f t="shared" si="7"/>
        <v>6.25E-2</v>
      </c>
      <c r="H21" s="70">
        <f t="shared" si="7"/>
        <v>4.5060658578856154E-2</v>
      </c>
      <c r="I21" s="70">
        <f t="shared" si="7"/>
        <v>2.5782688766114181E-2</v>
      </c>
      <c r="J21" s="70">
        <f t="shared" si="7"/>
        <v>3.8181818181818185E-2</v>
      </c>
      <c r="K21" s="70">
        <f t="shared" si="7"/>
        <v>5.0597976080956765E-2</v>
      </c>
      <c r="L21" s="70">
        <f t="shared" si="7"/>
        <v>4.4463087248322146E-2</v>
      </c>
      <c r="M21" s="70">
        <f t="shared" si="7"/>
        <v>4.4563279857397504E-2</v>
      </c>
      <c r="N21" s="70">
        <f t="shared" si="7"/>
        <v>5.6638811513463325E-2</v>
      </c>
      <c r="O21" s="70">
        <f t="shared" si="7"/>
        <v>6.3645130183220835E-2</v>
      </c>
      <c r="P21" s="70">
        <f t="shared" si="7"/>
        <v>5.7569296375266525E-2</v>
      </c>
      <c r="Q21" s="70">
        <f t="shared" si="7"/>
        <v>5.8886509635974305E-2</v>
      </c>
      <c r="R21" s="70">
        <f t="shared" ref="R21" si="8">R7/(R5-R13)</f>
        <v>6.9908814589665649E-2</v>
      </c>
      <c r="S21" s="70">
        <f t="shared" si="7"/>
        <v>8.4472049689440998E-2</v>
      </c>
      <c r="T21" s="70">
        <f t="shared" si="7"/>
        <v>6.1465721040189124E-2</v>
      </c>
    </row>
    <row r="22" spans="1:16384" x14ac:dyDescent="0.2">
      <c r="A22" s="2" t="s">
        <v>132</v>
      </c>
      <c r="B22" s="70">
        <f>B8/(B5-B13)</f>
        <v>3.8277511961722487E-2</v>
      </c>
      <c r="C22" s="70">
        <f t="shared" ref="C22:T22" si="9">C8/(C5-C13)</f>
        <v>8.3981337480559873E-2</v>
      </c>
      <c r="D22" s="70">
        <f t="shared" si="9"/>
        <v>0.11041009463722397</v>
      </c>
      <c r="E22" s="70">
        <f t="shared" si="9"/>
        <v>0.10505836575875487</v>
      </c>
      <c r="F22" s="70">
        <f t="shared" si="9"/>
        <v>0.13882863340563992</v>
      </c>
      <c r="G22" s="70">
        <f t="shared" si="9"/>
        <v>0.12053571428571429</v>
      </c>
      <c r="H22" s="70">
        <f t="shared" si="9"/>
        <v>0.14298093587521662</v>
      </c>
      <c r="I22" s="70">
        <f t="shared" si="9"/>
        <v>0.15285451197053407</v>
      </c>
      <c r="J22" s="70">
        <f t="shared" si="9"/>
        <v>0.15363636363636363</v>
      </c>
      <c r="K22" s="70">
        <f t="shared" si="9"/>
        <v>0.12879484820607176</v>
      </c>
      <c r="L22" s="70">
        <f t="shared" si="9"/>
        <v>0.15771812080536912</v>
      </c>
      <c r="M22" s="70">
        <f t="shared" si="9"/>
        <v>0.20588235294117646</v>
      </c>
      <c r="N22" s="70">
        <f t="shared" si="9"/>
        <v>0.18848653667595172</v>
      </c>
      <c r="O22" s="70">
        <f t="shared" si="9"/>
        <v>0.17936354869816779</v>
      </c>
      <c r="P22" s="70">
        <f t="shared" si="9"/>
        <v>0.17697228144989338</v>
      </c>
      <c r="Q22" s="70">
        <f t="shared" si="9"/>
        <v>0.13062098501070663</v>
      </c>
      <c r="R22" s="70">
        <f t="shared" ref="R22" si="10">R8/(R5-R13)</f>
        <v>0.12360688956433637</v>
      </c>
      <c r="S22" s="70">
        <f t="shared" si="9"/>
        <v>0.1515527950310559</v>
      </c>
      <c r="T22" s="70">
        <f t="shared" si="9"/>
        <v>0.1111111111111111</v>
      </c>
    </row>
    <row r="23" spans="1:16384" x14ac:dyDescent="0.2">
      <c r="A23" s="2" t="s">
        <v>113</v>
      </c>
      <c r="B23" s="70">
        <f>B9/(B5-B13)</f>
        <v>0.17224880382775121</v>
      </c>
      <c r="C23" s="70">
        <f t="shared" ref="C23:T23" si="11">C9/(C5-C13)</f>
        <v>0.14152410575427682</v>
      </c>
      <c r="D23" s="70">
        <f t="shared" si="11"/>
        <v>3.6277602523659309E-2</v>
      </c>
      <c r="E23" s="70">
        <f t="shared" si="11"/>
        <v>3.372243839169909E-2</v>
      </c>
      <c r="F23" s="70">
        <f t="shared" si="11"/>
        <v>4.6637744034707156E-2</v>
      </c>
      <c r="G23" s="70">
        <f t="shared" si="11"/>
        <v>4.1294642857142856E-2</v>
      </c>
      <c r="H23" s="70">
        <f t="shared" si="11"/>
        <v>3.4662045060658578E-2</v>
      </c>
      <c r="I23" s="70">
        <f t="shared" si="11"/>
        <v>2.6703499079189688E-2</v>
      </c>
      <c r="J23" s="70">
        <f t="shared" si="11"/>
        <v>2.7272727272727271E-2</v>
      </c>
      <c r="K23" s="70">
        <f t="shared" si="11"/>
        <v>2.2999080036798528E-2</v>
      </c>
      <c r="L23" s="70">
        <f t="shared" si="11"/>
        <v>2.6006711409395974E-2</v>
      </c>
      <c r="M23" s="70">
        <f t="shared" si="11"/>
        <v>1.6042780748663103E-2</v>
      </c>
      <c r="N23" s="70">
        <f t="shared" si="11"/>
        <v>2.0427112349117919E-2</v>
      </c>
      <c r="O23" s="70">
        <f t="shared" si="11"/>
        <v>1.3500482160077145E-2</v>
      </c>
      <c r="P23" s="70">
        <f t="shared" si="11"/>
        <v>9.5948827292110881E-3</v>
      </c>
      <c r="Q23" s="70">
        <f t="shared" si="11"/>
        <v>6.4239828693790149E-3</v>
      </c>
      <c r="R23" s="70">
        <f t="shared" ref="R23" si="12">R9/(R5-R13)</f>
        <v>1.6210739614994935E-2</v>
      </c>
      <c r="S23" s="70">
        <f t="shared" si="11"/>
        <v>1.2422360248447204E-2</v>
      </c>
      <c r="T23" s="70">
        <f t="shared" si="11"/>
        <v>1.6548463356973995E-2</v>
      </c>
    </row>
    <row r="24" spans="1:16384" ht="25.5" x14ac:dyDescent="0.2">
      <c r="A24" s="2" t="s">
        <v>134</v>
      </c>
      <c r="B24" s="70">
        <f>B10/(B5-B13)</f>
        <v>0.16985645933014354</v>
      </c>
      <c r="C24" s="70">
        <f t="shared" ref="C24:T24" si="13">C10/(C5-C13)</f>
        <v>0.18662519440124417</v>
      </c>
      <c r="D24" s="70">
        <f t="shared" si="13"/>
        <v>0.19400630914826497</v>
      </c>
      <c r="E24" s="70">
        <f t="shared" si="13"/>
        <v>0.14785992217898833</v>
      </c>
      <c r="F24" s="70">
        <f t="shared" si="13"/>
        <v>0.11605206073752712</v>
      </c>
      <c r="G24" s="70">
        <f t="shared" si="13"/>
        <v>0.11495535714285714</v>
      </c>
      <c r="H24" s="70">
        <f t="shared" si="13"/>
        <v>0.1195840554592721</v>
      </c>
      <c r="I24" s="70">
        <f t="shared" si="13"/>
        <v>0.12615101289134439</v>
      </c>
      <c r="J24" s="70">
        <f t="shared" si="13"/>
        <v>0.10363636363636364</v>
      </c>
      <c r="K24" s="70">
        <f t="shared" si="13"/>
        <v>0.10947562097516099</v>
      </c>
      <c r="L24" s="70">
        <f t="shared" si="13"/>
        <v>8.8087248322147649E-2</v>
      </c>
      <c r="M24" s="70">
        <f t="shared" si="13"/>
        <v>7.8431372549019607E-2</v>
      </c>
      <c r="N24" s="70">
        <f t="shared" si="13"/>
        <v>9.0993500464252558E-2</v>
      </c>
      <c r="O24" s="70">
        <f t="shared" si="13"/>
        <v>7.7145612343297976E-2</v>
      </c>
      <c r="P24" s="70">
        <f t="shared" si="13"/>
        <v>8.8486140724946691E-2</v>
      </c>
      <c r="Q24" s="70">
        <f t="shared" si="13"/>
        <v>0.11563169164882227</v>
      </c>
      <c r="R24" s="70">
        <f t="shared" ref="R24" si="14">R10/(R5-R13)</f>
        <v>0.11752786220871327</v>
      </c>
      <c r="S24" s="70">
        <f t="shared" si="13"/>
        <v>0.1341614906832298</v>
      </c>
      <c r="T24" s="70">
        <f t="shared" si="13"/>
        <v>0.10638297872340426</v>
      </c>
    </row>
    <row r="25" spans="1:16384" x14ac:dyDescent="0.2">
      <c r="A25" s="2" t="s">
        <v>129</v>
      </c>
      <c r="B25" s="70">
        <f>B11/(B5-B13)</f>
        <v>0.20215311004784689</v>
      </c>
      <c r="C25" s="70">
        <f t="shared" ref="C25:T25" si="15">C11/(C5-C13)</f>
        <v>0.15085536547433903</v>
      </c>
      <c r="D25" s="70">
        <f t="shared" si="15"/>
        <v>0.16561514195583596</v>
      </c>
      <c r="E25" s="70">
        <f t="shared" si="15"/>
        <v>0.18417639429312582</v>
      </c>
      <c r="F25" s="70">
        <f t="shared" si="15"/>
        <v>0.24945770065075923</v>
      </c>
      <c r="G25" s="70">
        <f t="shared" si="15"/>
        <v>0.3125</v>
      </c>
      <c r="H25" s="70">
        <f t="shared" si="15"/>
        <v>0.29549393414211439</v>
      </c>
      <c r="I25" s="70">
        <f t="shared" si="15"/>
        <v>0.2974217311233886</v>
      </c>
      <c r="J25" s="70">
        <f t="shared" si="15"/>
        <v>0.30545454545454548</v>
      </c>
      <c r="K25" s="70">
        <f t="shared" si="15"/>
        <v>0.25942962281508741</v>
      </c>
      <c r="L25" s="70">
        <f t="shared" si="15"/>
        <v>0.28775167785234901</v>
      </c>
      <c r="M25" s="70">
        <f t="shared" si="15"/>
        <v>0.25757575757575757</v>
      </c>
      <c r="N25" s="70">
        <f t="shared" si="15"/>
        <v>0.24791086350974931</v>
      </c>
      <c r="O25" s="70">
        <f t="shared" si="15"/>
        <v>0.22757955641272903</v>
      </c>
      <c r="P25" s="70">
        <f t="shared" si="15"/>
        <v>0.26119402985074625</v>
      </c>
      <c r="Q25" s="70">
        <f t="shared" si="15"/>
        <v>0.23554603854389722</v>
      </c>
      <c r="R25" s="70">
        <f t="shared" ref="R25" si="16">R11/(R5-R13)</f>
        <v>0.22593718338399191</v>
      </c>
      <c r="S25" s="70">
        <f t="shared" si="15"/>
        <v>0.23354037267080746</v>
      </c>
      <c r="T25" s="70">
        <f t="shared" si="15"/>
        <v>0.26241134751773049</v>
      </c>
    </row>
    <row r="26" spans="1:16384" x14ac:dyDescent="0.2">
      <c r="A26" s="2" t="s">
        <v>131</v>
      </c>
      <c r="B26" s="70">
        <f>B12/(B5-B13)</f>
        <v>0.1423444976076555</v>
      </c>
      <c r="C26" s="70">
        <f t="shared" ref="C26:T26" si="17">C12/(C5-C13)</f>
        <v>0.16485225505443235</v>
      </c>
      <c r="D26" s="70">
        <f t="shared" si="17"/>
        <v>0.14195583596214512</v>
      </c>
      <c r="E26" s="70">
        <f t="shared" si="17"/>
        <v>0.13748378728923477</v>
      </c>
      <c r="F26" s="70">
        <f t="shared" si="17"/>
        <v>0.14642082429501085</v>
      </c>
      <c r="G26" s="70">
        <f t="shared" si="17"/>
        <v>0.10044642857142858</v>
      </c>
      <c r="H26" s="70">
        <f t="shared" si="17"/>
        <v>0.1291161178509532</v>
      </c>
      <c r="I26" s="70">
        <f t="shared" si="17"/>
        <v>0.10405156537753223</v>
      </c>
      <c r="J26" s="70">
        <f t="shared" si="17"/>
        <v>0.13818181818181818</v>
      </c>
      <c r="K26" s="70">
        <f t="shared" si="17"/>
        <v>0.16283348666053357</v>
      </c>
      <c r="L26" s="70">
        <f t="shared" si="17"/>
        <v>0.15604026845637584</v>
      </c>
      <c r="M26" s="70">
        <f t="shared" si="17"/>
        <v>0.19786096256684493</v>
      </c>
      <c r="N26" s="70">
        <f t="shared" si="17"/>
        <v>0.19962859795728877</v>
      </c>
      <c r="O26" s="70">
        <f t="shared" si="17"/>
        <v>0.24590163934426229</v>
      </c>
      <c r="P26" s="70">
        <f t="shared" si="17"/>
        <v>0.20362473347547974</v>
      </c>
      <c r="Q26" s="70">
        <f t="shared" si="17"/>
        <v>0.2398286937901499</v>
      </c>
      <c r="R26" s="70">
        <f t="shared" ref="R26" si="18">R12/(R5-R13)</f>
        <v>0.24822695035460993</v>
      </c>
      <c r="S26" s="70">
        <f t="shared" si="17"/>
        <v>0.16149068322981366</v>
      </c>
      <c r="T26" s="70">
        <f t="shared" si="17"/>
        <v>0.17494089834515367</v>
      </c>
    </row>
    <row r="27" spans="1:16384" x14ac:dyDescent="0.2">
      <c r="A27" s="271" t="s">
        <v>176</v>
      </c>
      <c r="B27" s="87">
        <f>B14/(B5-B13)</f>
        <v>0.3133971291866029</v>
      </c>
      <c r="C27" s="87">
        <f t="shared" ref="C27:S27" si="19">C14/(C5-C13)</f>
        <v>0.3561430793157076</v>
      </c>
      <c r="D27" s="87">
        <f t="shared" si="19"/>
        <v>0.46214511041009465</v>
      </c>
      <c r="E27" s="87">
        <f t="shared" si="19"/>
        <v>0.49675745784695202</v>
      </c>
      <c r="F27" s="87">
        <f t="shared" si="19"/>
        <v>0.44143167028199565</v>
      </c>
      <c r="G27" s="87">
        <f t="shared" si="19"/>
        <v>0.43080357142857145</v>
      </c>
      <c r="H27" s="87">
        <f t="shared" si="19"/>
        <v>0.42114384748700173</v>
      </c>
      <c r="I27" s="87">
        <f t="shared" si="19"/>
        <v>0.44567219152854515</v>
      </c>
      <c r="J27" s="87">
        <f t="shared" si="19"/>
        <v>0.42545454545454547</v>
      </c>
      <c r="K27" s="87">
        <f t="shared" si="19"/>
        <v>0.44526218951241953</v>
      </c>
      <c r="L27" s="87">
        <f t="shared" si="19"/>
        <v>0.44211409395973156</v>
      </c>
      <c r="M27" s="87">
        <f t="shared" si="19"/>
        <v>0.45008912655971478</v>
      </c>
      <c r="N27" s="87">
        <f t="shared" si="19"/>
        <v>0.44103992571959144</v>
      </c>
      <c r="O27" s="87">
        <f t="shared" si="19"/>
        <v>0.43587270973963355</v>
      </c>
      <c r="P27" s="87">
        <f t="shared" si="19"/>
        <v>0.43710021321961623</v>
      </c>
      <c r="Q27" s="87">
        <f t="shared" si="19"/>
        <v>0.40256959314775159</v>
      </c>
      <c r="R27" s="87">
        <f t="shared" ref="R27" si="20">R14/(R5-R13)</f>
        <v>0.39209726443769</v>
      </c>
      <c r="S27" s="87">
        <f t="shared" si="19"/>
        <v>0.45838509316770187</v>
      </c>
      <c r="T27" s="87">
        <f>T14/(T5-T13)</f>
        <v>0.43971631205673761</v>
      </c>
    </row>
    <row r="29" spans="1:16384" x14ac:dyDescent="0.2">
      <c r="A29" s="30" t="s">
        <v>367</v>
      </c>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0"/>
      <c r="ND29" s="30"/>
      <c r="NE29" s="30"/>
      <c r="NF29" s="30"/>
      <c r="NG29" s="30"/>
      <c r="NH29" s="30"/>
      <c r="NI29" s="30"/>
      <c r="NJ29" s="30"/>
      <c r="NK29" s="30"/>
      <c r="NL29" s="30"/>
      <c r="NM29" s="30"/>
      <c r="NN29" s="30"/>
      <c r="NO29" s="30"/>
      <c r="NP29" s="30"/>
      <c r="NQ29" s="30"/>
      <c r="NR29" s="30"/>
      <c r="NS29" s="30"/>
      <c r="NT29" s="30"/>
      <c r="NU29" s="30"/>
      <c r="NV29" s="30"/>
      <c r="NW29" s="30"/>
      <c r="NX29" s="30"/>
      <c r="NY29" s="30"/>
      <c r="NZ29" s="30"/>
      <c r="OA29" s="30"/>
      <c r="OB29" s="30"/>
      <c r="OC29" s="30"/>
      <c r="OD29" s="30"/>
      <c r="OE29" s="30"/>
      <c r="OF29" s="30"/>
      <c r="OG29" s="30"/>
      <c r="OH29" s="30"/>
      <c r="OI29" s="30"/>
      <c r="OJ29" s="30"/>
      <c r="OK29" s="30"/>
      <c r="OL29" s="30"/>
      <c r="OM29" s="30"/>
      <c r="ON29" s="30"/>
      <c r="OO29" s="30"/>
      <c r="OP29" s="30"/>
      <c r="OQ29" s="30"/>
      <c r="OR29" s="30"/>
      <c r="OS29" s="30"/>
      <c r="OT29" s="30"/>
      <c r="OU29" s="30"/>
      <c r="OV29" s="30"/>
      <c r="OW29" s="30"/>
      <c r="OX29" s="30"/>
      <c r="OY29" s="30"/>
      <c r="OZ29" s="30"/>
      <c r="PA29" s="30"/>
      <c r="PB29" s="30"/>
      <c r="PC29" s="30"/>
      <c r="PD29" s="30"/>
      <c r="PE29" s="30"/>
      <c r="PF29" s="30"/>
      <c r="PG29" s="30"/>
      <c r="PH29" s="30"/>
      <c r="PI29" s="30"/>
      <c r="PJ29" s="30"/>
      <c r="PK29" s="30"/>
      <c r="PL29" s="30"/>
      <c r="PM29" s="30"/>
      <c r="PN29" s="30"/>
      <c r="PO29" s="30"/>
      <c r="PP29" s="30"/>
      <c r="PQ29" s="30"/>
      <c r="PR29" s="30"/>
      <c r="PS29" s="30"/>
      <c r="PT29" s="30"/>
      <c r="PU29" s="30"/>
      <c r="PV29" s="30"/>
      <c r="PW29" s="30"/>
      <c r="PX29" s="30"/>
      <c r="PY29" s="30"/>
      <c r="PZ29" s="30"/>
      <c r="QA29" s="30"/>
      <c r="QB29" s="30"/>
      <c r="QC29" s="30"/>
      <c r="QD29" s="30"/>
      <c r="QE29" s="30"/>
      <c r="QF29" s="30"/>
      <c r="QG29" s="30"/>
      <c r="QH29" s="30"/>
      <c r="QI29" s="30"/>
      <c r="QJ29" s="30"/>
      <c r="QK29" s="30"/>
      <c r="QL29" s="30"/>
      <c r="QM29" s="30"/>
      <c r="QN29" s="30"/>
      <c r="QO29" s="30"/>
      <c r="QP29" s="30"/>
      <c r="QQ29" s="30"/>
      <c r="QR29" s="30"/>
      <c r="QS29" s="30"/>
      <c r="QT29" s="30"/>
      <c r="QU29" s="30"/>
      <c r="QV29" s="30"/>
      <c r="QW29" s="30"/>
      <c r="QX29" s="30"/>
      <c r="QY29" s="30"/>
      <c r="QZ29" s="30"/>
      <c r="RA29" s="30"/>
      <c r="RB29" s="30"/>
      <c r="RC29" s="30"/>
      <c r="RD29" s="30"/>
      <c r="RE29" s="30"/>
      <c r="RF29" s="30"/>
      <c r="RG29" s="30"/>
      <c r="RH29" s="30"/>
      <c r="RI29" s="30"/>
      <c r="RJ29" s="30"/>
      <c r="RK29" s="30"/>
      <c r="RL29" s="30"/>
      <c r="RM29" s="30"/>
      <c r="RN29" s="30"/>
      <c r="RO29" s="30"/>
      <c r="RP29" s="30"/>
      <c r="RQ29" s="30"/>
      <c r="RR29" s="30"/>
      <c r="RS29" s="30"/>
      <c r="RT29" s="30"/>
      <c r="RU29" s="30"/>
      <c r="RV29" s="30"/>
      <c r="RW29" s="30"/>
      <c r="RX29" s="30"/>
      <c r="RY29" s="30"/>
      <c r="RZ29" s="30"/>
      <c r="SA29" s="30"/>
      <c r="SB29" s="30"/>
      <c r="SC29" s="30"/>
      <c r="SD29" s="30"/>
      <c r="SE29" s="30"/>
      <c r="SF29" s="30"/>
      <c r="SG29" s="30"/>
      <c r="SH29" s="30"/>
      <c r="SI29" s="30"/>
      <c r="SJ29" s="30"/>
      <c r="SK29" s="30"/>
      <c r="SL29" s="30"/>
      <c r="SM29" s="30"/>
      <c r="SN29" s="30"/>
      <c r="SO29" s="30"/>
      <c r="SP29" s="30"/>
      <c r="SQ29" s="30"/>
      <c r="SR29" s="30"/>
      <c r="SS29" s="30"/>
      <c r="ST29" s="30"/>
      <c r="SU29" s="30"/>
      <c r="SV29" s="30"/>
      <c r="SW29" s="30"/>
      <c r="SX29" s="30"/>
      <c r="SY29" s="30"/>
      <c r="SZ29" s="30"/>
      <c r="TA29" s="30"/>
      <c r="TB29" s="30"/>
      <c r="TC29" s="30"/>
      <c r="TD29" s="30"/>
      <c r="TE29" s="30"/>
      <c r="TF29" s="30"/>
      <c r="TG29" s="30"/>
      <c r="TH29" s="30"/>
      <c r="TI29" s="30"/>
      <c r="TJ29" s="30"/>
      <c r="TK29" s="30"/>
      <c r="TL29" s="30"/>
      <c r="TM29" s="30"/>
      <c r="TN29" s="30"/>
      <c r="TO29" s="30"/>
      <c r="TP29" s="30"/>
      <c r="TQ29" s="30"/>
      <c r="TR29" s="30"/>
      <c r="TS29" s="30"/>
      <c r="TT29" s="30"/>
      <c r="TU29" s="30"/>
      <c r="TV29" s="30"/>
      <c r="TW29" s="30"/>
      <c r="TX29" s="30"/>
      <c r="TY29" s="30"/>
      <c r="TZ29" s="30"/>
      <c r="UA29" s="30"/>
      <c r="UB29" s="30"/>
      <c r="UC29" s="30"/>
      <c r="UD29" s="30"/>
      <c r="UE29" s="30"/>
      <c r="UF29" s="30"/>
      <c r="UG29" s="30"/>
      <c r="UH29" s="30"/>
      <c r="UI29" s="30"/>
      <c r="UJ29" s="30"/>
      <c r="UK29" s="30"/>
      <c r="UL29" s="30"/>
      <c r="UM29" s="30"/>
      <c r="UN29" s="30"/>
      <c r="UO29" s="30"/>
      <c r="UP29" s="30"/>
      <c r="UQ29" s="30"/>
      <c r="UR29" s="30"/>
      <c r="US29" s="30"/>
      <c r="UT29" s="30"/>
      <c r="UU29" s="30"/>
      <c r="UV29" s="30"/>
      <c r="UW29" s="30"/>
      <c r="UX29" s="30"/>
      <c r="UY29" s="30"/>
      <c r="UZ29" s="30"/>
      <c r="VA29" s="30"/>
      <c r="VB29" s="30"/>
      <c r="VC29" s="30"/>
      <c r="VD29" s="30"/>
      <c r="VE29" s="30"/>
      <c r="VF29" s="30"/>
      <c r="VG29" s="30"/>
      <c r="VH29" s="30"/>
      <c r="VI29" s="30"/>
      <c r="VJ29" s="30"/>
      <c r="VK29" s="30"/>
      <c r="VL29" s="30"/>
      <c r="VM29" s="30"/>
      <c r="VN29" s="30"/>
      <c r="VO29" s="30"/>
      <c r="VP29" s="30"/>
      <c r="VQ29" s="30"/>
      <c r="VR29" s="30"/>
      <c r="VS29" s="30"/>
      <c r="VT29" s="30"/>
      <c r="VU29" s="30"/>
      <c r="VV29" s="30"/>
      <c r="VW29" s="30"/>
      <c r="VX29" s="30"/>
      <c r="VY29" s="30"/>
      <c r="VZ29" s="30"/>
      <c r="WA29" s="30"/>
      <c r="WB29" s="30"/>
      <c r="WC29" s="30"/>
      <c r="WD29" s="30"/>
      <c r="WE29" s="30"/>
      <c r="WF29" s="30"/>
      <c r="WG29" s="30"/>
      <c r="WH29" s="30"/>
      <c r="WI29" s="30"/>
      <c r="WJ29" s="30"/>
      <c r="WK29" s="30"/>
      <c r="WL29" s="30"/>
      <c r="WM29" s="30"/>
      <c r="WN29" s="30"/>
      <c r="WO29" s="30"/>
      <c r="WP29" s="30"/>
      <c r="WQ29" s="30"/>
      <c r="WR29" s="30"/>
      <c r="WS29" s="30"/>
      <c r="WT29" s="30"/>
      <c r="WU29" s="30"/>
      <c r="WV29" s="30"/>
      <c r="WW29" s="30"/>
      <c r="WX29" s="30"/>
      <c r="WY29" s="30"/>
      <c r="WZ29" s="30"/>
      <c r="XA29" s="30"/>
      <c r="XB29" s="30"/>
      <c r="XC29" s="30"/>
      <c r="XD29" s="30"/>
      <c r="XE29" s="30"/>
      <c r="XF29" s="30"/>
      <c r="XG29" s="30"/>
      <c r="XH29" s="30"/>
      <c r="XI29" s="30"/>
      <c r="XJ29" s="30"/>
      <c r="XK29" s="30"/>
      <c r="XL29" s="30"/>
      <c r="XM29" s="30"/>
      <c r="XN29" s="30"/>
      <c r="XO29" s="30"/>
      <c r="XP29" s="30"/>
      <c r="XQ29" s="30"/>
      <c r="XR29" s="30"/>
      <c r="XS29" s="30"/>
      <c r="XT29" s="30"/>
      <c r="XU29" s="30"/>
      <c r="XV29" s="30"/>
      <c r="XW29" s="30"/>
      <c r="XX29" s="30"/>
      <c r="XY29" s="30"/>
      <c r="XZ29" s="30"/>
      <c r="YA29" s="30"/>
      <c r="YB29" s="30"/>
      <c r="YC29" s="30"/>
      <c r="YD29" s="30"/>
      <c r="YE29" s="30"/>
      <c r="YF29" s="30"/>
      <c r="YG29" s="30"/>
      <c r="YH29" s="30"/>
      <c r="YI29" s="30"/>
      <c r="YJ29" s="30"/>
      <c r="YK29" s="30"/>
      <c r="YL29" s="30"/>
      <c r="YM29" s="30"/>
      <c r="YN29" s="30"/>
      <c r="YO29" s="30"/>
      <c r="YP29" s="30"/>
      <c r="YQ29" s="30"/>
      <c r="YR29" s="30"/>
      <c r="YS29" s="30"/>
      <c r="YT29" s="30"/>
      <c r="YU29" s="30"/>
      <c r="YV29" s="30"/>
      <c r="YW29" s="30"/>
      <c r="YX29" s="30"/>
      <c r="YY29" s="30"/>
      <c r="YZ29" s="30"/>
      <c r="ZA29" s="30"/>
      <c r="ZB29" s="30"/>
      <c r="ZC29" s="30"/>
      <c r="ZD29" s="30"/>
      <c r="ZE29" s="30"/>
      <c r="ZF29" s="30"/>
      <c r="ZG29" s="30"/>
      <c r="ZH29" s="30"/>
      <c r="ZI29" s="30"/>
      <c r="ZJ29" s="30"/>
      <c r="ZK29" s="30"/>
      <c r="ZL29" s="30"/>
      <c r="ZM29" s="30"/>
      <c r="ZN29" s="30"/>
      <c r="ZO29" s="30"/>
      <c r="ZP29" s="30"/>
      <c r="ZQ29" s="30"/>
      <c r="ZR29" s="30"/>
      <c r="ZS29" s="30"/>
      <c r="ZT29" s="30"/>
      <c r="ZU29" s="30"/>
      <c r="ZV29" s="30"/>
      <c r="ZW29" s="30"/>
      <c r="ZX29" s="30"/>
      <c r="ZY29" s="30"/>
      <c r="ZZ29" s="30"/>
      <c r="AAA29" s="30"/>
      <c r="AAB29" s="30"/>
      <c r="AAC29" s="30"/>
      <c r="AAD29" s="30"/>
      <c r="AAE29" s="30"/>
      <c r="AAF29" s="30"/>
      <c r="AAG29" s="30"/>
      <c r="AAH29" s="30"/>
      <c r="AAI29" s="30"/>
      <c r="AAJ29" s="30"/>
      <c r="AAK29" s="30"/>
      <c r="AAL29" s="30"/>
      <c r="AAM29" s="30"/>
      <c r="AAN29" s="30"/>
      <c r="AAO29" s="30"/>
      <c r="AAP29" s="30"/>
      <c r="AAQ29" s="30"/>
      <c r="AAR29" s="30"/>
      <c r="AAS29" s="30"/>
      <c r="AAT29" s="30"/>
      <c r="AAU29" s="30"/>
      <c r="AAV29" s="30"/>
      <c r="AAW29" s="30"/>
      <c r="AAX29" s="30"/>
      <c r="AAY29" s="30"/>
      <c r="AAZ29" s="30"/>
      <c r="ABA29" s="30"/>
      <c r="ABB29" s="30"/>
      <c r="ABC29" s="30"/>
      <c r="ABD29" s="30"/>
      <c r="ABE29" s="30"/>
      <c r="ABF29" s="30"/>
      <c r="ABG29" s="30"/>
      <c r="ABH29" s="30"/>
      <c r="ABI29" s="30"/>
      <c r="ABJ29" s="30"/>
      <c r="ABK29" s="30"/>
      <c r="ABL29" s="30"/>
      <c r="ABM29" s="30"/>
      <c r="ABN29" s="30"/>
      <c r="ABO29" s="30"/>
      <c r="ABP29" s="30"/>
      <c r="ABQ29" s="30"/>
      <c r="ABR29" s="30"/>
      <c r="ABS29" s="30"/>
      <c r="ABT29" s="30"/>
      <c r="ABU29" s="30"/>
      <c r="ABV29" s="30"/>
      <c r="ABW29" s="30"/>
      <c r="ABX29" s="30"/>
      <c r="ABY29" s="30"/>
      <c r="ABZ29" s="30"/>
      <c r="ACA29" s="30"/>
      <c r="ACB29" s="30"/>
      <c r="ACC29" s="30"/>
      <c r="ACD29" s="30"/>
      <c r="ACE29" s="30"/>
      <c r="ACF29" s="30"/>
      <c r="ACG29" s="30"/>
      <c r="ACH29" s="30"/>
      <c r="ACI29" s="30"/>
      <c r="ACJ29" s="30"/>
      <c r="ACK29" s="30"/>
      <c r="ACL29" s="30"/>
      <c r="ACM29" s="30"/>
      <c r="ACN29" s="30"/>
      <c r="ACO29" s="30"/>
      <c r="ACP29" s="30"/>
      <c r="ACQ29" s="30"/>
      <c r="ACR29" s="30"/>
      <c r="ACS29" s="30"/>
      <c r="ACT29" s="30"/>
      <c r="ACU29" s="30"/>
      <c r="ACV29" s="30"/>
      <c r="ACW29" s="30"/>
      <c r="ACX29" s="30"/>
      <c r="ACY29" s="30"/>
      <c r="ACZ29" s="30"/>
      <c r="ADA29" s="30"/>
      <c r="ADB29" s="30"/>
      <c r="ADC29" s="30"/>
      <c r="ADD29" s="30"/>
      <c r="ADE29" s="30"/>
      <c r="ADF29" s="30"/>
      <c r="ADG29" s="30"/>
      <c r="ADH29" s="30"/>
      <c r="ADI29" s="30"/>
      <c r="ADJ29" s="30"/>
      <c r="ADK29" s="30"/>
      <c r="ADL29" s="30"/>
      <c r="ADM29" s="30"/>
      <c r="ADN29" s="30"/>
      <c r="ADO29" s="30"/>
      <c r="ADP29" s="30"/>
      <c r="ADQ29" s="30"/>
      <c r="ADR29" s="30"/>
      <c r="ADS29" s="30"/>
      <c r="ADT29" s="30"/>
      <c r="ADU29" s="30"/>
      <c r="ADV29" s="30"/>
      <c r="ADW29" s="30"/>
      <c r="ADX29" s="30"/>
      <c r="ADY29" s="30"/>
      <c r="ADZ29" s="30"/>
      <c r="AEA29" s="30"/>
      <c r="AEB29" s="30"/>
      <c r="AEC29" s="30"/>
      <c r="AED29" s="30"/>
      <c r="AEE29" s="30"/>
      <c r="AEF29" s="30"/>
      <c r="AEG29" s="30"/>
      <c r="AEH29" s="30"/>
      <c r="AEI29" s="30"/>
      <c r="AEJ29" s="30"/>
      <c r="AEK29" s="30"/>
      <c r="AEL29" s="30"/>
      <c r="AEM29" s="30"/>
      <c r="AEN29" s="30"/>
      <c r="AEO29" s="30"/>
      <c r="AEP29" s="30"/>
      <c r="AEQ29" s="30"/>
      <c r="AER29" s="30"/>
      <c r="AES29" s="30"/>
      <c r="AET29" s="30"/>
      <c r="AEU29" s="30"/>
      <c r="AEV29" s="30"/>
      <c r="AEW29" s="30"/>
      <c r="AEX29" s="30"/>
      <c r="AEY29" s="30"/>
      <c r="AEZ29" s="30"/>
      <c r="AFA29" s="30"/>
      <c r="AFB29" s="30"/>
      <c r="AFC29" s="30"/>
      <c r="AFD29" s="30"/>
      <c r="AFE29" s="30"/>
      <c r="AFF29" s="30"/>
      <c r="AFG29" s="30"/>
      <c r="AFH29" s="30"/>
      <c r="AFI29" s="30"/>
      <c r="AFJ29" s="30"/>
      <c r="AFK29" s="30"/>
      <c r="AFL29" s="30"/>
      <c r="AFM29" s="30"/>
      <c r="AFN29" s="30"/>
      <c r="AFO29" s="30"/>
      <c r="AFP29" s="30"/>
      <c r="AFQ29" s="30"/>
      <c r="AFR29" s="30"/>
      <c r="AFS29" s="30"/>
      <c r="AFT29" s="30"/>
      <c r="AFU29" s="30"/>
      <c r="AFV29" s="30"/>
      <c r="AFW29" s="30"/>
      <c r="AFX29" s="30"/>
      <c r="AFY29" s="30"/>
      <c r="AFZ29" s="30"/>
      <c r="AGA29" s="30"/>
      <c r="AGB29" s="30"/>
      <c r="AGC29" s="30"/>
      <c r="AGD29" s="30"/>
      <c r="AGE29" s="30"/>
      <c r="AGF29" s="30"/>
      <c r="AGG29" s="30"/>
      <c r="AGH29" s="30"/>
      <c r="AGI29" s="30"/>
      <c r="AGJ29" s="30"/>
      <c r="AGK29" s="30"/>
      <c r="AGL29" s="30"/>
      <c r="AGM29" s="30"/>
      <c r="AGN29" s="30"/>
      <c r="AGO29" s="30"/>
      <c r="AGP29" s="30"/>
      <c r="AGQ29" s="30"/>
      <c r="AGR29" s="30"/>
      <c r="AGS29" s="30"/>
      <c r="AGT29" s="30"/>
      <c r="AGU29" s="30"/>
      <c r="AGV29" s="30"/>
      <c r="AGW29" s="30"/>
      <c r="AGX29" s="30"/>
      <c r="AGY29" s="30"/>
      <c r="AGZ29" s="30"/>
      <c r="AHA29" s="30"/>
      <c r="AHB29" s="30"/>
      <c r="AHC29" s="30"/>
      <c r="AHD29" s="30"/>
      <c r="AHE29" s="30"/>
      <c r="AHF29" s="30"/>
      <c r="AHG29" s="30"/>
      <c r="AHH29" s="30"/>
      <c r="AHI29" s="30"/>
      <c r="AHJ29" s="30"/>
      <c r="AHK29" s="30"/>
      <c r="AHL29" s="30"/>
      <c r="AHM29" s="30"/>
      <c r="AHN29" s="30"/>
      <c r="AHO29" s="30"/>
      <c r="AHP29" s="30"/>
      <c r="AHQ29" s="30"/>
      <c r="AHR29" s="30"/>
      <c r="AHS29" s="30"/>
      <c r="AHT29" s="30"/>
      <c r="AHU29" s="30"/>
      <c r="AHV29" s="30"/>
      <c r="AHW29" s="30"/>
      <c r="AHX29" s="30"/>
      <c r="AHY29" s="30"/>
      <c r="AHZ29" s="30"/>
      <c r="AIA29" s="30"/>
      <c r="AIB29" s="30"/>
      <c r="AIC29" s="30"/>
      <c r="AID29" s="30"/>
      <c r="AIE29" s="30"/>
      <c r="AIF29" s="30"/>
      <c r="AIG29" s="30"/>
      <c r="AIH29" s="30"/>
      <c r="AII29" s="30"/>
      <c r="AIJ29" s="30"/>
      <c r="AIK29" s="30"/>
      <c r="AIL29" s="30"/>
      <c r="AIM29" s="30"/>
      <c r="AIN29" s="30"/>
      <c r="AIO29" s="30"/>
      <c r="AIP29" s="30"/>
      <c r="AIQ29" s="30"/>
      <c r="AIR29" s="30"/>
      <c r="AIS29" s="30"/>
      <c r="AIT29" s="30"/>
      <c r="AIU29" s="30"/>
      <c r="AIV29" s="30"/>
      <c r="AIW29" s="30"/>
      <c r="AIX29" s="30"/>
      <c r="AIY29" s="30"/>
      <c r="AIZ29" s="30"/>
      <c r="AJA29" s="30"/>
      <c r="AJB29" s="30"/>
      <c r="AJC29" s="30"/>
      <c r="AJD29" s="30"/>
      <c r="AJE29" s="30"/>
      <c r="AJF29" s="30"/>
      <c r="AJG29" s="30"/>
      <c r="AJH29" s="30"/>
      <c r="AJI29" s="30"/>
      <c r="AJJ29" s="30"/>
      <c r="AJK29" s="30"/>
      <c r="AJL29" s="30"/>
      <c r="AJM29" s="30"/>
      <c r="AJN29" s="30"/>
      <c r="AJO29" s="30"/>
      <c r="AJP29" s="30"/>
      <c r="AJQ29" s="30"/>
      <c r="AJR29" s="30"/>
      <c r="AJS29" s="30"/>
      <c r="AJT29" s="30"/>
      <c r="AJU29" s="30"/>
      <c r="AJV29" s="30"/>
      <c r="AJW29" s="30"/>
      <c r="AJX29" s="30"/>
      <c r="AJY29" s="30"/>
      <c r="AJZ29" s="30"/>
      <c r="AKA29" s="30"/>
      <c r="AKB29" s="30"/>
      <c r="AKC29" s="30"/>
      <c r="AKD29" s="30"/>
      <c r="AKE29" s="30"/>
      <c r="AKF29" s="30"/>
      <c r="AKG29" s="30"/>
      <c r="AKH29" s="30"/>
      <c r="AKI29" s="30"/>
      <c r="AKJ29" s="30"/>
      <c r="AKK29" s="30"/>
      <c r="AKL29" s="30"/>
      <c r="AKM29" s="30"/>
      <c r="AKN29" s="30"/>
      <c r="AKO29" s="30"/>
      <c r="AKP29" s="30"/>
      <c r="AKQ29" s="30"/>
      <c r="AKR29" s="30"/>
      <c r="AKS29" s="30"/>
      <c r="AKT29" s="30"/>
      <c r="AKU29" s="30"/>
      <c r="AKV29" s="30"/>
      <c r="AKW29" s="30"/>
      <c r="AKX29" s="30"/>
      <c r="AKY29" s="30"/>
      <c r="AKZ29" s="30"/>
      <c r="ALA29" s="30"/>
      <c r="ALB29" s="30"/>
      <c r="ALC29" s="30"/>
      <c r="ALD29" s="30"/>
      <c r="ALE29" s="30"/>
      <c r="ALF29" s="30"/>
      <c r="ALG29" s="30"/>
      <c r="ALH29" s="30"/>
      <c r="ALI29" s="30"/>
      <c r="ALJ29" s="30"/>
      <c r="ALK29" s="30"/>
      <c r="ALL29" s="30"/>
      <c r="ALM29" s="30"/>
      <c r="ALN29" s="30"/>
      <c r="ALO29" s="30"/>
      <c r="ALP29" s="30"/>
      <c r="ALQ29" s="30"/>
      <c r="ALR29" s="30"/>
      <c r="ALS29" s="30"/>
      <c r="ALT29" s="30"/>
      <c r="ALU29" s="30"/>
      <c r="ALV29" s="30"/>
      <c r="ALW29" s="30"/>
      <c r="ALX29" s="30"/>
      <c r="ALY29" s="30"/>
      <c r="ALZ29" s="30"/>
      <c r="AMA29" s="30"/>
      <c r="AMB29" s="30"/>
      <c r="AMC29" s="30"/>
      <c r="AMD29" s="30"/>
      <c r="AME29" s="30"/>
      <c r="AMF29" s="30"/>
      <c r="AMG29" s="30"/>
      <c r="AMH29" s="30"/>
      <c r="AMI29" s="30"/>
      <c r="AMJ29" s="30"/>
      <c r="AMK29" s="30"/>
      <c r="AML29" s="30"/>
      <c r="AMM29" s="30"/>
      <c r="AMN29" s="30"/>
      <c r="AMO29" s="30"/>
      <c r="AMP29" s="30"/>
      <c r="AMQ29" s="30"/>
      <c r="AMR29" s="30"/>
      <c r="AMS29" s="30"/>
      <c r="AMT29" s="30"/>
      <c r="AMU29" s="30"/>
      <c r="AMV29" s="30"/>
      <c r="AMW29" s="30"/>
      <c r="AMX29" s="30"/>
      <c r="AMY29" s="30"/>
      <c r="AMZ29" s="30"/>
      <c r="ANA29" s="30"/>
      <c r="ANB29" s="30"/>
      <c r="ANC29" s="30"/>
      <c r="AND29" s="30"/>
      <c r="ANE29" s="30"/>
      <c r="ANF29" s="30"/>
      <c r="ANG29" s="30"/>
      <c r="ANH29" s="30"/>
      <c r="ANI29" s="30"/>
      <c r="ANJ29" s="30"/>
      <c r="ANK29" s="30"/>
      <c r="ANL29" s="30"/>
      <c r="ANM29" s="30"/>
      <c r="ANN29" s="30"/>
      <c r="ANO29" s="30"/>
      <c r="ANP29" s="30"/>
      <c r="ANQ29" s="30"/>
      <c r="ANR29" s="30"/>
      <c r="ANS29" s="30"/>
      <c r="ANT29" s="30"/>
      <c r="ANU29" s="30"/>
      <c r="ANV29" s="30"/>
      <c r="ANW29" s="30"/>
      <c r="ANX29" s="30"/>
      <c r="ANY29" s="30"/>
      <c r="ANZ29" s="30"/>
      <c r="AOA29" s="30"/>
      <c r="AOB29" s="30"/>
      <c r="AOC29" s="30"/>
      <c r="AOD29" s="30"/>
      <c r="AOE29" s="30"/>
      <c r="AOF29" s="30"/>
      <c r="AOG29" s="30"/>
      <c r="AOH29" s="30"/>
      <c r="AOI29" s="30"/>
      <c r="AOJ29" s="30"/>
      <c r="AOK29" s="30"/>
      <c r="AOL29" s="30"/>
      <c r="AOM29" s="30"/>
      <c r="AON29" s="30"/>
      <c r="AOO29" s="30"/>
      <c r="AOP29" s="30"/>
      <c r="AOQ29" s="30"/>
      <c r="AOR29" s="30"/>
      <c r="AOS29" s="30"/>
      <c r="AOT29" s="30"/>
      <c r="AOU29" s="30"/>
      <c r="AOV29" s="30"/>
      <c r="AOW29" s="30"/>
      <c r="AOX29" s="30"/>
      <c r="AOY29" s="30"/>
      <c r="AOZ29" s="30"/>
      <c r="APA29" s="30"/>
      <c r="APB29" s="30"/>
      <c r="APC29" s="30"/>
      <c r="APD29" s="30"/>
      <c r="APE29" s="30"/>
      <c r="APF29" s="30"/>
      <c r="APG29" s="30"/>
      <c r="APH29" s="30"/>
      <c r="API29" s="30"/>
      <c r="APJ29" s="30"/>
      <c r="APK29" s="30"/>
      <c r="APL29" s="30"/>
      <c r="APM29" s="30"/>
      <c r="APN29" s="30"/>
      <c r="APO29" s="30"/>
      <c r="APP29" s="30"/>
      <c r="APQ29" s="30"/>
      <c r="APR29" s="30"/>
      <c r="APS29" s="30"/>
      <c r="APT29" s="30"/>
      <c r="APU29" s="30"/>
      <c r="APV29" s="30"/>
      <c r="APW29" s="30"/>
      <c r="APX29" s="30"/>
      <c r="APY29" s="30"/>
      <c r="APZ29" s="30"/>
      <c r="AQA29" s="30"/>
      <c r="AQB29" s="30"/>
      <c r="AQC29" s="30"/>
      <c r="AQD29" s="30"/>
      <c r="AQE29" s="30"/>
      <c r="AQF29" s="30"/>
      <c r="AQG29" s="30"/>
      <c r="AQH29" s="30"/>
      <c r="AQI29" s="30"/>
      <c r="AQJ29" s="30"/>
      <c r="AQK29" s="30"/>
      <c r="AQL29" s="30"/>
      <c r="AQM29" s="30"/>
      <c r="AQN29" s="30"/>
      <c r="AQO29" s="30"/>
      <c r="AQP29" s="30"/>
      <c r="AQQ29" s="30"/>
      <c r="AQR29" s="30"/>
      <c r="AQS29" s="30"/>
      <c r="AQT29" s="30"/>
      <c r="AQU29" s="30"/>
      <c r="AQV29" s="30"/>
      <c r="AQW29" s="30"/>
      <c r="AQX29" s="30"/>
      <c r="AQY29" s="30"/>
      <c r="AQZ29" s="30"/>
      <c r="ARA29" s="30"/>
      <c r="ARB29" s="30"/>
      <c r="ARC29" s="30"/>
      <c r="ARD29" s="30"/>
      <c r="ARE29" s="30"/>
      <c r="ARF29" s="30"/>
      <c r="ARG29" s="30"/>
      <c r="ARH29" s="30"/>
      <c r="ARI29" s="30"/>
      <c r="ARJ29" s="30"/>
      <c r="ARK29" s="30"/>
      <c r="ARL29" s="30"/>
      <c r="ARM29" s="30"/>
      <c r="ARN29" s="30"/>
      <c r="ARO29" s="30"/>
      <c r="ARP29" s="30"/>
      <c r="ARQ29" s="30"/>
      <c r="ARR29" s="30"/>
      <c r="ARS29" s="30"/>
      <c r="ART29" s="30"/>
      <c r="ARU29" s="30"/>
      <c r="ARV29" s="30"/>
      <c r="ARW29" s="30"/>
      <c r="ARX29" s="30"/>
      <c r="ARY29" s="30"/>
      <c r="ARZ29" s="30"/>
      <c r="ASA29" s="30"/>
      <c r="ASB29" s="30"/>
      <c r="ASC29" s="30"/>
      <c r="ASD29" s="30"/>
      <c r="ASE29" s="30"/>
      <c r="ASF29" s="30"/>
      <c r="ASG29" s="30"/>
      <c r="ASH29" s="30"/>
      <c r="ASI29" s="30"/>
      <c r="ASJ29" s="30"/>
      <c r="ASK29" s="30"/>
      <c r="ASL29" s="30"/>
      <c r="ASM29" s="30"/>
      <c r="ASN29" s="30"/>
      <c r="ASO29" s="30"/>
      <c r="ASP29" s="30"/>
      <c r="ASQ29" s="30"/>
      <c r="ASR29" s="30"/>
      <c r="ASS29" s="30"/>
      <c r="AST29" s="30"/>
      <c r="ASU29" s="30"/>
      <c r="ASV29" s="30"/>
      <c r="ASW29" s="30"/>
      <c r="ASX29" s="30"/>
      <c r="ASY29" s="30"/>
      <c r="ASZ29" s="30"/>
      <c r="ATA29" s="30"/>
      <c r="ATB29" s="30"/>
      <c r="ATC29" s="30"/>
      <c r="ATD29" s="30"/>
      <c r="ATE29" s="30"/>
      <c r="ATF29" s="30"/>
      <c r="ATG29" s="30"/>
      <c r="ATH29" s="30"/>
      <c r="ATI29" s="30"/>
      <c r="ATJ29" s="30"/>
      <c r="ATK29" s="30"/>
      <c r="ATL29" s="30"/>
      <c r="ATM29" s="30"/>
      <c r="ATN29" s="30"/>
      <c r="ATO29" s="30"/>
      <c r="ATP29" s="30"/>
      <c r="ATQ29" s="30"/>
      <c r="ATR29" s="30"/>
      <c r="ATS29" s="30"/>
      <c r="ATT29" s="30"/>
      <c r="ATU29" s="30"/>
      <c r="ATV29" s="30"/>
      <c r="ATW29" s="30"/>
      <c r="ATX29" s="30"/>
      <c r="ATY29" s="30"/>
      <c r="ATZ29" s="30"/>
      <c r="AUA29" s="30"/>
      <c r="AUB29" s="30"/>
      <c r="AUC29" s="30"/>
      <c r="AUD29" s="30"/>
      <c r="AUE29" s="30"/>
      <c r="AUF29" s="30"/>
      <c r="AUG29" s="30"/>
      <c r="AUH29" s="30"/>
      <c r="AUI29" s="30"/>
      <c r="AUJ29" s="30"/>
      <c r="AUK29" s="30"/>
      <c r="AUL29" s="30"/>
      <c r="AUM29" s="30"/>
      <c r="AUN29" s="30"/>
      <c r="AUO29" s="30"/>
      <c r="AUP29" s="30"/>
      <c r="AUQ29" s="30"/>
      <c r="AUR29" s="30"/>
      <c r="AUS29" s="30"/>
      <c r="AUT29" s="30"/>
      <c r="AUU29" s="30"/>
      <c r="AUV29" s="30"/>
      <c r="AUW29" s="30"/>
      <c r="AUX29" s="30"/>
      <c r="AUY29" s="30"/>
      <c r="AUZ29" s="30"/>
      <c r="AVA29" s="30"/>
      <c r="AVB29" s="30"/>
      <c r="AVC29" s="30"/>
      <c r="AVD29" s="30"/>
      <c r="AVE29" s="30"/>
      <c r="AVF29" s="30"/>
      <c r="AVG29" s="30"/>
      <c r="AVH29" s="30"/>
      <c r="AVI29" s="30"/>
      <c r="AVJ29" s="30"/>
      <c r="AVK29" s="30"/>
      <c r="AVL29" s="30"/>
      <c r="AVM29" s="30"/>
      <c r="AVN29" s="30"/>
      <c r="AVO29" s="30"/>
      <c r="AVP29" s="30"/>
      <c r="AVQ29" s="30"/>
      <c r="AVR29" s="30"/>
      <c r="AVS29" s="30"/>
      <c r="AVT29" s="30"/>
      <c r="AVU29" s="30"/>
      <c r="AVV29" s="30"/>
      <c r="AVW29" s="30"/>
      <c r="AVX29" s="30"/>
      <c r="AVY29" s="30"/>
      <c r="AVZ29" s="30"/>
      <c r="AWA29" s="30"/>
      <c r="AWB29" s="30"/>
      <c r="AWC29" s="30"/>
      <c r="AWD29" s="30"/>
      <c r="AWE29" s="30"/>
      <c r="AWF29" s="30"/>
      <c r="AWG29" s="30"/>
      <c r="AWH29" s="30"/>
      <c r="AWI29" s="30"/>
      <c r="AWJ29" s="30"/>
      <c r="AWK29" s="30"/>
      <c r="AWL29" s="30"/>
      <c r="AWM29" s="30"/>
      <c r="AWN29" s="30"/>
      <c r="AWO29" s="30"/>
      <c r="AWP29" s="30"/>
      <c r="AWQ29" s="30"/>
      <c r="AWR29" s="30"/>
      <c r="AWS29" s="30"/>
      <c r="AWT29" s="30"/>
      <c r="AWU29" s="30"/>
      <c r="AWV29" s="30"/>
      <c r="AWW29" s="30"/>
      <c r="AWX29" s="30"/>
      <c r="AWY29" s="30"/>
      <c r="AWZ29" s="30"/>
      <c r="AXA29" s="30"/>
      <c r="AXB29" s="30"/>
      <c r="AXC29" s="30"/>
      <c r="AXD29" s="30"/>
      <c r="AXE29" s="30"/>
      <c r="AXF29" s="30"/>
      <c r="AXG29" s="30"/>
      <c r="AXH29" s="30"/>
      <c r="AXI29" s="30"/>
      <c r="AXJ29" s="30"/>
      <c r="AXK29" s="30"/>
      <c r="AXL29" s="30"/>
      <c r="AXM29" s="30"/>
      <c r="AXN29" s="30"/>
      <c r="AXO29" s="30"/>
      <c r="AXP29" s="30"/>
      <c r="AXQ29" s="30"/>
      <c r="AXR29" s="30"/>
      <c r="AXS29" s="30"/>
      <c r="AXT29" s="30"/>
      <c r="AXU29" s="30"/>
      <c r="AXV29" s="30"/>
      <c r="AXW29" s="30"/>
      <c r="AXX29" s="30"/>
      <c r="AXY29" s="30"/>
      <c r="AXZ29" s="30"/>
      <c r="AYA29" s="30"/>
      <c r="AYB29" s="30"/>
      <c r="AYC29" s="30"/>
      <c r="AYD29" s="30"/>
      <c r="AYE29" s="30"/>
      <c r="AYF29" s="30"/>
      <c r="AYG29" s="30"/>
      <c r="AYH29" s="30"/>
      <c r="AYI29" s="30"/>
      <c r="AYJ29" s="30"/>
      <c r="AYK29" s="30"/>
      <c r="AYL29" s="30"/>
      <c r="AYM29" s="30"/>
      <c r="AYN29" s="30"/>
      <c r="AYO29" s="30"/>
      <c r="AYP29" s="30"/>
      <c r="AYQ29" s="30"/>
      <c r="AYR29" s="30"/>
      <c r="AYS29" s="30"/>
      <c r="AYT29" s="30"/>
      <c r="AYU29" s="30"/>
      <c r="AYV29" s="30"/>
      <c r="AYW29" s="30"/>
      <c r="AYX29" s="30"/>
      <c r="AYY29" s="30"/>
      <c r="AYZ29" s="30"/>
      <c r="AZA29" s="30"/>
      <c r="AZB29" s="30"/>
      <c r="AZC29" s="30"/>
      <c r="AZD29" s="30"/>
      <c r="AZE29" s="30"/>
      <c r="AZF29" s="30"/>
      <c r="AZG29" s="30"/>
      <c r="AZH29" s="30"/>
      <c r="AZI29" s="30"/>
      <c r="AZJ29" s="30"/>
      <c r="AZK29" s="30"/>
      <c r="AZL29" s="30"/>
      <c r="AZM29" s="30"/>
      <c r="AZN29" s="30"/>
      <c r="AZO29" s="30"/>
      <c r="AZP29" s="30"/>
      <c r="AZQ29" s="30"/>
      <c r="AZR29" s="30"/>
      <c r="AZS29" s="30"/>
      <c r="AZT29" s="30"/>
      <c r="AZU29" s="30"/>
      <c r="AZV29" s="30"/>
      <c r="AZW29" s="30"/>
      <c r="AZX29" s="30"/>
      <c r="AZY29" s="30"/>
      <c r="AZZ29" s="30"/>
      <c r="BAA29" s="30"/>
      <c r="BAB29" s="30"/>
      <c r="BAC29" s="30"/>
      <c r="BAD29" s="30"/>
      <c r="BAE29" s="30"/>
      <c r="BAF29" s="30"/>
      <c r="BAG29" s="30"/>
      <c r="BAH29" s="30"/>
      <c r="BAI29" s="30"/>
      <c r="BAJ29" s="30"/>
      <c r="BAK29" s="30"/>
      <c r="BAL29" s="30"/>
      <c r="BAM29" s="30"/>
      <c r="BAN29" s="30"/>
      <c r="BAO29" s="30"/>
      <c r="BAP29" s="30"/>
      <c r="BAQ29" s="30"/>
      <c r="BAR29" s="30"/>
      <c r="BAS29" s="30"/>
      <c r="BAT29" s="30"/>
      <c r="BAU29" s="30"/>
      <c r="BAV29" s="30"/>
      <c r="BAW29" s="30"/>
      <c r="BAX29" s="30"/>
      <c r="BAY29" s="30"/>
      <c r="BAZ29" s="30"/>
      <c r="BBA29" s="30"/>
      <c r="BBB29" s="30"/>
      <c r="BBC29" s="30"/>
      <c r="BBD29" s="30"/>
      <c r="BBE29" s="30"/>
      <c r="BBF29" s="30"/>
      <c r="BBG29" s="30"/>
      <c r="BBH29" s="30"/>
      <c r="BBI29" s="30"/>
      <c r="BBJ29" s="30"/>
      <c r="BBK29" s="30"/>
      <c r="BBL29" s="30"/>
      <c r="BBM29" s="30"/>
      <c r="BBN29" s="30"/>
      <c r="BBO29" s="30"/>
      <c r="BBP29" s="30"/>
      <c r="BBQ29" s="30"/>
      <c r="BBR29" s="30"/>
      <c r="BBS29" s="30"/>
      <c r="BBT29" s="30"/>
      <c r="BBU29" s="30"/>
      <c r="BBV29" s="30"/>
      <c r="BBW29" s="30"/>
      <c r="BBX29" s="30"/>
      <c r="BBY29" s="30"/>
      <c r="BBZ29" s="30"/>
      <c r="BCA29" s="30"/>
      <c r="BCB29" s="30"/>
      <c r="BCC29" s="30"/>
      <c r="BCD29" s="30"/>
      <c r="BCE29" s="30"/>
      <c r="BCF29" s="30"/>
      <c r="BCG29" s="30"/>
      <c r="BCH29" s="30"/>
      <c r="BCI29" s="30"/>
      <c r="BCJ29" s="30"/>
      <c r="BCK29" s="30"/>
      <c r="BCL29" s="30"/>
      <c r="BCM29" s="30"/>
      <c r="BCN29" s="30"/>
      <c r="BCO29" s="30"/>
      <c r="BCP29" s="30"/>
      <c r="BCQ29" s="30"/>
      <c r="BCR29" s="30"/>
      <c r="BCS29" s="30"/>
      <c r="BCT29" s="30"/>
      <c r="BCU29" s="30"/>
      <c r="BCV29" s="30"/>
      <c r="BCW29" s="30"/>
      <c r="BCX29" s="30"/>
      <c r="BCY29" s="30"/>
      <c r="BCZ29" s="30"/>
      <c r="BDA29" s="30"/>
      <c r="BDB29" s="30"/>
      <c r="BDC29" s="30"/>
      <c r="BDD29" s="30"/>
      <c r="BDE29" s="30"/>
      <c r="BDF29" s="30"/>
      <c r="BDG29" s="30"/>
      <c r="BDH29" s="30"/>
      <c r="BDI29" s="30"/>
      <c r="BDJ29" s="30"/>
      <c r="BDK29" s="30"/>
      <c r="BDL29" s="30"/>
      <c r="BDM29" s="30"/>
      <c r="BDN29" s="30"/>
      <c r="BDO29" s="30"/>
      <c r="BDP29" s="30"/>
      <c r="BDQ29" s="30"/>
      <c r="BDR29" s="30"/>
      <c r="BDS29" s="30"/>
      <c r="BDT29" s="30"/>
      <c r="BDU29" s="30"/>
      <c r="BDV29" s="30"/>
      <c r="BDW29" s="30"/>
      <c r="BDX29" s="30"/>
      <c r="BDY29" s="30"/>
      <c r="BDZ29" s="30"/>
      <c r="BEA29" s="30"/>
      <c r="BEB29" s="30"/>
      <c r="BEC29" s="30"/>
      <c r="BED29" s="30"/>
      <c r="BEE29" s="30"/>
      <c r="BEF29" s="30"/>
      <c r="BEG29" s="30"/>
      <c r="BEH29" s="30"/>
      <c r="BEI29" s="30"/>
      <c r="BEJ29" s="30"/>
      <c r="BEK29" s="30"/>
      <c r="BEL29" s="30"/>
      <c r="BEM29" s="30"/>
      <c r="BEN29" s="30"/>
      <c r="BEO29" s="30"/>
      <c r="BEP29" s="30"/>
      <c r="BEQ29" s="30"/>
      <c r="BER29" s="30"/>
      <c r="BES29" s="30"/>
      <c r="BET29" s="30"/>
      <c r="BEU29" s="30"/>
      <c r="BEV29" s="30"/>
      <c r="BEW29" s="30"/>
      <c r="BEX29" s="30"/>
      <c r="BEY29" s="30"/>
      <c r="BEZ29" s="30"/>
      <c r="BFA29" s="30"/>
      <c r="BFB29" s="30"/>
      <c r="BFC29" s="30"/>
      <c r="BFD29" s="30"/>
      <c r="BFE29" s="30"/>
      <c r="BFF29" s="30"/>
      <c r="BFG29" s="30"/>
      <c r="BFH29" s="30"/>
      <c r="BFI29" s="30"/>
      <c r="BFJ29" s="30"/>
      <c r="BFK29" s="30"/>
      <c r="BFL29" s="30"/>
      <c r="BFM29" s="30"/>
      <c r="BFN29" s="30"/>
      <c r="BFO29" s="30"/>
      <c r="BFP29" s="30"/>
      <c r="BFQ29" s="30"/>
      <c r="BFR29" s="30"/>
      <c r="BFS29" s="30"/>
      <c r="BFT29" s="30"/>
      <c r="BFU29" s="30"/>
      <c r="BFV29" s="30"/>
      <c r="BFW29" s="30"/>
      <c r="BFX29" s="30"/>
      <c r="BFY29" s="30"/>
      <c r="BFZ29" s="30"/>
      <c r="BGA29" s="30"/>
      <c r="BGB29" s="30"/>
      <c r="BGC29" s="30"/>
      <c r="BGD29" s="30"/>
      <c r="BGE29" s="30"/>
      <c r="BGF29" s="30"/>
      <c r="BGG29" s="30"/>
      <c r="BGH29" s="30"/>
      <c r="BGI29" s="30"/>
      <c r="BGJ29" s="30"/>
      <c r="BGK29" s="30"/>
      <c r="BGL29" s="30"/>
      <c r="BGM29" s="30"/>
      <c r="BGN29" s="30"/>
      <c r="BGO29" s="30"/>
      <c r="BGP29" s="30"/>
      <c r="BGQ29" s="30"/>
      <c r="BGR29" s="30"/>
      <c r="BGS29" s="30"/>
      <c r="BGT29" s="30"/>
      <c r="BGU29" s="30"/>
      <c r="BGV29" s="30"/>
      <c r="BGW29" s="30"/>
      <c r="BGX29" s="30"/>
      <c r="BGY29" s="30"/>
      <c r="BGZ29" s="30"/>
      <c r="BHA29" s="30"/>
      <c r="BHB29" s="30"/>
      <c r="BHC29" s="30"/>
      <c r="BHD29" s="30"/>
      <c r="BHE29" s="30"/>
      <c r="BHF29" s="30"/>
      <c r="BHG29" s="30"/>
      <c r="BHH29" s="30"/>
      <c r="BHI29" s="30"/>
      <c r="BHJ29" s="30"/>
      <c r="BHK29" s="30"/>
      <c r="BHL29" s="30"/>
      <c r="BHM29" s="30"/>
      <c r="BHN29" s="30"/>
      <c r="BHO29" s="30"/>
      <c r="BHP29" s="30"/>
      <c r="BHQ29" s="30"/>
      <c r="BHR29" s="30"/>
      <c r="BHS29" s="30"/>
      <c r="BHT29" s="30"/>
      <c r="BHU29" s="30"/>
      <c r="BHV29" s="30"/>
      <c r="BHW29" s="30"/>
      <c r="BHX29" s="30"/>
      <c r="BHY29" s="30"/>
      <c r="BHZ29" s="30"/>
      <c r="BIA29" s="30"/>
      <c r="BIB29" s="30"/>
      <c r="BIC29" s="30"/>
      <c r="BID29" s="30"/>
      <c r="BIE29" s="30"/>
      <c r="BIF29" s="30"/>
      <c r="BIG29" s="30"/>
      <c r="BIH29" s="30"/>
      <c r="BII29" s="30"/>
      <c r="BIJ29" s="30"/>
      <c r="BIK29" s="30"/>
      <c r="BIL29" s="30"/>
      <c r="BIM29" s="30"/>
      <c r="BIN29" s="30"/>
      <c r="BIO29" s="30"/>
      <c r="BIP29" s="30"/>
      <c r="BIQ29" s="30"/>
      <c r="BIR29" s="30"/>
      <c r="BIS29" s="30"/>
      <c r="BIT29" s="30"/>
      <c r="BIU29" s="30"/>
      <c r="BIV29" s="30"/>
      <c r="BIW29" s="30"/>
      <c r="BIX29" s="30"/>
      <c r="BIY29" s="30"/>
      <c r="BIZ29" s="30"/>
      <c r="BJA29" s="30"/>
      <c r="BJB29" s="30"/>
      <c r="BJC29" s="30"/>
      <c r="BJD29" s="30"/>
      <c r="BJE29" s="30"/>
      <c r="BJF29" s="30"/>
      <c r="BJG29" s="30"/>
      <c r="BJH29" s="30"/>
      <c r="BJI29" s="30"/>
      <c r="BJJ29" s="30"/>
      <c r="BJK29" s="30"/>
      <c r="BJL29" s="30"/>
      <c r="BJM29" s="30"/>
      <c r="BJN29" s="30"/>
      <c r="BJO29" s="30"/>
      <c r="BJP29" s="30"/>
      <c r="BJQ29" s="30"/>
      <c r="BJR29" s="30"/>
      <c r="BJS29" s="30"/>
      <c r="BJT29" s="30"/>
      <c r="BJU29" s="30"/>
      <c r="BJV29" s="30"/>
      <c r="BJW29" s="30"/>
      <c r="BJX29" s="30"/>
      <c r="BJY29" s="30"/>
      <c r="BJZ29" s="30"/>
      <c r="BKA29" s="30"/>
      <c r="BKB29" s="30"/>
      <c r="BKC29" s="30"/>
      <c r="BKD29" s="30"/>
      <c r="BKE29" s="30"/>
      <c r="BKF29" s="30"/>
      <c r="BKG29" s="30"/>
      <c r="BKH29" s="30"/>
      <c r="BKI29" s="30"/>
      <c r="BKJ29" s="30"/>
      <c r="BKK29" s="30"/>
      <c r="BKL29" s="30"/>
      <c r="BKM29" s="30"/>
      <c r="BKN29" s="30"/>
      <c r="BKO29" s="30"/>
      <c r="BKP29" s="30"/>
      <c r="BKQ29" s="30"/>
      <c r="BKR29" s="30"/>
      <c r="BKS29" s="30"/>
      <c r="BKT29" s="30"/>
      <c r="BKU29" s="30"/>
      <c r="BKV29" s="30"/>
      <c r="BKW29" s="30"/>
      <c r="BKX29" s="30"/>
      <c r="BKY29" s="30"/>
      <c r="BKZ29" s="30"/>
      <c r="BLA29" s="30"/>
      <c r="BLB29" s="30"/>
      <c r="BLC29" s="30"/>
      <c r="BLD29" s="30"/>
      <c r="BLE29" s="30"/>
      <c r="BLF29" s="30"/>
      <c r="BLG29" s="30"/>
      <c r="BLH29" s="30"/>
      <c r="BLI29" s="30"/>
      <c r="BLJ29" s="30"/>
      <c r="BLK29" s="30"/>
      <c r="BLL29" s="30"/>
      <c r="BLM29" s="30"/>
      <c r="BLN29" s="30"/>
      <c r="BLO29" s="30"/>
      <c r="BLP29" s="30"/>
      <c r="BLQ29" s="30"/>
      <c r="BLR29" s="30"/>
      <c r="BLS29" s="30"/>
      <c r="BLT29" s="30"/>
      <c r="BLU29" s="30"/>
      <c r="BLV29" s="30"/>
      <c r="BLW29" s="30"/>
      <c r="BLX29" s="30"/>
      <c r="BLY29" s="30"/>
      <c r="BLZ29" s="30"/>
      <c r="BMA29" s="30"/>
      <c r="BMB29" s="30"/>
      <c r="BMC29" s="30"/>
      <c r="BMD29" s="30"/>
      <c r="BME29" s="30"/>
      <c r="BMF29" s="30"/>
      <c r="BMG29" s="30"/>
      <c r="BMH29" s="30"/>
      <c r="BMI29" s="30"/>
      <c r="BMJ29" s="30"/>
      <c r="BMK29" s="30"/>
      <c r="BML29" s="30"/>
      <c r="BMM29" s="30"/>
      <c r="BMN29" s="30"/>
      <c r="BMO29" s="30"/>
      <c r="BMP29" s="30"/>
      <c r="BMQ29" s="30"/>
      <c r="BMR29" s="30"/>
      <c r="BMS29" s="30"/>
      <c r="BMT29" s="30"/>
      <c r="BMU29" s="30"/>
      <c r="BMV29" s="30"/>
      <c r="BMW29" s="30"/>
      <c r="BMX29" s="30"/>
      <c r="BMY29" s="30"/>
      <c r="BMZ29" s="30"/>
      <c r="BNA29" s="30"/>
      <c r="BNB29" s="30"/>
      <c r="BNC29" s="30"/>
      <c r="BND29" s="30"/>
      <c r="BNE29" s="30"/>
      <c r="BNF29" s="30"/>
      <c r="BNG29" s="30"/>
      <c r="BNH29" s="30"/>
      <c r="BNI29" s="30"/>
      <c r="BNJ29" s="30"/>
      <c r="BNK29" s="30"/>
      <c r="BNL29" s="30"/>
      <c r="BNM29" s="30"/>
      <c r="BNN29" s="30"/>
      <c r="BNO29" s="30"/>
      <c r="BNP29" s="30"/>
      <c r="BNQ29" s="30"/>
      <c r="BNR29" s="30"/>
      <c r="BNS29" s="30"/>
      <c r="BNT29" s="30"/>
      <c r="BNU29" s="30"/>
      <c r="BNV29" s="30"/>
      <c r="BNW29" s="30"/>
      <c r="BNX29" s="30"/>
      <c r="BNY29" s="30"/>
      <c r="BNZ29" s="30"/>
      <c r="BOA29" s="30"/>
      <c r="BOB29" s="30"/>
      <c r="BOC29" s="30"/>
      <c r="BOD29" s="30"/>
      <c r="BOE29" s="30"/>
      <c r="BOF29" s="30"/>
      <c r="BOG29" s="30"/>
      <c r="BOH29" s="30"/>
      <c r="BOI29" s="30"/>
      <c r="BOJ29" s="30"/>
      <c r="BOK29" s="30"/>
      <c r="BOL29" s="30"/>
      <c r="BOM29" s="30"/>
      <c r="BON29" s="30"/>
      <c r="BOO29" s="30"/>
      <c r="BOP29" s="30"/>
      <c r="BOQ29" s="30"/>
      <c r="BOR29" s="30"/>
      <c r="BOS29" s="30"/>
      <c r="BOT29" s="30"/>
      <c r="BOU29" s="30"/>
      <c r="BOV29" s="30"/>
      <c r="BOW29" s="30"/>
      <c r="BOX29" s="30"/>
      <c r="BOY29" s="30"/>
      <c r="BOZ29" s="30"/>
      <c r="BPA29" s="30"/>
      <c r="BPB29" s="30"/>
      <c r="BPC29" s="30"/>
      <c r="BPD29" s="30"/>
      <c r="BPE29" s="30"/>
      <c r="BPF29" s="30"/>
      <c r="BPG29" s="30"/>
      <c r="BPH29" s="30"/>
      <c r="BPI29" s="30"/>
      <c r="BPJ29" s="30"/>
      <c r="BPK29" s="30"/>
      <c r="BPL29" s="30"/>
      <c r="BPM29" s="30"/>
      <c r="BPN29" s="30"/>
      <c r="BPO29" s="30"/>
      <c r="BPP29" s="30"/>
      <c r="BPQ29" s="30"/>
      <c r="BPR29" s="30"/>
      <c r="BPS29" s="30"/>
      <c r="BPT29" s="30"/>
      <c r="BPU29" s="30"/>
      <c r="BPV29" s="30"/>
      <c r="BPW29" s="30"/>
      <c r="BPX29" s="30"/>
      <c r="BPY29" s="30"/>
      <c r="BPZ29" s="30"/>
      <c r="BQA29" s="30"/>
      <c r="BQB29" s="30"/>
      <c r="BQC29" s="30"/>
      <c r="BQD29" s="30"/>
      <c r="BQE29" s="30"/>
      <c r="BQF29" s="30"/>
      <c r="BQG29" s="30"/>
      <c r="BQH29" s="30"/>
      <c r="BQI29" s="30"/>
      <c r="BQJ29" s="30"/>
      <c r="BQK29" s="30"/>
      <c r="BQL29" s="30"/>
      <c r="BQM29" s="30"/>
      <c r="BQN29" s="30"/>
      <c r="BQO29" s="30"/>
      <c r="BQP29" s="30"/>
      <c r="BQQ29" s="30"/>
      <c r="BQR29" s="30"/>
      <c r="BQS29" s="30"/>
      <c r="BQT29" s="30"/>
      <c r="BQU29" s="30"/>
      <c r="BQV29" s="30"/>
      <c r="BQW29" s="30"/>
      <c r="BQX29" s="30"/>
      <c r="BQY29" s="30"/>
      <c r="BQZ29" s="30"/>
      <c r="BRA29" s="30"/>
      <c r="BRB29" s="30"/>
      <c r="BRC29" s="30"/>
      <c r="BRD29" s="30"/>
      <c r="BRE29" s="30"/>
      <c r="BRF29" s="30"/>
      <c r="BRG29" s="30"/>
      <c r="BRH29" s="30"/>
      <c r="BRI29" s="30"/>
      <c r="BRJ29" s="30"/>
      <c r="BRK29" s="30"/>
      <c r="BRL29" s="30"/>
      <c r="BRM29" s="30"/>
      <c r="BRN29" s="30"/>
      <c r="BRO29" s="30"/>
      <c r="BRP29" s="30"/>
      <c r="BRQ29" s="30"/>
      <c r="BRR29" s="30"/>
      <c r="BRS29" s="30"/>
      <c r="BRT29" s="30"/>
      <c r="BRU29" s="30"/>
      <c r="BRV29" s="30"/>
      <c r="BRW29" s="30"/>
      <c r="BRX29" s="30"/>
      <c r="BRY29" s="30"/>
      <c r="BRZ29" s="30"/>
      <c r="BSA29" s="30"/>
      <c r="BSB29" s="30"/>
      <c r="BSC29" s="30"/>
      <c r="BSD29" s="30"/>
      <c r="BSE29" s="30"/>
      <c r="BSF29" s="30"/>
      <c r="BSG29" s="30"/>
      <c r="BSH29" s="30"/>
      <c r="BSI29" s="30"/>
      <c r="BSJ29" s="30"/>
      <c r="BSK29" s="30"/>
      <c r="BSL29" s="30"/>
      <c r="BSM29" s="30"/>
      <c r="BSN29" s="30"/>
      <c r="BSO29" s="30"/>
      <c r="BSP29" s="30"/>
      <c r="BSQ29" s="30"/>
      <c r="BSR29" s="30"/>
      <c r="BSS29" s="30"/>
      <c r="BST29" s="30"/>
      <c r="BSU29" s="30"/>
      <c r="BSV29" s="30"/>
      <c r="BSW29" s="30"/>
      <c r="BSX29" s="30"/>
      <c r="BSY29" s="30"/>
      <c r="BSZ29" s="30"/>
      <c r="BTA29" s="30"/>
      <c r="BTB29" s="30"/>
      <c r="BTC29" s="30"/>
      <c r="BTD29" s="30"/>
      <c r="BTE29" s="30"/>
      <c r="BTF29" s="30"/>
      <c r="BTG29" s="30"/>
      <c r="BTH29" s="30"/>
      <c r="BTI29" s="30"/>
      <c r="BTJ29" s="30"/>
      <c r="BTK29" s="30"/>
      <c r="BTL29" s="30"/>
      <c r="BTM29" s="30"/>
      <c r="BTN29" s="30"/>
      <c r="BTO29" s="30"/>
      <c r="BTP29" s="30"/>
      <c r="BTQ29" s="30"/>
      <c r="BTR29" s="30"/>
      <c r="BTS29" s="30"/>
      <c r="BTT29" s="30"/>
      <c r="BTU29" s="30"/>
      <c r="BTV29" s="30"/>
      <c r="BTW29" s="30"/>
      <c r="BTX29" s="30"/>
      <c r="BTY29" s="30"/>
      <c r="BTZ29" s="30"/>
      <c r="BUA29" s="30"/>
      <c r="BUB29" s="30"/>
      <c r="BUC29" s="30"/>
      <c r="BUD29" s="30"/>
      <c r="BUE29" s="30"/>
      <c r="BUF29" s="30"/>
      <c r="BUG29" s="30"/>
      <c r="BUH29" s="30"/>
      <c r="BUI29" s="30"/>
      <c r="BUJ29" s="30"/>
      <c r="BUK29" s="30"/>
      <c r="BUL29" s="30"/>
      <c r="BUM29" s="30"/>
      <c r="BUN29" s="30"/>
      <c r="BUO29" s="30"/>
      <c r="BUP29" s="30"/>
      <c r="BUQ29" s="30"/>
      <c r="BUR29" s="30"/>
      <c r="BUS29" s="30"/>
      <c r="BUT29" s="30"/>
      <c r="BUU29" s="30"/>
      <c r="BUV29" s="30"/>
      <c r="BUW29" s="30"/>
      <c r="BUX29" s="30"/>
      <c r="BUY29" s="30"/>
      <c r="BUZ29" s="30"/>
      <c r="BVA29" s="30"/>
      <c r="BVB29" s="30"/>
      <c r="BVC29" s="30"/>
      <c r="BVD29" s="30"/>
      <c r="BVE29" s="30"/>
      <c r="BVF29" s="30"/>
      <c r="BVG29" s="30"/>
      <c r="BVH29" s="30"/>
      <c r="BVI29" s="30"/>
      <c r="BVJ29" s="30"/>
      <c r="BVK29" s="30"/>
      <c r="BVL29" s="30"/>
      <c r="BVM29" s="30"/>
      <c r="BVN29" s="30"/>
      <c r="BVO29" s="30"/>
      <c r="BVP29" s="30"/>
      <c r="BVQ29" s="30"/>
      <c r="BVR29" s="30"/>
      <c r="BVS29" s="30"/>
      <c r="BVT29" s="30"/>
      <c r="BVU29" s="30"/>
      <c r="BVV29" s="30"/>
      <c r="BVW29" s="30"/>
      <c r="BVX29" s="30"/>
      <c r="BVY29" s="30"/>
      <c r="BVZ29" s="30"/>
      <c r="BWA29" s="30"/>
      <c r="BWB29" s="30"/>
      <c r="BWC29" s="30"/>
      <c r="BWD29" s="30"/>
      <c r="BWE29" s="30"/>
      <c r="BWF29" s="30"/>
      <c r="BWG29" s="30"/>
      <c r="BWH29" s="30"/>
      <c r="BWI29" s="30"/>
      <c r="BWJ29" s="30"/>
      <c r="BWK29" s="30"/>
      <c r="BWL29" s="30"/>
      <c r="BWM29" s="30"/>
      <c r="BWN29" s="30"/>
      <c r="BWO29" s="30"/>
      <c r="BWP29" s="30"/>
      <c r="BWQ29" s="30"/>
      <c r="BWR29" s="30"/>
      <c r="BWS29" s="30"/>
      <c r="BWT29" s="30"/>
      <c r="BWU29" s="30"/>
      <c r="BWV29" s="30"/>
      <c r="BWW29" s="30"/>
      <c r="BWX29" s="30"/>
      <c r="BWY29" s="30"/>
      <c r="BWZ29" s="30"/>
      <c r="BXA29" s="30"/>
      <c r="BXB29" s="30"/>
      <c r="BXC29" s="30"/>
      <c r="BXD29" s="30"/>
      <c r="BXE29" s="30"/>
      <c r="BXF29" s="30"/>
      <c r="BXG29" s="30"/>
      <c r="BXH29" s="30"/>
      <c r="BXI29" s="30"/>
      <c r="BXJ29" s="30"/>
      <c r="BXK29" s="30"/>
      <c r="BXL29" s="30"/>
      <c r="BXM29" s="30"/>
      <c r="BXN29" s="30"/>
      <c r="BXO29" s="30"/>
      <c r="BXP29" s="30"/>
      <c r="BXQ29" s="30"/>
      <c r="BXR29" s="30"/>
      <c r="BXS29" s="30"/>
      <c r="BXT29" s="30"/>
      <c r="BXU29" s="30"/>
      <c r="BXV29" s="30"/>
      <c r="BXW29" s="30"/>
      <c r="BXX29" s="30"/>
      <c r="BXY29" s="30"/>
      <c r="BXZ29" s="30"/>
      <c r="BYA29" s="30"/>
      <c r="BYB29" s="30"/>
      <c r="BYC29" s="30"/>
      <c r="BYD29" s="30"/>
      <c r="BYE29" s="30"/>
      <c r="BYF29" s="30"/>
      <c r="BYG29" s="30"/>
      <c r="BYH29" s="30"/>
      <c r="BYI29" s="30"/>
      <c r="BYJ29" s="30"/>
      <c r="BYK29" s="30"/>
      <c r="BYL29" s="30"/>
      <c r="BYM29" s="30"/>
      <c r="BYN29" s="30"/>
      <c r="BYO29" s="30"/>
      <c r="BYP29" s="30"/>
      <c r="BYQ29" s="30"/>
      <c r="BYR29" s="30"/>
      <c r="BYS29" s="30"/>
      <c r="BYT29" s="30"/>
      <c r="BYU29" s="30"/>
      <c r="BYV29" s="30"/>
      <c r="BYW29" s="30"/>
      <c r="BYX29" s="30"/>
      <c r="BYY29" s="30"/>
      <c r="BYZ29" s="30"/>
      <c r="BZA29" s="30"/>
      <c r="BZB29" s="30"/>
      <c r="BZC29" s="30"/>
      <c r="BZD29" s="30"/>
      <c r="BZE29" s="30"/>
      <c r="BZF29" s="30"/>
      <c r="BZG29" s="30"/>
      <c r="BZH29" s="30"/>
      <c r="BZI29" s="30"/>
      <c r="BZJ29" s="30"/>
      <c r="BZK29" s="30"/>
      <c r="BZL29" s="30"/>
      <c r="BZM29" s="30"/>
      <c r="BZN29" s="30"/>
      <c r="BZO29" s="30"/>
      <c r="BZP29" s="30"/>
      <c r="BZQ29" s="30"/>
      <c r="BZR29" s="30"/>
      <c r="BZS29" s="30"/>
      <c r="BZT29" s="30"/>
      <c r="BZU29" s="30"/>
      <c r="BZV29" s="30"/>
      <c r="BZW29" s="30"/>
      <c r="BZX29" s="30"/>
      <c r="BZY29" s="30"/>
      <c r="BZZ29" s="30"/>
      <c r="CAA29" s="30"/>
      <c r="CAB29" s="30"/>
      <c r="CAC29" s="30"/>
      <c r="CAD29" s="30"/>
      <c r="CAE29" s="30"/>
      <c r="CAF29" s="30"/>
      <c r="CAG29" s="30"/>
      <c r="CAH29" s="30"/>
      <c r="CAI29" s="30"/>
      <c r="CAJ29" s="30"/>
      <c r="CAK29" s="30"/>
      <c r="CAL29" s="30"/>
      <c r="CAM29" s="30"/>
      <c r="CAN29" s="30"/>
      <c r="CAO29" s="30"/>
      <c r="CAP29" s="30"/>
      <c r="CAQ29" s="30"/>
      <c r="CAR29" s="30"/>
      <c r="CAS29" s="30"/>
      <c r="CAT29" s="30"/>
      <c r="CAU29" s="30"/>
      <c r="CAV29" s="30"/>
      <c r="CAW29" s="30"/>
      <c r="CAX29" s="30"/>
      <c r="CAY29" s="30"/>
      <c r="CAZ29" s="30"/>
      <c r="CBA29" s="30"/>
      <c r="CBB29" s="30"/>
      <c r="CBC29" s="30"/>
      <c r="CBD29" s="30"/>
      <c r="CBE29" s="30"/>
      <c r="CBF29" s="30"/>
      <c r="CBG29" s="30"/>
      <c r="CBH29" s="30"/>
      <c r="CBI29" s="30"/>
      <c r="CBJ29" s="30"/>
      <c r="CBK29" s="30"/>
      <c r="CBL29" s="30"/>
      <c r="CBM29" s="30"/>
      <c r="CBN29" s="30"/>
      <c r="CBO29" s="30"/>
      <c r="CBP29" s="30"/>
      <c r="CBQ29" s="30"/>
      <c r="CBR29" s="30"/>
      <c r="CBS29" s="30"/>
      <c r="CBT29" s="30"/>
      <c r="CBU29" s="30"/>
      <c r="CBV29" s="30"/>
      <c r="CBW29" s="30"/>
      <c r="CBX29" s="30"/>
      <c r="CBY29" s="30"/>
      <c r="CBZ29" s="30"/>
      <c r="CCA29" s="30"/>
      <c r="CCB29" s="30"/>
      <c r="CCC29" s="30"/>
      <c r="CCD29" s="30"/>
      <c r="CCE29" s="30"/>
      <c r="CCF29" s="30"/>
      <c r="CCG29" s="30"/>
      <c r="CCH29" s="30"/>
      <c r="CCI29" s="30"/>
      <c r="CCJ29" s="30"/>
      <c r="CCK29" s="30"/>
      <c r="CCL29" s="30"/>
      <c r="CCM29" s="30"/>
      <c r="CCN29" s="30"/>
      <c r="CCO29" s="30"/>
      <c r="CCP29" s="30"/>
      <c r="CCQ29" s="30"/>
      <c r="CCR29" s="30"/>
      <c r="CCS29" s="30"/>
      <c r="CCT29" s="30"/>
      <c r="CCU29" s="30"/>
      <c r="CCV29" s="30"/>
      <c r="CCW29" s="30"/>
      <c r="CCX29" s="30"/>
      <c r="CCY29" s="30"/>
      <c r="CCZ29" s="30"/>
      <c r="CDA29" s="30"/>
      <c r="CDB29" s="30"/>
      <c r="CDC29" s="30"/>
      <c r="CDD29" s="30"/>
      <c r="CDE29" s="30"/>
      <c r="CDF29" s="30"/>
      <c r="CDG29" s="30"/>
      <c r="CDH29" s="30"/>
      <c r="CDI29" s="30"/>
      <c r="CDJ29" s="30"/>
      <c r="CDK29" s="30"/>
      <c r="CDL29" s="30"/>
      <c r="CDM29" s="30"/>
      <c r="CDN29" s="30"/>
      <c r="CDO29" s="30"/>
      <c r="CDP29" s="30"/>
      <c r="CDQ29" s="30"/>
      <c r="CDR29" s="30"/>
      <c r="CDS29" s="30"/>
      <c r="CDT29" s="30"/>
      <c r="CDU29" s="30"/>
      <c r="CDV29" s="30"/>
      <c r="CDW29" s="30"/>
      <c r="CDX29" s="30"/>
      <c r="CDY29" s="30"/>
      <c r="CDZ29" s="30"/>
      <c r="CEA29" s="30"/>
      <c r="CEB29" s="30"/>
      <c r="CEC29" s="30"/>
      <c r="CED29" s="30"/>
      <c r="CEE29" s="30"/>
      <c r="CEF29" s="30"/>
      <c r="CEG29" s="30"/>
      <c r="CEH29" s="30"/>
      <c r="CEI29" s="30"/>
      <c r="CEJ29" s="30"/>
      <c r="CEK29" s="30"/>
      <c r="CEL29" s="30"/>
      <c r="CEM29" s="30"/>
      <c r="CEN29" s="30"/>
      <c r="CEO29" s="30"/>
      <c r="CEP29" s="30"/>
      <c r="CEQ29" s="30"/>
      <c r="CER29" s="30"/>
      <c r="CES29" s="30"/>
      <c r="CET29" s="30"/>
      <c r="CEU29" s="30"/>
      <c r="CEV29" s="30"/>
      <c r="CEW29" s="30"/>
      <c r="CEX29" s="30"/>
      <c r="CEY29" s="30"/>
      <c r="CEZ29" s="30"/>
      <c r="CFA29" s="30"/>
      <c r="CFB29" s="30"/>
      <c r="CFC29" s="30"/>
      <c r="CFD29" s="30"/>
      <c r="CFE29" s="30"/>
      <c r="CFF29" s="30"/>
      <c r="CFG29" s="30"/>
      <c r="CFH29" s="30"/>
      <c r="CFI29" s="30"/>
      <c r="CFJ29" s="30"/>
      <c r="CFK29" s="30"/>
      <c r="CFL29" s="30"/>
      <c r="CFM29" s="30"/>
      <c r="CFN29" s="30"/>
      <c r="CFO29" s="30"/>
      <c r="CFP29" s="30"/>
      <c r="CFQ29" s="30"/>
      <c r="CFR29" s="30"/>
      <c r="CFS29" s="30"/>
      <c r="CFT29" s="30"/>
      <c r="CFU29" s="30"/>
      <c r="CFV29" s="30"/>
      <c r="CFW29" s="30"/>
      <c r="CFX29" s="30"/>
      <c r="CFY29" s="30"/>
      <c r="CFZ29" s="30"/>
      <c r="CGA29" s="30"/>
      <c r="CGB29" s="30"/>
      <c r="CGC29" s="30"/>
      <c r="CGD29" s="30"/>
      <c r="CGE29" s="30"/>
      <c r="CGF29" s="30"/>
      <c r="CGG29" s="30"/>
      <c r="CGH29" s="30"/>
      <c r="CGI29" s="30"/>
      <c r="CGJ29" s="30"/>
      <c r="CGK29" s="30"/>
      <c r="CGL29" s="30"/>
      <c r="CGM29" s="30"/>
      <c r="CGN29" s="30"/>
      <c r="CGO29" s="30"/>
      <c r="CGP29" s="30"/>
      <c r="CGQ29" s="30"/>
      <c r="CGR29" s="30"/>
      <c r="CGS29" s="30"/>
      <c r="CGT29" s="30"/>
      <c r="CGU29" s="30"/>
      <c r="CGV29" s="30"/>
      <c r="CGW29" s="30"/>
      <c r="CGX29" s="30"/>
      <c r="CGY29" s="30"/>
      <c r="CGZ29" s="30"/>
      <c r="CHA29" s="30"/>
      <c r="CHB29" s="30"/>
      <c r="CHC29" s="30"/>
      <c r="CHD29" s="30"/>
      <c r="CHE29" s="30"/>
      <c r="CHF29" s="30"/>
      <c r="CHG29" s="30"/>
      <c r="CHH29" s="30"/>
      <c r="CHI29" s="30"/>
      <c r="CHJ29" s="30"/>
      <c r="CHK29" s="30"/>
      <c r="CHL29" s="30"/>
      <c r="CHM29" s="30"/>
      <c r="CHN29" s="30"/>
      <c r="CHO29" s="30"/>
      <c r="CHP29" s="30"/>
      <c r="CHQ29" s="30"/>
      <c r="CHR29" s="30"/>
      <c r="CHS29" s="30"/>
      <c r="CHT29" s="30"/>
      <c r="CHU29" s="30"/>
      <c r="CHV29" s="30"/>
      <c r="CHW29" s="30"/>
      <c r="CHX29" s="30"/>
      <c r="CHY29" s="30"/>
      <c r="CHZ29" s="30"/>
      <c r="CIA29" s="30"/>
      <c r="CIB29" s="30"/>
      <c r="CIC29" s="30"/>
      <c r="CID29" s="30"/>
      <c r="CIE29" s="30"/>
      <c r="CIF29" s="30"/>
      <c r="CIG29" s="30"/>
      <c r="CIH29" s="30"/>
      <c r="CII29" s="30"/>
      <c r="CIJ29" s="30"/>
      <c r="CIK29" s="30"/>
      <c r="CIL29" s="30"/>
      <c r="CIM29" s="30"/>
      <c r="CIN29" s="30"/>
      <c r="CIO29" s="30"/>
      <c r="CIP29" s="30"/>
      <c r="CIQ29" s="30"/>
      <c r="CIR29" s="30"/>
      <c r="CIS29" s="30"/>
      <c r="CIT29" s="30"/>
      <c r="CIU29" s="30"/>
      <c r="CIV29" s="30"/>
      <c r="CIW29" s="30"/>
      <c r="CIX29" s="30"/>
      <c r="CIY29" s="30"/>
      <c r="CIZ29" s="30"/>
      <c r="CJA29" s="30"/>
      <c r="CJB29" s="30"/>
      <c r="CJC29" s="30"/>
      <c r="CJD29" s="30"/>
      <c r="CJE29" s="30"/>
      <c r="CJF29" s="30"/>
      <c r="CJG29" s="30"/>
      <c r="CJH29" s="30"/>
      <c r="CJI29" s="30"/>
      <c r="CJJ29" s="30"/>
      <c r="CJK29" s="30"/>
      <c r="CJL29" s="30"/>
      <c r="CJM29" s="30"/>
      <c r="CJN29" s="30"/>
      <c r="CJO29" s="30"/>
      <c r="CJP29" s="30"/>
      <c r="CJQ29" s="30"/>
      <c r="CJR29" s="30"/>
      <c r="CJS29" s="30"/>
      <c r="CJT29" s="30"/>
      <c r="CJU29" s="30"/>
      <c r="CJV29" s="30"/>
      <c r="CJW29" s="30"/>
      <c r="CJX29" s="30"/>
      <c r="CJY29" s="30"/>
      <c r="CJZ29" s="30"/>
      <c r="CKA29" s="30"/>
      <c r="CKB29" s="30"/>
      <c r="CKC29" s="30"/>
      <c r="CKD29" s="30"/>
      <c r="CKE29" s="30"/>
      <c r="CKF29" s="30"/>
      <c r="CKG29" s="30"/>
      <c r="CKH29" s="30"/>
      <c r="CKI29" s="30"/>
      <c r="CKJ29" s="30"/>
      <c r="CKK29" s="30"/>
      <c r="CKL29" s="30"/>
      <c r="CKM29" s="30"/>
      <c r="CKN29" s="30"/>
      <c r="CKO29" s="30"/>
      <c r="CKP29" s="30"/>
      <c r="CKQ29" s="30"/>
      <c r="CKR29" s="30"/>
      <c r="CKS29" s="30"/>
      <c r="CKT29" s="30"/>
      <c r="CKU29" s="30"/>
      <c r="CKV29" s="30"/>
      <c r="CKW29" s="30"/>
      <c r="CKX29" s="30"/>
      <c r="CKY29" s="30"/>
      <c r="CKZ29" s="30"/>
      <c r="CLA29" s="30"/>
      <c r="CLB29" s="30"/>
      <c r="CLC29" s="30"/>
      <c r="CLD29" s="30"/>
      <c r="CLE29" s="30"/>
      <c r="CLF29" s="30"/>
      <c r="CLG29" s="30"/>
      <c r="CLH29" s="30"/>
      <c r="CLI29" s="30"/>
      <c r="CLJ29" s="30"/>
      <c r="CLK29" s="30"/>
      <c r="CLL29" s="30"/>
      <c r="CLM29" s="30"/>
      <c r="CLN29" s="30"/>
      <c r="CLO29" s="30"/>
      <c r="CLP29" s="30"/>
      <c r="CLQ29" s="30"/>
      <c r="CLR29" s="30"/>
      <c r="CLS29" s="30"/>
      <c r="CLT29" s="30"/>
      <c r="CLU29" s="30"/>
      <c r="CLV29" s="30"/>
      <c r="CLW29" s="30"/>
      <c r="CLX29" s="30"/>
      <c r="CLY29" s="30"/>
      <c r="CLZ29" s="30"/>
      <c r="CMA29" s="30"/>
      <c r="CMB29" s="30"/>
      <c r="CMC29" s="30"/>
      <c r="CMD29" s="30"/>
      <c r="CME29" s="30"/>
      <c r="CMF29" s="30"/>
      <c r="CMG29" s="30"/>
      <c r="CMH29" s="30"/>
      <c r="CMI29" s="30"/>
      <c r="CMJ29" s="30"/>
      <c r="CMK29" s="30"/>
      <c r="CML29" s="30"/>
      <c r="CMM29" s="30"/>
      <c r="CMN29" s="30"/>
      <c r="CMO29" s="30"/>
      <c r="CMP29" s="30"/>
      <c r="CMQ29" s="30"/>
      <c r="CMR29" s="30"/>
      <c r="CMS29" s="30"/>
      <c r="CMT29" s="30"/>
      <c r="CMU29" s="30"/>
      <c r="CMV29" s="30"/>
      <c r="CMW29" s="30"/>
      <c r="CMX29" s="30"/>
      <c r="CMY29" s="30"/>
      <c r="CMZ29" s="30"/>
      <c r="CNA29" s="30"/>
      <c r="CNB29" s="30"/>
      <c r="CNC29" s="30"/>
      <c r="CND29" s="30"/>
      <c r="CNE29" s="30"/>
      <c r="CNF29" s="30"/>
      <c r="CNG29" s="30"/>
      <c r="CNH29" s="30"/>
      <c r="CNI29" s="30"/>
      <c r="CNJ29" s="30"/>
      <c r="CNK29" s="30"/>
      <c r="CNL29" s="30"/>
      <c r="CNM29" s="30"/>
      <c r="CNN29" s="30"/>
      <c r="CNO29" s="30"/>
      <c r="CNP29" s="30"/>
      <c r="CNQ29" s="30"/>
      <c r="CNR29" s="30"/>
      <c r="CNS29" s="30"/>
      <c r="CNT29" s="30"/>
      <c r="CNU29" s="30"/>
      <c r="CNV29" s="30"/>
      <c r="CNW29" s="30"/>
      <c r="CNX29" s="30"/>
      <c r="CNY29" s="30"/>
      <c r="CNZ29" s="30"/>
      <c r="COA29" s="30"/>
      <c r="COB29" s="30"/>
      <c r="COC29" s="30"/>
      <c r="COD29" s="30"/>
      <c r="COE29" s="30"/>
      <c r="COF29" s="30"/>
      <c r="COG29" s="30"/>
      <c r="COH29" s="30"/>
      <c r="COI29" s="30"/>
      <c r="COJ29" s="30"/>
      <c r="COK29" s="30"/>
      <c r="COL29" s="30"/>
      <c r="COM29" s="30"/>
      <c r="CON29" s="30"/>
      <c r="COO29" s="30"/>
      <c r="COP29" s="30"/>
      <c r="COQ29" s="30"/>
      <c r="COR29" s="30"/>
      <c r="COS29" s="30"/>
      <c r="COT29" s="30"/>
      <c r="COU29" s="30"/>
      <c r="COV29" s="30"/>
      <c r="COW29" s="30"/>
      <c r="COX29" s="30"/>
      <c r="COY29" s="30"/>
      <c r="COZ29" s="30"/>
      <c r="CPA29" s="30"/>
      <c r="CPB29" s="30"/>
      <c r="CPC29" s="30"/>
      <c r="CPD29" s="30"/>
      <c r="CPE29" s="30"/>
      <c r="CPF29" s="30"/>
      <c r="CPG29" s="30"/>
      <c r="CPH29" s="30"/>
      <c r="CPI29" s="30"/>
      <c r="CPJ29" s="30"/>
      <c r="CPK29" s="30"/>
      <c r="CPL29" s="30"/>
      <c r="CPM29" s="30"/>
      <c r="CPN29" s="30"/>
      <c r="CPO29" s="30"/>
      <c r="CPP29" s="30"/>
      <c r="CPQ29" s="30"/>
      <c r="CPR29" s="30"/>
      <c r="CPS29" s="30"/>
      <c r="CPT29" s="30"/>
      <c r="CPU29" s="30"/>
      <c r="CPV29" s="30"/>
      <c r="CPW29" s="30"/>
      <c r="CPX29" s="30"/>
      <c r="CPY29" s="30"/>
      <c r="CPZ29" s="30"/>
      <c r="CQA29" s="30"/>
      <c r="CQB29" s="30"/>
      <c r="CQC29" s="30"/>
      <c r="CQD29" s="30"/>
      <c r="CQE29" s="30"/>
      <c r="CQF29" s="30"/>
      <c r="CQG29" s="30"/>
      <c r="CQH29" s="30"/>
      <c r="CQI29" s="30"/>
      <c r="CQJ29" s="30"/>
      <c r="CQK29" s="30"/>
      <c r="CQL29" s="30"/>
      <c r="CQM29" s="30"/>
      <c r="CQN29" s="30"/>
      <c r="CQO29" s="30"/>
      <c r="CQP29" s="30"/>
      <c r="CQQ29" s="30"/>
      <c r="CQR29" s="30"/>
      <c r="CQS29" s="30"/>
      <c r="CQT29" s="30"/>
      <c r="CQU29" s="30"/>
      <c r="CQV29" s="30"/>
      <c r="CQW29" s="30"/>
      <c r="CQX29" s="30"/>
      <c r="CQY29" s="30"/>
      <c r="CQZ29" s="30"/>
      <c r="CRA29" s="30"/>
      <c r="CRB29" s="30"/>
      <c r="CRC29" s="30"/>
      <c r="CRD29" s="30"/>
      <c r="CRE29" s="30"/>
      <c r="CRF29" s="30"/>
      <c r="CRG29" s="30"/>
      <c r="CRH29" s="30"/>
      <c r="CRI29" s="30"/>
      <c r="CRJ29" s="30"/>
      <c r="CRK29" s="30"/>
      <c r="CRL29" s="30"/>
      <c r="CRM29" s="30"/>
      <c r="CRN29" s="30"/>
      <c r="CRO29" s="30"/>
      <c r="CRP29" s="30"/>
      <c r="CRQ29" s="30"/>
      <c r="CRR29" s="30"/>
      <c r="CRS29" s="30"/>
      <c r="CRT29" s="30"/>
      <c r="CRU29" s="30"/>
      <c r="CRV29" s="30"/>
      <c r="CRW29" s="30"/>
      <c r="CRX29" s="30"/>
      <c r="CRY29" s="30"/>
      <c r="CRZ29" s="30"/>
      <c r="CSA29" s="30"/>
      <c r="CSB29" s="30"/>
      <c r="CSC29" s="30"/>
      <c r="CSD29" s="30"/>
      <c r="CSE29" s="30"/>
      <c r="CSF29" s="30"/>
      <c r="CSG29" s="30"/>
      <c r="CSH29" s="30"/>
      <c r="CSI29" s="30"/>
      <c r="CSJ29" s="30"/>
      <c r="CSK29" s="30"/>
      <c r="CSL29" s="30"/>
      <c r="CSM29" s="30"/>
      <c r="CSN29" s="30"/>
      <c r="CSO29" s="30"/>
      <c r="CSP29" s="30"/>
      <c r="CSQ29" s="30"/>
      <c r="CSR29" s="30"/>
      <c r="CSS29" s="30"/>
      <c r="CST29" s="30"/>
      <c r="CSU29" s="30"/>
      <c r="CSV29" s="30"/>
      <c r="CSW29" s="30"/>
      <c r="CSX29" s="30"/>
      <c r="CSY29" s="30"/>
      <c r="CSZ29" s="30"/>
      <c r="CTA29" s="30"/>
      <c r="CTB29" s="30"/>
      <c r="CTC29" s="30"/>
      <c r="CTD29" s="30"/>
      <c r="CTE29" s="30"/>
      <c r="CTF29" s="30"/>
      <c r="CTG29" s="30"/>
      <c r="CTH29" s="30"/>
      <c r="CTI29" s="30"/>
      <c r="CTJ29" s="30"/>
      <c r="CTK29" s="30"/>
      <c r="CTL29" s="30"/>
      <c r="CTM29" s="30"/>
      <c r="CTN29" s="30"/>
      <c r="CTO29" s="30"/>
      <c r="CTP29" s="30"/>
      <c r="CTQ29" s="30"/>
      <c r="CTR29" s="30"/>
      <c r="CTS29" s="30"/>
      <c r="CTT29" s="30"/>
      <c r="CTU29" s="30"/>
      <c r="CTV29" s="30"/>
      <c r="CTW29" s="30"/>
      <c r="CTX29" s="30"/>
      <c r="CTY29" s="30"/>
      <c r="CTZ29" s="30"/>
      <c r="CUA29" s="30"/>
      <c r="CUB29" s="30"/>
      <c r="CUC29" s="30"/>
      <c r="CUD29" s="30"/>
      <c r="CUE29" s="30"/>
      <c r="CUF29" s="30"/>
      <c r="CUG29" s="30"/>
      <c r="CUH29" s="30"/>
      <c r="CUI29" s="30"/>
      <c r="CUJ29" s="30"/>
      <c r="CUK29" s="30"/>
      <c r="CUL29" s="30"/>
      <c r="CUM29" s="30"/>
      <c r="CUN29" s="30"/>
      <c r="CUO29" s="30"/>
      <c r="CUP29" s="30"/>
      <c r="CUQ29" s="30"/>
      <c r="CUR29" s="30"/>
      <c r="CUS29" s="30"/>
      <c r="CUT29" s="30"/>
      <c r="CUU29" s="30"/>
      <c r="CUV29" s="30"/>
      <c r="CUW29" s="30"/>
      <c r="CUX29" s="30"/>
      <c r="CUY29" s="30"/>
      <c r="CUZ29" s="30"/>
      <c r="CVA29" s="30"/>
      <c r="CVB29" s="30"/>
      <c r="CVC29" s="30"/>
      <c r="CVD29" s="30"/>
      <c r="CVE29" s="30"/>
      <c r="CVF29" s="30"/>
      <c r="CVG29" s="30"/>
      <c r="CVH29" s="30"/>
      <c r="CVI29" s="30"/>
      <c r="CVJ29" s="30"/>
      <c r="CVK29" s="30"/>
      <c r="CVL29" s="30"/>
      <c r="CVM29" s="30"/>
      <c r="CVN29" s="30"/>
      <c r="CVO29" s="30"/>
      <c r="CVP29" s="30"/>
      <c r="CVQ29" s="30"/>
      <c r="CVR29" s="30"/>
      <c r="CVS29" s="30"/>
      <c r="CVT29" s="30"/>
      <c r="CVU29" s="30"/>
      <c r="CVV29" s="30"/>
      <c r="CVW29" s="30"/>
      <c r="CVX29" s="30"/>
      <c r="CVY29" s="30"/>
      <c r="CVZ29" s="30"/>
      <c r="CWA29" s="30"/>
      <c r="CWB29" s="30"/>
      <c r="CWC29" s="30"/>
      <c r="CWD29" s="30"/>
      <c r="CWE29" s="30"/>
      <c r="CWF29" s="30"/>
      <c r="CWG29" s="30"/>
      <c r="CWH29" s="30"/>
      <c r="CWI29" s="30"/>
      <c r="CWJ29" s="30"/>
      <c r="CWK29" s="30"/>
      <c r="CWL29" s="30"/>
      <c r="CWM29" s="30"/>
      <c r="CWN29" s="30"/>
      <c r="CWO29" s="30"/>
      <c r="CWP29" s="30"/>
      <c r="CWQ29" s="30"/>
      <c r="CWR29" s="30"/>
      <c r="CWS29" s="30"/>
      <c r="CWT29" s="30"/>
      <c r="CWU29" s="30"/>
      <c r="CWV29" s="30"/>
      <c r="CWW29" s="30"/>
      <c r="CWX29" s="30"/>
      <c r="CWY29" s="30"/>
      <c r="CWZ29" s="30"/>
      <c r="CXA29" s="30"/>
      <c r="CXB29" s="30"/>
      <c r="CXC29" s="30"/>
      <c r="CXD29" s="30"/>
      <c r="CXE29" s="30"/>
      <c r="CXF29" s="30"/>
      <c r="CXG29" s="30"/>
      <c r="CXH29" s="30"/>
      <c r="CXI29" s="30"/>
      <c r="CXJ29" s="30"/>
      <c r="CXK29" s="30"/>
      <c r="CXL29" s="30"/>
      <c r="CXM29" s="30"/>
      <c r="CXN29" s="30"/>
      <c r="CXO29" s="30"/>
      <c r="CXP29" s="30"/>
      <c r="CXQ29" s="30"/>
      <c r="CXR29" s="30"/>
      <c r="CXS29" s="30"/>
      <c r="CXT29" s="30"/>
      <c r="CXU29" s="30"/>
      <c r="CXV29" s="30"/>
      <c r="CXW29" s="30"/>
      <c r="CXX29" s="30"/>
      <c r="CXY29" s="30"/>
      <c r="CXZ29" s="30"/>
      <c r="CYA29" s="30"/>
      <c r="CYB29" s="30"/>
      <c r="CYC29" s="30"/>
      <c r="CYD29" s="30"/>
      <c r="CYE29" s="30"/>
      <c r="CYF29" s="30"/>
      <c r="CYG29" s="30"/>
      <c r="CYH29" s="30"/>
      <c r="CYI29" s="30"/>
      <c r="CYJ29" s="30"/>
      <c r="CYK29" s="30"/>
      <c r="CYL29" s="30"/>
      <c r="CYM29" s="30"/>
      <c r="CYN29" s="30"/>
      <c r="CYO29" s="30"/>
      <c r="CYP29" s="30"/>
      <c r="CYQ29" s="30"/>
      <c r="CYR29" s="30"/>
      <c r="CYS29" s="30"/>
      <c r="CYT29" s="30"/>
      <c r="CYU29" s="30"/>
      <c r="CYV29" s="30"/>
      <c r="CYW29" s="30"/>
      <c r="CYX29" s="30"/>
      <c r="CYY29" s="30"/>
      <c r="CYZ29" s="30"/>
      <c r="CZA29" s="30"/>
      <c r="CZB29" s="30"/>
      <c r="CZC29" s="30"/>
      <c r="CZD29" s="30"/>
      <c r="CZE29" s="30"/>
      <c r="CZF29" s="30"/>
      <c r="CZG29" s="30"/>
      <c r="CZH29" s="30"/>
      <c r="CZI29" s="30"/>
      <c r="CZJ29" s="30"/>
      <c r="CZK29" s="30"/>
      <c r="CZL29" s="30"/>
      <c r="CZM29" s="30"/>
      <c r="CZN29" s="30"/>
      <c r="CZO29" s="30"/>
      <c r="CZP29" s="30"/>
      <c r="CZQ29" s="30"/>
      <c r="CZR29" s="30"/>
      <c r="CZS29" s="30"/>
      <c r="CZT29" s="30"/>
      <c r="CZU29" s="30"/>
      <c r="CZV29" s="30"/>
      <c r="CZW29" s="30"/>
      <c r="CZX29" s="30"/>
      <c r="CZY29" s="30"/>
      <c r="CZZ29" s="30"/>
      <c r="DAA29" s="30"/>
      <c r="DAB29" s="30"/>
      <c r="DAC29" s="30"/>
      <c r="DAD29" s="30"/>
      <c r="DAE29" s="30"/>
      <c r="DAF29" s="30"/>
      <c r="DAG29" s="30"/>
      <c r="DAH29" s="30"/>
      <c r="DAI29" s="30"/>
      <c r="DAJ29" s="30"/>
      <c r="DAK29" s="30"/>
      <c r="DAL29" s="30"/>
      <c r="DAM29" s="30"/>
      <c r="DAN29" s="30"/>
      <c r="DAO29" s="30"/>
      <c r="DAP29" s="30"/>
      <c r="DAQ29" s="30"/>
      <c r="DAR29" s="30"/>
      <c r="DAS29" s="30"/>
      <c r="DAT29" s="30"/>
      <c r="DAU29" s="30"/>
      <c r="DAV29" s="30"/>
      <c r="DAW29" s="30"/>
      <c r="DAX29" s="30"/>
      <c r="DAY29" s="30"/>
      <c r="DAZ29" s="30"/>
      <c r="DBA29" s="30"/>
      <c r="DBB29" s="30"/>
      <c r="DBC29" s="30"/>
      <c r="DBD29" s="30"/>
      <c r="DBE29" s="30"/>
      <c r="DBF29" s="30"/>
      <c r="DBG29" s="30"/>
      <c r="DBH29" s="30"/>
      <c r="DBI29" s="30"/>
      <c r="DBJ29" s="30"/>
      <c r="DBK29" s="30"/>
      <c r="DBL29" s="30"/>
      <c r="DBM29" s="30"/>
      <c r="DBN29" s="30"/>
      <c r="DBO29" s="30"/>
      <c r="DBP29" s="30"/>
      <c r="DBQ29" s="30"/>
      <c r="DBR29" s="30"/>
      <c r="DBS29" s="30"/>
      <c r="DBT29" s="30"/>
      <c r="DBU29" s="30"/>
      <c r="DBV29" s="30"/>
      <c r="DBW29" s="30"/>
      <c r="DBX29" s="30"/>
      <c r="DBY29" s="30"/>
      <c r="DBZ29" s="30"/>
      <c r="DCA29" s="30"/>
      <c r="DCB29" s="30"/>
      <c r="DCC29" s="30"/>
      <c r="DCD29" s="30"/>
      <c r="DCE29" s="30"/>
      <c r="DCF29" s="30"/>
      <c r="DCG29" s="30"/>
      <c r="DCH29" s="30"/>
      <c r="DCI29" s="30"/>
      <c r="DCJ29" s="30"/>
      <c r="DCK29" s="30"/>
      <c r="DCL29" s="30"/>
      <c r="DCM29" s="30"/>
      <c r="DCN29" s="30"/>
      <c r="DCO29" s="30"/>
      <c r="DCP29" s="30"/>
      <c r="DCQ29" s="30"/>
      <c r="DCR29" s="30"/>
      <c r="DCS29" s="30"/>
      <c r="DCT29" s="30"/>
      <c r="DCU29" s="30"/>
      <c r="DCV29" s="30"/>
      <c r="DCW29" s="30"/>
      <c r="DCX29" s="30"/>
      <c r="DCY29" s="30"/>
      <c r="DCZ29" s="30"/>
      <c r="DDA29" s="30"/>
      <c r="DDB29" s="30"/>
      <c r="DDC29" s="30"/>
      <c r="DDD29" s="30"/>
      <c r="DDE29" s="30"/>
      <c r="DDF29" s="30"/>
      <c r="DDG29" s="30"/>
      <c r="DDH29" s="30"/>
      <c r="DDI29" s="30"/>
      <c r="DDJ29" s="30"/>
      <c r="DDK29" s="30"/>
      <c r="DDL29" s="30"/>
      <c r="DDM29" s="30"/>
      <c r="DDN29" s="30"/>
      <c r="DDO29" s="30"/>
      <c r="DDP29" s="30"/>
      <c r="DDQ29" s="30"/>
      <c r="DDR29" s="30"/>
      <c r="DDS29" s="30"/>
      <c r="DDT29" s="30"/>
      <c r="DDU29" s="30"/>
      <c r="DDV29" s="30"/>
      <c r="DDW29" s="30"/>
      <c r="DDX29" s="30"/>
      <c r="DDY29" s="30"/>
      <c r="DDZ29" s="30"/>
      <c r="DEA29" s="30"/>
      <c r="DEB29" s="30"/>
      <c r="DEC29" s="30"/>
      <c r="DED29" s="30"/>
      <c r="DEE29" s="30"/>
      <c r="DEF29" s="30"/>
      <c r="DEG29" s="30"/>
      <c r="DEH29" s="30"/>
      <c r="DEI29" s="30"/>
      <c r="DEJ29" s="30"/>
      <c r="DEK29" s="30"/>
      <c r="DEL29" s="30"/>
      <c r="DEM29" s="30"/>
      <c r="DEN29" s="30"/>
      <c r="DEO29" s="30"/>
      <c r="DEP29" s="30"/>
      <c r="DEQ29" s="30"/>
      <c r="DER29" s="30"/>
      <c r="DES29" s="30"/>
      <c r="DET29" s="30"/>
      <c r="DEU29" s="30"/>
      <c r="DEV29" s="30"/>
      <c r="DEW29" s="30"/>
      <c r="DEX29" s="30"/>
      <c r="DEY29" s="30"/>
      <c r="DEZ29" s="30"/>
      <c r="DFA29" s="30"/>
      <c r="DFB29" s="30"/>
      <c r="DFC29" s="30"/>
      <c r="DFD29" s="30"/>
      <c r="DFE29" s="30"/>
      <c r="DFF29" s="30"/>
      <c r="DFG29" s="30"/>
      <c r="DFH29" s="30"/>
      <c r="DFI29" s="30"/>
      <c r="DFJ29" s="30"/>
      <c r="DFK29" s="30"/>
      <c r="DFL29" s="30"/>
      <c r="DFM29" s="30"/>
      <c r="DFN29" s="30"/>
      <c r="DFO29" s="30"/>
      <c r="DFP29" s="30"/>
      <c r="DFQ29" s="30"/>
      <c r="DFR29" s="30"/>
      <c r="DFS29" s="30"/>
      <c r="DFT29" s="30"/>
      <c r="DFU29" s="30"/>
      <c r="DFV29" s="30"/>
      <c r="DFW29" s="30"/>
      <c r="DFX29" s="30"/>
      <c r="DFY29" s="30"/>
      <c r="DFZ29" s="30"/>
      <c r="DGA29" s="30"/>
      <c r="DGB29" s="30"/>
      <c r="DGC29" s="30"/>
      <c r="DGD29" s="30"/>
      <c r="DGE29" s="30"/>
      <c r="DGF29" s="30"/>
      <c r="DGG29" s="30"/>
      <c r="DGH29" s="30"/>
      <c r="DGI29" s="30"/>
      <c r="DGJ29" s="30"/>
      <c r="DGK29" s="30"/>
      <c r="DGL29" s="30"/>
      <c r="DGM29" s="30"/>
      <c r="DGN29" s="30"/>
      <c r="DGO29" s="30"/>
      <c r="DGP29" s="30"/>
      <c r="DGQ29" s="30"/>
      <c r="DGR29" s="30"/>
      <c r="DGS29" s="30"/>
      <c r="DGT29" s="30"/>
      <c r="DGU29" s="30"/>
      <c r="DGV29" s="30"/>
      <c r="DGW29" s="30"/>
      <c r="DGX29" s="30"/>
      <c r="DGY29" s="30"/>
      <c r="DGZ29" s="30"/>
      <c r="DHA29" s="30"/>
      <c r="DHB29" s="30"/>
      <c r="DHC29" s="30"/>
      <c r="DHD29" s="30"/>
      <c r="DHE29" s="30"/>
      <c r="DHF29" s="30"/>
      <c r="DHG29" s="30"/>
      <c r="DHH29" s="30"/>
      <c r="DHI29" s="30"/>
      <c r="DHJ29" s="30"/>
      <c r="DHK29" s="30"/>
      <c r="DHL29" s="30"/>
      <c r="DHM29" s="30"/>
      <c r="DHN29" s="30"/>
      <c r="DHO29" s="30"/>
      <c r="DHP29" s="30"/>
      <c r="DHQ29" s="30"/>
      <c r="DHR29" s="30"/>
      <c r="DHS29" s="30"/>
      <c r="DHT29" s="30"/>
      <c r="DHU29" s="30"/>
      <c r="DHV29" s="30"/>
      <c r="DHW29" s="30"/>
      <c r="DHX29" s="30"/>
      <c r="DHY29" s="30"/>
      <c r="DHZ29" s="30"/>
      <c r="DIA29" s="30"/>
      <c r="DIB29" s="30"/>
      <c r="DIC29" s="30"/>
      <c r="DID29" s="30"/>
      <c r="DIE29" s="30"/>
      <c r="DIF29" s="30"/>
      <c r="DIG29" s="30"/>
      <c r="DIH29" s="30"/>
      <c r="DII29" s="30"/>
      <c r="DIJ29" s="30"/>
      <c r="DIK29" s="30"/>
      <c r="DIL29" s="30"/>
      <c r="DIM29" s="30"/>
      <c r="DIN29" s="30"/>
      <c r="DIO29" s="30"/>
      <c r="DIP29" s="30"/>
      <c r="DIQ29" s="30"/>
      <c r="DIR29" s="30"/>
      <c r="DIS29" s="30"/>
      <c r="DIT29" s="30"/>
      <c r="DIU29" s="30"/>
      <c r="DIV29" s="30"/>
      <c r="DIW29" s="30"/>
      <c r="DIX29" s="30"/>
      <c r="DIY29" s="30"/>
      <c r="DIZ29" s="30"/>
      <c r="DJA29" s="30"/>
      <c r="DJB29" s="30"/>
      <c r="DJC29" s="30"/>
      <c r="DJD29" s="30"/>
      <c r="DJE29" s="30"/>
      <c r="DJF29" s="30"/>
      <c r="DJG29" s="30"/>
      <c r="DJH29" s="30"/>
      <c r="DJI29" s="30"/>
      <c r="DJJ29" s="30"/>
      <c r="DJK29" s="30"/>
      <c r="DJL29" s="30"/>
      <c r="DJM29" s="30"/>
      <c r="DJN29" s="30"/>
      <c r="DJO29" s="30"/>
      <c r="DJP29" s="30"/>
      <c r="DJQ29" s="30"/>
      <c r="DJR29" s="30"/>
      <c r="DJS29" s="30"/>
      <c r="DJT29" s="30"/>
      <c r="DJU29" s="30"/>
      <c r="DJV29" s="30"/>
      <c r="DJW29" s="30"/>
      <c r="DJX29" s="30"/>
      <c r="DJY29" s="30"/>
      <c r="DJZ29" s="30"/>
      <c r="DKA29" s="30"/>
      <c r="DKB29" s="30"/>
      <c r="DKC29" s="30"/>
      <c r="DKD29" s="30"/>
      <c r="DKE29" s="30"/>
      <c r="DKF29" s="30"/>
      <c r="DKG29" s="30"/>
      <c r="DKH29" s="30"/>
      <c r="DKI29" s="30"/>
      <c r="DKJ29" s="30"/>
      <c r="DKK29" s="30"/>
      <c r="DKL29" s="30"/>
      <c r="DKM29" s="30"/>
      <c r="DKN29" s="30"/>
      <c r="DKO29" s="30"/>
      <c r="DKP29" s="30"/>
      <c r="DKQ29" s="30"/>
      <c r="DKR29" s="30"/>
      <c r="DKS29" s="30"/>
      <c r="DKT29" s="30"/>
      <c r="DKU29" s="30"/>
      <c r="DKV29" s="30"/>
      <c r="DKW29" s="30"/>
      <c r="DKX29" s="30"/>
      <c r="DKY29" s="30"/>
      <c r="DKZ29" s="30"/>
      <c r="DLA29" s="30"/>
      <c r="DLB29" s="30"/>
      <c r="DLC29" s="30"/>
      <c r="DLD29" s="30"/>
      <c r="DLE29" s="30"/>
      <c r="DLF29" s="30"/>
      <c r="DLG29" s="30"/>
      <c r="DLH29" s="30"/>
      <c r="DLI29" s="30"/>
      <c r="DLJ29" s="30"/>
      <c r="DLK29" s="30"/>
      <c r="DLL29" s="30"/>
      <c r="DLM29" s="30"/>
      <c r="DLN29" s="30"/>
      <c r="DLO29" s="30"/>
      <c r="DLP29" s="30"/>
      <c r="DLQ29" s="30"/>
      <c r="DLR29" s="30"/>
      <c r="DLS29" s="30"/>
      <c r="DLT29" s="30"/>
      <c r="DLU29" s="30"/>
      <c r="DLV29" s="30"/>
      <c r="DLW29" s="30"/>
      <c r="DLX29" s="30"/>
      <c r="DLY29" s="30"/>
      <c r="DLZ29" s="30"/>
      <c r="DMA29" s="30"/>
      <c r="DMB29" s="30"/>
      <c r="DMC29" s="30"/>
      <c r="DMD29" s="30"/>
      <c r="DME29" s="30"/>
      <c r="DMF29" s="30"/>
      <c r="DMG29" s="30"/>
      <c r="DMH29" s="30"/>
      <c r="DMI29" s="30"/>
      <c r="DMJ29" s="30"/>
      <c r="DMK29" s="30"/>
      <c r="DML29" s="30"/>
      <c r="DMM29" s="30"/>
      <c r="DMN29" s="30"/>
      <c r="DMO29" s="30"/>
      <c r="DMP29" s="30"/>
      <c r="DMQ29" s="30"/>
      <c r="DMR29" s="30"/>
      <c r="DMS29" s="30"/>
      <c r="DMT29" s="30"/>
      <c r="DMU29" s="30"/>
      <c r="DMV29" s="30"/>
      <c r="DMW29" s="30"/>
      <c r="DMX29" s="30"/>
      <c r="DMY29" s="30"/>
      <c r="DMZ29" s="30"/>
      <c r="DNA29" s="30"/>
      <c r="DNB29" s="30"/>
      <c r="DNC29" s="30"/>
      <c r="DND29" s="30"/>
      <c r="DNE29" s="30"/>
      <c r="DNF29" s="30"/>
      <c r="DNG29" s="30"/>
      <c r="DNH29" s="30"/>
      <c r="DNI29" s="30"/>
      <c r="DNJ29" s="30"/>
      <c r="DNK29" s="30"/>
      <c r="DNL29" s="30"/>
      <c r="DNM29" s="30"/>
      <c r="DNN29" s="30"/>
      <c r="DNO29" s="30"/>
      <c r="DNP29" s="30"/>
      <c r="DNQ29" s="30"/>
      <c r="DNR29" s="30"/>
      <c r="DNS29" s="30"/>
      <c r="DNT29" s="30"/>
      <c r="DNU29" s="30"/>
      <c r="DNV29" s="30"/>
      <c r="DNW29" s="30"/>
      <c r="DNX29" s="30"/>
      <c r="DNY29" s="30"/>
      <c r="DNZ29" s="30"/>
      <c r="DOA29" s="30"/>
      <c r="DOB29" s="30"/>
      <c r="DOC29" s="30"/>
      <c r="DOD29" s="30"/>
      <c r="DOE29" s="30"/>
      <c r="DOF29" s="30"/>
      <c r="DOG29" s="30"/>
      <c r="DOH29" s="30"/>
      <c r="DOI29" s="30"/>
      <c r="DOJ29" s="30"/>
      <c r="DOK29" s="30"/>
      <c r="DOL29" s="30"/>
      <c r="DOM29" s="30"/>
      <c r="DON29" s="30"/>
      <c r="DOO29" s="30"/>
      <c r="DOP29" s="30"/>
      <c r="DOQ29" s="30"/>
      <c r="DOR29" s="30"/>
      <c r="DOS29" s="30"/>
      <c r="DOT29" s="30"/>
      <c r="DOU29" s="30"/>
      <c r="DOV29" s="30"/>
      <c r="DOW29" s="30"/>
      <c r="DOX29" s="30"/>
      <c r="DOY29" s="30"/>
      <c r="DOZ29" s="30"/>
      <c r="DPA29" s="30"/>
      <c r="DPB29" s="30"/>
      <c r="DPC29" s="30"/>
      <c r="DPD29" s="30"/>
      <c r="DPE29" s="30"/>
      <c r="DPF29" s="30"/>
      <c r="DPG29" s="30"/>
      <c r="DPH29" s="30"/>
      <c r="DPI29" s="30"/>
      <c r="DPJ29" s="30"/>
      <c r="DPK29" s="30"/>
      <c r="DPL29" s="30"/>
      <c r="DPM29" s="30"/>
      <c r="DPN29" s="30"/>
      <c r="DPO29" s="30"/>
      <c r="DPP29" s="30"/>
      <c r="DPQ29" s="30"/>
      <c r="DPR29" s="30"/>
      <c r="DPS29" s="30"/>
      <c r="DPT29" s="30"/>
      <c r="DPU29" s="30"/>
      <c r="DPV29" s="30"/>
      <c r="DPW29" s="30"/>
      <c r="DPX29" s="30"/>
      <c r="DPY29" s="30"/>
      <c r="DPZ29" s="30"/>
      <c r="DQA29" s="30"/>
      <c r="DQB29" s="30"/>
      <c r="DQC29" s="30"/>
      <c r="DQD29" s="30"/>
      <c r="DQE29" s="30"/>
      <c r="DQF29" s="30"/>
      <c r="DQG29" s="30"/>
      <c r="DQH29" s="30"/>
      <c r="DQI29" s="30"/>
      <c r="DQJ29" s="30"/>
      <c r="DQK29" s="30"/>
      <c r="DQL29" s="30"/>
      <c r="DQM29" s="30"/>
      <c r="DQN29" s="30"/>
      <c r="DQO29" s="30"/>
      <c r="DQP29" s="30"/>
      <c r="DQQ29" s="30"/>
      <c r="DQR29" s="30"/>
      <c r="DQS29" s="30"/>
      <c r="DQT29" s="30"/>
      <c r="DQU29" s="30"/>
      <c r="DQV29" s="30"/>
      <c r="DQW29" s="30"/>
      <c r="DQX29" s="30"/>
      <c r="DQY29" s="30"/>
      <c r="DQZ29" s="30"/>
      <c r="DRA29" s="30"/>
      <c r="DRB29" s="30"/>
      <c r="DRC29" s="30"/>
      <c r="DRD29" s="30"/>
      <c r="DRE29" s="30"/>
      <c r="DRF29" s="30"/>
      <c r="DRG29" s="30"/>
      <c r="DRH29" s="30"/>
      <c r="DRI29" s="30"/>
      <c r="DRJ29" s="30"/>
      <c r="DRK29" s="30"/>
      <c r="DRL29" s="30"/>
      <c r="DRM29" s="30"/>
      <c r="DRN29" s="30"/>
      <c r="DRO29" s="30"/>
      <c r="DRP29" s="30"/>
      <c r="DRQ29" s="30"/>
      <c r="DRR29" s="30"/>
      <c r="DRS29" s="30"/>
      <c r="DRT29" s="30"/>
      <c r="DRU29" s="30"/>
      <c r="DRV29" s="30"/>
      <c r="DRW29" s="30"/>
      <c r="DRX29" s="30"/>
      <c r="DRY29" s="30"/>
      <c r="DRZ29" s="30"/>
      <c r="DSA29" s="30"/>
      <c r="DSB29" s="30"/>
      <c r="DSC29" s="30"/>
      <c r="DSD29" s="30"/>
      <c r="DSE29" s="30"/>
      <c r="DSF29" s="30"/>
      <c r="DSG29" s="30"/>
      <c r="DSH29" s="30"/>
      <c r="DSI29" s="30"/>
      <c r="DSJ29" s="30"/>
      <c r="DSK29" s="30"/>
      <c r="DSL29" s="30"/>
      <c r="DSM29" s="30"/>
      <c r="DSN29" s="30"/>
      <c r="DSO29" s="30"/>
      <c r="DSP29" s="30"/>
      <c r="DSQ29" s="30"/>
      <c r="DSR29" s="30"/>
      <c r="DSS29" s="30"/>
      <c r="DST29" s="30"/>
      <c r="DSU29" s="30"/>
      <c r="DSV29" s="30"/>
      <c r="DSW29" s="30"/>
      <c r="DSX29" s="30"/>
      <c r="DSY29" s="30"/>
      <c r="DSZ29" s="30"/>
      <c r="DTA29" s="30"/>
      <c r="DTB29" s="30"/>
      <c r="DTC29" s="30"/>
      <c r="DTD29" s="30"/>
      <c r="DTE29" s="30"/>
      <c r="DTF29" s="30"/>
      <c r="DTG29" s="30"/>
      <c r="DTH29" s="30"/>
      <c r="DTI29" s="30"/>
      <c r="DTJ29" s="30"/>
      <c r="DTK29" s="30"/>
      <c r="DTL29" s="30"/>
      <c r="DTM29" s="30"/>
      <c r="DTN29" s="30"/>
      <c r="DTO29" s="30"/>
      <c r="DTP29" s="30"/>
      <c r="DTQ29" s="30"/>
      <c r="DTR29" s="30"/>
      <c r="DTS29" s="30"/>
      <c r="DTT29" s="30"/>
      <c r="DTU29" s="30"/>
      <c r="DTV29" s="30"/>
      <c r="DTW29" s="30"/>
      <c r="DTX29" s="30"/>
      <c r="DTY29" s="30"/>
      <c r="DTZ29" s="30"/>
      <c r="DUA29" s="30"/>
      <c r="DUB29" s="30"/>
      <c r="DUC29" s="30"/>
      <c r="DUD29" s="30"/>
      <c r="DUE29" s="30"/>
      <c r="DUF29" s="30"/>
      <c r="DUG29" s="30"/>
      <c r="DUH29" s="30"/>
      <c r="DUI29" s="30"/>
      <c r="DUJ29" s="30"/>
      <c r="DUK29" s="30"/>
      <c r="DUL29" s="30"/>
      <c r="DUM29" s="30"/>
      <c r="DUN29" s="30"/>
      <c r="DUO29" s="30"/>
      <c r="DUP29" s="30"/>
      <c r="DUQ29" s="30"/>
      <c r="DUR29" s="30"/>
      <c r="DUS29" s="30"/>
      <c r="DUT29" s="30"/>
      <c r="DUU29" s="30"/>
      <c r="DUV29" s="30"/>
      <c r="DUW29" s="30"/>
      <c r="DUX29" s="30"/>
      <c r="DUY29" s="30"/>
      <c r="DUZ29" s="30"/>
      <c r="DVA29" s="30"/>
      <c r="DVB29" s="30"/>
      <c r="DVC29" s="30"/>
      <c r="DVD29" s="30"/>
      <c r="DVE29" s="30"/>
      <c r="DVF29" s="30"/>
      <c r="DVG29" s="30"/>
      <c r="DVH29" s="30"/>
      <c r="DVI29" s="30"/>
      <c r="DVJ29" s="30"/>
      <c r="DVK29" s="30"/>
      <c r="DVL29" s="30"/>
      <c r="DVM29" s="30"/>
      <c r="DVN29" s="30"/>
      <c r="DVO29" s="30"/>
      <c r="DVP29" s="30"/>
      <c r="DVQ29" s="30"/>
      <c r="DVR29" s="30"/>
      <c r="DVS29" s="30"/>
      <c r="DVT29" s="30"/>
      <c r="DVU29" s="30"/>
      <c r="DVV29" s="30"/>
      <c r="DVW29" s="30"/>
      <c r="DVX29" s="30"/>
      <c r="DVY29" s="30"/>
      <c r="DVZ29" s="30"/>
      <c r="DWA29" s="30"/>
      <c r="DWB29" s="30"/>
      <c r="DWC29" s="30"/>
      <c r="DWD29" s="30"/>
      <c r="DWE29" s="30"/>
      <c r="DWF29" s="30"/>
      <c r="DWG29" s="30"/>
      <c r="DWH29" s="30"/>
      <c r="DWI29" s="30"/>
      <c r="DWJ29" s="30"/>
      <c r="DWK29" s="30"/>
      <c r="DWL29" s="30"/>
      <c r="DWM29" s="30"/>
      <c r="DWN29" s="30"/>
      <c r="DWO29" s="30"/>
      <c r="DWP29" s="30"/>
      <c r="DWQ29" s="30"/>
      <c r="DWR29" s="30"/>
      <c r="DWS29" s="30"/>
      <c r="DWT29" s="30"/>
      <c r="DWU29" s="30"/>
      <c r="DWV29" s="30"/>
      <c r="DWW29" s="30"/>
      <c r="DWX29" s="30"/>
      <c r="DWY29" s="30"/>
      <c r="DWZ29" s="30"/>
      <c r="DXA29" s="30"/>
      <c r="DXB29" s="30"/>
      <c r="DXC29" s="30"/>
      <c r="DXD29" s="30"/>
      <c r="DXE29" s="30"/>
      <c r="DXF29" s="30"/>
      <c r="DXG29" s="30"/>
      <c r="DXH29" s="30"/>
      <c r="DXI29" s="30"/>
      <c r="DXJ29" s="30"/>
      <c r="DXK29" s="30"/>
      <c r="DXL29" s="30"/>
      <c r="DXM29" s="30"/>
      <c r="DXN29" s="30"/>
      <c r="DXO29" s="30"/>
      <c r="DXP29" s="30"/>
      <c r="DXQ29" s="30"/>
      <c r="DXR29" s="30"/>
      <c r="DXS29" s="30"/>
      <c r="DXT29" s="30"/>
      <c r="DXU29" s="30"/>
      <c r="DXV29" s="30"/>
      <c r="DXW29" s="30"/>
      <c r="DXX29" s="30"/>
      <c r="DXY29" s="30"/>
      <c r="DXZ29" s="30"/>
      <c r="DYA29" s="30"/>
      <c r="DYB29" s="30"/>
      <c r="DYC29" s="30"/>
      <c r="DYD29" s="30"/>
      <c r="DYE29" s="30"/>
      <c r="DYF29" s="30"/>
      <c r="DYG29" s="30"/>
      <c r="DYH29" s="30"/>
      <c r="DYI29" s="30"/>
      <c r="DYJ29" s="30"/>
      <c r="DYK29" s="30"/>
      <c r="DYL29" s="30"/>
      <c r="DYM29" s="30"/>
      <c r="DYN29" s="30"/>
      <c r="DYO29" s="30"/>
      <c r="DYP29" s="30"/>
      <c r="DYQ29" s="30"/>
      <c r="DYR29" s="30"/>
      <c r="DYS29" s="30"/>
      <c r="DYT29" s="30"/>
      <c r="DYU29" s="30"/>
      <c r="DYV29" s="30"/>
      <c r="DYW29" s="30"/>
      <c r="DYX29" s="30"/>
      <c r="DYY29" s="30"/>
      <c r="DYZ29" s="30"/>
      <c r="DZA29" s="30"/>
      <c r="DZB29" s="30"/>
      <c r="DZC29" s="30"/>
      <c r="DZD29" s="30"/>
      <c r="DZE29" s="30"/>
      <c r="DZF29" s="30"/>
      <c r="DZG29" s="30"/>
      <c r="DZH29" s="30"/>
      <c r="DZI29" s="30"/>
      <c r="DZJ29" s="30"/>
      <c r="DZK29" s="30"/>
      <c r="DZL29" s="30"/>
      <c r="DZM29" s="30"/>
      <c r="DZN29" s="30"/>
      <c r="DZO29" s="30"/>
      <c r="DZP29" s="30"/>
      <c r="DZQ29" s="30"/>
      <c r="DZR29" s="30"/>
      <c r="DZS29" s="30"/>
      <c r="DZT29" s="30"/>
      <c r="DZU29" s="30"/>
      <c r="DZV29" s="30"/>
      <c r="DZW29" s="30"/>
      <c r="DZX29" s="30"/>
      <c r="DZY29" s="30"/>
      <c r="DZZ29" s="30"/>
      <c r="EAA29" s="30"/>
      <c r="EAB29" s="30"/>
      <c r="EAC29" s="30"/>
      <c r="EAD29" s="30"/>
      <c r="EAE29" s="30"/>
      <c r="EAF29" s="30"/>
      <c r="EAG29" s="30"/>
      <c r="EAH29" s="30"/>
      <c r="EAI29" s="30"/>
      <c r="EAJ29" s="30"/>
      <c r="EAK29" s="30"/>
      <c r="EAL29" s="30"/>
      <c r="EAM29" s="30"/>
      <c r="EAN29" s="30"/>
      <c r="EAO29" s="30"/>
      <c r="EAP29" s="30"/>
      <c r="EAQ29" s="30"/>
      <c r="EAR29" s="30"/>
      <c r="EAS29" s="30"/>
      <c r="EAT29" s="30"/>
      <c r="EAU29" s="30"/>
      <c r="EAV29" s="30"/>
      <c r="EAW29" s="30"/>
      <c r="EAX29" s="30"/>
      <c r="EAY29" s="30"/>
      <c r="EAZ29" s="30"/>
      <c r="EBA29" s="30"/>
      <c r="EBB29" s="30"/>
      <c r="EBC29" s="30"/>
      <c r="EBD29" s="30"/>
      <c r="EBE29" s="30"/>
      <c r="EBF29" s="30"/>
      <c r="EBG29" s="30"/>
      <c r="EBH29" s="30"/>
      <c r="EBI29" s="30"/>
      <c r="EBJ29" s="30"/>
      <c r="EBK29" s="30"/>
      <c r="EBL29" s="30"/>
      <c r="EBM29" s="30"/>
      <c r="EBN29" s="30"/>
      <c r="EBO29" s="30"/>
      <c r="EBP29" s="30"/>
      <c r="EBQ29" s="30"/>
      <c r="EBR29" s="30"/>
      <c r="EBS29" s="30"/>
      <c r="EBT29" s="30"/>
      <c r="EBU29" s="30"/>
      <c r="EBV29" s="30"/>
      <c r="EBW29" s="30"/>
      <c r="EBX29" s="30"/>
      <c r="EBY29" s="30"/>
      <c r="EBZ29" s="30"/>
      <c r="ECA29" s="30"/>
      <c r="ECB29" s="30"/>
      <c r="ECC29" s="30"/>
      <c r="ECD29" s="30"/>
      <c r="ECE29" s="30"/>
      <c r="ECF29" s="30"/>
      <c r="ECG29" s="30"/>
      <c r="ECH29" s="30"/>
      <c r="ECI29" s="30"/>
      <c r="ECJ29" s="30"/>
      <c r="ECK29" s="30"/>
      <c r="ECL29" s="30"/>
      <c r="ECM29" s="30"/>
      <c r="ECN29" s="30"/>
      <c r="ECO29" s="30"/>
      <c r="ECP29" s="30"/>
      <c r="ECQ29" s="30"/>
      <c r="ECR29" s="30"/>
      <c r="ECS29" s="30"/>
      <c r="ECT29" s="30"/>
      <c r="ECU29" s="30"/>
      <c r="ECV29" s="30"/>
      <c r="ECW29" s="30"/>
      <c r="ECX29" s="30"/>
      <c r="ECY29" s="30"/>
      <c r="ECZ29" s="30"/>
      <c r="EDA29" s="30"/>
      <c r="EDB29" s="30"/>
      <c r="EDC29" s="30"/>
      <c r="EDD29" s="30"/>
      <c r="EDE29" s="30"/>
      <c r="EDF29" s="30"/>
      <c r="EDG29" s="30"/>
      <c r="EDH29" s="30"/>
      <c r="EDI29" s="30"/>
      <c r="EDJ29" s="30"/>
      <c r="EDK29" s="30"/>
      <c r="EDL29" s="30"/>
      <c r="EDM29" s="30"/>
      <c r="EDN29" s="30"/>
      <c r="EDO29" s="30"/>
      <c r="EDP29" s="30"/>
      <c r="EDQ29" s="30"/>
      <c r="EDR29" s="30"/>
      <c r="EDS29" s="30"/>
      <c r="EDT29" s="30"/>
      <c r="EDU29" s="30"/>
      <c r="EDV29" s="30"/>
      <c r="EDW29" s="30"/>
      <c r="EDX29" s="30"/>
      <c r="EDY29" s="30"/>
      <c r="EDZ29" s="30"/>
      <c r="EEA29" s="30"/>
      <c r="EEB29" s="30"/>
      <c r="EEC29" s="30"/>
      <c r="EED29" s="30"/>
      <c r="EEE29" s="30"/>
      <c r="EEF29" s="30"/>
      <c r="EEG29" s="30"/>
      <c r="EEH29" s="30"/>
      <c r="EEI29" s="30"/>
      <c r="EEJ29" s="30"/>
      <c r="EEK29" s="30"/>
      <c r="EEL29" s="30"/>
      <c r="EEM29" s="30"/>
      <c r="EEN29" s="30"/>
      <c r="EEO29" s="30"/>
      <c r="EEP29" s="30"/>
      <c r="EEQ29" s="30"/>
      <c r="EER29" s="30"/>
      <c r="EES29" s="30"/>
      <c r="EET29" s="30"/>
      <c r="EEU29" s="30"/>
      <c r="EEV29" s="30"/>
      <c r="EEW29" s="30"/>
      <c r="EEX29" s="30"/>
      <c r="EEY29" s="30"/>
      <c r="EEZ29" s="30"/>
      <c r="EFA29" s="30"/>
      <c r="EFB29" s="30"/>
      <c r="EFC29" s="30"/>
      <c r="EFD29" s="30"/>
      <c r="EFE29" s="30"/>
      <c r="EFF29" s="30"/>
      <c r="EFG29" s="30"/>
      <c r="EFH29" s="30"/>
      <c r="EFI29" s="30"/>
      <c r="EFJ29" s="30"/>
      <c r="EFK29" s="30"/>
      <c r="EFL29" s="30"/>
      <c r="EFM29" s="30"/>
      <c r="EFN29" s="30"/>
      <c r="EFO29" s="30"/>
      <c r="EFP29" s="30"/>
      <c r="EFQ29" s="30"/>
      <c r="EFR29" s="30"/>
      <c r="EFS29" s="30"/>
      <c r="EFT29" s="30"/>
      <c r="EFU29" s="30"/>
      <c r="EFV29" s="30"/>
      <c r="EFW29" s="30"/>
      <c r="EFX29" s="30"/>
      <c r="EFY29" s="30"/>
      <c r="EFZ29" s="30"/>
      <c r="EGA29" s="30"/>
      <c r="EGB29" s="30"/>
      <c r="EGC29" s="30"/>
      <c r="EGD29" s="30"/>
      <c r="EGE29" s="30"/>
      <c r="EGF29" s="30"/>
      <c r="EGG29" s="30"/>
      <c r="EGH29" s="30"/>
      <c r="EGI29" s="30"/>
      <c r="EGJ29" s="30"/>
      <c r="EGK29" s="30"/>
      <c r="EGL29" s="30"/>
      <c r="EGM29" s="30"/>
      <c r="EGN29" s="30"/>
      <c r="EGO29" s="30"/>
      <c r="EGP29" s="30"/>
      <c r="EGQ29" s="30"/>
      <c r="EGR29" s="30"/>
      <c r="EGS29" s="30"/>
      <c r="EGT29" s="30"/>
      <c r="EGU29" s="30"/>
      <c r="EGV29" s="30"/>
      <c r="EGW29" s="30"/>
      <c r="EGX29" s="30"/>
      <c r="EGY29" s="30"/>
      <c r="EGZ29" s="30"/>
      <c r="EHA29" s="30"/>
      <c r="EHB29" s="30"/>
      <c r="EHC29" s="30"/>
      <c r="EHD29" s="30"/>
      <c r="EHE29" s="30"/>
      <c r="EHF29" s="30"/>
      <c r="EHG29" s="30"/>
      <c r="EHH29" s="30"/>
      <c r="EHI29" s="30"/>
      <c r="EHJ29" s="30"/>
      <c r="EHK29" s="30"/>
      <c r="EHL29" s="30"/>
      <c r="EHM29" s="30"/>
      <c r="EHN29" s="30"/>
      <c r="EHO29" s="30"/>
      <c r="EHP29" s="30"/>
      <c r="EHQ29" s="30"/>
      <c r="EHR29" s="30"/>
      <c r="EHS29" s="30"/>
      <c r="EHT29" s="30"/>
      <c r="EHU29" s="30"/>
      <c r="EHV29" s="30"/>
      <c r="EHW29" s="30"/>
      <c r="EHX29" s="30"/>
      <c r="EHY29" s="30"/>
      <c r="EHZ29" s="30"/>
      <c r="EIA29" s="30"/>
      <c r="EIB29" s="30"/>
      <c r="EIC29" s="30"/>
      <c r="EID29" s="30"/>
      <c r="EIE29" s="30"/>
      <c r="EIF29" s="30"/>
      <c r="EIG29" s="30"/>
      <c r="EIH29" s="30"/>
      <c r="EII29" s="30"/>
      <c r="EIJ29" s="30"/>
      <c r="EIK29" s="30"/>
      <c r="EIL29" s="30"/>
      <c r="EIM29" s="30"/>
      <c r="EIN29" s="30"/>
      <c r="EIO29" s="30"/>
      <c r="EIP29" s="30"/>
      <c r="EIQ29" s="30"/>
      <c r="EIR29" s="30"/>
      <c r="EIS29" s="30"/>
      <c r="EIT29" s="30"/>
      <c r="EIU29" s="30"/>
      <c r="EIV29" s="30"/>
      <c r="EIW29" s="30"/>
      <c r="EIX29" s="30"/>
      <c r="EIY29" s="30"/>
      <c r="EIZ29" s="30"/>
      <c r="EJA29" s="30"/>
      <c r="EJB29" s="30"/>
      <c r="EJC29" s="30"/>
      <c r="EJD29" s="30"/>
      <c r="EJE29" s="30"/>
      <c r="EJF29" s="30"/>
      <c r="EJG29" s="30"/>
      <c r="EJH29" s="30"/>
      <c r="EJI29" s="30"/>
      <c r="EJJ29" s="30"/>
      <c r="EJK29" s="30"/>
      <c r="EJL29" s="30"/>
      <c r="EJM29" s="30"/>
      <c r="EJN29" s="30"/>
      <c r="EJO29" s="30"/>
      <c r="EJP29" s="30"/>
      <c r="EJQ29" s="30"/>
      <c r="EJR29" s="30"/>
      <c r="EJS29" s="30"/>
      <c r="EJT29" s="30"/>
      <c r="EJU29" s="30"/>
      <c r="EJV29" s="30"/>
      <c r="EJW29" s="30"/>
      <c r="EJX29" s="30"/>
      <c r="EJY29" s="30"/>
      <c r="EJZ29" s="30"/>
      <c r="EKA29" s="30"/>
      <c r="EKB29" s="30"/>
      <c r="EKC29" s="30"/>
      <c r="EKD29" s="30"/>
      <c r="EKE29" s="30"/>
      <c r="EKF29" s="30"/>
      <c r="EKG29" s="30"/>
      <c r="EKH29" s="30"/>
      <c r="EKI29" s="30"/>
      <c r="EKJ29" s="30"/>
      <c r="EKK29" s="30"/>
      <c r="EKL29" s="30"/>
      <c r="EKM29" s="30"/>
      <c r="EKN29" s="30"/>
      <c r="EKO29" s="30"/>
      <c r="EKP29" s="30"/>
      <c r="EKQ29" s="30"/>
      <c r="EKR29" s="30"/>
      <c r="EKS29" s="30"/>
      <c r="EKT29" s="30"/>
      <c r="EKU29" s="30"/>
      <c r="EKV29" s="30"/>
      <c r="EKW29" s="30"/>
      <c r="EKX29" s="30"/>
      <c r="EKY29" s="30"/>
      <c r="EKZ29" s="30"/>
      <c r="ELA29" s="30"/>
      <c r="ELB29" s="30"/>
      <c r="ELC29" s="30"/>
      <c r="ELD29" s="30"/>
      <c r="ELE29" s="30"/>
      <c r="ELF29" s="30"/>
      <c r="ELG29" s="30"/>
      <c r="ELH29" s="30"/>
      <c r="ELI29" s="30"/>
      <c r="ELJ29" s="30"/>
      <c r="ELK29" s="30"/>
      <c r="ELL29" s="30"/>
      <c r="ELM29" s="30"/>
      <c r="ELN29" s="30"/>
      <c r="ELO29" s="30"/>
      <c r="ELP29" s="30"/>
      <c r="ELQ29" s="30"/>
      <c r="ELR29" s="30"/>
      <c r="ELS29" s="30"/>
      <c r="ELT29" s="30"/>
      <c r="ELU29" s="30"/>
      <c r="ELV29" s="30"/>
      <c r="ELW29" s="30"/>
      <c r="ELX29" s="30"/>
      <c r="ELY29" s="30"/>
      <c r="ELZ29" s="30"/>
      <c r="EMA29" s="30"/>
      <c r="EMB29" s="30"/>
      <c r="EMC29" s="30"/>
      <c r="EMD29" s="30"/>
      <c r="EME29" s="30"/>
      <c r="EMF29" s="30"/>
      <c r="EMG29" s="30"/>
      <c r="EMH29" s="30"/>
      <c r="EMI29" s="30"/>
      <c r="EMJ29" s="30"/>
      <c r="EMK29" s="30"/>
      <c r="EML29" s="30"/>
      <c r="EMM29" s="30"/>
      <c r="EMN29" s="30"/>
      <c r="EMO29" s="30"/>
      <c r="EMP29" s="30"/>
      <c r="EMQ29" s="30"/>
      <c r="EMR29" s="30"/>
      <c r="EMS29" s="30"/>
      <c r="EMT29" s="30"/>
      <c r="EMU29" s="30"/>
      <c r="EMV29" s="30"/>
      <c r="EMW29" s="30"/>
      <c r="EMX29" s="30"/>
      <c r="EMY29" s="30"/>
      <c r="EMZ29" s="30"/>
      <c r="ENA29" s="30"/>
      <c r="ENB29" s="30"/>
      <c r="ENC29" s="30"/>
      <c r="END29" s="30"/>
      <c r="ENE29" s="30"/>
      <c r="ENF29" s="30"/>
      <c r="ENG29" s="30"/>
      <c r="ENH29" s="30"/>
      <c r="ENI29" s="30"/>
      <c r="ENJ29" s="30"/>
      <c r="ENK29" s="30"/>
      <c r="ENL29" s="30"/>
      <c r="ENM29" s="30"/>
      <c r="ENN29" s="30"/>
      <c r="ENO29" s="30"/>
      <c r="ENP29" s="30"/>
      <c r="ENQ29" s="30"/>
      <c r="ENR29" s="30"/>
      <c r="ENS29" s="30"/>
      <c r="ENT29" s="30"/>
      <c r="ENU29" s="30"/>
      <c r="ENV29" s="30"/>
      <c r="ENW29" s="30"/>
      <c r="ENX29" s="30"/>
      <c r="ENY29" s="30"/>
      <c r="ENZ29" s="30"/>
      <c r="EOA29" s="30"/>
      <c r="EOB29" s="30"/>
      <c r="EOC29" s="30"/>
      <c r="EOD29" s="30"/>
      <c r="EOE29" s="30"/>
      <c r="EOF29" s="30"/>
      <c r="EOG29" s="30"/>
      <c r="EOH29" s="30"/>
      <c r="EOI29" s="30"/>
      <c r="EOJ29" s="30"/>
      <c r="EOK29" s="30"/>
      <c r="EOL29" s="30"/>
      <c r="EOM29" s="30"/>
      <c r="EON29" s="30"/>
      <c r="EOO29" s="30"/>
      <c r="EOP29" s="30"/>
      <c r="EOQ29" s="30"/>
      <c r="EOR29" s="30"/>
      <c r="EOS29" s="30"/>
      <c r="EOT29" s="30"/>
      <c r="EOU29" s="30"/>
      <c r="EOV29" s="30"/>
      <c r="EOW29" s="30"/>
      <c r="EOX29" s="30"/>
      <c r="EOY29" s="30"/>
      <c r="EOZ29" s="30"/>
      <c r="EPA29" s="30"/>
      <c r="EPB29" s="30"/>
      <c r="EPC29" s="30"/>
      <c r="EPD29" s="30"/>
      <c r="EPE29" s="30"/>
      <c r="EPF29" s="30"/>
      <c r="EPG29" s="30"/>
      <c r="EPH29" s="30"/>
      <c r="EPI29" s="30"/>
      <c r="EPJ29" s="30"/>
      <c r="EPK29" s="30"/>
      <c r="EPL29" s="30"/>
      <c r="EPM29" s="30"/>
      <c r="EPN29" s="30"/>
      <c r="EPO29" s="30"/>
      <c r="EPP29" s="30"/>
      <c r="EPQ29" s="30"/>
      <c r="EPR29" s="30"/>
      <c r="EPS29" s="30"/>
      <c r="EPT29" s="30"/>
      <c r="EPU29" s="30"/>
      <c r="EPV29" s="30"/>
      <c r="EPW29" s="30"/>
      <c r="EPX29" s="30"/>
      <c r="EPY29" s="30"/>
      <c r="EPZ29" s="30"/>
      <c r="EQA29" s="30"/>
      <c r="EQB29" s="30"/>
      <c r="EQC29" s="30"/>
      <c r="EQD29" s="30"/>
      <c r="EQE29" s="30"/>
      <c r="EQF29" s="30"/>
      <c r="EQG29" s="30"/>
      <c r="EQH29" s="30"/>
      <c r="EQI29" s="30"/>
      <c r="EQJ29" s="30"/>
      <c r="EQK29" s="30"/>
      <c r="EQL29" s="30"/>
      <c r="EQM29" s="30"/>
      <c r="EQN29" s="30"/>
      <c r="EQO29" s="30"/>
      <c r="EQP29" s="30"/>
      <c r="EQQ29" s="30"/>
      <c r="EQR29" s="30"/>
      <c r="EQS29" s="30"/>
      <c r="EQT29" s="30"/>
      <c r="EQU29" s="30"/>
      <c r="EQV29" s="30"/>
      <c r="EQW29" s="30"/>
      <c r="EQX29" s="30"/>
      <c r="EQY29" s="30"/>
      <c r="EQZ29" s="30"/>
      <c r="ERA29" s="30"/>
      <c r="ERB29" s="30"/>
      <c r="ERC29" s="30"/>
      <c r="ERD29" s="30"/>
      <c r="ERE29" s="30"/>
      <c r="ERF29" s="30"/>
      <c r="ERG29" s="30"/>
      <c r="ERH29" s="30"/>
      <c r="ERI29" s="30"/>
      <c r="ERJ29" s="30"/>
      <c r="ERK29" s="30"/>
      <c r="ERL29" s="30"/>
      <c r="ERM29" s="30"/>
      <c r="ERN29" s="30"/>
      <c r="ERO29" s="30"/>
      <c r="ERP29" s="30"/>
      <c r="ERQ29" s="30"/>
      <c r="ERR29" s="30"/>
      <c r="ERS29" s="30"/>
      <c r="ERT29" s="30"/>
      <c r="ERU29" s="30"/>
      <c r="ERV29" s="30"/>
      <c r="ERW29" s="30"/>
      <c r="ERX29" s="30"/>
      <c r="ERY29" s="30"/>
      <c r="ERZ29" s="30"/>
      <c r="ESA29" s="30"/>
      <c r="ESB29" s="30"/>
      <c r="ESC29" s="30"/>
      <c r="ESD29" s="30"/>
      <c r="ESE29" s="30"/>
      <c r="ESF29" s="30"/>
      <c r="ESG29" s="30"/>
      <c r="ESH29" s="30"/>
      <c r="ESI29" s="30"/>
      <c r="ESJ29" s="30"/>
      <c r="ESK29" s="30"/>
      <c r="ESL29" s="30"/>
      <c r="ESM29" s="30"/>
      <c r="ESN29" s="30"/>
      <c r="ESO29" s="30"/>
      <c r="ESP29" s="30"/>
      <c r="ESQ29" s="30"/>
      <c r="ESR29" s="30"/>
      <c r="ESS29" s="30"/>
      <c r="EST29" s="30"/>
      <c r="ESU29" s="30"/>
      <c r="ESV29" s="30"/>
      <c r="ESW29" s="30"/>
      <c r="ESX29" s="30"/>
      <c r="ESY29" s="30"/>
      <c r="ESZ29" s="30"/>
      <c r="ETA29" s="30"/>
      <c r="ETB29" s="30"/>
      <c r="ETC29" s="30"/>
      <c r="ETD29" s="30"/>
      <c r="ETE29" s="30"/>
      <c r="ETF29" s="30"/>
      <c r="ETG29" s="30"/>
      <c r="ETH29" s="30"/>
      <c r="ETI29" s="30"/>
      <c r="ETJ29" s="30"/>
      <c r="ETK29" s="30"/>
      <c r="ETL29" s="30"/>
      <c r="ETM29" s="30"/>
      <c r="ETN29" s="30"/>
      <c r="ETO29" s="30"/>
      <c r="ETP29" s="30"/>
      <c r="ETQ29" s="30"/>
      <c r="ETR29" s="30"/>
      <c r="ETS29" s="30"/>
      <c r="ETT29" s="30"/>
      <c r="ETU29" s="30"/>
      <c r="ETV29" s="30"/>
      <c r="ETW29" s="30"/>
      <c r="ETX29" s="30"/>
      <c r="ETY29" s="30"/>
      <c r="ETZ29" s="30"/>
      <c r="EUA29" s="30"/>
      <c r="EUB29" s="30"/>
      <c r="EUC29" s="30"/>
      <c r="EUD29" s="30"/>
      <c r="EUE29" s="30"/>
      <c r="EUF29" s="30"/>
      <c r="EUG29" s="30"/>
      <c r="EUH29" s="30"/>
      <c r="EUI29" s="30"/>
      <c r="EUJ29" s="30"/>
      <c r="EUK29" s="30"/>
      <c r="EUL29" s="30"/>
      <c r="EUM29" s="30"/>
      <c r="EUN29" s="30"/>
      <c r="EUO29" s="30"/>
      <c r="EUP29" s="30"/>
      <c r="EUQ29" s="30"/>
      <c r="EUR29" s="30"/>
      <c r="EUS29" s="30"/>
      <c r="EUT29" s="30"/>
      <c r="EUU29" s="30"/>
      <c r="EUV29" s="30"/>
      <c r="EUW29" s="30"/>
      <c r="EUX29" s="30"/>
      <c r="EUY29" s="30"/>
      <c r="EUZ29" s="30"/>
      <c r="EVA29" s="30"/>
      <c r="EVB29" s="30"/>
      <c r="EVC29" s="30"/>
      <c r="EVD29" s="30"/>
      <c r="EVE29" s="30"/>
      <c r="EVF29" s="30"/>
      <c r="EVG29" s="30"/>
      <c r="EVH29" s="30"/>
      <c r="EVI29" s="30"/>
      <c r="EVJ29" s="30"/>
      <c r="EVK29" s="30"/>
      <c r="EVL29" s="30"/>
      <c r="EVM29" s="30"/>
      <c r="EVN29" s="30"/>
      <c r="EVO29" s="30"/>
      <c r="EVP29" s="30"/>
      <c r="EVQ29" s="30"/>
      <c r="EVR29" s="30"/>
      <c r="EVS29" s="30"/>
      <c r="EVT29" s="30"/>
      <c r="EVU29" s="30"/>
      <c r="EVV29" s="30"/>
      <c r="EVW29" s="30"/>
      <c r="EVX29" s="30"/>
      <c r="EVY29" s="30"/>
      <c r="EVZ29" s="30"/>
      <c r="EWA29" s="30"/>
      <c r="EWB29" s="30"/>
      <c r="EWC29" s="30"/>
      <c r="EWD29" s="30"/>
      <c r="EWE29" s="30"/>
      <c r="EWF29" s="30"/>
      <c r="EWG29" s="30"/>
      <c r="EWH29" s="30"/>
      <c r="EWI29" s="30"/>
      <c r="EWJ29" s="30"/>
      <c r="EWK29" s="30"/>
      <c r="EWL29" s="30"/>
      <c r="EWM29" s="30"/>
      <c r="EWN29" s="30"/>
      <c r="EWO29" s="30"/>
      <c r="EWP29" s="30"/>
      <c r="EWQ29" s="30"/>
      <c r="EWR29" s="30"/>
      <c r="EWS29" s="30"/>
      <c r="EWT29" s="30"/>
      <c r="EWU29" s="30"/>
      <c r="EWV29" s="30"/>
      <c r="EWW29" s="30"/>
      <c r="EWX29" s="30"/>
      <c r="EWY29" s="30"/>
      <c r="EWZ29" s="30"/>
      <c r="EXA29" s="30"/>
      <c r="EXB29" s="30"/>
      <c r="EXC29" s="30"/>
      <c r="EXD29" s="30"/>
      <c r="EXE29" s="30"/>
      <c r="EXF29" s="30"/>
      <c r="EXG29" s="30"/>
      <c r="EXH29" s="30"/>
      <c r="EXI29" s="30"/>
      <c r="EXJ29" s="30"/>
      <c r="EXK29" s="30"/>
      <c r="EXL29" s="30"/>
      <c r="EXM29" s="30"/>
      <c r="EXN29" s="30"/>
      <c r="EXO29" s="30"/>
      <c r="EXP29" s="30"/>
      <c r="EXQ29" s="30"/>
      <c r="EXR29" s="30"/>
      <c r="EXS29" s="30"/>
      <c r="EXT29" s="30"/>
      <c r="EXU29" s="30"/>
      <c r="EXV29" s="30"/>
      <c r="EXW29" s="30"/>
      <c r="EXX29" s="30"/>
      <c r="EXY29" s="30"/>
      <c r="EXZ29" s="30"/>
      <c r="EYA29" s="30"/>
      <c r="EYB29" s="30"/>
      <c r="EYC29" s="30"/>
      <c r="EYD29" s="30"/>
      <c r="EYE29" s="30"/>
      <c r="EYF29" s="30"/>
      <c r="EYG29" s="30"/>
      <c r="EYH29" s="30"/>
      <c r="EYI29" s="30"/>
      <c r="EYJ29" s="30"/>
      <c r="EYK29" s="30"/>
      <c r="EYL29" s="30"/>
      <c r="EYM29" s="30"/>
      <c r="EYN29" s="30"/>
      <c r="EYO29" s="30"/>
      <c r="EYP29" s="30"/>
      <c r="EYQ29" s="30"/>
      <c r="EYR29" s="30"/>
      <c r="EYS29" s="30"/>
      <c r="EYT29" s="30"/>
      <c r="EYU29" s="30"/>
      <c r="EYV29" s="30"/>
      <c r="EYW29" s="30"/>
      <c r="EYX29" s="30"/>
      <c r="EYY29" s="30"/>
      <c r="EYZ29" s="30"/>
      <c r="EZA29" s="30"/>
      <c r="EZB29" s="30"/>
      <c r="EZC29" s="30"/>
      <c r="EZD29" s="30"/>
      <c r="EZE29" s="30"/>
      <c r="EZF29" s="30"/>
      <c r="EZG29" s="30"/>
      <c r="EZH29" s="30"/>
      <c r="EZI29" s="30"/>
      <c r="EZJ29" s="30"/>
      <c r="EZK29" s="30"/>
      <c r="EZL29" s="30"/>
      <c r="EZM29" s="30"/>
      <c r="EZN29" s="30"/>
      <c r="EZO29" s="30"/>
      <c r="EZP29" s="30"/>
      <c r="EZQ29" s="30"/>
      <c r="EZR29" s="30"/>
      <c r="EZS29" s="30"/>
      <c r="EZT29" s="30"/>
      <c r="EZU29" s="30"/>
      <c r="EZV29" s="30"/>
      <c r="EZW29" s="30"/>
      <c r="EZX29" s="30"/>
      <c r="EZY29" s="30"/>
      <c r="EZZ29" s="30"/>
      <c r="FAA29" s="30"/>
      <c r="FAB29" s="30"/>
      <c r="FAC29" s="30"/>
      <c r="FAD29" s="30"/>
      <c r="FAE29" s="30"/>
      <c r="FAF29" s="30"/>
      <c r="FAG29" s="30"/>
      <c r="FAH29" s="30"/>
      <c r="FAI29" s="30"/>
      <c r="FAJ29" s="30"/>
      <c r="FAK29" s="30"/>
      <c r="FAL29" s="30"/>
      <c r="FAM29" s="30"/>
      <c r="FAN29" s="30"/>
      <c r="FAO29" s="30"/>
      <c r="FAP29" s="30"/>
      <c r="FAQ29" s="30"/>
      <c r="FAR29" s="30"/>
      <c r="FAS29" s="30"/>
      <c r="FAT29" s="30"/>
      <c r="FAU29" s="30"/>
      <c r="FAV29" s="30"/>
      <c r="FAW29" s="30"/>
      <c r="FAX29" s="30"/>
      <c r="FAY29" s="30"/>
      <c r="FAZ29" s="30"/>
      <c r="FBA29" s="30"/>
      <c r="FBB29" s="30"/>
      <c r="FBC29" s="30"/>
      <c r="FBD29" s="30"/>
      <c r="FBE29" s="30"/>
      <c r="FBF29" s="30"/>
      <c r="FBG29" s="30"/>
      <c r="FBH29" s="30"/>
      <c r="FBI29" s="30"/>
      <c r="FBJ29" s="30"/>
      <c r="FBK29" s="30"/>
      <c r="FBL29" s="30"/>
      <c r="FBM29" s="30"/>
      <c r="FBN29" s="30"/>
      <c r="FBO29" s="30"/>
      <c r="FBP29" s="30"/>
      <c r="FBQ29" s="30"/>
      <c r="FBR29" s="30"/>
      <c r="FBS29" s="30"/>
      <c r="FBT29" s="30"/>
      <c r="FBU29" s="30"/>
      <c r="FBV29" s="30"/>
      <c r="FBW29" s="30"/>
      <c r="FBX29" s="30"/>
      <c r="FBY29" s="30"/>
      <c r="FBZ29" s="30"/>
      <c r="FCA29" s="30"/>
      <c r="FCB29" s="30"/>
      <c r="FCC29" s="30"/>
      <c r="FCD29" s="30"/>
      <c r="FCE29" s="30"/>
      <c r="FCF29" s="30"/>
      <c r="FCG29" s="30"/>
      <c r="FCH29" s="30"/>
      <c r="FCI29" s="30"/>
      <c r="FCJ29" s="30"/>
      <c r="FCK29" s="30"/>
      <c r="FCL29" s="30"/>
      <c r="FCM29" s="30"/>
      <c r="FCN29" s="30"/>
      <c r="FCO29" s="30"/>
      <c r="FCP29" s="30"/>
      <c r="FCQ29" s="30"/>
      <c r="FCR29" s="30"/>
      <c r="FCS29" s="30"/>
      <c r="FCT29" s="30"/>
      <c r="FCU29" s="30"/>
      <c r="FCV29" s="30"/>
      <c r="FCW29" s="30"/>
      <c r="FCX29" s="30"/>
      <c r="FCY29" s="30"/>
      <c r="FCZ29" s="30"/>
      <c r="FDA29" s="30"/>
      <c r="FDB29" s="30"/>
      <c r="FDC29" s="30"/>
      <c r="FDD29" s="30"/>
      <c r="FDE29" s="30"/>
      <c r="FDF29" s="30"/>
      <c r="FDG29" s="30"/>
      <c r="FDH29" s="30"/>
      <c r="FDI29" s="30"/>
      <c r="FDJ29" s="30"/>
      <c r="FDK29" s="30"/>
      <c r="FDL29" s="30"/>
      <c r="FDM29" s="30"/>
      <c r="FDN29" s="30"/>
      <c r="FDO29" s="30"/>
      <c r="FDP29" s="30"/>
      <c r="FDQ29" s="30"/>
      <c r="FDR29" s="30"/>
      <c r="FDS29" s="30"/>
      <c r="FDT29" s="30"/>
      <c r="FDU29" s="30"/>
      <c r="FDV29" s="30"/>
      <c r="FDW29" s="30"/>
      <c r="FDX29" s="30"/>
      <c r="FDY29" s="30"/>
      <c r="FDZ29" s="30"/>
      <c r="FEA29" s="30"/>
      <c r="FEB29" s="30"/>
      <c r="FEC29" s="30"/>
      <c r="FED29" s="30"/>
      <c r="FEE29" s="30"/>
      <c r="FEF29" s="30"/>
      <c r="FEG29" s="30"/>
      <c r="FEH29" s="30"/>
      <c r="FEI29" s="30"/>
      <c r="FEJ29" s="30"/>
      <c r="FEK29" s="30"/>
      <c r="FEL29" s="30"/>
      <c r="FEM29" s="30"/>
      <c r="FEN29" s="30"/>
      <c r="FEO29" s="30"/>
      <c r="FEP29" s="30"/>
      <c r="FEQ29" s="30"/>
      <c r="FER29" s="30"/>
      <c r="FES29" s="30"/>
      <c r="FET29" s="30"/>
      <c r="FEU29" s="30"/>
      <c r="FEV29" s="30"/>
      <c r="FEW29" s="30"/>
      <c r="FEX29" s="30"/>
      <c r="FEY29" s="30"/>
      <c r="FEZ29" s="30"/>
      <c r="FFA29" s="30"/>
      <c r="FFB29" s="30"/>
      <c r="FFC29" s="30"/>
      <c r="FFD29" s="30"/>
      <c r="FFE29" s="30"/>
      <c r="FFF29" s="30"/>
      <c r="FFG29" s="30"/>
      <c r="FFH29" s="30"/>
      <c r="FFI29" s="30"/>
      <c r="FFJ29" s="30"/>
      <c r="FFK29" s="30"/>
      <c r="FFL29" s="30"/>
      <c r="FFM29" s="30"/>
      <c r="FFN29" s="30"/>
      <c r="FFO29" s="30"/>
      <c r="FFP29" s="30"/>
      <c r="FFQ29" s="30"/>
      <c r="FFR29" s="30"/>
      <c r="FFS29" s="30"/>
      <c r="FFT29" s="30"/>
      <c r="FFU29" s="30"/>
      <c r="FFV29" s="30"/>
      <c r="FFW29" s="30"/>
      <c r="FFX29" s="30"/>
      <c r="FFY29" s="30"/>
      <c r="FFZ29" s="30"/>
      <c r="FGA29" s="30"/>
      <c r="FGB29" s="30"/>
      <c r="FGC29" s="30"/>
      <c r="FGD29" s="30"/>
      <c r="FGE29" s="30"/>
      <c r="FGF29" s="30"/>
      <c r="FGG29" s="30"/>
      <c r="FGH29" s="30"/>
      <c r="FGI29" s="30"/>
      <c r="FGJ29" s="30"/>
      <c r="FGK29" s="30"/>
      <c r="FGL29" s="30"/>
      <c r="FGM29" s="30"/>
      <c r="FGN29" s="30"/>
      <c r="FGO29" s="30"/>
      <c r="FGP29" s="30"/>
      <c r="FGQ29" s="30"/>
      <c r="FGR29" s="30"/>
      <c r="FGS29" s="30"/>
      <c r="FGT29" s="30"/>
      <c r="FGU29" s="30"/>
      <c r="FGV29" s="30"/>
      <c r="FGW29" s="30"/>
      <c r="FGX29" s="30"/>
      <c r="FGY29" s="30"/>
      <c r="FGZ29" s="30"/>
      <c r="FHA29" s="30"/>
      <c r="FHB29" s="30"/>
      <c r="FHC29" s="30"/>
      <c r="FHD29" s="30"/>
      <c r="FHE29" s="30"/>
      <c r="FHF29" s="30"/>
      <c r="FHG29" s="30"/>
      <c r="FHH29" s="30"/>
      <c r="FHI29" s="30"/>
      <c r="FHJ29" s="30"/>
      <c r="FHK29" s="30"/>
      <c r="FHL29" s="30"/>
      <c r="FHM29" s="30"/>
      <c r="FHN29" s="30"/>
      <c r="FHO29" s="30"/>
      <c r="FHP29" s="30"/>
      <c r="FHQ29" s="30"/>
      <c r="FHR29" s="30"/>
      <c r="FHS29" s="30"/>
      <c r="FHT29" s="30"/>
      <c r="FHU29" s="30"/>
      <c r="FHV29" s="30"/>
      <c r="FHW29" s="30"/>
      <c r="FHX29" s="30"/>
      <c r="FHY29" s="30"/>
      <c r="FHZ29" s="30"/>
      <c r="FIA29" s="30"/>
      <c r="FIB29" s="30"/>
      <c r="FIC29" s="30"/>
      <c r="FID29" s="30"/>
      <c r="FIE29" s="30"/>
      <c r="FIF29" s="30"/>
      <c r="FIG29" s="30"/>
      <c r="FIH29" s="30"/>
      <c r="FII29" s="30"/>
      <c r="FIJ29" s="30"/>
      <c r="FIK29" s="30"/>
      <c r="FIL29" s="30"/>
      <c r="FIM29" s="30"/>
      <c r="FIN29" s="30"/>
      <c r="FIO29" s="30"/>
      <c r="FIP29" s="30"/>
      <c r="FIQ29" s="30"/>
      <c r="FIR29" s="30"/>
      <c r="FIS29" s="30"/>
      <c r="FIT29" s="30"/>
      <c r="FIU29" s="30"/>
      <c r="FIV29" s="30"/>
      <c r="FIW29" s="30"/>
      <c r="FIX29" s="30"/>
      <c r="FIY29" s="30"/>
      <c r="FIZ29" s="30"/>
      <c r="FJA29" s="30"/>
      <c r="FJB29" s="30"/>
      <c r="FJC29" s="30"/>
      <c r="FJD29" s="30"/>
      <c r="FJE29" s="30"/>
      <c r="FJF29" s="30"/>
      <c r="FJG29" s="30"/>
      <c r="FJH29" s="30"/>
      <c r="FJI29" s="30"/>
      <c r="FJJ29" s="30"/>
      <c r="FJK29" s="30"/>
      <c r="FJL29" s="30"/>
      <c r="FJM29" s="30"/>
      <c r="FJN29" s="30"/>
      <c r="FJO29" s="30"/>
      <c r="FJP29" s="30"/>
      <c r="FJQ29" s="30"/>
      <c r="FJR29" s="30"/>
      <c r="FJS29" s="30"/>
      <c r="FJT29" s="30"/>
      <c r="FJU29" s="30"/>
      <c r="FJV29" s="30"/>
      <c r="FJW29" s="30"/>
      <c r="FJX29" s="30"/>
      <c r="FJY29" s="30"/>
      <c r="FJZ29" s="30"/>
      <c r="FKA29" s="30"/>
      <c r="FKB29" s="30"/>
      <c r="FKC29" s="30"/>
      <c r="FKD29" s="30"/>
      <c r="FKE29" s="30"/>
      <c r="FKF29" s="30"/>
      <c r="FKG29" s="30"/>
      <c r="FKH29" s="30"/>
      <c r="FKI29" s="30"/>
      <c r="FKJ29" s="30"/>
      <c r="FKK29" s="30"/>
      <c r="FKL29" s="30"/>
      <c r="FKM29" s="30"/>
      <c r="FKN29" s="30"/>
      <c r="FKO29" s="30"/>
      <c r="FKP29" s="30"/>
      <c r="FKQ29" s="30"/>
      <c r="FKR29" s="30"/>
      <c r="FKS29" s="30"/>
      <c r="FKT29" s="30"/>
      <c r="FKU29" s="30"/>
      <c r="FKV29" s="30"/>
      <c r="FKW29" s="30"/>
      <c r="FKX29" s="30"/>
      <c r="FKY29" s="30"/>
      <c r="FKZ29" s="30"/>
      <c r="FLA29" s="30"/>
      <c r="FLB29" s="30"/>
      <c r="FLC29" s="30"/>
      <c r="FLD29" s="30"/>
      <c r="FLE29" s="30"/>
      <c r="FLF29" s="30"/>
      <c r="FLG29" s="30"/>
      <c r="FLH29" s="30"/>
      <c r="FLI29" s="30"/>
      <c r="FLJ29" s="30"/>
      <c r="FLK29" s="30"/>
      <c r="FLL29" s="30"/>
      <c r="FLM29" s="30"/>
      <c r="FLN29" s="30"/>
      <c r="FLO29" s="30"/>
      <c r="FLP29" s="30"/>
      <c r="FLQ29" s="30"/>
      <c r="FLR29" s="30"/>
      <c r="FLS29" s="30"/>
      <c r="FLT29" s="30"/>
      <c r="FLU29" s="30"/>
      <c r="FLV29" s="30"/>
      <c r="FLW29" s="30"/>
      <c r="FLX29" s="30"/>
      <c r="FLY29" s="30"/>
      <c r="FLZ29" s="30"/>
      <c r="FMA29" s="30"/>
      <c r="FMB29" s="30"/>
      <c r="FMC29" s="30"/>
      <c r="FMD29" s="30"/>
      <c r="FME29" s="30"/>
      <c r="FMF29" s="30"/>
      <c r="FMG29" s="30"/>
      <c r="FMH29" s="30"/>
      <c r="FMI29" s="30"/>
      <c r="FMJ29" s="30"/>
      <c r="FMK29" s="30"/>
      <c r="FML29" s="30"/>
      <c r="FMM29" s="30"/>
      <c r="FMN29" s="30"/>
      <c r="FMO29" s="30"/>
      <c r="FMP29" s="30"/>
      <c r="FMQ29" s="30"/>
      <c r="FMR29" s="30"/>
      <c r="FMS29" s="30"/>
      <c r="FMT29" s="30"/>
      <c r="FMU29" s="30"/>
      <c r="FMV29" s="30"/>
      <c r="FMW29" s="30"/>
      <c r="FMX29" s="30"/>
      <c r="FMY29" s="30"/>
      <c r="FMZ29" s="30"/>
      <c r="FNA29" s="30"/>
      <c r="FNB29" s="30"/>
      <c r="FNC29" s="30"/>
      <c r="FND29" s="30"/>
      <c r="FNE29" s="30"/>
      <c r="FNF29" s="30"/>
      <c r="FNG29" s="30"/>
      <c r="FNH29" s="30"/>
      <c r="FNI29" s="30"/>
      <c r="FNJ29" s="30"/>
      <c r="FNK29" s="30"/>
      <c r="FNL29" s="30"/>
      <c r="FNM29" s="30"/>
      <c r="FNN29" s="30"/>
      <c r="FNO29" s="30"/>
      <c r="FNP29" s="30"/>
      <c r="FNQ29" s="30"/>
      <c r="FNR29" s="30"/>
      <c r="FNS29" s="30"/>
      <c r="FNT29" s="30"/>
      <c r="FNU29" s="30"/>
      <c r="FNV29" s="30"/>
      <c r="FNW29" s="30"/>
      <c r="FNX29" s="30"/>
      <c r="FNY29" s="30"/>
      <c r="FNZ29" s="30"/>
      <c r="FOA29" s="30"/>
      <c r="FOB29" s="30"/>
      <c r="FOC29" s="30"/>
      <c r="FOD29" s="30"/>
      <c r="FOE29" s="30"/>
      <c r="FOF29" s="30"/>
      <c r="FOG29" s="30"/>
      <c r="FOH29" s="30"/>
      <c r="FOI29" s="30"/>
      <c r="FOJ29" s="30"/>
      <c r="FOK29" s="30"/>
      <c r="FOL29" s="30"/>
      <c r="FOM29" s="30"/>
      <c r="FON29" s="30"/>
      <c r="FOO29" s="30"/>
      <c r="FOP29" s="30"/>
      <c r="FOQ29" s="30"/>
      <c r="FOR29" s="30"/>
      <c r="FOS29" s="30"/>
      <c r="FOT29" s="30"/>
      <c r="FOU29" s="30"/>
      <c r="FOV29" s="30"/>
      <c r="FOW29" s="30"/>
      <c r="FOX29" s="30"/>
      <c r="FOY29" s="30"/>
      <c r="FOZ29" s="30"/>
      <c r="FPA29" s="30"/>
      <c r="FPB29" s="30"/>
      <c r="FPC29" s="30"/>
      <c r="FPD29" s="30"/>
      <c r="FPE29" s="30"/>
      <c r="FPF29" s="30"/>
      <c r="FPG29" s="30"/>
      <c r="FPH29" s="30"/>
      <c r="FPI29" s="30"/>
      <c r="FPJ29" s="30"/>
      <c r="FPK29" s="30"/>
      <c r="FPL29" s="30"/>
      <c r="FPM29" s="30"/>
      <c r="FPN29" s="30"/>
      <c r="FPO29" s="30"/>
      <c r="FPP29" s="30"/>
      <c r="FPQ29" s="30"/>
      <c r="FPR29" s="30"/>
      <c r="FPS29" s="30"/>
      <c r="FPT29" s="30"/>
      <c r="FPU29" s="30"/>
      <c r="FPV29" s="30"/>
      <c r="FPW29" s="30"/>
      <c r="FPX29" s="30"/>
      <c r="FPY29" s="30"/>
      <c r="FPZ29" s="30"/>
      <c r="FQA29" s="30"/>
      <c r="FQB29" s="30"/>
      <c r="FQC29" s="30"/>
      <c r="FQD29" s="30"/>
      <c r="FQE29" s="30"/>
      <c r="FQF29" s="30"/>
      <c r="FQG29" s="30"/>
      <c r="FQH29" s="30"/>
      <c r="FQI29" s="30"/>
      <c r="FQJ29" s="30"/>
      <c r="FQK29" s="30"/>
      <c r="FQL29" s="30"/>
      <c r="FQM29" s="30"/>
      <c r="FQN29" s="30"/>
      <c r="FQO29" s="30"/>
      <c r="FQP29" s="30"/>
      <c r="FQQ29" s="30"/>
      <c r="FQR29" s="30"/>
      <c r="FQS29" s="30"/>
      <c r="FQT29" s="30"/>
      <c r="FQU29" s="30"/>
      <c r="FQV29" s="30"/>
      <c r="FQW29" s="30"/>
      <c r="FQX29" s="30"/>
      <c r="FQY29" s="30"/>
      <c r="FQZ29" s="30"/>
      <c r="FRA29" s="30"/>
      <c r="FRB29" s="30"/>
      <c r="FRC29" s="30"/>
      <c r="FRD29" s="30"/>
      <c r="FRE29" s="30"/>
      <c r="FRF29" s="30"/>
      <c r="FRG29" s="30"/>
      <c r="FRH29" s="30"/>
      <c r="FRI29" s="30"/>
      <c r="FRJ29" s="30"/>
      <c r="FRK29" s="30"/>
      <c r="FRL29" s="30"/>
      <c r="FRM29" s="30"/>
      <c r="FRN29" s="30"/>
      <c r="FRO29" s="30"/>
      <c r="FRP29" s="30"/>
      <c r="FRQ29" s="30"/>
      <c r="FRR29" s="30"/>
      <c r="FRS29" s="30"/>
      <c r="FRT29" s="30"/>
      <c r="FRU29" s="30"/>
      <c r="FRV29" s="30"/>
      <c r="FRW29" s="30"/>
      <c r="FRX29" s="30"/>
      <c r="FRY29" s="30"/>
      <c r="FRZ29" s="30"/>
      <c r="FSA29" s="30"/>
      <c r="FSB29" s="30"/>
      <c r="FSC29" s="30"/>
      <c r="FSD29" s="30"/>
      <c r="FSE29" s="30"/>
      <c r="FSF29" s="30"/>
      <c r="FSG29" s="30"/>
      <c r="FSH29" s="30"/>
      <c r="FSI29" s="30"/>
      <c r="FSJ29" s="30"/>
      <c r="FSK29" s="30"/>
      <c r="FSL29" s="30"/>
      <c r="FSM29" s="30"/>
      <c r="FSN29" s="30"/>
      <c r="FSO29" s="30"/>
      <c r="FSP29" s="30"/>
      <c r="FSQ29" s="30"/>
      <c r="FSR29" s="30"/>
      <c r="FSS29" s="30"/>
      <c r="FST29" s="30"/>
      <c r="FSU29" s="30"/>
      <c r="FSV29" s="30"/>
      <c r="FSW29" s="30"/>
      <c r="FSX29" s="30"/>
      <c r="FSY29" s="30"/>
      <c r="FSZ29" s="30"/>
      <c r="FTA29" s="30"/>
      <c r="FTB29" s="30"/>
      <c r="FTC29" s="30"/>
      <c r="FTD29" s="30"/>
      <c r="FTE29" s="30"/>
      <c r="FTF29" s="30"/>
      <c r="FTG29" s="30"/>
      <c r="FTH29" s="30"/>
      <c r="FTI29" s="30"/>
      <c r="FTJ29" s="30"/>
      <c r="FTK29" s="30"/>
      <c r="FTL29" s="30"/>
      <c r="FTM29" s="30"/>
      <c r="FTN29" s="30"/>
      <c r="FTO29" s="30"/>
      <c r="FTP29" s="30"/>
      <c r="FTQ29" s="30"/>
      <c r="FTR29" s="30"/>
      <c r="FTS29" s="30"/>
      <c r="FTT29" s="30"/>
      <c r="FTU29" s="30"/>
      <c r="FTV29" s="30"/>
      <c r="FTW29" s="30"/>
      <c r="FTX29" s="30"/>
      <c r="FTY29" s="30"/>
      <c r="FTZ29" s="30"/>
      <c r="FUA29" s="30"/>
      <c r="FUB29" s="30"/>
      <c r="FUC29" s="30"/>
      <c r="FUD29" s="30"/>
      <c r="FUE29" s="30"/>
      <c r="FUF29" s="30"/>
      <c r="FUG29" s="30"/>
      <c r="FUH29" s="30"/>
      <c r="FUI29" s="30"/>
      <c r="FUJ29" s="30"/>
      <c r="FUK29" s="30"/>
      <c r="FUL29" s="30"/>
      <c r="FUM29" s="30"/>
      <c r="FUN29" s="30"/>
      <c r="FUO29" s="30"/>
      <c r="FUP29" s="30"/>
      <c r="FUQ29" s="30"/>
      <c r="FUR29" s="30"/>
      <c r="FUS29" s="30"/>
      <c r="FUT29" s="30"/>
      <c r="FUU29" s="30"/>
      <c r="FUV29" s="30"/>
      <c r="FUW29" s="30"/>
      <c r="FUX29" s="30"/>
      <c r="FUY29" s="30"/>
      <c r="FUZ29" s="30"/>
      <c r="FVA29" s="30"/>
      <c r="FVB29" s="30"/>
      <c r="FVC29" s="30"/>
      <c r="FVD29" s="30"/>
      <c r="FVE29" s="30"/>
      <c r="FVF29" s="30"/>
      <c r="FVG29" s="30"/>
      <c r="FVH29" s="30"/>
      <c r="FVI29" s="30"/>
      <c r="FVJ29" s="30"/>
      <c r="FVK29" s="30"/>
      <c r="FVL29" s="30"/>
      <c r="FVM29" s="30"/>
      <c r="FVN29" s="30"/>
      <c r="FVO29" s="30"/>
      <c r="FVP29" s="30"/>
      <c r="FVQ29" s="30"/>
      <c r="FVR29" s="30"/>
      <c r="FVS29" s="30"/>
      <c r="FVT29" s="30"/>
      <c r="FVU29" s="30"/>
      <c r="FVV29" s="30"/>
      <c r="FVW29" s="30"/>
      <c r="FVX29" s="30"/>
      <c r="FVY29" s="30"/>
      <c r="FVZ29" s="30"/>
      <c r="FWA29" s="30"/>
      <c r="FWB29" s="30"/>
      <c r="FWC29" s="30"/>
      <c r="FWD29" s="30"/>
      <c r="FWE29" s="30"/>
      <c r="FWF29" s="30"/>
      <c r="FWG29" s="30"/>
      <c r="FWH29" s="30"/>
      <c r="FWI29" s="30"/>
      <c r="FWJ29" s="30"/>
      <c r="FWK29" s="30"/>
      <c r="FWL29" s="30"/>
      <c r="FWM29" s="30"/>
      <c r="FWN29" s="30"/>
      <c r="FWO29" s="30"/>
      <c r="FWP29" s="30"/>
      <c r="FWQ29" s="30"/>
      <c r="FWR29" s="30"/>
      <c r="FWS29" s="30"/>
      <c r="FWT29" s="30"/>
      <c r="FWU29" s="30"/>
      <c r="FWV29" s="30"/>
      <c r="FWW29" s="30"/>
      <c r="FWX29" s="30"/>
      <c r="FWY29" s="30"/>
      <c r="FWZ29" s="30"/>
      <c r="FXA29" s="30"/>
      <c r="FXB29" s="30"/>
      <c r="FXC29" s="30"/>
      <c r="FXD29" s="30"/>
      <c r="FXE29" s="30"/>
      <c r="FXF29" s="30"/>
      <c r="FXG29" s="30"/>
      <c r="FXH29" s="30"/>
      <c r="FXI29" s="30"/>
      <c r="FXJ29" s="30"/>
      <c r="FXK29" s="30"/>
      <c r="FXL29" s="30"/>
      <c r="FXM29" s="30"/>
      <c r="FXN29" s="30"/>
      <c r="FXO29" s="30"/>
      <c r="FXP29" s="30"/>
      <c r="FXQ29" s="30"/>
      <c r="FXR29" s="30"/>
      <c r="FXS29" s="30"/>
      <c r="FXT29" s="30"/>
      <c r="FXU29" s="30"/>
      <c r="FXV29" s="30"/>
      <c r="FXW29" s="30"/>
      <c r="FXX29" s="30"/>
      <c r="FXY29" s="30"/>
      <c r="FXZ29" s="30"/>
      <c r="FYA29" s="30"/>
      <c r="FYB29" s="30"/>
      <c r="FYC29" s="30"/>
      <c r="FYD29" s="30"/>
      <c r="FYE29" s="30"/>
      <c r="FYF29" s="30"/>
      <c r="FYG29" s="30"/>
      <c r="FYH29" s="30"/>
      <c r="FYI29" s="30"/>
      <c r="FYJ29" s="30"/>
      <c r="FYK29" s="30"/>
      <c r="FYL29" s="30"/>
      <c r="FYM29" s="30"/>
      <c r="FYN29" s="30"/>
      <c r="FYO29" s="30"/>
      <c r="FYP29" s="30"/>
      <c r="FYQ29" s="30"/>
      <c r="FYR29" s="30"/>
      <c r="FYS29" s="30"/>
      <c r="FYT29" s="30"/>
      <c r="FYU29" s="30"/>
      <c r="FYV29" s="30"/>
      <c r="FYW29" s="30"/>
      <c r="FYX29" s="30"/>
      <c r="FYY29" s="30"/>
      <c r="FYZ29" s="30"/>
      <c r="FZA29" s="30"/>
      <c r="FZB29" s="30"/>
      <c r="FZC29" s="30"/>
      <c r="FZD29" s="30"/>
      <c r="FZE29" s="30"/>
      <c r="FZF29" s="30"/>
      <c r="FZG29" s="30"/>
      <c r="FZH29" s="30"/>
      <c r="FZI29" s="30"/>
      <c r="FZJ29" s="30"/>
      <c r="FZK29" s="30"/>
      <c r="FZL29" s="30"/>
      <c r="FZM29" s="30"/>
      <c r="FZN29" s="30"/>
      <c r="FZO29" s="30"/>
      <c r="FZP29" s="30"/>
      <c r="FZQ29" s="30"/>
      <c r="FZR29" s="30"/>
      <c r="FZS29" s="30"/>
      <c r="FZT29" s="30"/>
      <c r="FZU29" s="30"/>
      <c r="FZV29" s="30"/>
      <c r="FZW29" s="30"/>
      <c r="FZX29" s="30"/>
      <c r="FZY29" s="30"/>
      <c r="FZZ29" s="30"/>
      <c r="GAA29" s="30"/>
      <c r="GAB29" s="30"/>
      <c r="GAC29" s="30"/>
      <c r="GAD29" s="30"/>
      <c r="GAE29" s="30"/>
      <c r="GAF29" s="30"/>
      <c r="GAG29" s="30"/>
      <c r="GAH29" s="30"/>
      <c r="GAI29" s="30"/>
      <c r="GAJ29" s="30"/>
      <c r="GAK29" s="30"/>
      <c r="GAL29" s="30"/>
      <c r="GAM29" s="30"/>
      <c r="GAN29" s="30"/>
      <c r="GAO29" s="30"/>
      <c r="GAP29" s="30"/>
      <c r="GAQ29" s="30"/>
      <c r="GAR29" s="30"/>
      <c r="GAS29" s="30"/>
      <c r="GAT29" s="30"/>
      <c r="GAU29" s="30"/>
      <c r="GAV29" s="30"/>
      <c r="GAW29" s="30"/>
      <c r="GAX29" s="30"/>
      <c r="GAY29" s="30"/>
      <c r="GAZ29" s="30"/>
      <c r="GBA29" s="30"/>
      <c r="GBB29" s="30"/>
      <c r="GBC29" s="30"/>
      <c r="GBD29" s="30"/>
      <c r="GBE29" s="30"/>
      <c r="GBF29" s="30"/>
      <c r="GBG29" s="30"/>
      <c r="GBH29" s="30"/>
      <c r="GBI29" s="30"/>
      <c r="GBJ29" s="30"/>
      <c r="GBK29" s="30"/>
      <c r="GBL29" s="30"/>
      <c r="GBM29" s="30"/>
      <c r="GBN29" s="30"/>
      <c r="GBO29" s="30"/>
      <c r="GBP29" s="30"/>
      <c r="GBQ29" s="30"/>
      <c r="GBR29" s="30"/>
      <c r="GBS29" s="30"/>
      <c r="GBT29" s="30"/>
      <c r="GBU29" s="30"/>
      <c r="GBV29" s="30"/>
      <c r="GBW29" s="30"/>
      <c r="GBX29" s="30"/>
      <c r="GBY29" s="30"/>
      <c r="GBZ29" s="30"/>
      <c r="GCA29" s="30"/>
      <c r="GCB29" s="30"/>
      <c r="GCC29" s="30"/>
      <c r="GCD29" s="30"/>
      <c r="GCE29" s="30"/>
      <c r="GCF29" s="30"/>
      <c r="GCG29" s="30"/>
      <c r="GCH29" s="30"/>
      <c r="GCI29" s="30"/>
      <c r="GCJ29" s="30"/>
      <c r="GCK29" s="30"/>
      <c r="GCL29" s="30"/>
      <c r="GCM29" s="30"/>
      <c r="GCN29" s="30"/>
      <c r="GCO29" s="30"/>
      <c r="GCP29" s="30"/>
      <c r="GCQ29" s="30"/>
      <c r="GCR29" s="30"/>
      <c r="GCS29" s="30"/>
      <c r="GCT29" s="30"/>
      <c r="GCU29" s="30"/>
      <c r="GCV29" s="30"/>
      <c r="GCW29" s="30"/>
      <c r="GCX29" s="30"/>
      <c r="GCY29" s="30"/>
      <c r="GCZ29" s="30"/>
      <c r="GDA29" s="30"/>
      <c r="GDB29" s="30"/>
      <c r="GDC29" s="30"/>
      <c r="GDD29" s="30"/>
      <c r="GDE29" s="30"/>
      <c r="GDF29" s="30"/>
      <c r="GDG29" s="30"/>
      <c r="GDH29" s="30"/>
      <c r="GDI29" s="30"/>
      <c r="GDJ29" s="30"/>
      <c r="GDK29" s="30"/>
      <c r="GDL29" s="30"/>
      <c r="GDM29" s="30"/>
      <c r="GDN29" s="30"/>
      <c r="GDO29" s="30"/>
      <c r="GDP29" s="30"/>
      <c r="GDQ29" s="30"/>
      <c r="GDR29" s="30"/>
      <c r="GDS29" s="30"/>
      <c r="GDT29" s="30"/>
      <c r="GDU29" s="30"/>
      <c r="GDV29" s="30"/>
      <c r="GDW29" s="30"/>
      <c r="GDX29" s="30"/>
      <c r="GDY29" s="30"/>
      <c r="GDZ29" s="30"/>
      <c r="GEA29" s="30"/>
      <c r="GEB29" s="30"/>
      <c r="GEC29" s="30"/>
      <c r="GED29" s="30"/>
      <c r="GEE29" s="30"/>
      <c r="GEF29" s="30"/>
      <c r="GEG29" s="30"/>
      <c r="GEH29" s="30"/>
      <c r="GEI29" s="30"/>
      <c r="GEJ29" s="30"/>
      <c r="GEK29" s="30"/>
      <c r="GEL29" s="30"/>
      <c r="GEM29" s="30"/>
      <c r="GEN29" s="30"/>
      <c r="GEO29" s="30"/>
      <c r="GEP29" s="30"/>
      <c r="GEQ29" s="30"/>
      <c r="GER29" s="30"/>
      <c r="GES29" s="30"/>
      <c r="GET29" s="30"/>
      <c r="GEU29" s="30"/>
      <c r="GEV29" s="30"/>
      <c r="GEW29" s="30"/>
      <c r="GEX29" s="30"/>
      <c r="GEY29" s="30"/>
      <c r="GEZ29" s="30"/>
      <c r="GFA29" s="30"/>
      <c r="GFB29" s="30"/>
      <c r="GFC29" s="30"/>
      <c r="GFD29" s="30"/>
      <c r="GFE29" s="30"/>
      <c r="GFF29" s="30"/>
      <c r="GFG29" s="30"/>
      <c r="GFH29" s="30"/>
      <c r="GFI29" s="30"/>
      <c r="GFJ29" s="30"/>
      <c r="GFK29" s="30"/>
      <c r="GFL29" s="30"/>
      <c r="GFM29" s="30"/>
      <c r="GFN29" s="30"/>
      <c r="GFO29" s="30"/>
      <c r="GFP29" s="30"/>
      <c r="GFQ29" s="30"/>
      <c r="GFR29" s="30"/>
      <c r="GFS29" s="30"/>
      <c r="GFT29" s="30"/>
      <c r="GFU29" s="30"/>
      <c r="GFV29" s="30"/>
      <c r="GFW29" s="30"/>
      <c r="GFX29" s="30"/>
      <c r="GFY29" s="30"/>
      <c r="GFZ29" s="30"/>
      <c r="GGA29" s="30"/>
      <c r="GGB29" s="30"/>
      <c r="GGC29" s="30"/>
      <c r="GGD29" s="30"/>
      <c r="GGE29" s="30"/>
      <c r="GGF29" s="30"/>
      <c r="GGG29" s="30"/>
      <c r="GGH29" s="30"/>
      <c r="GGI29" s="30"/>
      <c r="GGJ29" s="30"/>
      <c r="GGK29" s="30"/>
      <c r="GGL29" s="30"/>
      <c r="GGM29" s="30"/>
      <c r="GGN29" s="30"/>
      <c r="GGO29" s="30"/>
      <c r="GGP29" s="30"/>
      <c r="GGQ29" s="30"/>
      <c r="GGR29" s="30"/>
      <c r="GGS29" s="30"/>
      <c r="GGT29" s="30"/>
      <c r="GGU29" s="30"/>
      <c r="GGV29" s="30"/>
      <c r="GGW29" s="30"/>
      <c r="GGX29" s="30"/>
      <c r="GGY29" s="30"/>
      <c r="GGZ29" s="30"/>
      <c r="GHA29" s="30"/>
      <c r="GHB29" s="30"/>
      <c r="GHC29" s="30"/>
      <c r="GHD29" s="30"/>
      <c r="GHE29" s="30"/>
      <c r="GHF29" s="30"/>
      <c r="GHG29" s="30"/>
      <c r="GHH29" s="30"/>
      <c r="GHI29" s="30"/>
      <c r="GHJ29" s="30"/>
      <c r="GHK29" s="30"/>
      <c r="GHL29" s="30"/>
      <c r="GHM29" s="30"/>
      <c r="GHN29" s="30"/>
      <c r="GHO29" s="30"/>
      <c r="GHP29" s="30"/>
      <c r="GHQ29" s="30"/>
      <c r="GHR29" s="30"/>
      <c r="GHS29" s="30"/>
      <c r="GHT29" s="30"/>
      <c r="GHU29" s="30"/>
      <c r="GHV29" s="30"/>
      <c r="GHW29" s="30"/>
      <c r="GHX29" s="30"/>
      <c r="GHY29" s="30"/>
      <c r="GHZ29" s="30"/>
      <c r="GIA29" s="30"/>
      <c r="GIB29" s="30"/>
      <c r="GIC29" s="30"/>
      <c r="GID29" s="30"/>
      <c r="GIE29" s="30"/>
      <c r="GIF29" s="30"/>
      <c r="GIG29" s="30"/>
      <c r="GIH29" s="30"/>
      <c r="GII29" s="30"/>
      <c r="GIJ29" s="30"/>
      <c r="GIK29" s="30"/>
      <c r="GIL29" s="30"/>
      <c r="GIM29" s="30"/>
      <c r="GIN29" s="30"/>
      <c r="GIO29" s="30"/>
      <c r="GIP29" s="30"/>
      <c r="GIQ29" s="30"/>
      <c r="GIR29" s="30"/>
      <c r="GIS29" s="30"/>
      <c r="GIT29" s="30"/>
      <c r="GIU29" s="30"/>
      <c r="GIV29" s="30"/>
      <c r="GIW29" s="30"/>
      <c r="GIX29" s="30"/>
      <c r="GIY29" s="30"/>
      <c r="GIZ29" s="30"/>
      <c r="GJA29" s="30"/>
      <c r="GJB29" s="30"/>
      <c r="GJC29" s="30"/>
      <c r="GJD29" s="30"/>
      <c r="GJE29" s="30"/>
      <c r="GJF29" s="30"/>
      <c r="GJG29" s="30"/>
      <c r="GJH29" s="30"/>
      <c r="GJI29" s="30"/>
      <c r="GJJ29" s="30"/>
      <c r="GJK29" s="30"/>
      <c r="GJL29" s="30"/>
      <c r="GJM29" s="30"/>
      <c r="GJN29" s="30"/>
      <c r="GJO29" s="30"/>
      <c r="GJP29" s="30"/>
      <c r="GJQ29" s="30"/>
      <c r="GJR29" s="30"/>
      <c r="GJS29" s="30"/>
      <c r="GJT29" s="30"/>
      <c r="GJU29" s="30"/>
      <c r="GJV29" s="30"/>
      <c r="GJW29" s="30"/>
      <c r="GJX29" s="30"/>
      <c r="GJY29" s="30"/>
      <c r="GJZ29" s="30"/>
      <c r="GKA29" s="30"/>
      <c r="GKB29" s="30"/>
      <c r="GKC29" s="30"/>
      <c r="GKD29" s="30"/>
      <c r="GKE29" s="30"/>
      <c r="GKF29" s="30"/>
      <c r="GKG29" s="30"/>
      <c r="GKH29" s="30"/>
      <c r="GKI29" s="30"/>
      <c r="GKJ29" s="30"/>
      <c r="GKK29" s="30"/>
      <c r="GKL29" s="30"/>
      <c r="GKM29" s="30"/>
      <c r="GKN29" s="30"/>
      <c r="GKO29" s="30"/>
      <c r="GKP29" s="30"/>
      <c r="GKQ29" s="30"/>
      <c r="GKR29" s="30"/>
      <c r="GKS29" s="30"/>
      <c r="GKT29" s="30"/>
      <c r="GKU29" s="30"/>
      <c r="GKV29" s="30"/>
      <c r="GKW29" s="30"/>
      <c r="GKX29" s="30"/>
      <c r="GKY29" s="30"/>
      <c r="GKZ29" s="30"/>
      <c r="GLA29" s="30"/>
      <c r="GLB29" s="30"/>
      <c r="GLC29" s="30"/>
      <c r="GLD29" s="30"/>
      <c r="GLE29" s="30"/>
      <c r="GLF29" s="30"/>
      <c r="GLG29" s="30"/>
      <c r="GLH29" s="30"/>
      <c r="GLI29" s="30"/>
      <c r="GLJ29" s="30"/>
      <c r="GLK29" s="30"/>
      <c r="GLL29" s="30"/>
      <c r="GLM29" s="30"/>
      <c r="GLN29" s="30"/>
      <c r="GLO29" s="30"/>
      <c r="GLP29" s="30"/>
      <c r="GLQ29" s="30"/>
      <c r="GLR29" s="30"/>
      <c r="GLS29" s="30"/>
      <c r="GLT29" s="30"/>
      <c r="GLU29" s="30"/>
      <c r="GLV29" s="30"/>
      <c r="GLW29" s="30"/>
      <c r="GLX29" s="30"/>
      <c r="GLY29" s="30"/>
      <c r="GLZ29" s="30"/>
      <c r="GMA29" s="30"/>
      <c r="GMB29" s="30"/>
      <c r="GMC29" s="30"/>
      <c r="GMD29" s="30"/>
      <c r="GME29" s="30"/>
      <c r="GMF29" s="30"/>
      <c r="GMG29" s="30"/>
      <c r="GMH29" s="30"/>
      <c r="GMI29" s="30"/>
      <c r="GMJ29" s="30"/>
      <c r="GMK29" s="30"/>
      <c r="GML29" s="30"/>
      <c r="GMM29" s="30"/>
      <c r="GMN29" s="30"/>
      <c r="GMO29" s="30"/>
      <c r="GMP29" s="30"/>
      <c r="GMQ29" s="30"/>
      <c r="GMR29" s="30"/>
      <c r="GMS29" s="30"/>
      <c r="GMT29" s="30"/>
      <c r="GMU29" s="30"/>
      <c r="GMV29" s="30"/>
      <c r="GMW29" s="30"/>
      <c r="GMX29" s="30"/>
      <c r="GMY29" s="30"/>
      <c r="GMZ29" s="30"/>
      <c r="GNA29" s="30"/>
      <c r="GNB29" s="30"/>
      <c r="GNC29" s="30"/>
      <c r="GND29" s="30"/>
      <c r="GNE29" s="30"/>
      <c r="GNF29" s="30"/>
      <c r="GNG29" s="30"/>
      <c r="GNH29" s="30"/>
      <c r="GNI29" s="30"/>
      <c r="GNJ29" s="30"/>
      <c r="GNK29" s="30"/>
      <c r="GNL29" s="30"/>
      <c r="GNM29" s="30"/>
      <c r="GNN29" s="30"/>
      <c r="GNO29" s="30"/>
      <c r="GNP29" s="30"/>
      <c r="GNQ29" s="30"/>
      <c r="GNR29" s="30"/>
      <c r="GNS29" s="30"/>
      <c r="GNT29" s="30"/>
      <c r="GNU29" s="30"/>
      <c r="GNV29" s="30"/>
      <c r="GNW29" s="30"/>
      <c r="GNX29" s="30"/>
      <c r="GNY29" s="30"/>
      <c r="GNZ29" s="30"/>
      <c r="GOA29" s="30"/>
      <c r="GOB29" s="30"/>
      <c r="GOC29" s="30"/>
      <c r="GOD29" s="30"/>
      <c r="GOE29" s="30"/>
      <c r="GOF29" s="30"/>
      <c r="GOG29" s="30"/>
      <c r="GOH29" s="30"/>
      <c r="GOI29" s="30"/>
      <c r="GOJ29" s="30"/>
      <c r="GOK29" s="30"/>
      <c r="GOL29" s="30"/>
      <c r="GOM29" s="30"/>
      <c r="GON29" s="30"/>
      <c r="GOO29" s="30"/>
      <c r="GOP29" s="30"/>
      <c r="GOQ29" s="30"/>
      <c r="GOR29" s="30"/>
      <c r="GOS29" s="30"/>
      <c r="GOT29" s="30"/>
      <c r="GOU29" s="30"/>
      <c r="GOV29" s="30"/>
      <c r="GOW29" s="30"/>
      <c r="GOX29" s="30"/>
      <c r="GOY29" s="30"/>
      <c r="GOZ29" s="30"/>
      <c r="GPA29" s="30"/>
      <c r="GPB29" s="30"/>
      <c r="GPC29" s="30"/>
      <c r="GPD29" s="30"/>
      <c r="GPE29" s="30"/>
      <c r="GPF29" s="30"/>
      <c r="GPG29" s="30"/>
      <c r="GPH29" s="30"/>
      <c r="GPI29" s="30"/>
      <c r="GPJ29" s="30"/>
      <c r="GPK29" s="30"/>
      <c r="GPL29" s="30"/>
      <c r="GPM29" s="30"/>
      <c r="GPN29" s="30"/>
      <c r="GPO29" s="30"/>
      <c r="GPP29" s="30"/>
      <c r="GPQ29" s="30"/>
      <c r="GPR29" s="30"/>
      <c r="GPS29" s="30"/>
      <c r="GPT29" s="30"/>
      <c r="GPU29" s="30"/>
      <c r="GPV29" s="30"/>
      <c r="GPW29" s="30"/>
      <c r="GPX29" s="30"/>
      <c r="GPY29" s="30"/>
      <c r="GPZ29" s="30"/>
      <c r="GQA29" s="30"/>
      <c r="GQB29" s="30"/>
      <c r="GQC29" s="30"/>
      <c r="GQD29" s="30"/>
      <c r="GQE29" s="30"/>
      <c r="GQF29" s="30"/>
      <c r="GQG29" s="30"/>
      <c r="GQH29" s="30"/>
      <c r="GQI29" s="30"/>
      <c r="GQJ29" s="30"/>
      <c r="GQK29" s="30"/>
      <c r="GQL29" s="30"/>
      <c r="GQM29" s="30"/>
      <c r="GQN29" s="30"/>
      <c r="GQO29" s="30"/>
      <c r="GQP29" s="30"/>
      <c r="GQQ29" s="30"/>
      <c r="GQR29" s="30"/>
      <c r="GQS29" s="30"/>
      <c r="GQT29" s="30"/>
      <c r="GQU29" s="30"/>
      <c r="GQV29" s="30"/>
      <c r="GQW29" s="30"/>
      <c r="GQX29" s="30"/>
      <c r="GQY29" s="30"/>
      <c r="GQZ29" s="30"/>
      <c r="GRA29" s="30"/>
      <c r="GRB29" s="30"/>
      <c r="GRC29" s="30"/>
      <c r="GRD29" s="30"/>
      <c r="GRE29" s="30"/>
      <c r="GRF29" s="30"/>
      <c r="GRG29" s="30"/>
      <c r="GRH29" s="30"/>
      <c r="GRI29" s="30"/>
      <c r="GRJ29" s="30"/>
      <c r="GRK29" s="30"/>
      <c r="GRL29" s="30"/>
      <c r="GRM29" s="30"/>
      <c r="GRN29" s="30"/>
      <c r="GRO29" s="30"/>
      <c r="GRP29" s="30"/>
      <c r="GRQ29" s="30"/>
      <c r="GRR29" s="30"/>
      <c r="GRS29" s="30"/>
      <c r="GRT29" s="30"/>
      <c r="GRU29" s="30"/>
      <c r="GRV29" s="30"/>
      <c r="GRW29" s="30"/>
      <c r="GRX29" s="30"/>
      <c r="GRY29" s="30"/>
      <c r="GRZ29" s="30"/>
      <c r="GSA29" s="30"/>
      <c r="GSB29" s="30"/>
      <c r="GSC29" s="30"/>
      <c r="GSD29" s="30"/>
      <c r="GSE29" s="30"/>
      <c r="GSF29" s="30"/>
      <c r="GSG29" s="30"/>
      <c r="GSH29" s="30"/>
      <c r="GSI29" s="30"/>
      <c r="GSJ29" s="30"/>
      <c r="GSK29" s="30"/>
      <c r="GSL29" s="30"/>
      <c r="GSM29" s="30"/>
      <c r="GSN29" s="30"/>
      <c r="GSO29" s="30"/>
      <c r="GSP29" s="30"/>
      <c r="GSQ29" s="30"/>
      <c r="GSR29" s="30"/>
      <c r="GSS29" s="30"/>
      <c r="GST29" s="30"/>
      <c r="GSU29" s="30"/>
      <c r="GSV29" s="30"/>
      <c r="GSW29" s="30"/>
      <c r="GSX29" s="30"/>
      <c r="GSY29" s="30"/>
      <c r="GSZ29" s="30"/>
      <c r="GTA29" s="30"/>
      <c r="GTB29" s="30"/>
      <c r="GTC29" s="30"/>
      <c r="GTD29" s="30"/>
      <c r="GTE29" s="30"/>
      <c r="GTF29" s="30"/>
      <c r="GTG29" s="30"/>
      <c r="GTH29" s="30"/>
      <c r="GTI29" s="30"/>
      <c r="GTJ29" s="30"/>
      <c r="GTK29" s="30"/>
      <c r="GTL29" s="30"/>
      <c r="GTM29" s="30"/>
      <c r="GTN29" s="30"/>
      <c r="GTO29" s="30"/>
      <c r="GTP29" s="30"/>
      <c r="GTQ29" s="30"/>
      <c r="GTR29" s="30"/>
      <c r="GTS29" s="30"/>
      <c r="GTT29" s="30"/>
      <c r="GTU29" s="30"/>
      <c r="GTV29" s="30"/>
      <c r="GTW29" s="30"/>
      <c r="GTX29" s="30"/>
      <c r="GTY29" s="30"/>
      <c r="GTZ29" s="30"/>
      <c r="GUA29" s="30"/>
      <c r="GUB29" s="30"/>
      <c r="GUC29" s="30"/>
      <c r="GUD29" s="30"/>
      <c r="GUE29" s="30"/>
      <c r="GUF29" s="30"/>
      <c r="GUG29" s="30"/>
      <c r="GUH29" s="30"/>
      <c r="GUI29" s="30"/>
      <c r="GUJ29" s="30"/>
      <c r="GUK29" s="30"/>
      <c r="GUL29" s="30"/>
      <c r="GUM29" s="30"/>
      <c r="GUN29" s="30"/>
      <c r="GUO29" s="30"/>
      <c r="GUP29" s="30"/>
      <c r="GUQ29" s="30"/>
      <c r="GUR29" s="30"/>
      <c r="GUS29" s="30"/>
      <c r="GUT29" s="30"/>
      <c r="GUU29" s="30"/>
      <c r="GUV29" s="30"/>
      <c r="GUW29" s="30"/>
      <c r="GUX29" s="30"/>
      <c r="GUY29" s="30"/>
      <c r="GUZ29" s="30"/>
      <c r="GVA29" s="30"/>
      <c r="GVB29" s="30"/>
      <c r="GVC29" s="30"/>
      <c r="GVD29" s="30"/>
      <c r="GVE29" s="30"/>
      <c r="GVF29" s="30"/>
      <c r="GVG29" s="30"/>
      <c r="GVH29" s="30"/>
      <c r="GVI29" s="30"/>
      <c r="GVJ29" s="30"/>
      <c r="GVK29" s="30"/>
      <c r="GVL29" s="30"/>
      <c r="GVM29" s="30"/>
      <c r="GVN29" s="30"/>
      <c r="GVO29" s="30"/>
      <c r="GVP29" s="30"/>
      <c r="GVQ29" s="30"/>
      <c r="GVR29" s="30"/>
      <c r="GVS29" s="30"/>
      <c r="GVT29" s="30"/>
      <c r="GVU29" s="30"/>
      <c r="GVV29" s="30"/>
      <c r="GVW29" s="30"/>
      <c r="GVX29" s="30"/>
      <c r="GVY29" s="30"/>
      <c r="GVZ29" s="30"/>
      <c r="GWA29" s="30"/>
      <c r="GWB29" s="30"/>
      <c r="GWC29" s="30"/>
      <c r="GWD29" s="30"/>
      <c r="GWE29" s="30"/>
      <c r="GWF29" s="30"/>
      <c r="GWG29" s="30"/>
      <c r="GWH29" s="30"/>
      <c r="GWI29" s="30"/>
      <c r="GWJ29" s="30"/>
      <c r="GWK29" s="30"/>
      <c r="GWL29" s="30"/>
      <c r="GWM29" s="30"/>
      <c r="GWN29" s="30"/>
      <c r="GWO29" s="30"/>
      <c r="GWP29" s="30"/>
      <c r="GWQ29" s="30"/>
      <c r="GWR29" s="30"/>
      <c r="GWS29" s="30"/>
      <c r="GWT29" s="30"/>
      <c r="GWU29" s="30"/>
      <c r="GWV29" s="30"/>
      <c r="GWW29" s="30"/>
      <c r="GWX29" s="30"/>
      <c r="GWY29" s="30"/>
      <c r="GWZ29" s="30"/>
      <c r="GXA29" s="30"/>
      <c r="GXB29" s="30"/>
      <c r="GXC29" s="30"/>
      <c r="GXD29" s="30"/>
      <c r="GXE29" s="30"/>
      <c r="GXF29" s="30"/>
      <c r="GXG29" s="30"/>
      <c r="GXH29" s="30"/>
      <c r="GXI29" s="30"/>
      <c r="GXJ29" s="30"/>
      <c r="GXK29" s="30"/>
      <c r="GXL29" s="30"/>
      <c r="GXM29" s="30"/>
      <c r="GXN29" s="30"/>
      <c r="GXO29" s="30"/>
      <c r="GXP29" s="30"/>
      <c r="GXQ29" s="30"/>
      <c r="GXR29" s="30"/>
      <c r="GXS29" s="30"/>
      <c r="GXT29" s="30"/>
      <c r="GXU29" s="30"/>
      <c r="GXV29" s="30"/>
      <c r="GXW29" s="30"/>
      <c r="GXX29" s="30"/>
      <c r="GXY29" s="30"/>
      <c r="GXZ29" s="30"/>
      <c r="GYA29" s="30"/>
      <c r="GYB29" s="30"/>
      <c r="GYC29" s="30"/>
      <c r="GYD29" s="30"/>
      <c r="GYE29" s="30"/>
      <c r="GYF29" s="30"/>
      <c r="GYG29" s="30"/>
      <c r="GYH29" s="30"/>
      <c r="GYI29" s="30"/>
      <c r="GYJ29" s="30"/>
      <c r="GYK29" s="30"/>
      <c r="GYL29" s="30"/>
      <c r="GYM29" s="30"/>
      <c r="GYN29" s="30"/>
      <c r="GYO29" s="30"/>
      <c r="GYP29" s="30"/>
      <c r="GYQ29" s="30"/>
      <c r="GYR29" s="30"/>
      <c r="GYS29" s="30"/>
      <c r="GYT29" s="30"/>
      <c r="GYU29" s="30"/>
      <c r="GYV29" s="30"/>
      <c r="GYW29" s="30"/>
      <c r="GYX29" s="30"/>
      <c r="GYY29" s="30"/>
      <c r="GYZ29" s="30"/>
      <c r="GZA29" s="30"/>
      <c r="GZB29" s="30"/>
      <c r="GZC29" s="30"/>
      <c r="GZD29" s="30"/>
      <c r="GZE29" s="30"/>
      <c r="GZF29" s="30"/>
      <c r="GZG29" s="30"/>
      <c r="GZH29" s="30"/>
      <c r="GZI29" s="30"/>
      <c r="GZJ29" s="30"/>
      <c r="GZK29" s="30"/>
      <c r="GZL29" s="30"/>
      <c r="GZM29" s="30"/>
      <c r="GZN29" s="30"/>
      <c r="GZO29" s="30"/>
      <c r="GZP29" s="30"/>
      <c r="GZQ29" s="30"/>
      <c r="GZR29" s="30"/>
      <c r="GZS29" s="30"/>
      <c r="GZT29" s="30"/>
      <c r="GZU29" s="30"/>
      <c r="GZV29" s="30"/>
      <c r="GZW29" s="30"/>
      <c r="GZX29" s="30"/>
      <c r="GZY29" s="30"/>
      <c r="GZZ29" s="30"/>
      <c r="HAA29" s="30"/>
      <c r="HAB29" s="30"/>
      <c r="HAC29" s="30"/>
      <c r="HAD29" s="30"/>
      <c r="HAE29" s="30"/>
      <c r="HAF29" s="30"/>
      <c r="HAG29" s="30"/>
      <c r="HAH29" s="30"/>
      <c r="HAI29" s="30"/>
      <c r="HAJ29" s="30"/>
      <c r="HAK29" s="30"/>
      <c r="HAL29" s="30"/>
      <c r="HAM29" s="30"/>
      <c r="HAN29" s="30"/>
      <c r="HAO29" s="30"/>
      <c r="HAP29" s="30"/>
      <c r="HAQ29" s="30"/>
      <c r="HAR29" s="30"/>
      <c r="HAS29" s="30"/>
      <c r="HAT29" s="30"/>
      <c r="HAU29" s="30"/>
      <c r="HAV29" s="30"/>
      <c r="HAW29" s="30"/>
      <c r="HAX29" s="30"/>
      <c r="HAY29" s="30"/>
      <c r="HAZ29" s="30"/>
      <c r="HBA29" s="30"/>
      <c r="HBB29" s="30"/>
      <c r="HBC29" s="30"/>
      <c r="HBD29" s="30"/>
      <c r="HBE29" s="30"/>
      <c r="HBF29" s="30"/>
      <c r="HBG29" s="30"/>
      <c r="HBH29" s="30"/>
      <c r="HBI29" s="30"/>
      <c r="HBJ29" s="30"/>
      <c r="HBK29" s="30"/>
      <c r="HBL29" s="30"/>
      <c r="HBM29" s="30"/>
      <c r="HBN29" s="30"/>
      <c r="HBO29" s="30"/>
      <c r="HBP29" s="30"/>
      <c r="HBQ29" s="30"/>
      <c r="HBR29" s="30"/>
      <c r="HBS29" s="30"/>
      <c r="HBT29" s="30"/>
      <c r="HBU29" s="30"/>
      <c r="HBV29" s="30"/>
      <c r="HBW29" s="30"/>
      <c r="HBX29" s="30"/>
      <c r="HBY29" s="30"/>
      <c r="HBZ29" s="30"/>
      <c r="HCA29" s="30"/>
      <c r="HCB29" s="30"/>
      <c r="HCC29" s="30"/>
      <c r="HCD29" s="30"/>
      <c r="HCE29" s="30"/>
      <c r="HCF29" s="30"/>
      <c r="HCG29" s="30"/>
      <c r="HCH29" s="30"/>
      <c r="HCI29" s="30"/>
      <c r="HCJ29" s="30"/>
      <c r="HCK29" s="30"/>
      <c r="HCL29" s="30"/>
      <c r="HCM29" s="30"/>
      <c r="HCN29" s="30"/>
      <c r="HCO29" s="30"/>
      <c r="HCP29" s="30"/>
      <c r="HCQ29" s="30"/>
      <c r="HCR29" s="30"/>
      <c r="HCS29" s="30"/>
      <c r="HCT29" s="30"/>
      <c r="HCU29" s="30"/>
      <c r="HCV29" s="30"/>
      <c r="HCW29" s="30"/>
      <c r="HCX29" s="30"/>
      <c r="HCY29" s="30"/>
      <c r="HCZ29" s="30"/>
      <c r="HDA29" s="30"/>
      <c r="HDB29" s="30"/>
      <c r="HDC29" s="30"/>
      <c r="HDD29" s="30"/>
      <c r="HDE29" s="30"/>
      <c r="HDF29" s="30"/>
      <c r="HDG29" s="30"/>
      <c r="HDH29" s="30"/>
      <c r="HDI29" s="30"/>
      <c r="HDJ29" s="30"/>
      <c r="HDK29" s="30"/>
      <c r="HDL29" s="30"/>
      <c r="HDM29" s="30"/>
      <c r="HDN29" s="30"/>
      <c r="HDO29" s="30"/>
      <c r="HDP29" s="30"/>
      <c r="HDQ29" s="30"/>
      <c r="HDR29" s="30"/>
      <c r="HDS29" s="30"/>
      <c r="HDT29" s="30"/>
      <c r="HDU29" s="30"/>
      <c r="HDV29" s="30"/>
      <c r="HDW29" s="30"/>
      <c r="HDX29" s="30"/>
      <c r="HDY29" s="30"/>
      <c r="HDZ29" s="30"/>
      <c r="HEA29" s="30"/>
      <c r="HEB29" s="30"/>
      <c r="HEC29" s="30"/>
      <c r="HED29" s="30"/>
      <c r="HEE29" s="30"/>
      <c r="HEF29" s="30"/>
      <c r="HEG29" s="30"/>
      <c r="HEH29" s="30"/>
      <c r="HEI29" s="30"/>
      <c r="HEJ29" s="30"/>
      <c r="HEK29" s="30"/>
      <c r="HEL29" s="30"/>
      <c r="HEM29" s="30"/>
      <c r="HEN29" s="30"/>
      <c r="HEO29" s="30"/>
      <c r="HEP29" s="30"/>
      <c r="HEQ29" s="30"/>
      <c r="HER29" s="30"/>
      <c r="HES29" s="30"/>
      <c r="HET29" s="30"/>
      <c r="HEU29" s="30"/>
      <c r="HEV29" s="30"/>
      <c r="HEW29" s="30"/>
      <c r="HEX29" s="30"/>
      <c r="HEY29" s="30"/>
      <c r="HEZ29" s="30"/>
      <c r="HFA29" s="30"/>
      <c r="HFB29" s="30"/>
      <c r="HFC29" s="30"/>
      <c r="HFD29" s="30"/>
      <c r="HFE29" s="30"/>
      <c r="HFF29" s="30"/>
      <c r="HFG29" s="30"/>
      <c r="HFH29" s="30"/>
      <c r="HFI29" s="30"/>
      <c r="HFJ29" s="30"/>
      <c r="HFK29" s="30"/>
      <c r="HFL29" s="30"/>
      <c r="HFM29" s="30"/>
      <c r="HFN29" s="30"/>
      <c r="HFO29" s="30"/>
      <c r="HFP29" s="30"/>
      <c r="HFQ29" s="30"/>
      <c r="HFR29" s="30"/>
      <c r="HFS29" s="30"/>
      <c r="HFT29" s="30"/>
      <c r="HFU29" s="30"/>
      <c r="HFV29" s="30"/>
      <c r="HFW29" s="30"/>
      <c r="HFX29" s="30"/>
      <c r="HFY29" s="30"/>
      <c r="HFZ29" s="30"/>
      <c r="HGA29" s="30"/>
      <c r="HGB29" s="30"/>
      <c r="HGC29" s="30"/>
      <c r="HGD29" s="30"/>
      <c r="HGE29" s="30"/>
      <c r="HGF29" s="30"/>
      <c r="HGG29" s="30"/>
      <c r="HGH29" s="30"/>
      <c r="HGI29" s="30"/>
      <c r="HGJ29" s="30"/>
      <c r="HGK29" s="30"/>
      <c r="HGL29" s="30"/>
      <c r="HGM29" s="30"/>
      <c r="HGN29" s="30"/>
      <c r="HGO29" s="30"/>
      <c r="HGP29" s="30"/>
      <c r="HGQ29" s="30"/>
      <c r="HGR29" s="30"/>
      <c r="HGS29" s="30"/>
      <c r="HGT29" s="30"/>
      <c r="HGU29" s="30"/>
      <c r="HGV29" s="30"/>
      <c r="HGW29" s="30"/>
      <c r="HGX29" s="30"/>
      <c r="HGY29" s="30"/>
      <c r="HGZ29" s="30"/>
      <c r="HHA29" s="30"/>
      <c r="HHB29" s="30"/>
      <c r="HHC29" s="30"/>
      <c r="HHD29" s="30"/>
      <c r="HHE29" s="30"/>
      <c r="HHF29" s="30"/>
      <c r="HHG29" s="30"/>
      <c r="HHH29" s="30"/>
      <c r="HHI29" s="30"/>
      <c r="HHJ29" s="30"/>
      <c r="HHK29" s="30"/>
      <c r="HHL29" s="30"/>
      <c r="HHM29" s="30"/>
      <c r="HHN29" s="30"/>
      <c r="HHO29" s="30"/>
      <c r="HHP29" s="30"/>
      <c r="HHQ29" s="30"/>
      <c r="HHR29" s="30"/>
      <c r="HHS29" s="30"/>
      <c r="HHT29" s="30"/>
      <c r="HHU29" s="30"/>
      <c r="HHV29" s="30"/>
      <c r="HHW29" s="30"/>
      <c r="HHX29" s="30"/>
      <c r="HHY29" s="30"/>
      <c r="HHZ29" s="30"/>
      <c r="HIA29" s="30"/>
      <c r="HIB29" s="30"/>
      <c r="HIC29" s="30"/>
      <c r="HID29" s="30"/>
      <c r="HIE29" s="30"/>
      <c r="HIF29" s="30"/>
      <c r="HIG29" s="30"/>
      <c r="HIH29" s="30"/>
      <c r="HII29" s="30"/>
      <c r="HIJ29" s="30"/>
      <c r="HIK29" s="30"/>
      <c r="HIL29" s="30"/>
      <c r="HIM29" s="30"/>
      <c r="HIN29" s="30"/>
      <c r="HIO29" s="30"/>
      <c r="HIP29" s="30"/>
      <c r="HIQ29" s="30"/>
      <c r="HIR29" s="30"/>
      <c r="HIS29" s="30"/>
      <c r="HIT29" s="30"/>
      <c r="HIU29" s="30"/>
      <c r="HIV29" s="30"/>
      <c r="HIW29" s="30"/>
      <c r="HIX29" s="30"/>
      <c r="HIY29" s="30"/>
      <c r="HIZ29" s="30"/>
      <c r="HJA29" s="30"/>
      <c r="HJB29" s="30"/>
      <c r="HJC29" s="30"/>
      <c r="HJD29" s="30"/>
      <c r="HJE29" s="30"/>
      <c r="HJF29" s="30"/>
      <c r="HJG29" s="30"/>
      <c r="HJH29" s="30"/>
      <c r="HJI29" s="30"/>
      <c r="HJJ29" s="30"/>
      <c r="HJK29" s="30"/>
      <c r="HJL29" s="30"/>
      <c r="HJM29" s="30"/>
      <c r="HJN29" s="30"/>
      <c r="HJO29" s="30"/>
      <c r="HJP29" s="30"/>
      <c r="HJQ29" s="30"/>
      <c r="HJR29" s="30"/>
      <c r="HJS29" s="30"/>
      <c r="HJT29" s="30"/>
      <c r="HJU29" s="30"/>
      <c r="HJV29" s="30"/>
      <c r="HJW29" s="30"/>
      <c r="HJX29" s="30"/>
      <c r="HJY29" s="30"/>
      <c r="HJZ29" s="30"/>
      <c r="HKA29" s="30"/>
      <c r="HKB29" s="30"/>
      <c r="HKC29" s="30"/>
      <c r="HKD29" s="30"/>
      <c r="HKE29" s="30"/>
      <c r="HKF29" s="30"/>
      <c r="HKG29" s="30"/>
      <c r="HKH29" s="30"/>
      <c r="HKI29" s="30"/>
      <c r="HKJ29" s="30"/>
      <c r="HKK29" s="30"/>
      <c r="HKL29" s="30"/>
      <c r="HKM29" s="30"/>
      <c r="HKN29" s="30"/>
      <c r="HKO29" s="30"/>
      <c r="HKP29" s="30"/>
      <c r="HKQ29" s="30"/>
      <c r="HKR29" s="30"/>
      <c r="HKS29" s="30"/>
      <c r="HKT29" s="30"/>
      <c r="HKU29" s="30"/>
      <c r="HKV29" s="30"/>
      <c r="HKW29" s="30"/>
      <c r="HKX29" s="30"/>
      <c r="HKY29" s="30"/>
      <c r="HKZ29" s="30"/>
      <c r="HLA29" s="30"/>
      <c r="HLB29" s="30"/>
      <c r="HLC29" s="30"/>
      <c r="HLD29" s="30"/>
      <c r="HLE29" s="30"/>
      <c r="HLF29" s="30"/>
      <c r="HLG29" s="30"/>
      <c r="HLH29" s="30"/>
      <c r="HLI29" s="30"/>
      <c r="HLJ29" s="30"/>
      <c r="HLK29" s="30"/>
      <c r="HLL29" s="30"/>
      <c r="HLM29" s="30"/>
      <c r="HLN29" s="30"/>
      <c r="HLO29" s="30"/>
      <c r="HLP29" s="30"/>
      <c r="HLQ29" s="30"/>
      <c r="HLR29" s="30"/>
      <c r="HLS29" s="30"/>
      <c r="HLT29" s="30"/>
      <c r="HLU29" s="30"/>
      <c r="HLV29" s="30"/>
      <c r="HLW29" s="30"/>
      <c r="HLX29" s="30"/>
      <c r="HLY29" s="30"/>
      <c r="HLZ29" s="30"/>
      <c r="HMA29" s="30"/>
      <c r="HMB29" s="30"/>
      <c r="HMC29" s="30"/>
      <c r="HMD29" s="30"/>
      <c r="HME29" s="30"/>
      <c r="HMF29" s="30"/>
      <c r="HMG29" s="30"/>
      <c r="HMH29" s="30"/>
      <c r="HMI29" s="30"/>
      <c r="HMJ29" s="30"/>
      <c r="HMK29" s="30"/>
      <c r="HML29" s="30"/>
      <c r="HMM29" s="30"/>
      <c r="HMN29" s="30"/>
      <c r="HMO29" s="30"/>
      <c r="HMP29" s="30"/>
      <c r="HMQ29" s="30"/>
      <c r="HMR29" s="30"/>
      <c r="HMS29" s="30"/>
      <c r="HMT29" s="30"/>
      <c r="HMU29" s="30"/>
      <c r="HMV29" s="30"/>
      <c r="HMW29" s="30"/>
      <c r="HMX29" s="30"/>
      <c r="HMY29" s="30"/>
      <c r="HMZ29" s="30"/>
      <c r="HNA29" s="30"/>
      <c r="HNB29" s="30"/>
      <c r="HNC29" s="30"/>
      <c r="HND29" s="30"/>
      <c r="HNE29" s="30"/>
      <c r="HNF29" s="30"/>
      <c r="HNG29" s="30"/>
      <c r="HNH29" s="30"/>
      <c r="HNI29" s="30"/>
      <c r="HNJ29" s="30"/>
      <c r="HNK29" s="30"/>
      <c r="HNL29" s="30"/>
      <c r="HNM29" s="30"/>
      <c r="HNN29" s="30"/>
      <c r="HNO29" s="30"/>
      <c r="HNP29" s="30"/>
      <c r="HNQ29" s="30"/>
      <c r="HNR29" s="30"/>
      <c r="HNS29" s="30"/>
      <c r="HNT29" s="30"/>
      <c r="HNU29" s="30"/>
      <c r="HNV29" s="30"/>
      <c r="HNW29" s="30"/>
      <c r="HNX29" s="30"/>
      <c r="HNY29" s="30"/>
      <c r="HNZ29" s="30"/>
      <c r="HOA29" s="30"/>
      <c r="HOB29" s="30"/>
      <c r="HOC29" s="30"/>
      <c r="HOD29" s="30"/>
      <c r="HOE29" s="30"/>
      <c r="HOF29" s="30"/>
      <c r="HOG29" s="30"/>
      <c r="HOH29" s="30"/>
      <c r="HOI29" s="30"/>
      <c r="HOJ29" s="30"/>
      <c r="HOK29" s="30"/>
      <c r="HOL29" s="30"/>
      <c r="HOM29" s="30"/>
      <c r="HON29" s="30"/>
      <c r="HOO29" s="30"/>
      <c r="HOP29" s="30"/>
      <c r="HOQ29" s="30"/>
      <c r="HOR29" s="30"/>
      <c r="HOS29" s="30"/>
      <c r="HOT29" s="30"/>
      <c r="HOU29" s="30"/>
      <c r="HOV29" s="30"/>
      <c r="HOW29" s="30"/>
      <c r="HOX29" s="30"/>
      <c r="HOY29" s="30"/>
      <c r="HOZ29" s="30"/>
      <c r="HPA29" s="30"/>
      <c r="HPB29" s="30"/>
      <c r="HPC29" s="30"/>
      <c r="HPD29" s="30"/>
      <c r="HPE29" s="30"/>
      <c r="HPF29" s="30"/>
      <c r="HPG29" s="30"/>
      <c r="HPH29" s="30"/>
      <c r="HPI29" s="30"/>
      <c r="HPJ29" s="30"/>
      <c r="HPK29" s="30"/>
      <c r="HPL29" s="30"/>
      <c r="HPM29" s="30"/>
      <c r="HPN29" s="30"/>
      <c r="HPO29" s="30"/>
      <c r="HPP29" s="30"/>
      <c r="HPQ29" s="30"/>
      <c r="HPR29" s="30"/>
      <c r="HPS29" s="30"/>
      <c r="HPT29" s="30"/>
      <c r="HPU29" s="30"/>
      <c r="HPV29" s="30"/>
      <c r="HPW29" s="30"/>
      <c r="HPX29" s="30"/>
      <c r="HPY29" s="30"/>
      <c r="HPZ29" s="30"/>
      <c r="HQA29" s="30"/>
      <c r="HQB29" s="30"/>
      <c r="HQC29" s="30"/>
      <c r="HQD29" s="30"/>
      <c r="HQE29" s="30"/>
      <c r="HQF29" s="30"/>
      <c r="HQG29" s="30"/>
      <c r="HQH29" s="30"/>
      <c r="HQI29" s="30"/>
      <c r="HQJ29" s="30"/>
      <c r="HQK29" s="30"/>
      <c r="HQL29" s="30"/>
      <c r="HQM29" s="30"/>
      <c r="HQN29" s="30"/>
      <c r="HQO29" s="30"/>
      <c r="HQP29" s="30"/>
      <c r="HQQ29" s="30"/>
      <c r="HQR29" s="30"/>
      <c r="HQS29" s="30"/>
      <c r="HQT29" s="30"/>
      <c r="HQU29" s="30"/>
      <c r="HQV29" s="30"/>
      <c r="HQW29" s="30"/>
      <c r="HQX29" s="30"/>
      <c r="HQY29" s="30"/>
      <c r="HQZ29" s="30"/>
      <c r="HRA29" s="30"/>
      <c r="HRB29" s="30"/>
      <c r="HRC29" s="30"/>
      <c r="HRD29" s="30"/>
      <c r="HRE29" s="30"/>
      <c r="HRF29" s="30"/>
      <c r="HRG29" s="30"/>
      <c r="HRH29" s="30"/>
      <c r="HRI29" s="30"/>
      <c r="HRJ29" s="30"/>
      <c r="HRK29" s="30"/>
      <c r="HRL29" s="30"/>
      <c r="HRM29" s="30"/>
      <c r="HRN29" s="30"/>
      <c r="HRO29" s="30"/>
      <c r="HRP29" s="30"/>
      <c r="HRQ29" s="30"/>
      <c r="HRR29" s="30"/>
      <c r="HRS29" s="30"/>
      <c r="HRT29" s="30"/>
      <c r="HRU29" s="30"/>
      <c r="HRV29" s="30"/>
      <c r="HRW29" s="30"/>
      <c r="HRX29" s="30"/>
      <c r="HRY29" s="30"/>
      <c r="HRZ29" s="30"/>
      <c r="HSA29" s="30"/>
      <c r="HSB29" s="30"/>
      <c r="HSC29" s="30"/>
      <c r="HSD29" s="30"/>
      <c r="HSE29" s="30"/>
      <c r="HSF29" s="30"/>
      <c r="HSG29" s="30"/>
      <c r="HSH29" s="30"/>
      <c r="HSI29" s="30"/>
      <c r="HSJ29" s="30"/>
      <c r="HSK29" s="30"/>
      <c r="HSL29" s="30"/>
      <c r="HSM29" s="30"/>
      <c r="HSN29" s="30"/>
      <c r="HSO29" s="30"/>
      <c r="HSP29" s="30"/>
      <c r="HSQ29" s="30"/>
      <c r="HSR29" s="30"/>
      <c r="HSS29" s="30"/>
      <c r="HST29" s="30"/>
      <c r="HSU29" s="30"/>
      <c r="HSV29" s="30"/>
      <c r="HSW29" s="30"/>
      <c r="HSX29" s="30"/>
      <c r="HSY29" s="30"/>
      <c r="HSZ29" s="30"/>
      <c r="HTA29" s="30"/>
      <c r="HTB29" s="30"/>
      <c r="HTC29" s="30"/>
      <c r="HTD29" s="30"/>
      <c r="HTE29" s="30"/>
      <c r="HTF29" s="30"/>
      <c r="HTG29" s="30"/>
      <c r="HTH29" s="30"/>
      <c r="HTI29" s="30"/>
      <c r="HTJ29" s="30"/>
      <c r="HTK29" s="30"/>
      <c r="HTL29" s="30"/>
      <c r="HTM29" s="30"/>
      <c r="HTN29" s="30"/>
      <c r="HTO29" s="30"/>
      <c r="HTP29" s="30"/>
      <c r="HTQ29" s="30"/>
      <c r="HTR29" s="30"/>
      <c r="HTS29" s="30"/>
      <c r="HTT29" s="30"/>
      <c r="HTU29" s="30"/>
      <c r="HTV29" s="30"/>
      <c r="HTW29" s="30"/>
      <c r="HTX29" s="30"/>
      <c r="HTY29" s="30"/>
      <c r="HTZ29" s="30"/>
      <c r="HUA29" s="30"/>
      <c r="HUB29" s="30"/>
      <c r="HUC29" s="30"/>
      <c r="HUD29" s="30"/>
      <c r="HUE29" s="30"/>
      <c r="HUF29" s="30"/>
      <c r="HUG29" s="30"/>
      <c r="HUH29" s="30"/>
      <c r="HUI29" s="30"/>
      <c r="HUJ29" s="30"/>
      <c r="HUK29" s="30"/>
      <c r="HUL29" s="30"/>
      <c r="HUM29" s="30"/>
      <c r="HUN29" s="30"/>
      <c r="HUO29" s="30"/>
      <c r="HUP29" s="30"/>
      <c r="HUQ29" s="30"/>
      <c r="HUR29" s="30"/>
      <c r="HUS29" s="30"/>
      <c r="HUT29" s="30"/>
      <c r="HUU29" s="30"/>
      <c r="HUV29" s="30"/>
      <c r="HUW29" s="30"/>
      <c r="HUX29" s="30"/>
      <c r="HUY29" s="30"/>
      <c r="HUZ29" s="30"/>
      <c r="HVA29" s="30"/>
      <c r="HVB29" s="30"/>
      <c r="HVC29" s="30"/>
      <c r="HVD29" s="30"/>
      <c r="HVE29" s="30"/>
      <c r="HVF29" s="30"/>
      <c r="HVG29" s="30"/>
      <c r="HVH29" s="30"/>
      <c r="HVI29" s="30"/>
      <c r="HVJ29" s="30"/>
      <c r="HVK29" s="30"/>
      <c r="HVL29" s="30"/>
      <c r="HVM29" s="30"/>
      <c r="HVN29" s="30"/>
      <c r="HVO29" s="30"/>
      <c r="HVP29" s="30"/>
      <c r="HVQ29" s="30"/>
      <c r="HVR29" s="30"/>
      <c r="HVS29" s="30"/>
      <c r="HVT29" s="30"/>
      <c r="HVU29" s="30"/>
      <c r="HVV29" s="30"/>
      <c r="HVW29" s="30"/>
      <c r="HVX29" s="30"/>
      <c r="HVY29" s="30"/>
      <c r="HVZ29" s="30"/>
      <c r="HWA29" s="30"/>
      <c r="HWB29" s="30"/>
      <c r="HWC29" s="30"/>
      <c r="HWD29" s="30"/>
      <c r="HWE29" s="30"/>
      <c r="HWF29" s="30"/>
      <c r="HWG29" s="30"/>
      <c r="HWH29" s="30"/>
      <c r="HWI29" s="30"/>
      <c r="HWJ29" s="30"/>
      <c r="HWK29" s="30"/>
      <c r="HWL29" s="30"/>
      <c r="HWM29" s="30"/>
      <c r="HWN29" s="30"/>
      <c r="HWO29" s="30"/>
      <c r="HWP29" s="30"/>
      <c r="HWQ29" s="30"/>
      <c r="HWR29" s="30"/>
      <c r="HWS29" s="30"/>
      <c r="HWT29" s="30"/>
      <c r="HWU29" s="30"/>
      <c r="HWV29" s="30"/>
      <c r="HWW29" s="30"/>
      <c r="HWX29" s="30"/>
      <c r="HWY29" s="30"/>
      <c r="HWZ29" s="30"/>
      <c r="HXA29" s="30"/>
      <c r="HXB29" s="30"/>
      <c r="HXC29" s="30"/>
      <c r="HXD29" s="30"/>
      <c r="HXE29" s="30"/>
      <c r="HXF29" s="30"/>
      <c r="HXG29" s="30"/>
      <c r="HXH29" s="30"/>
      <c r="HXI29" s="30"/>
      <c r="HXJ29" s="30"/>
      <c r="HXK29" s="30"/>
      <c r="HXL29" s="30"/>
      <c r="HXM29" s="30"/>
      <c r="HXN29" s="30"/>
      <c r="HXO29" s="30"/>
      <c r="HXP29" s="30"/>
      <c r="HXQ29" s="30"/>
      <c r="HXR29" s="30"/>
      <c r="HXS29" s="30"/>
      <c r="HXT29" s="30"/>
      <c r="HXU29" s="30"/>
      <c r="HXV29" s="30"/>
      <c r="HXW29" s="30"/>
      <c r="HXX29" s="30"/>
      <c r="HXY29" s="30"/>
      <c r="HXZ29" s="30"/>
      <c r="HYA29" s="30"/>
      <c r="HYB29" s="30"/>
      <c r="HYC29" s="30"/>
      <c r="HYD29" s="30"/>
      <c r="HYE29" s="30"/>
      <c r="HYF29" s="30"/>
      <c r="HYG29" s="30"/>
      <c r="HYH29" s="30"/>
      <c r="HYI29" s="30"/>
      <c r="HYJ29" s="30"/>
      <c r="HYK29" s="30"/>
      <c r="HYL29" s="30"/>
      <c r="HYM29" s="30"/>
      <c r="HYN29" s="30"/>
      <c r="HYO29" s="30"/>
      <c r="HYP29" s="30"/>
      <c r="HYQ29" s="30"/>
      <c r="HYR29" s="30"/>
      <c r="HYS29" s="30"/>
      <c r="HYT29" s="30"/>
      <c r="HYU29" s="30"/>
      <c r="HYV29" s="30"/>
      <c r="HYW29" s="30"/>
      <c r="HYX29" s="30"/>
      <c r="HYY29" s="30"/>
      <c r="HYZ29" s="30"/>
      <c r="HZA29" s="30"/>
      <c r="HZB29" s="30"/>
      <c r="HZC29" s="30"/>
      <c r="HZD29" s="30"/>
      <c r="HZE29" s="30"/>
      <c r="HZF29" s="30"/>
      <c r="HZG29" s="30"/>
      <c r="HZH29" s="30"/>
      <c r="HZI29" s="30"/>
      <c r="HZJ29" s="30"/>
      <c r="HZK29" s="30"/>
      <c r="HZL29" s="30"/>
      <c r="HZM29" s="30"/>
      <c r="HZN29" s="30"/>
      <c r="HZO29" s="30"/>
      <c r="HZP29" s="30"/>
      <c r="HZQ29" s="30"/>
      <c r="HZR29" s="30"/>
      <c r="HZS29" s="30"/>
      <c r="HZT29" s="30"/>
      <c r="HZU29" s="30"/>
      <c r="HZV29" s="30"/>
      <c r="HZW29" s="30"/>
      <c r="HZX29" s="30"/>
      <c r="HZY29" s="30"/>
      <c r="HZZ29" s="30"/>
      <c r="IAA29" s="30"/>
      <c r="IAB29" s="30"/>
      <c r="IAC29" s="30"/>
      <c r="IAD29" s="30"/>
      <c r="IAE29" s="30"/>
      <c r="IAF29" s="30"/>
      <c r="IAG29" s="30"/>
      <c r="IAH29" s="30"/>
      <c r="IAI29" s="30"/>
      <c r="IAJ29" s="30"/>
      <c r="IAK29" s="30"/>
      <c r="IAL29" s="30"/>
      <c r="IAM29" s="30"/>
      <c r="IAN29" s="30"/>
      <c r="IAO29" s="30"/>
      <c r="IAP29" s="30"/>
      <c r="IAQ29" s="30"/>
      <c r="IAR29" s="30"/>
      <c r="IAS29" s="30"/>
      <c r="IAT29" s="30"/>
      <c r="IAU29" s="30"/>
      <c r="IAV29" s="30"/>
      <c r="IAW29" s="30"/>
      <c r="IAX29" s="30"/>
      <c r="IAY29" s="30"/>
      <c r="IAZ29" s="30"/>
      <c r="IBA29" s="30"/>
      <c r="IBB29" s="30"/>
      <c r="IBC29" s="30"/>
      <c r="IBD29" s="30"/>
      <c r="IBE29" s="30"/>
      <c r="IBF29" s="30"/>
      <c r="IBG29" s="30"/>
      <c r="IBH29" s="30"/>
      <c r="IBI29" s="30"/>
      <c r="IBJ29" s="30"/>
      <c r="IBK29" s="30"/>
      <c r="IBL29" s="30"/>
      <c r="IBM29" s="30"/>
      <c r="IBN29" s="30"/>
      <c r="IBO29" s="30"/>
      <c r="IBP29" s="30"/>
      <c r="IBQ29" s="30"/>
      <c r="IBR29" s="30"/>
      <c r="IBS29" s="30"/>
      <c r="IBT29" s="30"/>
      <c r="IBU29" s="30"/>
      <c r="IBV29" s="30"/>
      <c r="IBW29" s="30"/>
      <c r="IBX29" s="30"/>
      <c r="IBY29" s="30"/>
      <c r="IBZ29" s="30"/>
      <c r="ICA29" s="30"/>
      <c r="ICB29" s="30"/>
      <c r="ICC29" s="30"/>
      <c r="ICD29" s="30"/>
      <c r="ICE29" s="30"/>
      <c r="ICF29" s="30"/>
      <c r="ICG29" s="30"/>
      <c r="ICH29" s="30"/>
      <c r="ICI29" s="30"/>
      <c r="ICJ29" s="30"/>
      <c r="ICK29" s="30"/>
      <c r="ICL29" s="30"/>
      <c r="ICM29" s="30"/>
      <c r="ICN29" s="30"/>
      <c r="ICO29" s="30"/>
      <c r="ICP29" s="30"/>
      <c r="ICQ29" s="30"/>
      <c r="ICR29" s="30"/>
      <c r="ICS29" s="30"/>
      <c r="ICT29" s="30"/>
      <c r="ICU29" s="30"/>
      <c r="ICV29" s="30"/>
      <c r="ICW29" s="30"/>
      <c r="ICX29" s="30"/>
      <c r="ICY29" s="30"/>
      <c r="ICZ29" s="30"/>
      <c r="IDA29" s="30"/>
      <c r="IDB29" s="30"/>
      <c r="IDC29" s="30"/>
      <c r="IDD29" s="30"/>
      <c r="IDE29" s="30"/>
      <c r="IDF29" s="30"/>
      <c r="IDG29" s="30"/>
      <c r="IDH29" s="30"/>
      <c r="IDI29" s="30"/>
      <c r="IDJ29" s="30"/>
      <c r="IDK29" s="30"/>
      <c r="IDL29" s="30"/>
      <c r="IDM29" s="30"/>
      <c r="IDN29" s="30"/>
      <c r="IDO29" s="30"/>
      <c r="IDP29" s="30"/>
      <c r="IDQ29" s="30"/>
      <c r="IDR29" s="30"/>
      <c r="IDS29" s="30"/>
      <c r="IDT29" s="30"/>
      <c r="IDU29" s="30"/>
      <c r="IDV29" s="30"/>
      <c r="IDW29" s="30"/>
      <c r="IDX29" s="30"/>
      <c r="IDY29" s="30"/>
      <c r="IDZ29" s="30"/>
      <c r="IEA29" s="30"/>
      <c r="IEB29" s="30"/>
      <c r="IEC29" s="30"/>
      <c r="IED29" s="30"/>
      <c r="IEE29" s="30"/>
      <c r="IEF29" s="30"/>
      <c r="IEG29" s="30"/>
      <c r="IEH29" s="30"/>
      <c r="IEI29" s="30"/>
      <c r="IEJ29" s="30"/>
      <c r="IEK29" s="30"/>
      <c r="IEL29" s="30"/>
      <c r="IEM29" s="30"/>
      <c r="IEN29" s="30"/>
      <c r="IEO29" s="30"/>
      <c r="IEP29" s="30"/>
      <c r="IEQ29" s="30"/>
      <c r="IER29" s="30"/>
      <c r="IES29" s="30"/>
      <c r="IET29" s="30"/>
      <c r="IEU29" s="30"/>
      <c r="IEV29" s="30"/>
      <c r="IEW29" s="30"/>
      <c r="IEX29" s="30"/>
      <c r="IEY29" s="30"/>
      <c r="IEZ29" s="30"/>
      <c r="IFA29" s="30"/>
      <c r="IFB29" s="30"/>
      <c r="IFC29" s="30"/>
      <c r="IFD29" s="30"/>
      <c r="IFE29" s="30"/>
      <c r="IFF29" s="30"/>
      <c r="IFG29" s="30"/>
      <c r="IFH29" s="30"/>
      <c r="IFI29" s="30"/>
      <c r="IFJ29" s="30"/>
      <c r="IFK29" s="30"/>
      <c r="IFL29" s="30"/>
      <c r="IFM29" s="30"/>
      <c r="IFN29" s="30"/>
      <c r="IFO29" s="30"/>
      <c r="IFP29" s="30"/>
      <c r="IFQ29" s="30"/>
      <c r="IFR29" s="30"/>
      <c r="IFS29" s="30"/>
      <c r="IFT29" s="30"/>
      <c r="IFU29" s="30"/>
      <c r="IFV29" s="30"/>
      <c r="IFW29" s="30"/>
      <c r="IFX29" s="30"/>
      <c r="IFY29" s="30"/>
      <c r="IFZ29" s="30"/>
      <c r="IGA29" s="30"/>
      <c r="IGB29" s="30"/>
      <c r="IGC29" s="30"/>
      <c r="IGD29" s="30"/>
      <c r="IGE29" s="30"/>
      <c r="IGF29" s="30"/>
      <c r="IGG29" s="30"/>
      <c r="IGH29" s="30"/>
      <c r="IGI29" s="30"/>
      <c r="IGJ29" s="30"/>
      <c r="IGK29" s="30"/>
      <c r="IGL29" s="30"/>
      <c r="IGM29" s="30"/>
      <c r="IGN29" s="30"/>
      <c r="IGO29" s="30"/>
      <c r="IGP29" s="30"/>
      <c r="IGQ29" s="30"/>
      <c r="IGR29" s="30"/>
      <c r="IGS29" s="30"/>
      <c r="IGT29" s="30"/>
      <c r="IGU29" s="30"/>
      <c r="IGV29" s="30"/>
      <c r="IGW29" s="30"/>
      <c r="IGX29" s="30"/>
      <c r="IGY29" s="30"/>
      <c r="IGZ29" s="30"/>
      <c r="IHA29" s="30"/>
      <c r="IHB29" s="30"/>
      <c r="IHC29" s="30"/>
      <c r="IHD29" s="30"/>
      <c r="IHE29" s="30"/>
      <c r="IHF29" s="30"/>
      <c r="IHG29" s="30"/>
      <c r="IHH29" s="30"/>
      <c r="IHI29" s="30"/>
      <c r="IHJ29" s="30"/>
      <c r="IHK29" s="30"/>
      <c r="IHL29" s="30"/>
      <c r="IHM29" s="30"/>
      <c r="IHN29" s="30"/>
      <c r="IHO29" s="30"/>
      <c r="IHP29" s="30"/>
      <c r="IHQ29" s="30"/>
      <c r="IHR29" s="30"/>
      <c r="IHS29" s="30"/>
      <c r="IHT29" s="30"/>
      <c r="IHU29" s="30"/>
      <c r="IHV29" s="30"/>
      <c r="IHW29" s="30"/>
      <c r="IHX29" s="30"/>
      <c r="IHY29" s="30"/>
      <c r="IHZ29" s="30"/>
      <c r="IIA29" s="30"/>
      <c r="IIB29" s="30"/>
      <c r="IIC29" s="30"/>
      <c r="IID29" s="30"/>
      <c r="IIE29" s="30"/>
      <c r="IIF29" s="30"/>
      <c r="IIG29" s="30"/>
      <c r="IIH29" s="30"/>
      <c r="III29" s="30"/>
      <c r="IIJ29" s="30"/>
      <c r="IIK29" s="30"/>
      <c r="IIL29" s="30"/>
      <c r="IIM29" s="30"/>
      <c r="IIN29" s="30"/>
      <c r="IIO29" s="30"/>
      <c r="IIP29" s="30"/>
      <c r="IIQ29" s="30"/>
      <c r="IIR29" s="30"/>
      <c r="IIS29" s="30"/>
      <c r="IIT29" s="30"/>
      <c r="IIU29" s="30"/>
      <c r="IIV29" s="30"/>
      <c r="IIW29" s="30"/>
      <c r="IIX29" s="30"/>
      <c r="IIY29" s="30"/>
      <c r="IIZ29" s="30"/>
      <c r="IJA29" s="30"/>
      <c r="IJB29" s="30"/>
      <c r="IJC29" s="30"/>
      <c r="IJD29" s="30"/>
      <c r="IJE29" s="30"/>
      <c r="IJF29" s="30"/>
      <c r="IJG29" s="30"/>
      <c r="IJH29" s="30"/>
      <c r="IJI29" s="30"/>
      <c r="IJJ29" s="30"/>
      <c r="IJK29" s="30"/>
      <c r="IJL29" s="30"/>
      <c r="IJM29" s="30"/>
      <c r="IJN29" s="30"/>
      <c r="IJO29" s="30"/>
      <c r="IJP29" s="30"/>
      <c r="IJQ29" s="30"/>
      <c r="IJR29" s="30"/>
      <c r="IJS29" s="30"/>
      <c r="IJT29" s="30"/>
      <c r="IJU29" s="30"/>
      <c r="IJV29" s="30"/>
      <c r="IJW29" s="30"/>
      <c r="IJX29" s="30"/>
      <c r="IJY29" s="30"/>
      <c r="IJZ29" s="30"/>
      <c r="IKA29" s="30"/>
      <c r="IKB29" s="30"/>
      <c r="IKC29" s="30"/>
      <c r="IKD29" s="30"/>
      <c r="IKE29" s="30"/>
      <c r="IKF29" s="30"/>
      <c r="IKG29" s="30"/>
      <c r="IKH29" s="30"/>
      <c r="IKI29" s="30"/>
      <c r="IKJ29" s="30"/>
      <c r="IKK29" s="30"/>
      <c r="IKL29" s="30"/>
      <c r="IKM29" s="30"/>
      <c r="IKN29" s="30"/>
      <c r="IKO29" s="30"/>
      <c r="IKP29" s="30"/>
      <c r="IKQ29" s="30"/>
      <c r="IKR29" s="30"/>
      <c r="IKS29" s="30"/>
      <c r="IKT29" s="30"/>
      <c r="IKU29" s="30"/>
      <c r="IKV29" s="30"/>
      <c r="IKW29" s="30"/>
      <c r="IKX29" s="30"/>
      <c r="IKY29" s="30"/>
      <c r="IKZ29" s="30"/>
      <c r="ILA29" s="30"/>
      <c r="ILB29" s="30"/>
      <c r="ILC29" s="30"/>
      <c r="ILD29" s="30"/>
      <c r="ILE29" s="30"/>
      <c r="ILF29" s="30"/>
      <c r="ILG29" s="30"/>
      <c r="ILH29" s="30"/>
      <c r="ILI29" s="30"/>
      <c r="ILJ29" s="30"/>
      <c r="ILK29" s="30"/>
      <c r="ILL29" s="30"/>
      <c r="ILM29" s="30"/>
      <c r="ILN29" s="30"/>
      <c r="ILO29" s="30"/>
      <c r="ILP29" s="30"/>
      <c r="ILQ29" s="30"/>
      <c r="ILR29" s="30"/>
      <c r="ILS29" s="30"/>
      <c r="ILT29" s="30"/>
      <c r="ILU29" s="30"/>
      <c r="ILV29" s="30"/>
      <c r="ILW29" s="30"/>
      <c r="ILX29" s="30"/>
      <c r="ILY29" s="30"/>
      <c r="ILZ29" s="30"/>
      <c r="IMA29" s="30"/>
      <c r="IMB29" s="30"/>
      <c r="IMC29" s="30"/>
      <c r="IMD29" s="30"/>
      <c r="IME29" s="30"/>
      <c r="IMF29" s="30"/>
      <c r="IMG29" s="30"/>
      <c r="IMH29" s="30"/>
      <c r="IMI29" s="30"/>
      <c r="IMJ29" s="30"/>
      <c r="IMK29" s="30"/>
      <c r="IML29" s="30"/>
      <c r="IMM29" s="30"/>
      <c r="IMN29" s="30"/>
      <c r="IMO29" s="30"/>
      <c r="IMP29" s="30"/>
      <c r="IMQ29" s="30"/>
      <c r="IMR29" s="30"/>
      <c r="IMS29" s="30"/>
      <c r="IMT29" s="30"/>
      <c r="IMU29" s="30"/>
      <c r="IMV29" s="30"/>
      <c r="IMW29" s="30"/>
      <c r="IMX29" s="30"/>
      <c r="IMY29" s="30"/>
      <c r="IMZ29" s="30"/>
      <c r="INA29" s="30"/>
      <c r="INB29" s="30"/>
      <c r="INC29" s="30"/>
      <c r="IND29" s="30"/>
      <c r="INE29" s="30"/>
      <c r="INF29" s="30"/>
      <c r="ING29" s="30"/>
      <c r="INH29" s="30"/>
      <c r="INI29" s="30"/>
      <c r="INJ29" s="30"/>
      <c r="INK29" s="30"/>
      <c r="INL29" s="30"/>
      <c r="INM29" s="30"/>
      <c r="INN29" s="30"/>
      <c r="INO29" s="30"/>
      <c r="INP29" s="30"/>
      <c r="INQ29" s="30"/>
      <c r="INR29" s="30"/>
      <c r="INS29" s="30"/>
      <c r="INT29" s="30"/>
      <c r="INU29" s="30"/>
      <c r="INV29" s="30"/>
      <c r="INW29" s="30"/>
      <c r="INX29" s="30"/>
      <c r="INY29" s="30"/>
      <c r="INZ29" s="30"/>
      <c r="IOA29" s="30"/>
      <c r="IOB29" s="30"/>
      <c r="IOC29" s="30"/>
      <c r="IOD29" s="30"/>
      <c r="IOE29" s="30"/>
      <c r="IOF29" s="30"/>
      <c r="IOG29" s="30"/>
      <c r="IOH29" s="30"/>
      <c r="IOI29" s="30"/>
      <c r="IOJ29" s="30"/>
      <c r="IOK29" s="30"/>
      <c r="IOL29" s="30"/>
      <c r="IOM29" s="30"/>
      <c r="ION29" s="30"/>
      <c r="IOO29" s="30"/>
      <c r="IOP29" s="30"/>
      <c r="IOQ29" s="30"/>
      <c r="IOR29" s="30"/>
      <c r="IOS29" s="30"/>
      <c r="IOT29" s="30"/>
      <c r="IOU29" s="30"/>
      <c r="IOV29" s="30"/>
      <c r="IOW29" s="30"/>
      <c r="IOX29" s="30"/>
      <c r="IOY29" s="30"/>
      <c r="IOZ29" s="30"/>
      <c r="IPA29" s="30"/>
      <c r="IPB29" s="30"/>
      <c r="IPC29" s="30"/>
      <c r="IPD29" s="30"/>
      <c r="IPE29" s="30"/>
      <c r="IPF29" s="30"/>
      <c r="IPG29" s="30"/>
      <c r="IPH29" s="30"/>
      <c r="IPI29" s="30"/>
      <c r="IPJ29" s="30"/>
      <c r="IPK29" s="30"/>
      <c r="IPL29" s="30"/>
      <c r="IPM29" s="30"/>
      <c r="IPN29" s="30"/>
      <c r="IPO29" s="30"/>
      <c r="IPP29" s="30"/>
      <c r="IPQ29" s="30"/>
      <c r="IPR29" s="30"/>
      <c r="IPS29" s="30"/>
      <c r="IPT29" s="30"/>
      <c r="IPU29" s="30"/>
      <c r="IPV29" s="30"/>
      <c r="IPW29" s="30"/>
      <c r="IPX29" s="30"/>
      <c r="IPY29" s="30"/>
      <c r="IPZ29" s="30"/>
      <c r="IQA29" s="30"/>
      <c r="IQB29" s="30"/>
      <c r="IQC29" s="30"/>
      <c r="IQD29" s="30"/>
      <c r="IQE29" s="30"/>
      <c r="IQF29" s="30"/>
      <c r="IQG29" s="30"/>
      <c r="IQH29" s="30"/>
      <c r="IQI29" s="30"/>
      <c r="IQJ29" s="30"/>
      <c r="IQK29" s="30"/>
      <c r="IQL29" s="30"/>
      <c r="IQM29" s="30"/>
      <c r="IQN29" s="30"/>
      <c r="IQO29" s="30"/>
      <c r="IQP29" s="30"/>
      <c r="IQQ29" s="30"/>
      <c r="IQR29" s="30"/>
      <c r="IQS29" s="30"/>
      <c r="IQT29" s="30"/>
      <c r="IQU29" s="30"/>
      <c r="IQV29" s="30"/>
      <c r="IQW29" s="30"/>
      <c r="IQX29" s="30"/>
      <c r="IQY29" s="30"/>
      <c r="IQZ29" s="30"/>
      <c r="IRA29" s="30"/>
      <c r="IRB29" s="30"/>
      <c r="IRC29" s="30"/>
      <c r="IRD29" s="30"/>
      <c r="IRE29" s="30"/>
      <c r="IRF29" s="30"/>
      <c r="IRG29" s="30"/>
      <c r="IRH29" s="30"/>
      <c r="IRI29" s="30"/>
      <c r="IRJ29" s="30"/>
      <c r="IRK29" s="30"/>
      <c r="IRL29" s="30"/>
      <c r="IRM29" s="30"/>
      <c r="IRN29" s="30"/>
      <c r="IRO29" s="30"/>
      <c r="IRP29" s="30"/>
      <c r="IRQ29" s="30"/>
      <c r="IRR29" s="30"/>
      <c r="IRS29" s="30"/>
      <c r="IRT29" s="30"/>
      <c r="IRU29" s="30"/>
      <c r="IRV29" s="30"/>
      <c r="IRW29" s="30"/>
      <c r="IRX29" s="30"/>
      <c r="IRY29" s="30"/>
      <c r="IRZ29" s="30"/>
      <c r="ISA29" s="30"/>
      <c r="ISB29" s="30"/>
      <c r="ISC29" s="30"/>
      <c r="ISD29" s="30"/>
      <c r="ISE29" s="30"/>
      <c r="ISF29" s="30"/>
      <c r="ISG29" s="30"/>
      <c r="ISH29" s="30"/>
      <c r="ISI29" s="30"/>
      <c r="ISJ29" s="30"/>
      <c r="ISK29" s="30"/>
      <c r="ISL29" s="30"/>
      <c r="ISM29" s="30"/>
      <c r="ISN29" s="30"/>
      <c r="ISO29" s="30"/>
      <c r="ISP29" s="30"/>
      <c r="ISQ29" s="30"/>
      <c r="ISR29" s="30"/>
      <c r="ISS29" s="30"/>
      <c r="IST29" s="30"/>
      <c r="ISU29" s="30"/>
      <c r="ISV29" s="30"/>
      <c r="ISW29" s="30"/>
      <c r="ISX29" s="30"/>
      <c r="ISY29" s="30"/>
      <c r="ISZ29" s="30"/>
      <c r="ITA29" s="30"/>
      <c r="ITB29" s="30"/>
      <c r="ITC29" s="30"/>
      <c r="ITD29" s="30"/>
      <c r="ITE29" s="30"/>
      <c r="ITF29" s="30"/>
      <c r="ITG29" s="30"/>
      <c r="ITH29" s="30"/>
      <c r="ITI29" s="30"/>
      <c r="ITJ29" s="30"/>
      <c r="ITK29" s="30"/>
      <c r="ITL29" s="30"/>
      <c r="ITM29" s="30"/>
      <c r="ITN29" s="30"/>
      <c r="ITO29" s="30"/>
      <c r="ITP29" s="30"/>
      <c r="ITQ29" s="30"/>
      <c r="ITR29" s="30"/>
      <c r="ITS29" s="30"/>
      <c r="ITT29" s="30"/>
      <c r="ITU29" s="30"/>
      <c r="ITV29" s="30"/>
      <c r="ITW29" s="30"/>
      <c r="ITX29" s="30"/>
      <c r="ITY29" s="30"/>
      <c r="ITZ29" s="30"/>
      <c r="IUA29" s="30"/>
      <c r="IUB29" s="30"/>
      <c r="IUC29" s="30"/>
      <c r="IUD29" s="30"/>
      <c r="IUE29" s="30"/>
      <c r="IUF29" s="30"/>
      <c r="IUG29" s="30"/>
      <c r="IUH29" s="30"/>
      <c r="IUI29" s="30"/>
      <c r="IUJ29" s="30"/>
      <c r="IUK29" s="30"/>
      <c r="IUL29" s="30"/>
      <c r="IUM29" s="30"/>
      <c r="IUN29" s="30"/>
      <c r="IUO29" s="30"/>
      <c r="IUP29" s="30"/>
      <c r="IUQ29" s="30"/>
      <c r="IUR29" s="30"/>
      <c r="IUS29" s="30"/>
      <c r="IUT29" s="30"/>
      <c r="IUU29" s="30"/>
      <c r="IUV29" s="30"/>
      <c r="IUW29" s="30"/>
      <c r="IUX29" s="30"/>
      <c r="IUY29" s="30"/>
      <c r="IUZ29" s="30"/>
      <c r="IVA29" s="30"/>
      <c r="IVB29" s="30"/>
      <c r="IVC29" s="30"/>
      <c r="IVD29" s="30"/>
      <c r="IVE29" s="30"/>
      <c r="IVF29" s="30"/>
      <c r="IVG29" s="30"/>
      <c r="IVH29" s="30"/>
      <c r="IVI29" s="30"/>
      <c r="IVJ29" s="30"/>
      <c r="IVK29" s="30"/>
      <c r="IVL29" s="30"/>
      <c r="IVM29" s="30"/>
      <c r="IVN29" s="30"/>
      <c r="IVO29" s="30"/>
      <c r="IVP29" s="30"/>
      <c r="IVQ29" s="30"/>
      <c r="IVR29" s="30"/>
      <c r="IVS29" s="30"/>
      <c r="IVT29" s="30"/>
      <c r="IVU29" s="30"/>
      <c r="IVV29" s="30"/>
      <c r="IVW29" s="30"/>
      <c r="IVX29" s="30"/>
      <c r="IVY29" s="30"/>
      <c r="IVZ29" s="30"/>
      <c r="IWA29" s="30"/>
      <c r="IWB29" s="30"/>
      <c r="IWC29" s="30"/>
      <c r="IWD29" s="30"/>
      <c r="IWE29" s="30"/>
      <c r="IWF29" s="30"/>
      <c r="IWG29" s="30"/>
      <c r="IWH29" s="30"/>
      <c r="IWI29" s="30"/>
      <c r="IWJ29" s="30"/>
      <c r="IWK29" s="30"/>
      <c r="IWL29" s="30"/>
      <c r="IWM29" s="30"/>
      <c r="IWN29" s="30"/>
      <c r="IWO29" s="30"/>
      <c r="IWP29" s="30"/>
      <c r="IWQ29" s="30"/>
      <c r="IWR29" s="30"/>
      <c r="IWS29" s="30"/>
      <c r="IWT29" s="30"/>
      <c r="IWU29" s="30"/>
      <c r="IWV29" s="30"/>
      <c r="IWW29" s="30"/>
      <c r="IWX29" s="30"/>
      <c r="IWY29" s="30"/>
      <c r="IWZ29" s="30"/>
      <c r="IXA29" s="30"/>
      <c r="IXB29" s="30"/>
      <c r="IXC29" s="30"/>
      <c r="IXD29" s="30"/>
      <c r="IXE29" s="30"/>
      <c r="IXF29" s="30"/>
      <c r="IXG29" s="30"/>
      <c r="IXH29" s="30"/>
      <c r="IXI29" s="30"/>
      <c r="IXJ29" s="30"/>
      <c r="IXK29" s="30"/>
      <c r="IXL29" s="30"/>
      <c r="IXM29" s="30"/>
      <c r="IXN29" s="30"/>
      <c r="IXO29" s="30"/>
      <c r="IXP29" s="30"/>
      <c r="IXQ29" s="30"/>
      <c r="IXR29" s="30"/>
      <c r="IXS29" s="30"/>
      <c r="IXT29" s="30"/>
      <c r="IXU29" s="30"/>
      <c r="IXV29" s="30"/>
      <c r="IXW29" s="30"/>
      <c r="IXX29" s="30"/>
      <c r="IXY29" s="30"/>
      <c r="IXZ29" s="30"/>
      <c r="IYA29" s="30"/>
      <c r="IYB29" s="30"/>
      <c r="IYC29" s="30"/>
      <c r="IYD29" s="30"/>
      <c r="IYE29" s="30"/>
      <c r="IYF29" s="30"/>
      <c r="IYG29" s="30"/>
      <c r="IYH29" s="30"/>
      <c r="IYI29" s="30"/>
      <c r="IYJ29" s="30"/>
      <c r="IYK29" s="30"/>
      <c r="IYL29" s="30"/>
      <c r="IYM29" s="30"/>
      <c r="IYN29" s="30"/>
      <c r="IYO29" s="30"/>
      <c r="IYP29" s="30"/>
      <c r="IYQ29" s="30"/>
      <c r="IYR29" s="30"/>
      <c r="IYS29" s="30"/>
      <c r="IYT29" s="30"/>
      <c r="IYU29" s="30"/>
      <c r="IYV29" s="30"/>
      <c r="IYW29" s="30"/>
      <c r="IYX29" s="30"/>
      <c r="IYY29" s="30"/>
      <c r="IYZ29" s="30"/>
      <c r="IZA29" s="30"/>
      <c r="IZB29" s="30"/>
      <c r="IZC29" s="30"/>
      <c r="IZD29" s="30"/>
      <c r="IZE29" s="30"/>
      <c r="IZF29" s="30"/>
      <c r="IZG29" s="30"/>
      <c r="IZH29" s="30"/>
      <c r="IZI29" s="30"/>
      <c r="IZJ29" s="30"/>
      <c r="IZK29" s="30"/>
      <c r="IZL29" s="30"/>
      <c r="IZM29" s="30"/>
      <c r="IZN29" s="30"/>
      <c r="IZO29" s="30"/>
      <c r="IZP29" s="30"/>
      <c r="IZQ29" s="30"/>
      <c r="IZR29" s="30"/>
      <c r="IZS29" s="30"/>
      <c r="IZT29" s="30"/>
      <c r="IZU29" s="30"/>
      <c r="IZV29" s="30"/>
      <c r="IZW29" s="30"/>
      <c r="IZX29" s="30"/>
      <c r="IZY29" s="30"/>
      <c r="IZZ29" s="30"/>
      <c r="JAA29" s="30"/>
      <c r="JAB29" s="30"/>
      <c r="JAC29" s="30"/>
      <c r="JAD29" s="30"/>
      <c r="JAE29" s="30"/>
      <c r="JAF29" s="30"/>
      <c r="JAG29" s="30"/>
      <c r="JAH29" s="30"/>
      <c r="JAI29" s="30"/>
      <c r="JAJ29" s="30"/>
      <c r="JAK29" s="30"/>
      <c r="JAL29" s="30"/>
      <c r="JAM29" s="30"/>
      <c r="JAN29" s="30"/>
      <c r="JAO29" s="30"/>
      <c r="JAP29" s="30"/>
      <c r="JAQ29" s="30"/>
      <c r="JAR29" s="30"/>
      <c r="JAS29" s="30"/>
      <c r="JAT29" s="30"/>
      <c r="JAU29" s="30"/>
      <c r="JAV29" s="30"/>
      <c r="JAW29" s="30"/>
      <c r="JAX29" s="30"/>
      <c r="JAY29" s="30"/>
      <c r="JAZ29" s="30"/>
      <c r="JBA29" s="30"/>
      <c r="JBB29" s="30"/>
      <c r="JBC29" s="30"/>
      <c r="JBD29" s="30"/>
      <c r="JBE29" s="30"/>
      <c r="JBF29" s="30"/>
      <c r="JBG29" s="30"/>
      <c r="JBH29" s="30"/>
      <c r="JBI29" s="30"/>
      <c r="JBJ29" s="30"/>
      <c r="JBK29" s="30"/>
      <c r="JBL29" s="30"/>
      <c r="JBM29" s="30"/>
      <c r="JBN29" s="30"/>
      <c r="JBO29" s="30"/>
      <c r="JBP29" s="30"/>
      <c r="JBQ29" s="30"/>
      <c r="JBR29" s="30"/>
      <c r="JBS29" s="30"/>
      <c r="JBT29" s="30"/>
      <c r="JBU29" s="30"/>
      <c r="JBV29" s="30"/>
      <c r="JBW29" s="30"/>
      <c r="JBX29" s="30"/>
      <c r="JBY29" s="30"/>
      <c r="JBZ29" s="30"/>
      <c r="JCA29" s="30"/>
      <c r="JCB29" s="30"/>
      <c r="JCC29" s="30"/>
      <c r="JCD29" s="30"/>
      <c r="JCE29" s="30"/>
      <c r="JCF29" s="30"/>
      <c r="JCG29" s="30"/>
      <c r="JCH29" s="30"/>
      <c r="JCI29" s="30"/>
      <c r="JCJ29" s="30"/>
      <c r="JCK29" s="30"/>
      <c r="JCL29" s="30"/>
      <c r="JCM29" s="30"/>
      <c r="JCN29" s="30"/>
      <c r="JCO29" s="30"/>
      <c r="JCP29" s="30"/>
      <c r="JCQ29" s="30"/>
      <c r="JCR29" s="30"/>
      <c r="JCS29" s="30"/>
      <c r="JCT29" s="30"/>
      <c r="JCU29" s="30"/>
      <c r="JCV29" s="30"/>
      <c r="JCW29" s="30"/>
      <c r="JCX29" s="30"/>
      <c r="JCY29" s="30"/>
      <c r="JCZ29" s="30"/>
      <c r="JDA29" s="30"/>
      <c r="JDB29" s="30"/>
      <c r="JDC29" s="30"/>
      <c r="JDD29" s="30"/>
      <c r="JDE29" s="30"/>
      <c r="JDF29" s="30"/>
      <c r="JDG29" s="30"/>
      <c r="JDH29" s="30"/>
      <c r="JDI29" s="30"/>
      <c r="JDJ29" s="30"/>
      <c r="JDK29" s="30"/>
      <c r="JDL29" s="30"/>
      <c r="JDM29" s="30"/>
      <c r="JDN29" s="30"/>
      <c r="JDO29" s="30"/>
      <c r="JDP29" s="30"/>
      <c r="JDQ29" s="30"/>
      <c r="JDR29" s="30"/>
      <c r="JDS29" s="30"/>
      <c r="JDT29" s="30"/>
      <c r="JDU29" s="30"/>
      <c r="JDV29" s="30"/>
      <c r="JDW29" s="30"/>
      <c r="JDX29" s="30"/>
      <c r="JDY29" s="30"/>
      <c r="JDZ29" s="30"/>
      <c r="JEA29" s="30"/>
      <c r="JEB29" s="30"/>
      <c r="JEC29" s="30"/>
      <c r="JED29" s="30"/>
      <c r="JEE29" s="30"/>
      <c r="JEF29" s="30"/>
      <c r="JEG29" s="30"/>
      <c r="JEH29" s="30"/>
      <c r="JEI29" s="30"/>
      <c r="JEJ29" s="30"/>
      <c r="JEK29" s="30"/>
      <c r="JEL29" s="30"/>
      <c r="JEM29" s="30"/>
      <c r="JEN29" s="30"/>
      <c r="JEO29" s="30"/>
      <c r="JEP29" s="30"/>
      <c r="JEQ29" s="30"/>
      <c r="JER29" s="30"/>
      <c r="JES29" s="30"/>
      <c r="JET29" s="30"/>
      <c r="JEU29" s="30"/>
      <c r="JEV29" s="30"/>
      <c r="JEW29" s="30"/>
      <c r="JEX29" s="30"/>
      <c r="JEY29" s="30"/>
      <c r="JEZ29" s="30"/>
      <c r="JFA29" s="30"/>
      <c r="JFB29" s="30"/>
      <c r="JFC29" s="30"/>
      <c r="JFD29" s="30"/>
      <c r="JFE29" s="30"/>
      <c r="JFF29" s="30"/>
      <c r="JFG29" s="30"/>
      <c r="JFH29" s="30"/>
      <c r="JFI29" s="30"/>
      <c r="JFJ29" s="30"/>
      <c r="JFK29" s="30"/>
      <c r="JFL29" s="30"/>
      <c r="JFM29" s="30"/>
      <c r="JFN29" s="30"/>
      <c r="JFO29" s="30"/>
      <c r="JFP29" s="30"/>
      <c r="JFQ29" s="30"/>
      <c r="JFR29" s="30"/>
      <c r="JFS29" s="30"/>
      <c r="JFT29" s="30"/>
      <c r="JFU29" s="30"/>
      <c r="JFV29" s="30"/>
      <c r="JFW29" s="30"/>
      <c r="JFX29" s="30"/>
      <c r="JFY29" s="30"/>
      <c r="JFZ29" s="30"/>
      <c r="JGA29" s="30"/>
      <c r="JGB29" s="30"/>
      <c r="JGC29" s="30"/>
      <c r="JGD29" s="30"/>
      <c r="JGE29" s="30"/>
      <c r="JGF29" s="30"/>
      <c r="JGG29" s="30"/>
      <c r="JGH29" s="30"/>
      <c r="JGI29" s="30"/>
      <c r="JGJ29" s="30"/>
      <c r="JGK29" s="30"/>
      <c r="JGL29" s="30"/>
      <c r="JGM29" s="30"/>
      <c r="JGN29" s="30"/>
      <c r="JGO29" s="30"/>
      <c r="JGP29" s="30"/>
      <c r="JGQ29" s="30"/>
      <c r="JGR29" s="30"/>
      <c r="JGS29" s="30"/>
      <c r="JGT29" s="30"/>
      <c r="JGU29" s="30"/>
      <c r="JGV29" s="30"/>
      <c r="JGW29" s="30"/>
      <c r="JGX29" s="30"/>
      <c r="JGY29" s="30"/>
      <c r="JGZ29" s="30"/>
      <c r="JHA29" s="30"/>
      <c r="JHB29" s="30"/>
      <c r="JHC29" s="30"/>
      <c r="JHD29" s="30"/>
      <c r="JHE29" s="30"/>
      <c r="JHF29" s="30"/>
      <c r="JHG29" s="30"/>
      <c r="JHH29" s="30"/>
      <c r="JHI29" s="30"/>
      <c r="JHJ29" s="30"/>
      <c r="JHK29" s="30"/>
      <c r="JHL29" s="30"/>
      <c r="JHM29" s="30"/>
      <c r="JHN29" s="30"/>
      <c r="JHO29" s="30"/>
      <c r="JHP29" s="30"/>
      <c r="JHQ29" s="30"/>
      <c r="JHR29" s="30"/>
      <c r="JHS29" s="30"/>
      <c r="JHT29" s="30"/>
      <c r="JHU29" s="30"/>
      <c r="JHV29" s="30"/>
      <c r="JHW29" s="30"/>
      <c r="JHX29" s="30"/>
      <c r="JHY29" s="30"/>
      <c r="JHZ29" s="30"/>
      <c r="JIA29" s="30"/>
      <c r="JIB29" s="30"/>
      <c r="JIC29" s="30"/>
      <c r="JID29" s="30"/>
      <c r="JIE29" s="30"/>
      <c r="JIF29" s="30"/>
      <c r="JIG29" s="30"/>
      <c r="JIH29" s="30"/>
      <c r="JII29" s="30"/>
      <c r="JIJ29" s="30"/>
      <c r="JIK29" s="30"/>
      <c r="JIL29" s="30"/>
      <c r="JIM29" s="30"/>
      <c r="JIN29" s="30"/>
      <c r="JIO29" s="30"/>
      <c r="JIP29" s="30"/>
      <c r="JIQ29" s="30"/>
      <c r="JIR29" s="30"/>
      <c r="JIS29" s="30"/>
      <c r="JIT29" s="30"/>
      <c r="JIU29" s="30"/>
      <c r="JIV29" s="30"/>
      <c r="JIW29" s="30"/>
      <c r="JIX29" s="30"/>
      <c r="JIY29" s="30"/>
      <c r="JIZ29" s="30"/>
      <c r="JJA29" s="30"/>
      <c r="JJB29" s="30"/>
      <c r="JJC29" s="30"/>
      <c r="JJD29" s="30"/>
      <c r="JJE29" s="30"/>
      <c r="JJF29" s="30"/>
      <c r="JJG29" s="30"/>
      <c r="JJH29" s="30"/>
      <c r="JJI29" s="30"/>
      <c r="JJJ29" s="30"/>
      <c r="JJK29" s="30"/>
      <c r="JJL29" s="30"/>
      <c r="JJM29" s="30"/>
      <c r="JJN29" s="30"/>
      <c r="JJO29" s="30"/>
      <c r="JJP29" s="30"/>
      <c r="JJQ29" s="30"/>
      <c r="JJR29" s="30"/>
      <c r="JJS29" s="30"/>
      <c r="JJT29" s="30"/>
      <c r="JJU29" s="30"/>
      <c r="JJV29" s="30"/>
      <c r="JJW29" s="30"/>
      <c r="JJX29" s="30"/>
      <c r="JJY29" s="30"/>
      <c r="JJZ29" s="30"/>
      <c r="JKA29" s="30"/>
      <c r="JKB29" s="30"/>
      <c r="JKC29" s="30"/>
      <c r="JKD29" s="30"/>
      <c r="JKE29" s="30"/>
      <c r="JKF29" s="30"/>
      <c r="JKG29" s="30"/>
      <c r="JKH29" s="30"/>
      <c r="JKI29" s="30"/>
      <c r="JKJ29" s="30"/>
      <c r="JKK29" s="30"/>
      <c r="JKL29" s="30"/>
      <c r="JKM29" s="30"/>
      <c r="JKN29" s="30"/>
      <c r="JKO29" s="30"/>
      <c r="JKP29" s="30"/>
      <c r="JKQ29" s="30"/>
      <c r="JKR29" s="30"/>
      <c r="JKS29" s="30"/>
      <c r="JKT29" s="30"/>
      <c r="JKU29" s="30"/>
      <c r="JKV29" s="30"/>
      <c r="JKW29" s="30"/>
      <c r="JKX29" s="30"/>
      <c r="JKY29" s="30"/>
      <c r="JKZ29" s="30"/>
      <c r="JLA29" s="30"/>
      <c r="JLB29" s="30"/>
      <c r="JLC29" s="30"/>
      <c r="JLD29" s="30"/>
      <c r="JLE29" s="30"/>
      <c r="JLF29" s="30"/>
      <c r="JLG29" s="30"/>
      <c r="JLH29" s="30"/>
      <c r="JLI29" s="30"/>
      <c r="JLJ29" s="30"/>
      <c r="JLK29" s="30"/>
      <c r="JLL29" s="30"/>
      <c r="JLM29" s="30"/>
      <c r="JLN29" s="30"/>
      <c r="JLO29" s="30"/>
      <c r="JLP29" s="30"/>
      <c r="JLQ29" s="30"/>
      <c r="JLR29" s="30"/>
      <c r="JLS29" s="30"/>
      <c r="JLT29" s="30"/>
      <c r="JLU29" s="30"/>
      <c r="JLV29" s="30"/>
      <c r="JLW29" s="30"/>
      <c r="JLX29" s="30"/>
      <c r="JLY29" s="30"/>
      <c r="JLZ29" s="30"/>
      <c r="JMA29" s="30"/>
      <c r="JMB29" s="30"/>
      <c r="JMC29" s="30"/>
      <c r="JMD29" s="30"/>
      <c r="JME29" s="30"/>
      <c r="JMF29" s="30"/>
      <c r="JMG29" s="30"/>
      <c r="JMH29" s="30"/>
      <c r="JMI29" s="30"/>
      <c r="JMJ29" s="30"/>
      <c r="JMK29" s="30"/>
      <c r="JML29" s="30"/>
      <c r="JMM29" s="30"/>
      <c r="JMN29" s="30"/>
      <c r="JMO29" s="30"/>
      <c r="JMP29" s="30"/>
      <c r="JMQ29" s="30"/>
      <c r="JMR29" s="30"/>
      <c r="JMS29" s="30"/>
      <c r="JMT29" s="30"/>
      <c r="JMU29" s="30"/>
      <c r="JMV29" s="30"/>
      <c r="JMW29" s="30"/>
      <c r="JMX29" s="30"/>
      <c r="JMY29" s="30"/>
      <c r="JMZ29" s="30"/>
      <c r="JNA29" s="30"/>
      <c r="JNB29" s="30"/>
      <c r="JNC29" s="30"/>
      <c r="JND29" s="30"/>
      <c r="JNE29" s="30"/>
      <c r="JNF29" s="30"/>
      <c r="JNG29" s="30"/>
      <c r="JNH29" s="30"/>
      <c r="JNI29" s="30"/>
      <c r="JNJ29" s="30"/>
      <c r="JNK29" s="30"/>
      <c r="JNL29" s="30"/>
      <c r="JNM29" s="30"/>
      <c r="JNN29" s="30"/>
      <c r="JNO29" s="30"/>
      <c r="JNP29" s="30"/>
      <c r="JNQ29" s="30"/>
      <c r="JNR29" s="30"/>
      <c r="JNS29" s="30"/>
      <c r="JNT29" s="30"/>
      <c r="JNU29" s="30"/>
      <c r="JNV29" s="30"/>
      <c r="JNW29" s="30"/>
      <c r="JNX29" s="30"/>
      <c r="JNY29" s="30"/>
      <c r="JNZ29" s="30"/>
      <c r="JOA29" s="30"/>
      <c r="JOB29" s="30"/>
      <c r="JOC29" s="30"/>
      <c r="JOD29" s="30"/>
      <c r="JOE29" s="30"/>
      <c r="JOF29" s="30"/>
      <c r="JOG29" s="30"/>
      <c r="JOH29" s="30"/>
      <c r="JOI29" s="30"/>
      <c r="JOJ29" s="30"/>
      <c r="JOK29" s="30"/>
      <c r="JOL29" s="30"/>
      <c r="JOM29" s="30"/>
      <c r="JON29" s="30"/>
      <c r="JOO29" s="30"/>
      <c r="JOP29" s="30"/>
      <c r="JOQ29" s="30"/>
      <c r="JOR29" s="30"/>
      <c r="JOS29" s="30"/>
      <c r="JOT29" s="30"/>
      <c r="JOU29" s="30"/>
      <c r="JOV29" s="30"/>
      <c r="JOW29" s="30"/>
      <c r="JOX29" s="30"/>
      <c r="JOY29" s="30"/>
      <c r="JOZ29" s="30"/>
      <c r="JPA29" s="30"/>
      <c r="JPB29" s="30"/>
      <c r="JPC29" s="30"/>
      <c r="JPD29" s="30"/>
      <c r="JPE29" s="30"/>
      <c r="JPF29" s="30"/>
      <c r="JPG29" s="30"/>
      <c r="JPH29" s="30"/>
      <c r="JPI29" s="30"/>
      <c r="JPJ29" s="30"/>
      <c r="JPK29" s="30"/>
      <c r="JPL29" s="30"/>
      <c r="JPM29" s="30"/>
      <c r="JPN29" s="30"/>
      <c r="JPO29" s="30"/>
      <c r="JPP29" s="30"/>
      <c r="JPQ29" s="30"/>
      <c r="JPR29" s="30"/>
      <c r="JPS29" s="30"/>
      <c r="JPT29" s="30"/>
      <c r="JPU29" s="30"/>
      <c r="JPV29" s="30"/>
      <c r="JPW29" s="30"/>
      <c r="JPX29" s="30"/>
      <c r="JPY29" s="30"/>
      <c r="JPZ29" s="30"/>
      <c r="JQA29" s="30"/>
      <c r="JQB29" s="30"/>
      <c r="JQC29" s="30"/>
      <c r="JQD29" s="30"/>
      <c r="JQE29" s="30"/>
      <c r="JQF29" s="30"/>
      <c r="JQG29" s="30"/>
      <c r="JQH29" s="30"/>
      <c r="JQI29" s="30"/>
      <c r="JQJ29" s="30"/>
      <c r="JQK29" s="30"/>
      <c r="JQL29" s="30"/>
      <c r="JQM29" s="30"/>
      <c r="JQN29" s="30"/>
      <c r="JQO29" s="30"/>
      <c r="JQP29" s="30"/>
      <c r="JQQ29" s="30"/>
      <c r="JQR29" s="30"/>
      <c r="JQS29" s="30"/>
      <c r="JQT29" s="30"/>
      <c r="JQU29" s="30"/>
      <c r="JQV29" s="30"/>
      <c r="JQW29" s="30"/>
      <c r="JQX29" s="30"/>
      <c r="JQY29" s="30"/>
      <c r="JQZ29" s="30"/>
      <c r="JRA29" s="30"/>
      <c r="JRB29" s="30"/>
      <c r="JRC29" s="30"/>
      <c r="JRD29" s="30"/>
      <c r="JRE29" s="30"/>
      <c r="JRF29" s="30"/>
      <c r="JRG29" s="30"/>
      <c r="JRH29" s="30"/>
      <c r="JRI29" s="30"/>
      <c r="JRJ29" s="30"/>
      <c r="JRK29" s="30"/>
      <c r="JRL29" s="30"/>
      <c r="JRM29" s="30"/>
      <c r="JRN29" s="30"/>
      <c r="JRO29" s="30"/>
      <c r="JRP29" s="30"/>
      <c r="JRQ29" s="30"/>
      <c r="JRR29" s="30"/>
      <c r="JRS29" s="30"/>
      <c r="JRT29" s="30"/>
      <c r="JRU29" s="30"/>
      <c r="JRV29" s="30"/>
      <c r="JRW29" s="30"/>
      <c r="JRX29" s="30"/>
      <c r="JRY29" s="30"/>
      <c r="JRZ29" s="30"/>
      <c r="JSA29" s="30"/>
      <c r="JSB29" s="30"/>
      <c r="JSC29" s="30"/>
      <c r="JSD29" s="30"/>
      <c r="JSE29" s="30"/>
      <c r="JSF29" s="30"/>
      <c r="JSG29" s="30"/>
      <c r="JSH29" s="30"/>
      <c r="JSI29" s="30"/>
      <c r="JSJ29" s="30"/>
      <c r="JSK29" s="30"/>
      <c r="JSL29" s="30"/>
      <c r="JSM29" s="30"/>
      <c r="JSN29" s="30"/>
      <c r="JSO29" s="30"/>
      <c r="JSP29" s="30"/>
      <c r="JSQ29" s="30"/>
      <c r="JSR29" s="30"/>
      <c r="JSS29" s="30"/>
      <c r="JST29" s="30"/>
      <c r="JSU29" s="30"/>
      <c r="JSV29" s="30"/>
      <c r="JSW29" s="30"/>
      <c r="JSX29" s="30"/>
      <c r="JSY29" s="30"/>
      <c r="JSZ29" s="30"/>
      <c r="JTA29" s="30"/>
      <c r="JTB29" s="30"/>
      <c r="JTC29" s="30"/>
      <c r="JTD29" s="30"/>
      <c r="JTE29" s="30"/>
      <c r="JTF29" s="30"/>
      <c r="JTG29" s="30"/>
      <c r="JTH29" s="30"/>
      <c r="JTI29" s="30"/>
      <c r="JTJ29" s="30"/>
      <c r="JTK29" s="30"/>
      <c r="JTL29" s="30"/>
      <c r="JTM29" s="30"/>
      <c r="JTN29" s="30"/>
      <c r="JTO29" s="30"/>
      <c r="JTP29" s="30"/>
      <c r="JTQ29" s="30"/>
      <c r="JTR29" s="30"/>
      <c r="JTS29" s="30"/>
      <c r="JTT29" s="30"/>
      <c r="JTU29" s="30"/>
      <c r="JTV29" s="30"/>
      <c r="JTW29" s="30"/>
      <c r="JTX29" s="30"/>
      <c r="JTY29" s="30"/>
      <c r="JTZ29" s="30"/>
      <c r="JUA29" s="30"/>
      <c r="JUB29" s="30"/>
      <c r="JUC29" s="30"/>
      <c r="JUD29" s="30"/>
      <c r="JUE29" s="30"/>
      <c r="JUF29" s="30"/>
      <c r="JUG29" s="30"/>
      <c r="JUH29" s="30"/>
      <c r="JUI29" s="30"/>
      <c r="JUJ29" s="30"/>
      <c r="JUK29" s="30"/>
      <c r="JUL29" s="30"/>
      <c r="JUM29" s="30"/>
      <c r="JUN29" s="30"/>
      <c r="JUO29" s="30"/>
      <c r="JUP29" s="30"/>
      <c r="JUQ29" s="30"/>
      <c r="JUR29" s="30"/>
      <c r="JUS29" s="30"/>
      <c r="JUT29" s="30"/>
      <c r="JUU29" s="30"/>
      <c r="JUV29" s="30"/>
      <c r="JUW29" s="30"/>
      <c r="JUX29" s="30"/>
      <c r="JUY29" s="30"/>
      <c r="JUZ29" s="30"/>
      <c r="JVA29" s="30"/>
      <c r="JVB29" s="30"/>
      <c r="JVC29" s="30"/>
      <c r="JVD29" s="30"/>
      <c r="JVE29" s="30"/>
      <c r="JVF29" s="30"/>
      <c r="JVG29" s="30"/>
      <c r="JVH29" s="30"/>
      <c r="JVI29" s="30"/>
      <c r="JVJ29" s="30"/>
      <c r="JVK29" s="30"/>
      <c r="JVL29" s="30"/>
      <c r="JVM29" s="30"/>
      <c r="JVN29" s="30"/>
      <c r="JVO29" s="30"/>
      <c r="JVP29" s="30"/>
      <c r="JVQ29" s="30"/>
      <c r="JVR29" s="30"/>
      <c r="JVS29" s="30"/>
      <c r="JVT29" s="30"/>
      <c r="JVU29" s="30"/>
      <c r="JVV29" s="30"/>
      <c r="JVW29" s="30"/>
      <c r="JVX29" s="30"/>
      <c r="JVY29" s="30"/>
      <c r="JVZ29" s="30"/>
      <c r="JWA29" s="30"/>
      <c r="JWB29" s="30"/>
      <c r="JWC29" s="30"/>
      <c r="JWD29" s="30"/>
      <c r="JWE29" s="30"/>
      <c r="JWF29" s="30"/>
      <c r="JWG29" s="30"/>
      <c r="JWH29" s="30"/>
      <c r="JWI29" s="30"/>
      <c r="JWJ29" s="30"/>
      <c r="JWK29" s="30"/>
      <c r="JWL29" s="30"/>
      <c r="JWM29" s="30"/>
      <c r="JWN29" s="30"/>
      <c r="JWO29" s="30"/>
      <c r="JWP29" s="30"/>
      <c r="JWQ29" s="30"/>
      <c r="JWR29" s="30"/>
      <c r="JWS29" s="30"/>
      <c r="JWT29" s="30"/>
      <c r="JWU29" s="30"/>
      <c r="JWV29" s="30"/>
      <c r="JWW29" s="30"/>
      <c r="JWX29" s="30"/>
      <c r="JWY29" s="30"/>
      <c r="JWZ29" s="30"/>
      <c r="JXA29" s="30"/>
      <c r="JXB29" s="30"/>
      <c r="JXC29" s="30"/>
      <c r="JXD29" s="30"/>
      <c r="JXE29" s="30"/>
      <c r="JXF29" s="30"/>
      <c r="JXG29" s="30"/>
      <c r="JXH29" s="30"/>
      <c r="JXI29" s="30"/>
      <c r="JXJ29" s="30"/>
      <c r="JXK29" s="30"/>
      <c r="JXL29" s="30"/>
      <c r="JXM29" s="30"/>
      <c r="JXN29" s="30"/>
      <c r="JXO29" s="30"/>
      <c r="JXP29" s="30"/>
      <c r="JXQ29" s="30"/>
      <c r="JXR29" s="30"/>
      <c r="JXS29" s="30"/>
      <c r="JXT29" s="30"/>
      <c r="JXU29" s="30"/>
      <c r="JXV29" s="30"/>
      <c r="JXW29" s="30"/>
      <c r="JXX29" s="30"/>
      <c r="JXY29" s="30"/>
      <c r="JXZ29" s="30"/>
      <c r="JYA29" s="30"/>
      <c r="JYB29" s="30"/>
      <c r="JYC29" s="30"/>
      <c r="JYD29" s="30"/>
      <c r="JYE29" s="30"/>
      <c r="JYF29" s="30"/>
      <c r="JYG29" s="30"/>
      <c r="JYH29" s="30"/>
      <c r="JYI29" s="30"/>
      <c r="JYJ29" s="30"/>
      <c r="JYK29" s="30"/>
      <c r="JYL29" s="30"/>
      <c r="JYM29" s="30"/>
      <c r="JYN29" s="30"/>
      <c r="JYO29" s="30"/>
      <c r="JYP29" s="30"/>
      <c r="JYQ29" s="30"/>
      <c r="JYR29" s="30"/>
      <c r="JYS29" s="30"/>
      <c r="JYT29" s="30"/>
      <c r="JYU29" s="30"/>
      <c r="JYV29" s="30"/>
      <c r="JYW29" s="30"/>
      <c r="JYX29" s="30"/>
      <c r="JYY29" s="30"/>
      <c r="JYZ29" s="30"/>
      <c r="JZA29" s="30"/>
      <c r="JZB29" s="30"/>
      <c r="JZC29" s="30"/>
      <c r="JZD29" s="30"/>
      <c r="JZE29" s="30"/>
      <c r="JZF29" s="30"/>
      <c r="JZG29" s="30"/>
      <c r="JZH29" s="30"/>
      <c r="JZI29" s="30"/>
      <c r="JZJ29" s="30"/>
      <c r="JZK29" s="30"/>
      <c r="JZL29" s="30"/>
      <c r="JZM29" s="30"/>
      <c r="JZN29" s="30"/>
      <c r="JZO29" s="30"/>
      <c r="JZP29" s="30"/>
      <c r="JZQ29" s="30"/>
      <c r="JZR29" s="30"/>
      <c r="JZS29" s="30"/>
      <c r="JZT29" s="30"/>
      <c r="JZU29" s="30"/>
      <c r="JZV29" s="30"/>
      <c r="JZW29" s="30"/>
      <c r="JZX29" s="30"/>
      <c r="JZY29" s="30"/>
      <c r="JZZ29" s="30"/>
      <c r="KAA29" s="30"/>
      <c r="KAB29" s="30"/>
      <c r="KAC29" s="30"/>
      <c r="KAD29" s="30"/>
      <c r="KAE29" s="30"/>
      <c r="KAF29" s="30"/>
      <c r="KAG29" s="30"/>
      <c r="KAH29" s="30"/>
      <c r="KAI29" s="30"/>
      <c r="KAJ29" s="30"/>
      <c r="KAK29" s="30"/>
      <c r="KAL29" s="30"/>
      <c r="KAM29" s="30"/>
      <c r="KAN29" s="30"/>
      <c r="KAO29" s="30"/>
      <c r="KAP29" s="30"/>
      <c r="KAQ29" s="30"/>
      <c r="KAR29" s="30"/>
      <c r="KAS29" s="30"/>
      <c r="KAT29" s="30"/>
      <c r="KAU29" s="30"/>
      <c r="KAV29" s="30"/>
      <c r="KAW29" s="30"/>
      <c r="KAX29" s="30"/>
      <c r="KAY29" s="30"/>
      <c r="KAZ29" s="30"/>
      <c r="KBA29" s="30"/>
      <c r="KBB29" s="30"/>
      <c r="KBC29" s="30"/>
      <c r="KBD29" s="30"/>
      <c r="KBE29" s="30"/>
      <c r="KBF29" s="30"/>
      <c r="KBG29" s="30"/>
      <c r="KBH29" s="30"/>
      <c r="KBI29" s="30"/>
      <c r="KBJ29" s="30"/>
      <c r="KBK29" s="30"/>
      <c r="KBL29" s="30"/>
      <c r="KBM29" s="30"/>
      <c r="KBN29" s="30"/>
      <c r="KBO29" s="30"/>
      <c r="KBP29" s="30"/>
      <c r="KBQ29" s="30"/>
      <c r="KBR29" s="30"/>
      <c r="KBS29" s="30"/>
      <c r="KBT29" s="30"/>
      <c r="KBU29" s="30"/>
      <c r="KBV29" s="30"/>
      <c r="KBW29" s="30"/>
      <c r="KBX29" s="30"/>
      <c r="KBY29" s="30"/>
      <c r="KBZ29" s="30"/>
      <c r="KCA29" s="30"/>
      <c r="KCB29" s="30"/>
      <c r="KCC29" s="30"/>
      <c r="KCD29" s="30"/>
      <c r="KCE29" s="30"/>
      <c r="KCF29" s="30"/>
      <c r="KCG29" s="30"/>
      <c r="KCH29" s="30"/>
      <c r="KCI29" s="30"/>
      <c r="KCJ29" s="30"/>
      <c r="KCK29" s="30"/>
      <c r="KCL29" s="30"/>
      <c r="KCM29" s="30"/>
      <c r="KCN29" s="30"/>
      <c r="KCO29" s="30"/>
      <c r="KCP29" s="30"/>
      <c r="KCQ29" s="30"/>
      <c r="KCR29" s="30"/>
      <c r="KCS29" s="30"/>
      <c r="KCT29" s="30"/>
      <c r="KCU29" s="30"/>
      <c r="KCV29" s="30"/>
      <c r="KCW29" s="30"/>
      <c r="KCX29" s="30"/>
      <c r="KCY29" s="30"/>
      <c r="KCZ29" s="30"/>
      <c r="KDA29" s="30"/>
      <c r="KDB29" s="30"/>
      <c r="KDC29" s="30"/>
      <c r="KDD29" s="30"/>
      <c r="KDE29" s="30"/>
      <c r="KDF29" s="30"/>
      <c r="KDG29" s="30"/>
      <c r="KDH29" s="30"/>
      <c r="KDI29" s="30"/>
      <c r="KDJ29" s="30"/>
      <c r="KDK29" s="30"/>
      <c r="KDL29" s="30"/>
      <c r="KDM29" s="30"/>
      <c r="KDN29" s="30"/>
      <c r="KDO29" s="30"/>
      <c r="KDP29" s="30"/>
      <c r="KDQ29" s="30"/>
      <c r="KDR29" s="30"/>
      <c r="KDS29" s="30"/>
      <c r="KDT29" s="30"/>
      <c r="KDU29" s="30"/>
      <c r="KDV29" s="30"/>
      <c r="KDW29" s="30"/>
      <c r="KDX29" s="30"/>
      <c r="KDY29" s="30"/>
      <c r="KDZ29" s="30"/>
      <c r="KEA29" s="30"/>
      <c r="KEB29" s="30"/>
      <c r="KEC29" s="30"/>
      <c r="KED29" s="30"/>
      <c r="KEE29" s="30"/>
      <c r="KEF29" s="30"/>
      <c r="KEG29" s="30"/>
      <c r="KEH29" s="30"/>
      <c r="KEI29" s="30"/>
      <c r="KEJ29" s="30"/>
      <c r="KEK29" s="30"/>
      <c r="KEL29" s="30"/>
      <c r="KEM29" s="30"/>
      <c r="KEN29" s="30"/>
      <c r="KEO29" s="30"/>
      <c r="KEP29" s="30"/>
      <c r="KEQ29" s="30"/>
      <c r="KER29" s="30"/>
      <c r="KES29" s="30"/>
      <c r="KET29" s="30"/>
      <c r="KEU29" s="30"/>
      <c r="KEV29" s="30"/>
      <c r="KEW29" s="30"/>
      <c r="KEX29" s="30"/>
      <c r="KEY29" s="30"/>
      <c r="KEZ29" s="30"/>
      <c r="KFA29" s="30"/>
      <c r="KFB29" s="30"/>
      <c r="KFC29" s="30"/>
      <c r="KFD29" s="30"/>
      <c r="KFE29" s="30"/>
      <c r="KFF29" s="30"/>
      <c r="KFG29" s="30"/>
      <c r="KFH29" s="30"/>
      <c r="KFI29" s="30"/>
      <c r="KFJ29" s="30"/>
      <c r="KFK29" s="30"/>
      <c r="KFL29" s="30"/>
      <c r="KFM29" s="30"/>
      <c r="KFN29" s="30"/>
      <c r="KFO29" s="30"/>
      <c r="KFP29" s="30"/>
      <c r="KFQ29" s="30"/>
      <c r="KFR29" s="30"/>
      <c r="KFS29" s="30"/>
      <c r="KFT29" s="30"/>
      <c r="KFU29" s="30"/>
      <c r="KFV29" s="30"/>
      <c r="KFW29" s="30"/>
      <c r="KFX29" s="30"/>
      <c r="KFY29" s="30"/>
      <c r="KFZ29" s="30"/>
      <c r="KGA29" s="30"/>
      <c r="KGB29" s="30"/>
      <c r="KGC29" s="30"/>
      <c r="KGD29" s="30"/>
      <c r="KGE29" s="30"/>
      <c r="KGF29" s="30"/>
      <c r="KGG29" s="30"/>
      <c r="KGH29" s="30"/>
      <c r="KGI29" s="30"/>
      <c r="KGJ29" s="30"/>
      <c r="KGK29" s="30"/>
      <c r="KGL29" s="30"/>
      <c r="KGM29" s="30"/>
      <c r="KGN29" s="30"/>
      <c r="KGO29" s="30"/>
      <c r="KGP29" s="30"/>
      <c r="KGQ29" s="30"/>
      <c r="KGR29" s="30"/>
      <c r="KGS29" s="30"/>
      <c r="KGT29" s="30"/>
      <c r="KGU29" s="30"/>
      <c r="KGV29" s="30"/>
      <c r="KGW29" s="30"/>
      <c r="KGX29" s="30"/>
      <c r="KGY29" s="30"/>
      <c r="KGZ29" s="30"/>
      <c r="KHA29" s="30"/>
      <c r="KHB29" s="30"/>
      <c r="KHC29" s="30"/>
      <c r="KHD29" s="30"/>
      <c r="KHE29" s="30"/>
      <c r="KHF29" s="30"/>
      <c r="KHG29" s="30"/>
      <c r="KHH29" s="30"/>
      <c r="KHI29" s="30"/>
      <c r="KHJ29" s="30"/>
      <c r="KHK29" s="30"/>
      <c r="KHL29" s="30"/>
      <c r="KHM29" s="30"/>
      <c r="KHN29" s="30"/>
      <c r="KHO29" s="30"/>
      <c r="KHP29" s="30"/>
      <c r="KHQ29" s="30"/>
      <c r="KHR29" s="30"/>
      <c r="KHS29" s="30"/>
      <c r="KHT29" s="30"/>
      <c r="KHU29" s="30"/>
      <c r="KHV29" s="30"/>
      <c r="KHW29" s="30"/>
      <c r="KHX29" s="30"/>
      <c r="KHY29" s="30"/>
      <c r="KHZ29" s="30"/>
      <c r="KIA29" s="30"/>
      <c r="KIB29" s="30"/>
      <c r="KIC29" s="30"/>
      <c r="KID29" s="30"/>
      <c r="KIE29" s="30"/>
      <c r="KIF29" s="30"/>
      <c r="KIG29" s="30"/>
      <c r="KIH29" s="30"/>
      <c r="KII29" s="30"/>
      <c r="KIJ29" s="30"/>
      <c r="KIK29" s="30"/>
      <c r="KIL29" s="30"/>
      <c r="KIM29" s="30"/>
      <c r="KIN29" s="30"/>
      <c r="KIO29" s="30"/>
      <c r="KIP29" s="30"/>
      <c r="KIQ29" s="30"/>
      <c r="KIR29" s="30"/>
      <c r="KIS29" s="30"/>
      <c r="KIT29" s="30"/>
      <c r="KIU29" s="30"/>
      <c r="KIV29" s="30"/>
      <c r="KIW29" s="30"/>
      <c r="KIX29" s="30"/>
      <c r="KIY29" s="30"/>
      <c r="KIZ29" s="30"/>
      <c r="KJA29" s="30"/>
      <c r="KJB29" s="30"/>
      <c r="KJC29" s="30"/>
      <c r="KJD29" s="30"/>
      <c r="KJE29" s="30"/>
      <c r="KJF29" s="30"/>
      <c r="KJG29" s="30"/>
      <c r="KJH29" s="30"/>
      <c r="KJI29" s="30"/>
      <c r="KJJ29" s="30"/>
      <c r="KJK29" s="30"/>
      <c r="KJL29" s="30"/>
      <c r="KJM29" s="30"/>
      <c r="KJN29" s="30"/>
      <c r="KJO29" s="30"/>
      <c r="KJP29" s="30"/>
      <c r="KJQ29" s="30"/>
      <c r="KJR29" s="30"/>
      <c r="KJS29" s="30"/>
      <c r="KJT29" s="30"/>
      <c r="KJU29" s="30"/>
      <c r="KJV29" s="30"/>
      <c r="KJW29" s="30"/>
      <c r="KJX29" s="30"/>
      <c r="KJY29" s="30"/>
      <c r="KJZ29" s="30"/>
      <c r="KKA29" s="30"/>
      <c r="KKB29" s="30"/>
      <c r="KKC29" s="30"/>
      <c r="KKD29" s="30"/>
      <c r="KKE29" s="30"/>
      <c r="KKF29" s="30"/>
      <c r="KKG29" s="30"/>
      <c r="KKH29" s="30"/>
      <c r="KKI29" s="30"/>
      <c r="KKJ29" s="30"/>
      <c r="KKK29" s="30"/>
      <c r="KKL29" s="30"/>
      <c r="KKM29" s="30"/>
      <c r="KKN29" s="30"/>
      <c r="KKO29" s="30"/>
      <c r="KKP29" s="30"/>
      <c r="KKQ29" s="30"/>
      <c r="KKR29" s="30"/>
      <c r="KKS29" s="30"/>
      <c r="KKT29" s="30"/>
      <c r="KKU29" s="30"/>
      <c r="KKV29" s="30"/>
      <c r="KKW29" s="30"/>
      <c r="KKX29" s="30"/>
      <c r="KKY29" s="30"/>
      <c r="KKZ29" s="30"/>
      <c r="KLA29" s="30"/>
      <c r="KLB29" s="30"/>
      <c r="KLC29" s="30"/>
      <c r="KLD29" s="30"/>
      <c r="KLE29" s="30"/>
      <c r="KLF29" s="30"/>
      <c r="KLG29" s="30"/>
      <c r="KLH29" s="30"/>
      <c r="KLI29" s="30"/>
      <c r="KLJ29" s="30"/>
      <c r="KLK29" s="30"/>
      <c r="KLL29" s="30"/>
      <c r="KLM29" s="30"/>
      <c r="KLN29" s="30"/>
      <c r="KLO29" s="30"/>
      <c r="KLP29" s="30"/>
      <c r="KLQ29" s="30"/>
      <c r="KLR29" s="30"/>
      <c r="KLS29" s="30"/>
      <c r="KLT29" s="30"/>
      <c r="KLU29" s="30"/>
      <c r="KLV29" s="30"/>
      <c r="KLW29" s="30"/>
      <c r="KLX29" s="30"/>
      <c r="KLY29" s="30"/>
      <c r="KLZ29" s="30"/>
      <c r="KMA29" s="30"/>
      <c r="KMB29" s="30"/>
      <c r="KMC29" s="30"/>
      <c r="KMD29" s="30"/>
      <c r="KME29" s="30"/>
      <c r="KMF29" s="30"/>
      <c r="KMG29" s="30"/>
      <c r="KMH29" s="30"/>
      <c r="KMI29" s="30"/>
      <c r="KMJ29" s="30"/>
      <c r="KMK29" s="30"/>
      <c r="KML29" s="30"/>
      <c r="KMM29" s="30"/>
      <c r="KMN29" s="30"/>
      <c r="KMO29" s="30"/>
      <c r="KMP29" s="30"/>
      <c r="KMQ29" s="30"/>
      <c r="KMR29" s="30"/>
      <c r="KMS29" s="30"/>
      <c r="KMT29" s="30"/>
      <c r="KMU29" s="30"/>
      <c r="KMV29" s="30"/>
      <c r="KMW29" s="30"/>
      <c r="KMX29" s="30"/>
      <c r="KMY29" s="30"/>
      <c r="KMZ29" s="30"/>
      <c r="KNA29" s="30"/>
      <c r="KNB29" s="30"/>
      <c r="KNC29" s="30"/>
      <c r="KND29" s="30"/>
      <c r="KNE29" s="30"/>
      <c r="KNF29" s="30"/>
      <c r="KNG29" s="30"/>
      <c r="KNH29" s="30"/>
      <c r="KNI29" s="30"/>
      <c r="KNJ29" s="30"/>
      <c r="KNK29" s="30"/>
      <c r="KNL29" s="30"/>
      <c r="KNM29" s="30"/>
      <c r="KNN29" s="30"/>
      <c r="KNO29" s="30"/>
      <c r="KNP29" s="30"/>
      <c r="KNQ29" s="30"/>
      <c r="KNR29" s="30"/>
      <c r="KNS29" s="30"/>
      <c r="KNT29" s="30"/>
      <c r="KNU29" s="30"/>
      <c r="KNV29" s="30"/>
      <c r="KNW29" s="30"/>
      <c r="KNX29" s="30"/>
      <c r="KNY29" s="30"/>
      <c r="KNZ29" s="30"/>
      <c r="KOA29" s="30"/>
      <c r="KOB29" s="30"/>
      <c r="KOC29" s="30"/>
      <c r="KOD29" s="30"/>
      <c r="KOE29" s="30"/>
      <c r="KOF29" s="30"/>
      <c r="KOG29" s="30"/>
      <c r="KOH29" s="30"/>
      <c r="KOI29" s="30"/>
      <c r="KOJ29" s="30"/>
      <c r="KOK29" s="30"/>
      <c r="KOL29" s="30"/>
      <c r="KOM29" s="30"/>
      <c r="KON29" s="30"/>
      <c r="KOO29" s="30"/>
      <c r="KOP29" s="30"/>
      <c r="KOQ29" s="30"/>
      <c r="KOR29" s="30"/>
      <c r="KOS29" s="30"/>
      <c r="KOT29" s="30"/>
      <c r="KOU29" s="30"/>
      <c r="KOV29" s="30"/>
      <c r="KOW29" s="30"/>
      <c r="KOX29" s="30"/>
      <c r="KOY29" s="30"/>
      <c r="KOZ29" s="30"/>
      <c r="KPA29" s="30"/>
      <c r="KPB29" s="30"/>
      <c r="KPC29" s="30"/>
      <c r="KPD29" s="30"/>
      <c r="KPE29" s="30"/>
      <c r="KPF29" s="30"/>
      <c r="KPG29" s="30"/>
      <c r="KPH29" s="30"/>
      <c r="KPI29" s="30"/>
      <c r="KPJ29" s="30"/>
      <c r="KPK29" s="30"/>
      <c r="KPL29" s="30"/>
      <c r="KPM29" s="30"/>
      <c r="KPN29" s="30"/>
      <c r="KPO29" s="30"/>
      <c r="KPP29" s="30"/>
      <c r="KPQ29" s="30"/>
      <c r="KPR29" s="30"/>
      <c r="KPS29" s="30"/>
      <c r="KPT29" s="30"/>
      <c r="KPU29" s="30"/>
      <c r="KPV29" s="30"/>
      <c r="KPW29" s="30"/>
      <c r="KPX29" s="30"/>
      <c r="KPY29" s="30"/>
      <c r="KPZ29" s="30"/>
      <c r="KQA29" s="30"/>
      <c r="KQB29" s="30"/>
      <c r="KQC29" s="30"/>
      <c r="KQD29" s="30"/>
      <c r="KQE29" s="30"/>
      <c r="KQF29" s="30"/>
      <c r="KQG29" s="30"/>
      <c r="KQH29" s="30"/>
      <c r="KQI29" s="30"/>
      <c r="KQJ29" s="30"/>
      <c r="KQK29" s="30"/>
      <c r="KQL29" s="30"/>
      <c r="KQM29" s="30"/>
      <c r="KQN29" s="30"/>
      <c r="KQO29" s="30"/>
      <c r="KQP29" s="30"/>
      <c r="KQQ29" s="30"/>
      <c r="KQR29" s="30"/>
      <c r="KQS29" s="30"/>
      <c r="KQT29" s="30"/>
      <c r="KQU29" s="30"/>
      <c r="KQV29" s="30"/>
      <c r="KQW29" s="30"/>
      <c r="KQX29" s="30"/>
      <c r="KQY29" s="30"/>
      <c r="KQZ29" s="30"/>
      <c r="KRA29" s="30"/>
      <c r="KRB29" s="30"/>
      <c r="KRC29" s="30"/>
      <c r="KRD29" s="30"/>
      <c r="KRE29" s="30"/>
      <c r="KRF29" s="30"/>
      <c r="KRG29" s="30"/>
      <c r="KRH29" s="30"/>
      <c r="KRI29" s="30"/>
      <c r="KRJ29" s="30"/>
      <c r="KRK29" s="30"/>
      <c r="KRL29" s="30"/>
      <c r="KRM29" s="30"/>
      <c r="KRN29" s="30"/>
      <c r="KRO29" s="30"/>
      <c r="KRP29" s="30"/>
      <c r="KRQ29" s="30"/>
      <c r="KRR29" s="30"/>
      <c r="KRS29" s="30"/>
      <c r="KRT29" s="30"/>
      <c r="KRU29" s="30"/>
      <c r="KRV29" s="30"/>
      <c r="KRW29" s="30"/>
      <c r="KRX29" s="30"/>
      <c r="KRY29" s="30"/>
      <c r="KRZ29" s="30"/>
      <c r="KSA29" s="30"/>
      <c r="KSB29" s="30"/>
      <c r="KSC29" s="30"/>
      <c r="KSD29" s="30"/>
      <c r="KSE29" s="30"/>
      <c r="KSF29" s="30"/>
      <c r="KSG29" s="30"/>
      <c r="KSH29" s="30"/>
      <c r="KSI29" s="30"/>
      <c r="KSJ29" s="30"/>
      <c r="KSK29" s="30"/>
      <c r="KSL29" s="30"/>
      <c r="KSM29" s="30"/>
      <c r="KSN29" s="30"/>
      <c r="KSO29" s="30"/>
      <c r="KSP29" s="30"/>
      <c r="KSQ29" s="30"/>
      <c r="KSR29" s="30"/>
      <c r="KSS29" s="30"/>
      <c r="KST29" s="30"/>
      <c r="KSU29" s="30"/>
      <c r="KSV29" s="30"/>
      <c r="KSW29" s="30"/>
      <c r="KSX29" s="30"/>
      <c r="KSY29" s="30"/>
      <c r="KSZ29" s="30"/>
      <c r="KTA29" s="30"/>
      <c r="KTB29" s="30"/>
      <c r="KTC29" s="30"/>
      <c r="KTD29" s="30"/>
      <c r="KTE29" s="30"/>
      <c r="KTF29" s="30"/>
      <c r="KTG29" s="30"/>
      <c r="KTH29" s="30"/>
      <c r="KTI29" s="30"/>
      <c r="KTJ29" s="30"/>
      <c r="KTK29" s="30"/>
      <c r="KTL29" s="30"/>
      <c r="KTM29" s="30"/>
      <c r="KTN29" s="30"/>
      <c r="KTO29" s="30"/>
      <c r="KTP29" s="30"/>
      <c r="KTQ29" s="30"/>
      <c r="KTR29" s="30"/>
      <c r="KTS29" s="30"/>
      <c r="KTT29" s="30"/>
      <c r="KTU29" s="30"/>
      <c r="KTV29" s="30"/>
      <c r="KTW29" s="30"/>
      <c r="KTX29" s="30"/>
      <c r="KTY29" s="30"/>
      <c r="KTZ29" s="30"/>
      <c r="KUA29" s="30"/>
      <c r="KUB29" s="30"/>
      <c r="KUC29" s="30"/>
      <c r="KUD29" s="30"/>
      <c r="KUE29" s="30"/>
      <c r="KUF29" s="30"/>
      <c r="KUG29" s="30"/>
      <c r="KUH29" s="30"/>
      <c r="KUI29" s="30"/>
      <c r="KUJ29" s="30"/>
      <c r="KUK29" s="30"/>
      <c r="KUL29" s="30"/>
      <c r="KUM29" s="30"/>
      <c r="KUN29" s="30"/>
      <c r="KUO29" s="30"/>
      <c r="KUP29" s="30"/>
      <c r="KUQ29" s="30"/>
      <c r="KUR29" s="30"/>
      <c r="KUS29" s="30"/>
      <c r="KUT29" s="30"/>
      <c r="KUU29" s="30"/>
      <c r="KUV29" s="30"/>
      <c r="KUW29" s="30"/>
      <c r="KUX29" s="30"/>
      <c r="KUY29" s="30"/>
      <c r="KUZ29" s="30"/>
      <c r="KVA29" s="30"/>
      <c r="KVB29" s="30"/>
      <c r="KVC29" s="30"/>
      <c r="KVD29" s="30"/>
      <c r="KVE29" s="30"/>
      <c r="KVF29" s="30"/>
      <c r="KVG29" s="30"/>
      <c r="KVH29" s="30"/>
      <c r="KVI29" s="30"/>
      <c r="KVJ29" s="30"/>
      <c r="KVK29" s="30"/>
      <c r="KVL29" s="30"/>
      <c r="KVM29" s="30"/>
      <c r="KVN29" s="30"/>
      <c r="KVO29" s="30"/>
      <c r="KVP29" s="30"/>
      <c r="KVQ29" s="30"/>
      <c r="KVR29" s="30"/>
      <c r="KVS29" s="30"/>
      <c r="KVT29" s="30"/>
      <c r="KVU29" s="30"/>
      <c r="KVV29" s="30"/>
      <c r="KVW29" s="30"/>
      <c r="KVX29" s="30"/>
      <c r="KVY29" s="30"/>
      <c r="KVZ29" s="30"/>
      <c r="KWA29" s="30"/>
      <c r="KWB29" s="30"/>
      <c r="KWC29" s="30"/>
      <c r="KWD29" s="30"/>
      <c r="KWE29" s="30"/>
      <c r="KWF29" s="30"/>
      <c r="KWG29" s="30"/>
      <c r="KWH29" s="30"/>
      <c r="KWI29" s="30"/>
      <c r="KWJ29" s="30"/>
      <c r="KWK29" s="30"/>
      <c r="KWL29" s="30"/>
      <c r="KWM29" s="30"/>
      <c r="KWN29" s="30"/>
      <c r="KWO29" s="30"/>
      <c r="KWP29" s="30"/>
      <c r="KWQ29" s="30"/>
      <c r="KWR29" s="30"/>
      <c r="KWS29" s="30"/>
      <c r="KWT29" s="30"/>
      <c r="KWU29" s="30"/>
      <c r="KWV29" s="30"/>
      <c r="KWW29" s="30"/>
      <c r="KWX29" s="30"/>
      <c r="KWY29" s="30"/>
      <c r="KWZ29" s="30"/>
      <c r="KXA29" s="30"/>
      <c r="KXB29" s="30"/>
      <c r="KXC29" s="30"/>
      <c r="KXD29" s="30"/>
      <c r="KXE29" s="30"/>
      <c r="KXF29" s="30"/>
      <c r="KXG29" s="30"/>
      <c r="KXH29" s="30"/>
      <c r="KXI29" s="30"/>
      <c r="KXJ29" s="30"/>
      <c r="KXK29" s="30"/>
      <c r="KXL29" s="30"/>
      <c r="KXM29" s="30"/>
      <c r="KXN29" s="30"/>
      <c r="KXO29" s="30"/>
      <c r="KXP29" s="30"/>
      <c r="KXQ29" s="30"/>
      <c r="KXR29" s="30"/>
      <c r="KXS29" s="30"/>
      <c r="KXT29" s="30"/>
      <c r="KXU29" s="30"/>
      <c r="KXV29" s="30"/>
      <c r="KXW29" s="30"/>
      <c r="KXX29" s="30"/>
      <c r="KXY29" s="30"/>
      <c r="KXZ29" s="30"/>
      <c r="KYA29" s="30"/>
      <c r="KYB29" s="30"/>
      <c r="KYC29" s="30"/>
      <c r="KYD29" s="30"/>
      <c r="KYE29" s="30"/>
      <c r="KYF29" s="30"/>
      <c r="KYG29" s="30"/>
      <c r="KYH29" s="30"/>
      <c r="KYI29" s="30"/>
      <c r="KYJ29" s="30"/>
      <c r="KYK29" s="30"/>
      <c r="KYL29" s="30"/>
      <c r="KYM29" s="30"/>
      <c r="KYN29" s="30"/>
      <c r="KYO29" s="30"/>
      <c r="KYP29" s="30"/>
      <c r="KYQ29" s="30"/>
      <c r="KYR29" s="30"/>
      <c r="KYS29" s="30"/>
      <c r="KYT29" s="30"/>
      <c r="KYU29" s="30"/>
      <c r="KYV29" s="30"/>
      <c r="KYW29" s="30"/>
      <c r="KYX29" s="30"/>
      <c r="KYY29" s="30"/>
      <c r="KYZ29" s="30"/>
      <c r="KZA29" s="30"/>
      <c r="KZB29" s="30"/>
      <c r="KZC29" s="30"/>
      <c r="KZD29" s="30"/>
      <c r="KZE29" s="30"/>
      <c r="KZF29" s="30"/>
      <c r="KZG29" s="30"/>
      <c r="KZH29" s="30"/>
      <c r="KZI29" s="30"/>
      <c r="KZJ29" s="30"/>
      <c r="KZK29" s="30"/>
      <c r="KZL29" s="30"/>
      <c r="KZM29" s="30"/>
      <c r="KZN29" s="30"/>
      <c r="KZO29" s="30"/>
      <c r="KZP29" s="30"/>
      <c r="KZQ29" s="30"/>
      <c r="KZR29" s="30"/>
      <c r="KZS29" s="30"/>
      <c r="KZT29" s="30"/>
      <c r="KZU29" s="30"/>
      <c r="KZV29" s="30"/>
      <c r="KZW29" s="30"/>
      <c r="KZX29" s="30"/>
      <c r="KZY29" s="30"/>
      <c r="KZZ29" s="30"/>
      <c r="LAA29" s="30"/>
      <c r="LAB29" s="30"/>
      <c r="LAC29" s="30"/>
      <c r="LAD29" s="30"/>
      <c r="LAE29" s="30"/>
      <c r="LAF29" s="30"/>
      <c r="LAG29" s="30"/>
      <c r="LAH29" s="30"/>
      <c r="LAI29" s="30"/>
      <c r="LAJ29" s="30"/>
      <c r="LAK29" s="30"/>
      <c r="LAL29" s="30"/>
      <c r="LAM29" s="30"/>
      <c r="LAN29" s="30"/>
      <c r="LAO29" s="30"/>
      <c r="LAP29" s="30"/>
      <c r="LAQ29" s="30"/>
      <c r="LAR29" s="30"/>
      <c r="LAS29" s="30"/>
      <c r="LAT29" s="30"/>
      <c r="LAU29" s="30"/>
      <c r="LAV29" s="30"/>
      <c r="LAW29" s="30"/>
      <c r="LAX29" s="30"/>
      <c r="LAY29" s="30"/>
      <c r="LAZ29" s="30"/>
      <c r="LBA29" s="30"/>
      <c r="LBB29" s="30"/>
      <c r="LBC29" s="30"/>
      <c r="LBD29" s="30"/>
      <c r="LBE29" s="30"/>
      <c r="LBF29" s="30"/>
      <c r="LBG29" s="30"/>
      <c r="LBH29" s="30"/>
      <c r="LBI29" s="30"/>
      <c r="LBJ29" s="30"/>
      <c r="LBK29" s="30"/>
      <c r="LBL29" s="30"/>
      <c r="LBM29" s="30"/>
      <c r="LBN29" s="30"/>
      <c r="LBO29" s="30"/>
      <c r="LBP29" s="30"/>
      <c r="LBQ29" s="30"/>
      <c r="LBR29" s="30"/>
      <c r="LBS29" s="30"/>
      <c r="LBT29" s="30"/>
      <c r="LBU29" s="30"/>
      <c r="LBV29" s="30"/>
      <c r="LBW29" s="30"/>
      <c r="LBX29" s="30"/>
      <c r="LBY29" s="30"/>
      <c r="LBZ29" s="30"/>
      <c r="LCA29" s="30"/>
      <c r="LCB29" s="30"/>
      <c r="LCC29" s="30"/>
      <c r="LCD29" s="30"/>
      <c r="LCE29" s="30"/>
      <c r="LCF29" s="30"/>
      <c r="LCG29" s="30"/>
      <c r="LCH29" s="30"/>
      <c r="LCI29" s="30"/>
      <c r="LCJ29" s="30"/>
      <c r="LCK29" s="30"/>
      <c r="LCL29" s="30"/>
      <c r="LCM29" s="30"/>
      <c r="LCN29" s="30"/>
      <c r="LCO29" s="30"/>
      <c r="LCP29" s="30"/>
      <c r="LCQ29" s="30"/>
      <c r="LCR29" s="30"/>
      <c r="LCS29" s="30"/>
      <c r="LCT29" s="30"/>
      <c r="LCU29" s="30"/>
      <c r="LCV29" s="30"/>
      <c r="LCW29" s="30"/>
      <c r="LCX29" s="30"/>
      <c r="LCY29" s="30"/>
      <c r="LCZ29" s="30"/>
      <c r="LDA29" s="30"/>
      <c r="LDB29" s="30"/>
      <c r="LDC29" s="30"/>
      <c r="LDD29" s="30"/>
      <c r="LDE29" s="30"/>
      <c r="LDF29" s="30"/>
      <c r="LDG29" s="30"/>
      <c r="LDH29" s="30"/>
      <c r="LDI29" s="30"/>
      <c r="LDJ29" s="30"/>
      <c r="LDK29" s="30"/>
      <c r="LDL29" s="30"/>
      <c r="LDM29" s="30"/>
      <c r="LDN29" s="30"/>
      <c r="LDO29" s="30"/>
      <c r="LDP29" s="30"/>
      <c r="LDQ29" s="30"/>
      <c r="LDR29" s="30"/>
      <c r="LDS29" s="30"/>
      <c r="LDT29" s="30"/>
      <c r="LDU29" s="30"/>
      <c r="LDV29" s="30"/>
      <c r="LDW29" s="30"/>
      <c r="LDX29" s="30"/>
      <c r="LDY29" s="30"/>
      <c r="LDZ29" s="30"/>
      <c r="LEA29" s="30"/>
      <c r="LEB29" s="30"/>
      <c r="LEC29" s="30"/>
      <c r="LED29" s="30"/>
      <c r="LEE29" s="30"/>
      <c r="LEF29" s="30"/>
      <c r="LEG29" s="30"/>
      <c r="LEH29" s="30"/>
      <c r="LEI29" s="30"/>
      <c r="LEJ29" s="30"/>
      <c r="LEK29" s="30"/>
      <c r="LEL29" s="30"/>
      <c r="LEM29" s="30"/>
      <c r="LEN29" s="30"/>
      <c r="LEO29" s="30"/>
      <c r="LEP29" s="30"/>
      <c r="LEQ29" s="30"/>
      <c r="LER29" s="30"/>
      <c r="LES29" s="30"/>
      <c r="LET29" s="30"/>
      <c r="LEU29" s="30"/>
      <c r="LEV29" s="30"/>
      <c r="LEW29" s="30"/>
      <c r="LEX29" s="30"/>
      <c r="LEY29" s="30"/>
      <c r="LEZ29" s="30"/>
      <c r="LFA29" s="30"/>
      <c r="LFB29" s="30"/>
      <c r="LFC29" s="30"/>
      <c r="LFD29" s="30"/>
      <c r="LFE29" s="30"/>
      <c r="LFF29" s="30"/>
      <c r="LFG29" s="30"/>
      <c r="LFH29" s="30"/>
      <c r="LFI29" s="30"/>
      <c r="LFJ29" s="30"/>
      <c r="LFK29" s="30"/>
      <c r="LFL29" s="30"/>
      <c r="LFM29" s="30"/>
      <c r="LFN29" s="30"/>
      <c r="LFO29" s="30"/>
      <c r="LFP29" s="30"/>
      <c r="LFQ29" s="30"/>
      <c r="LFR29" s="30"/>
      <c r="LFS29" s="30"/>
      <c r="LFT29" s="30"/>
      <c r="LFU29" s="30"/>
      <c r="LFV29" s="30"/>
      <c r="LFW29" s="30"/>
      <c r="LFX29" s="30"/>
      <c r="LFY29" s="30"/>
      <c r="LFZ29" s="30"/>
      <c r="LGA29" s="30"/>
      <c r="LGB29" s="30"/>
      <c r="LGC29" s="30"/>
      <c r="LGD29" s="30"/>
      <c r="LGE29" s="30"/>
      <c r="LGF29" s="30"/>
      <c r="LGG29" s="30"/>
      <c r="LGH29" s="30"/>
      <c r="LGI29" s="30"/>
      <c r="LGJ29" s="30"/>
      <c r="LGK29" s="30"/>
      <c r="LGL29" s="30"/>
      <c r="LGM29" s="30"/>
      <c r="LGN29" s="30"/>
      <c r="LGO29" s="30"/>
      <c r="LGP29" s="30"/>
      <c r="LGQ29" s="30"/>
      <c r="LGR29" s="30"/>
      <c r="LGS29" s="30"/>
      <c r="LGT29" s="30"/>
      <c r="LGU29" s="30"/>
      <c r="LGV29" s="30"/>
      <c r="LGW29" s="30"/>
      <c r="LGX29" s="30"/>
      <c r="LGY29" s="30"/>
      <c r="LGZ29" s="30"/>
      <c r="LHA29" s="30"/>
      <c r="LHB29" s="30"/>
      <c r="LHC29" s="30"/>
      <c r="LHD29" s="30"/>
      <c r="LHE29" s="30"/>
      <c r="LHF29" s="30"/>
      <c r="LHG29" s="30"/>
      <c r="LHH29" s="30"/>
      <c r="LHI29" s="30"/>
      <c r="LHJ29" s="30"/>
      <c r="LHK29" s="30"/>
      <c r="LHL29" s="30"/>
      <c r="LHM29" s="30"/>
      <c r="LHN29" s="30"/>
      <c r="LHO29" s="30"/>
      <c r="LHP29" s="30"/>
      <c r="LHQ29" s="30"/>
      <c r="LHR29" s="30"/>
      <c r="LHS29" s="30"/>
      <c r="LHT29" s="30"/>
      <c r="LHU29" s="30"/>
      <c r="LHV29" s="30"/>
      <c r="LHW29" s="30"/>
      <c r="LHX29" s="30"/>
      <c r="LHY29" s="30"/>
      <c r="LHZ29" s="30"/>
      <c r="LIA29" s="30"/>
      <c r="LIB29" s="30"/>
      <c r="LIC29" s="30"/>
      <c r="LID29" s="30"/>
      <c r="LIE29" s="30"/>
      <c r="LIF29" s="30"/>
      <c r="LIG29" s="30"/>
      <c r="LIH29" s="30"/>
      <c r="LII29" s="30"/>
      <c r="LIJ29" s="30"/>
      <c r="LIK29" s="30"/>
      <c r="LIL29" s="30"/>
      <c r="LIM29" s="30"/>
      <c r="LIN29" s="30"/>
      <c r="LIO29" s="30"/>
      <c r="LIP29" s="30"/>
      <c r="LIQ29" s="30"/>
      <c r="LIR29" s="30"/>
      <c r="LIS29" s="30"/>
      <c r="LIT29" s="30"/>
      <c r="LIU29" s="30"/>
      <c r="LIV29" s="30"/>
      <c r="LIW29" s="30"/>
      <c r="LIX29" s="30"/>
      <c r="LIY29" s="30"/>
      <c r="LIZ29" s="30"/>
      <c r="LJA29" s="30"/>
      <c r="LJB29" s="30"/>
      <c r="LJC29" s="30"/>
      <c r="LJD29" s="30"/>
      <c r="LJE29" s="30"/>
      <c r="LJF29" s="30"/>
      <c r="LJG29" s="30"/>
      <c r="LJH29" s="30"/>
      <c r="LJI29" s="30"/>
      <c r="LJJ29" s="30"/>
      <c r="LJK29" s="30"/>
      <c r="LJL29" s="30"/>
      <c r="LJM29" s="30"/>
      <c r="LJN29" s="30"/>
      <c r="LJO29" s="30"/>
      <c r="LJP29" s="30"/>
      <c r="LJQ29" s="30"/>
      <c r="LJR29" s="30"/>
      <c r="LJS29" s="30"/>
      <c r="LJT29" s="30"/>
      <c r="LJU29" s="30"/>
      <c r="LJV29" s="30"/>
      <c r="LJW29" s="30"/>
      <c r="LJX29" s="30"/>
      <c r="LJY29" s="30"/>
      <c r="LJZ29" s="30"/>
      <c r="LKA29" s="30"/>
      <c r="LKB29" s="30"/>
      <c r="LKC29" s="30"/>
      <c r="LKD29" s="30"/>
      <c r="LKE29" s="30"/>
      <c r="LKF29" s="30"/>
      <c r="LKG29" s="30"/>
      <c r="LKH29" s="30"/>
      <c r="LKI29" s="30"/>
      <c r="LKJ29" s="30"/>
      <c r="LKK29" s="30"/>
      <c r="LKL29" s="30"/>
      <c r="LKM29" s="30"/>
      <c r="LKN29" s="30"/>
      <c r="LKO29" s="30"/>
      <c r="LKP29" s="30"/>
      <c r="LKQ29" s="30"/>
      <c r="LKR29" s="30"/>
      <c r="LKS29" s="30"/>
      <c r="LKT29" s="30"/>
      <c r="LKU29" s="30"/>
      <c r="LKV29" s="30"/>
      <c r="LKW29" s="30"/>
      <c r="LKX29" s="30"/>
      <c r="LKY29" s="30"/>
      <c r="LKZ29" s="30"/>
      <c r="LLA29" s="30"/>
      <c r="LLB29" s="30"/>
      <c r="LLC29" s="30"/>
      <c r="LLD29" s="30"/>
      <c r="LLE29" s="30"/>
      <c r="LLF29" s="30"/>
      <c r="LLG29" s="30"/>
      <c r="LLH29" s="30"/>
      <c r="LLI29" s="30"/>
      <c r="LLJ29" s="30"/>
      <c r="LLK29" s="30"/>
      <c r="LLL29" s="30"/>
      <c r="LLM29" s="30"/>
      <c r="LLN29" s="30"/>
      <c r="LLO29" s="30"/>
      <c r="LLP29" s="30"/>
      <c r="LLQ29" s="30"/>
      <c r="LLR29" s="30"/>
      <c r="LLS29" s="30"/>
      <c r="LLT29" s="30"/>
      <c r="LLU29" s="30"/>
      <c r="LLV29" s="30"/>
      <c r="LLW29" s="30"/>
      <c r="LLX29" s="30"/>
      <c r="LLY29" s="30"/>
      <c r="LLZ29" s="30"/>
      <c r="LMA29" s="30"/>
      <c r="LMB29" s="30"/>
      <c r="LMC29" s="30"/>
      <c r="LMD29" s="30"/>
      <c r="LME29" s="30"/>
      <c r="LMF29" s="30"/>
      <c r="LMG29" s="30"/>
      <c r="LMH29" s="30"/>
      <c r="LMI29" s="30"/>
      <c r="LMJ29" s="30"/>
      <c r="LMK29" s="30"/>
      <c r="LML29" s="30"/>
      <c r="LMM29" s="30"/>
      <c r="LMN29" s="30"/>
      <c r="LMO29" s="30"/>
      <c r="LMP29" s="30"/>
      <c r="LMQ29" s="30"/>
      <c r="LMR29" s="30"/>
      <c r="LMS29" s="30"/>
      <c r="LMT29" s="30"/>
      <c r="LMU29" s="30"/>
      <c r="LMV29" s="30"/>
      <c r="LMW29" s="30"/>
      <c r="LMX29" s="30"/>
      <c r="LMY29" s="30"/>
      <c r="LMZ29" s="30"/>
      <c r="LNA29" s="30"/>
      <c r="LNB29" s="30"/>
      <c r="LNC29" s="30"/>
      <c r="LND29" s="30"/>
      <c r="LNE29" s="30"/>
      <c r="LNF29" s="30"/>
      <c r="LNG29" s="30"/>
      <c r="LNH29" s="30"/>
      <c r="LNI29" s="30"/>
      <c r="LNJ29" s="30"/>
      <c r="LNK29" s="30"/>
      <c r="LNL29" s="30"/>
      <c r="LNM29" s="30"/>
      <c r="LNN29" s="30"/>
      <c r="LNO29" s="30"/>
      <c r="LNP29" s="30"/>
      <c r="LNQ29" s="30"/>
      <c r="LNR29" s="30"/>
      <c r="LNS29" s="30"/>
      <c r="LNT29" s="30"/>
      <c r="LNU29" s="30"/>
      <c r="LNV29" s="30"/>
      <c r="LNW29" s="30"/>
      <c r="LNX29" s="30"/>
      <c r="LNY29" s="30"/>
      <c r="LNZ29" s="30"/>
      <c r="LOA29" s="30"/>
      <c r="LOB29" s="30"/>
      <c r="LOC29" s="30"/>
      <c r="LOD29" s="30"/>
      <c r="LOE29" s="30"/>
      <c r="LOF29" s="30"/>
      <c r="LOG29" s="30"/>
      <c r="LOH29" s="30"/>
      <c r="LOI29" s="30"/>
      <c r="LOJ29" s="30"/>
      <c r="LOK29" s="30"/>
      <c r="LOL29" s="30"/>
      <c r="LOM29" s="30"/>
      <c r="LON29" s="30"/>
      <c r="LOO29" s="30"/>
      <c r="LOP29" s="30"/>
      <c r="LOQ29" s="30"/>
      <c r="LOR29" s="30"/>
      <c r="LOS29" s="30"/>
      <c r="LOT29" s="30"/>
      <c r="LOU29" s="30"/>
      <c r="LOV29" s="30"/>
      <c r="LOW29" s="30"/>
      <c r="LOX29" s="30"/>
      <c r="LOY29" s="30"/>
      <c r="LOZ29" s="30"/>
      <c r="LPA29" s="30"/>
      <c r="LPB29" s="30"/>
      <c r="LPC29" s="30"/>
      <c r="LPD29" s="30"/>
      <c r="LPE29" s="30"/>
      <c r="LPF29" s="30"/>
      <c r="LPG29" s="30"/>
      <c r="LPH29" s="30"/>
      <c r="LPI29" s="30"/>
      <c r="LPJ29" s="30"/>
      <c r="LPK29" s="30"/>
      <c r="LPL29" s="30"/>
      <c r="LPM29" s="30"/>
      <c r="LPN29" s="30"/>
      <c r="LPO29" s="30"/>
      <c r="LPP29" s="30"/>
      <c r="LPQ29" s="30"/>
      <c r="LPR29" s="30"/>
      <c r="LPS29" s="30"/>
      <c r="LPT29" s="30"/>
      <c r="LPU29" s="30"/>
      <c r="LPV29" s="30"/>
      <c r="LPW29" s="30"/>
      <c r="LPX29" s="30"/>
      <c r="LPY29" s="30"/>
      <c r="LPZ29" s="30"/>
      <c r="LQA29" s="30"/>
      <c r="LQB29" s="30"/>
      <c r="LQC29" s="30"/>
      <c r="LQD29" s="30"/>
      <c r="LQE29" s="30"/>
      <c r="LQF29" s="30"/>
      <c r="LQG29" s="30"/>
      <c r="LQH29" s="30"/>
      <c r="LQI29" s="30"/>
      <c r="LQJ29" s="30"/>
      <c r="LQK29" s="30"/>
      <c r="LQL29" s="30"/>
      <c r="LQM29" s="30"/>
      <c r="LQN29" s="30"/>
      <c r="LQO29" s="30"/>
      <c r="LQP29" s="30"/>
      <c r="LQQ29" s="30"/>
      <c r="LQR29" s="30"/>
      <c r="LQS29" s="30"/>
      <c r="LQT29" s="30"/>
      <c r="LQU29" s="30"/>
      <c r="LQV29" s="30"/>
      <c r="LQW29" s="30"/>
      <c r="LQX29" s="30"/>
      <c r="LQY29" s="30"/>
      <c r="LQZ29" s="30"/>
      <c r="LRA29" s="30"/>
      <c r="LRB29" s="30"/>
      <c r="LRC29" s="30"/>
      <c r="LRD29" s="30"/>
      <c r="LRE29" s="30"/>
      <c r="LRF29" s="30"/>
      <c r="LRG29" s="30"/>
      <c r="LRH29" s="30"/>
      <c r="LRI29" s="30"/>
      <c r="LRJ29" s="30"/>
      <c r="LRK29" s="30"/>
      <c r="LRL29" s="30"/>
      <c r="LRM29" s="30"/>
      <c r="LRN29" s="30"/>
      <c r="LRO29" s="30"/>
      <c r="LRP29" s="30"/>
      <c r="LRQ29" s="30"/>
      <c r="LRR29" s="30"/>
      <c r="LRS29" s="30"/>
      <c r="LRT29" s="30"/>
      <c r="LRU29" s="30"/>
      <c r="LRV29" s="30"/>
      <c r="LRW29" s="30"/>
      <c r="LRX29" s="30"/>
      <c r="LRY29" s="30"/>
      <c r="LRZ29" s="30"/>
      <c r="LSA29" s="30"/>
      <c r="LSB29" s="30"/>
      <c r="LSC29" s="30"/>
      <c r="LSD29" s="30"/>
      <c r="LSE29" s="30"/>
      <c r="LSF29" s="30"/>
      <c r="LSG29" s="30"/>
      <c r="LSH29" s="30"/>
      <c r="LSI29" s="30"/>
      <c r="LSJ29" s="30"/>
      <c r="LSK29" s="30"/>
      <c r="LSL29" s="30"/>
      <c r="LSM29" s="30"/>
      <c r="LSN29" s="30"/>
      <c r="LSO29" s="30"/>
      <c r="LSP29" s="30"/>
      <c r="LSQ29" s="30"/>
      <c r="LSR29" s="30"/>
      <c r="LSS29" s="30"/>
      <c r="LST29" s="30"/>
      <c r="LSU29" s="30"/>
      <c r="LSV29" s="30"/>
      <c r="LSW29" s="30"/>
      <c r="LSX29" s="30"/>
      <c r="LSY29" s="30"/>
      <c r="LSZ29" s="30"/>
      <c r="LTA29" s="30"/>
      <c r="LTB29" s="30"/>
      <c r="LTC29" s="30"/>
      <c r="LTD29" s="30"/>
      <c r="LTE29" s="30"/>
      <c r="LTF29" s="30"/>
      <c r="LTG29" s="30"/>
      <c r="LTH29" s="30"/>
      <c r="LTI29" s="30"/>
      <c r="LTJ29" s="30"/>
      <c r="LTK29" s="30"/>
      <c r="LTL29" s="30"/>
      <c r="LTM29" s="30"/>
      <c r="LTN29" s="30"/>
      <c r="LTO29" s="30"/>
      <c r="LTP29" s="30"/>
      <c r="LTQ29" s="30"/>
      <c r="LTR29" s="30"/>
      <c r="LTS29" s="30"/>
      <c r="LTT29" s="30"/>
      <c r="LTU29" s="30"/>
      <c r="LTV29" s="30"/>
      <c r="LTW29" s="30"/>
      <c r="LTX29" s="30"/>
      <c r="LTY29" s="30"/>
      <c r="LTZ29" s="30"/>
      <c r="LUA29" s="30"/>
      <c r="LUB29" s="30"/>
      <c r="LUC29" s="30"/>
      <c r="LUD29" s="30"/>
      <c r="LUE29" s="30"/>
      <c r="LUF29" s="30"/>
      <c r="LUG29" s="30"/>
      <c r="LUH29" s="30"/>
      <c r="LUI29" s="30"/>
      <c r="LUJ29" s="30"/>
      <c r="LUK29" s="30"/>
      <c r="LUL29" s="30"/>
      <c r="LUM29" s="30"/>
      <c r="LUN29" s="30"/>
      <c r="LUO29" s="30"/>
      <c r="LUP29" s="30"/>
      <c r="LUQ29" s="30"/>
      <c r="LUR29" s="30"/>
      <c r="LUS29" s="30"/>
      <c r="LUT29" s="30"/>
      <c r="LUU29" s="30"/>
      <c r="LUV29" s="30"/>
      <c r="LUW29" s="30"/>
      <c r="LUX29" s="30"/>
      <c r="LUY29" s="30"/>
      <c r="LUZ29" s="30"/>
      <c r="LVA29" s="30"/>
      <c r="LVB29" s="30"/>
      <c r="LVC29" s="30"/>
      <c r="LVD29" s="30"/>
      <c r="LVE29" s="30"/>
      <c r="LVF29" s="30"/>
      <c r="LVG29" s="30"/>
      <c r="LVH29" s="30"/>
      <c r="LVI29" s="30"/>
      <c r="LVJ29" s="30"/>
      <c r="LVK29" s="30"/>
      <c r="LVL29" s="30"/>
      <c r="LVM29" s="30"/>
      <c r="LVN29" s="30"/>
      <c r="LVO29" s="30"/>
      <c r="LVP29" s="30"/>
      <c r="LVQ29" s="30"/>
      <c r="LVR29" s="30"/>
      <c r="LVS29" s="30"/>
      <c r="LVT29" s="30"/>
      <c r="LVU29" s="30"/>
      <c r="LVV29" s="30"/>
      <c r="LVW29" s="30"/>
      <c r="LVX29" s="30"/>
      <c r="LVY29" s="30"/>
      <c r="LVZ29" s="30"/>
      <c r="LWA29" s="30"/>
      <c r="LWB29" s="30"/>
      <c r="LWC29" s="30"/>
      <c r="LWD29" s="30"/>
      <c r="LWE29" s="30"/>
      <c r="LWF29" s="30"/>
      <c r="LWG29" s="30"/>
      <c r="LWH29" s="30"/>
      <c r="LWI29" s="30"/>
      <c r="LWJ29" s="30"/>
      <c r="LWK29" s="30"/>
      <c r="LWL29" s="30"/>
      <c r="LWM29" s="30"/>
      <c r="LWN29" s="30"/>
      <c r="LWO29" s="30"/>
      <c r="LWP29" s="30"/>
      <c r="LWQ29" s="30"/>
      <c r="LWR29" s="30"/>
      <c r="LWS29" s="30"/>
      <c r="LWT29" s="30"/>
      <c r="LWU29" s="30"/>
      <c r="LWV29" s="30"/>
      <c r="LWW29" s="30"/>
      <c r="LWX29" s="30"/>
      <c r="LWY29" s="30"/>
      <c r="LWZ29" s="30"/>
      <c r="LXA29" s="30"/>
      <c r="LXB29" s="30"/>
      <c r="LXC29" s="30"/>
      <c r="LXD29" s="30"/>
      <c r="LXE29" s="30"/>
      <c r="LXF29" s="30"/>
      <c r="LXG29" s="30"/>
      <c r="LXH29" s="30"/>
      <c r="LXI29" s="30"/>
      <c r="LXJ29" s="30"/>
      <c r="LXK29" s="30"/>
      <c r="LXL29" s="30"/>
      <c r="LXM29" s="30"/>
      <c r="LXN29" s="30"/>
      <c r="LXO29" s="30"/>
      <c r="LXP29" s="30"/>
      <c r="LXQ29" s="30"/>
      <c r="LXR29" s="30"/>
      <c r="LXS29" s="30"/>
      <c r="LXT29" s="30"/>
      <c r="LXU29" s="30"/>
      <c r="LXV29" s="30"/>
      <c r="LXW29" s="30"/>
      <c r="LXX29" s="30"/>
      <c r="LXY29" s="30"/>
      <c r="LXZ29" s="30"/>
      <c r="LYA29" s="30"/>
      <c r="LYB29" s="30"/>
      <c r="LYC29" s="30"/>
      <c r="LYD29" s="30"/>
      <c r="LYE29" s="30"/>
      <c r="LYF29" s="30"/>
      <c r="LYG29" s="30"/>
      <c r="LYH29" s="30"/>
      <c r="LYI29" s="30"/>
      <c r="LYJ29" s="30"/>
      <c r="LYK29" s="30"/>
      <c r="LYL29" s="30"/>
      <c r="LYM29" s="30"/>
      <c r="LYN29" s="30"/>
      <c r="LYO29" s="30"/>
      <c r="LYP29" s="30"/>
      <c r="LYQ29" s="30"/>
      <c r="LYR29" s="30"/>
      <c r="LYS29" s="30"/>
      <c r="LYT29" s="30"/>
      <c r="LYU29" s="30"/>
      <c r="LYV29" s="30"/>
      <c r="LYW29" s="30"/>
      <c r="LYX29" s="30"/>
      <c r="LYY29" s="30"/>
      <c r="LYZ29" s="30"/>
      <c r="LZA29" s="30"/>
      <c r="LZB29" s="30"/>
      <c r="LZC29" s="30"/>
      <c r="LZD29" s="30"/>
      <c r="LZE29" s="30"/>
      <c r="LZF29" s="30"/>
      <c r="LZG29" s="30"/>
      <c r="LZH29" s="30"/>
      <c r="LZI29" s="30"/>
      <c r="LZJ29" s="30"/>
      <c r="LZK29" s="30"/>
      <c r="LZL29" s="30"/>
      <c r="LZM29" s="30"/>
      <c r="LZN29" s="30"/>
      <c r="LZO29" s="30"/>
      <c r="LZP29" s="30"/>
      <c r="LZQ29" s="30"/>
      <c r="LZR29" s="30"/>
      <c r="LZS29" s="30"/>
      <c r="LZT29" s="30"/>
      <c r="LZU29" s="30"/>
      <c r="LZV29" s="30"/>
      <c r="LZW29" s="30"/>
      <c r="LZX29" s="30"/>
      <c r="LZY29" s="30"/>
      <c r="LZZ29" s="30"/>
      <c r="MAA29" s="30"/>
      <c r="MAB29" s="30"/>
      <c r="MAC29" s="30"/>
      <c r="MAD29" s="30"/>
      <c r="MAE29" s="30"/>
      <c r="MAF29" s="30"/>
      <c r="MAG29" s="30"/>
      <c r="MAH29" s="30"/>
      <c r="MAI29" s="30"/>
      <c r="MAJ29" s="30"/>
      <c r="MAK29" s="30"/>
      <c r="MAL29" s="30"/>
      <c r="MAM29" s="30"/>
      <c r="MAN29" s="30"/>
      <c r="MAO29" s="30"/>
      <c r="MAP29" s="30"/>
      <c r="MAQ29" s="30"/>
      <c r="MAR29" s="30"/>
      <c r="MAS29" s="30"/>
      <c r="MAT29" s="30"/>
      <c r="MAU29" s="30"/>
      <c r="MAV29" s="30"/>
      <c r="MAW29" s="30"/>
      <c r="MAX29" s="30"/>
      <c r="MAY29" s="30"/>
      <c r="MAZ29" s="30"/>
      <c r="MBA29" s="30"/>
      <c r="MBB29" s="30"/>
      <c r="MBC29" s="30"/>
      <c r="MBD29" s="30"/>
      <c r="MBE29" s="30"/>
      <c r="MBF29" s="30"/>
      <c r="MBG29" s="30"/>
      <c r="MBH29" s="30"/>
      <c r="MBI29" s="30"/>
      <c r="MBJ29" s="30"/>
      <c r="MBK29" s="30"/>
      <c r="MBL29" s="30"/>
      <c r="MBM29" s="30"/>
      <c r="MBN29" s="30"/>
      <c r="MBO29" s="30"/>
      <c r="MBP29" s="30"/>
      <c r="MBQ29" s="30"/>
      <c r="MBR29" s="30"/>
      <c r="MBS29" s="30"/>
      <c r="MBT29" s="30"/>
      <c r="MBU29" s="30"/>
      <c r="MBV29" s="30"/>
      <c r="MBW29" s="30"/>
      <c r="MBX29" s="30"/>
      <c r="MBY29" s="30"/>
      <c r="MBZ29" s="30"/>
      <c r="MCA29" s="30"/>
      <c r="MCB29" s="30"/>
      <c r="MCC29" s="30"/>
      <c r="MCD29" s="30"/>
      <c r="MCE29" s="30"/>
      <c r="MCF29" s="30"/>
      <c r="MCG29" s="30"/>
      <c r="MCH29" s="30"/>
      <c r="MCI29" s="30"/>
      <c r="MCJ29" s="30"/>
      <c r="MCK29" s="30"/>
      <c r="MCL29" s="30"/>
      <c r="MCM29" s="30"/>
      <c r="MCN29" s="30"/>
      <c r="MCO29" s="30"/>
      <c r="MCP29" s="30"/>
      <c r="MCQ29" s="30"/>
      <c r="MCR29" s="30"/>
      <c r="MCS29" s="30"/>
      <c r="MCT29" s="30"/>
      <c r="MCU29" s="30"/>
      <c r="MCV29" s="30"/>
      <c r="MCW29" s="30"/>
      <c r="MCX29" s="30"/>
      <c r="MCY29" s="30"/>
      <c r="MCZ29" s="30"/>
      <c r="MDA29" s="30"/>
      <c r="MDB29" s="30"/>
      <c r="MDC29" s="30"/>
      <c r="MDD29" s="30"/>
      <c r="MDE29" s="30"/>
      <c r="MDF29" s="30"/>
      <c r="MDG29" s="30"/>
      <c r="MDH29" s="30"/>
      <c r="MDI29" s="30"/>
      <c r="MDJ29" s="30"/>
      <c r="MDK29" s="30"/>
      <c r="MDL29" s="30"/>
      <c r="MDM29" s="30"/>
      <c r="MDN29" s="30"/>
      <c r="MDO29" s="30"/>
      <c r="MDP29" s="30"/>
      <c r="MDQ29" s="30"/>
      <c r="MDR29" s="30"/>
      <c r="MDS29" s="30"/>
      <c r="MDT29" s="30"/>
      <c r="MDU29" s="30"/>
      <c r="MDV29" s="30"/>
      <c r="MDW29" s="30"/>
      <c r="MDX29" s="30"/>
      <c r="MDY29" s="30"/>
      <c r="MDZ29" s="30"/>
      <c r="MEA29" s="30"/>
      <c r="MEB29" s="30"/>
      <c r="MEC29" s="30"/>
      <c r="MED29" s="30"/>
      <c r="MEE29" s="30"/>
      <c r="MEF29" s="30"/>
      <c r="MEG29" s="30"/>
      <c r="MEH29" s="30"/>
      <c r="MEI29" s="30"/>
      <c r="MEJ29" s="30"/>
      <c r="MEK29" s="30"/>
      <c r="MEL29" s="30"/>
      <c r="MEM29" s="30"/>
      <c r="MEN29" s="30"/>
      <c r="MEO29" s="30"/>
      <c r="MEP29" s="30"/>
      <c r="MEQ29" s="30"/>
      <c r="MER29" s="30"/>
      <c r="MES29" s="30"/>
      <c r="MET29" s="30"/>
      <c r="MEU29" s="30"/>
      <c r="MEV29" s="30"/>
      <c r="MEW29" s="30"/>
      <c r="MEX29" s="30"/>
      <c r="MEY29" s="30"/>
      <c r="MEZ29" s="30"/>
      <c r="MFA29" s="30"/>
      <c r="MFB29" s="30"/>
      <c r="MFC29" s="30"/>
      <c r="MFD29" s="30"/>
      <c r="MFE29" s="30"/>
      <c r="MFF29" s="30"/>
      <c r="MFG29" s="30"/>
      <c r="MFH29" s="30"/>
      <c r="MFI29" s="30"/>
      <c r="MFJ29" s="30"/>
      <c r="MFK29" s="30"/>
      <c r="MFL29" s="30"/>
      <c r="MFM29" s="30"/>
      <c r="MFN29" s="30"/>
      <c r="MFO29" s="30"/>
      <c r="MFP29" s="30"/>
      <c r="MFQ29" s="30"/>
      <c r="MFR29" s="30"/>
      <c r="MFS29" s="30"/>
      <c r="MFT29" s="30"/>
      <c r="MFU29" s="30"/>
      <c r="MFV29" s="30"/>
      <c r="MFW29" s="30"/>
      <c r="MFX29" s="30"/>
      <c r="MFY29" s="30"/>
      <c r="MFZ29" s="30"/>
      <c r="MGA29" s="30"/>
      <c r="MGB29" s="30"/>
      <c r="MGC29" s="30"/>
      <c r="MGD29" s="30"/>
      <c r="MGE29" s="30"/>
      <c r="MGF29" s="30"/>
      <c r="MGG29" s="30"/>
      <c r="MGH29" s="30"/>
      <c r="MGI29" s="30"/>
      <c r="MGJ29" s="30"/>
      <c r="MGK29" s="30"/>
      <c r="MGL29" s="30"/>
      <c r="MGM29" s="30"/>
      <c r="MGN29" s="30"/>
      <c r="MGO29" s="30"/>
      <c r="MGP29" s="30"/>
      <c r="MGQ29" s="30"/>
      <c r="MGR29" s="30"/>
      <c r="MGS29" s="30"/>
      <c r="MGT29" s="30"/>
      <c r="MGU29" s="30"/>
      <c r="MGV29" s="30"/>
      <c r="MGW29" s="30"/>
      <c r="MGX29" s="30"/>
      <c r="MGY29" s="30"/>
      <c r="MGZ29" s="30"/>
      <c r="MHA29" s="30"/>
      <c r="MHB29" s="30"/>
      <c r="MHC29" s="30"/>
      <c r="MHD29" s="30"/>
      <c r="MHE29" s="30"/>
      <c r="MHF29" s="30"/>
      <c r="MHG29" s="30"/>
      <c r="MHH29" s="30"/>
      <c r="MHI29" s="30"/>
      <c r="MHJ29" s="30"/>
      <c r="MHK29" s="30"/>
      <c r="MHL29" s="30"/>
      <c r="MHM29" s="30"/>
      <c r="MHN29" s="30"/>
      <c r="MHO29" s="30"/>
      <c r="MHP29" s="30"/>
      <c r="MHQ29" s="30"/>
      <c r="MHR29" s="30"/>
      <c r="MHS29" s="30"/>
      <c r="MHT29" s="30"/>
      <c r="MHU29" s="30"/>
      <c r="MHV29" s="30"/>
      <c r="MHW29" s="30"/>
      <c r="MHX29" s="30"/>
      <c r="MHY29" s="30"/>
      <c r="MHZ29" s="30"/>
      <c r="MIA29" s="30"/>
      <c r="MIB29" s="30"/>
      <c r="MIC29" s="30"/>
      <c r="MID29" s="30"/>
      <c r="MIE29" s="30"/>
      <c r="MIF29" s="30"/>
      <c r="MIG29" s="30"/>
      <c r="MIH29" s="30"/>
      <c r="MII29" s="30"/>
      <c r="MIJ29" s="30"/>
      <c r="MIK29" s="30"/>
      <c r="MIL29" s="30"/>
      <c r="MIM29" s="30"/>
      <c r="MIN29" s="30"/>
      <c r="MIO29" s="30"/>
      <c r="MIP29" s="30"/>
      <c r="MIQ29" s="30"/>
      <c r="MIR29" s="30"/>
      <c r="MIS29" s="30"/>
      <c r="MIT29" s="30"/>
      <c r="MIU29" s="30"/>
      <c r="MIV29" s="30"/>
      <c r="MIW29" s="30"/>
      <c r="MIX29" s="30"/>
      <c r="MIY29" s="30"/>
      <c r="MIZ29" s="30"/>
      <c r="MJA29" s="30"/>
      <c r="MJB29" s="30"/>
      <c r="MJC29" s="30"/>
      <c r="MJD29" s="30"/>
      <c r="MJE29" s="30"/>
      <c r="MJF29" s="30"/>
      <c r="MJG29" s="30"/>
      <c r="MJH29" s="30"/>
      <c r="MJI29" s="30"/>
      <c r="MJJ29" s="30"/>
      <c r="MJK29" s="30"/>
      <c r="MJL29" s="30"/>
      <c r="MJM29" s="30"/>
      <c r="MJN29" s="30"/>
      <c r="MJO29" s="30"/>
      <c r="MJP29" s="30"/>
      <c r="MJQ29" s="30"/>
      <c r="MJR29" s="30"/>
      <c r="MJS29" s="30"/>
      <c r="MJT29" s="30"/>
      <c r="MJU29" s="30"/>
      <c r="MJV29" s="30"/>
      <c r="MJW29" s="30"/>
      <c r="MJX29" s="30"/>
      <c r="MJY29" s="30"/>
      <c r="MJZ29" s="30"/>
      <c r="MKA29" s="30"/>
      <c r="MKB29" s="30"/>
      <c r="MKC29" s="30"/>
      <c r="MKD29" s="30"/>
      <c r="MKE29" s="30"/>
      <c r="MKF29" s="30"/>
      <c r="MKG29" s="30"/>
      <c r="MKH29" s="30"/>
      <c r="MKI29" s="30"/>
      <c r="MKJ29" s="30"/>
      <c r="MKK29" s="30"/>
      <c r="MKL29" s="30"/>
      <c r="MKM29" s="30"/>
      <c r="MKN29" s="30"/>
      <c r="MKO29" s="30"/>
      <c r="MKP29" s="30"/>
      <c r="MKQ29" s="30"/>
      <c r="MKR29" s="30"/>
      <c r="MKS29" s="30"/>
      <c r="MKT29" s="30"/>
      <c r="MKU29" s="30"/>
      <c r="MKV29" s="30"/>
      <c r="MKW29" s="30"/>
      <c r="MKX29" s="30"/>
      <c r="MKY29" s="30"/>
      <c r="MKZ29" s="30"/>
      <c r="MLA29" s="30"/>
      <c r="MLB29" s="30"/>
      <c r="MLC29" s="30"/>
      <c r="MLD29" s="30"/>
      <c r="MLE29" s="30"/>
      <c r="MLF29" s="30"/>
      <c r="MLG29" s="30"/>
      <c r="MLH29" s="30"/>
      <c r="MLI29" s="30"/>
      <c r="MLJ29" s="30"/>
      <c r="MLK29" s="30"/>
      <c r="MLL29" s="30"/>
      <c r="MLM29" s="30"/>
      <c r="MLN29" s="30"/>
      <c r="MLO29" s="30"/>
      <c r="MLP29" s="30"/>
      <c r="MLQ29" s="30"/>
      <c r="MLR29" s="30"/>
      <c r="MLS29" s="30"/>
      <c r="MLT29" s="30"/>
      <c r="MLU29" s="30"/>
      <c r="MLV29" s="30"/>
      <c r="MLW29" s="30"/>
      <c r="MLX29" s="30"/>
      <c r="MLY29" s="30"/>
      <c r="MLZ29" s="30"/>
      <c r="MMA29" s="30"/>
      <c r="MMB29" s="30"/>
      <c r="MMC29" s="30"/>
      <c r="MMD29" s="30"/>
      <c r="MME29" s="30"/>
      <c r="MMF29" s="30"/>
      <c r="MMG29" s="30"/>
      <c r="MMH29" s="30"/>
      <c r="MMI29" s="30"/>
      <c r="MMJ29" s="30"/>
      <c r="MMK29" s="30"/>
      <c r="MML29" s="30"/>
      <c r="MMM29" s="30"/>
      <c r="MMN29" s="30"/>
      <c r="MMO29" s="30"/>
      <c r="MMP29" s="30"/>
      <c r="MMQ29" s="30"/>
      <c r="MMR29" s="30"/>
      <c r="MMS29" s="30"/>
      <c r="MMT29" s="30"/>
      <c r="MMU29" s="30"/>
      <c r="MMV29" s="30"/>
      <c r="MMW29" s="30"/>
      <c r="MMX29" s="30"/>
      <c r="MMY29" s="30"/>
      <c r="MMZ29" s="30"/>
      <c r="MNA29" s="30"/>
      <c r="MNB29" s="30"/>
      <c r="MNC29" s="30"/>
      <c r="MND29" s="30"/>
      <c r="MNE29" s="30"/>
      <c r="MNF29" s="30"/>
      <c r="MNG29" s="30"/>
      <c r="MNH29" s="30"/>
      <c r="MNI29" s="30"/>
      <c r="MNJ29" s="30"/>
      <c r="MNK29" s="30"/>
      <c r="MNL29" s="30"/>
      <c r="MNM29" s="30"/>
      <c r="MNN29" s="30"/>
      <c r="MNO29" s="30"/>
      <c r="MNP29" s="30"/>
      <c r="MNQ29" s="30"/>
      <c r="MNR29" s="30"/>
      <c r="MNS29" s="30"/>
      <c r="MNT29" s="30"/>
      <c r="MNU29" s="30"/>
      <c r="MNV29" s="30"/>
      <c r="MNW29" s="30"/>
      <c r="MNX29" s="30"/>
      <c r="MNY29" s="30"/>
      <c r="MNZ29" s="30"/>
      <c r="MOA29" s="30"/>
      <c r="MOB29" s="30"/>
      <c r="MOC29" s="30"/>
      <c r="MOD29" s="30"/>
      <c r="MOE29" s="30"/>
      <c r="MOF29" s="30"/>
      <c r="MOG29" s="30"/>
      <c r="MOH29" s="30"/>
      <c r="MOI29" s="30"/>
      <c r="MOJ29" s="30"/>
      <c r="MOK29" s="30"/>
      <c r="MOL29" s="30"/>
      <c r="MOM29" s="30"/>
      <c r="MON29" s="30"/>
      <c r="MOO29" s="30"/>
      <c r="MOP29" s="30"/>
      <c r="MOQ29" s="30"/>
      <c r="MOR29" s="30"/>
      <c r="MOS29" s="30"/>
      <c r="MOT29" s="30"/>
      <c r="MOU29" s="30"/>
      <c r="MOV29" s="30"/>
      <c r="MOW29" s="30"/>
      <c r="MOX29" s="30"/>
      <c r="MOY29" s="30"/>
      <c r="MOZ29" s="30"/>
      <c r="MPA29" s="30"/>
      <c r="MPB29" s="30"/>
      <c r="MPC29" s="30"/>
      <c r="MPD29" s="30"/>
      <c r="MPE29" s="30"/>
      <c r="MPF29" s="30"/>
      <c r="MPG29" s="30"/>
      <c r="MPH29" s="30"/>
      <c r="MPI29" s="30"/>
      <c r="MPJ29" s="30"/>
      <c r="MPK29" s="30"/>
      <c r="MPL29" s="30"/>
      <c r="MPM29" s="30"/>
      <c r="MPN29" s="30"/>
      <c r="MPO29" s="30"/>
      <c r="MPP29" s="30"/>
      <c r="MPQ29" s="30"/>
      <c r="MPR29" s="30"/>
      <c r="MPS29" s="30"/>
      <c r="MPT29" s="30"/>
      <c r="MPU29" s="30"/>
      <c r="MPV29" s="30"/>
      <c r="MPW29" s="30"/>
      <c r="MPX29" s="30"/>
      <c r="MPY29" s="30"/>
      <c r="MPZ29" s="30"/>
      <c r="MQA29" s="30"/>
      <c r="MQB29" s="30"/>
      <c r="MQC29" s="30"/>
      <c r="MQD29" s="30"/>
      <c r="MQE29" s="30"/>
      <c r="MQF29" s="30"/>
      <c r="MQG29" s="30"/>
      <c r="MQH29" s="30"/>
      <c r="MQI29" s="30"/>
      <c r="MQJ29" s="30"/>
      <c r="MQK29" s="30"/>
      <c r="MQL29" s="30"/>
      <c r="MQM29" s="30"/>
      <c r="MQN29" s="30"/>
      <c r="MQO29" s="30"/>
      <c r="MQP29" s="30"/>
      <c r="MQQ29" s="30"/>
      <c r="MQR29" s="30"/>
      <c r="MQS29" s="30"/>
      <c r="MQT29" s="30"/>
      <c r="MQU29" s="30"/>
      <c r="MQV29" s="30"/>
      <c r="MQW29" s="30"/>
      <c r="MQX29" s="30"/>
      <c r="MQY29" s="30"/>
      <c r="MQZ29" s="30"/>
      <c r="MRA29" s="30"/>
      <c r="MRB29" s="30"/>
      <c r="MRC29" s="30"/>
      <c r="MRD29" s="30"/>
      <c r="MRE29" s="30"/>
      <c r="MRF29" s="30"/>
      <c r="MRG29" s="30"/>
      <c r="MRH29" s="30"/>
      <c r="MRI29" s="30"/>
      <c r="MRJ29" s="30"/>
      <c r="MRK29" s="30"/>
      <c r="MRL29" s="30"/>
      <c r="MRM29" s="30"/>
      <c r="MRN29" s="30"/>
      <c r="MRO29" s="30"/>
      <c r="MRP29" s="30"/>
      <c r="MRQ29" s="30"/>
      <c r="MRR29" s="30"/>
      <c r="MRS29" s="30"/>
      <c r="MRT29" s="30"/>
      <c r="MRU29" s="30"/>
      <c r="MRV29" s="30"/>
      <c r="MRW29" s="30"/>
      <c r="MRX29" s="30"/>
      <c r="MRY29" s="30"/>
      <c r="MRZ29" s="30"/>
      <c r="MSA29" s="30"/>
      <c r="MSB29" s="30"/>
      <c r="MSC29" s="30"/>
      <c r="MSD29" s="30"/>
      <c r="MSE29" s="30"/>
      <c r="MSF29" s="30"/>
      <c r="MSG29" s="30"/>
      <c r="MSH29" s="30"/>
      <c r="MSI29" s="30"/>
      <c r="MSJ29" s="30"/>
      <c r="MSK29" s="30"/>
      <c r="MSL29" s="30"/>
      <c r="MSM29" s="30"/>
      <c r="MSN29" s="30"/>
      <c r="MSO29" s="30"/>
      <c r="MSP29" s="30"/>
      <c r="MSQ29" s="30"/>
      <c r="MSR29" s="30"/>
      <c r="MSS29" s="30"/>
      <c r="MST29" s="30"/>
      <c r="MSU29" s="30"/>
      <c r="MSV29" s="30"/>
      <c r="MSW29" s="30"/>
      <c r="MSX29" s="30"/>
      <c r="MSY29" s="30"/>
      <c r="MSZ29" s="30"/>
      <c r="MTA29" s="30"/>
      <c r="MTB29" s="30"/>
      <c r="MTC29" s="30"/>
      <c r="MTD29" s="30"/>
      <c r="MTE29" s="30"/>
      <c r="MTF29" s="30"/>
      <c r="MTG29" s="30"/>
      <c r="MTH29" s="30"/>
      <c r="MTI29" s="30"/>
      <c r="MTJ29" s="30"/>
      <c r="MTK29" s="30"/>
      <c r="MTL29" s="30"/>
      <c r="MTM29" s="30"/>
      <c r="MTN29" s="30"/>
      <c r="MTO29" s="30"/>
      <c r="MTP29" s="30"/>
      <c r="MTQ29" s="30"/>
      <c r="MTR29" s="30"/>
      <c r="MTS29" s="30"/>
      <c r="MTT29" s="30"/>
      <c r="MTU29" s="30"/>
      <c r="MTV29" s="30"/>
      <c r="MTW29" s="30"/>
      <c r="MTX29" s="30"/>
      <c r="MTY29" s="30"/>
      <c r="MTZ29" s="30"/>
      <c r="MUA29" s="30"/>
      <c r="MUB29" s="30"/>
      <c r="MUC29" s="30"/>
      <c r="MUD29" s="30"/>
      <c r="MUE29" s="30"/>
      <c r="MUF29" s="30"/>
      <c r="MUG29" s="30"/>
      <c r="MUH29" s="30"/>
      <c r="MUI29" s="30"/>
      <c r="MUJ29" s="30"/>
      <c r="MUK29" s="30"/>
      <c r="MUL29" s="30"/>
      <c r="MUM29" s="30"/>
      <c r="MUN29" s="30"/>
      <c r="MUO29" s="30"/>
      <c r="MUP29" s="30"/>
      <c r="MUQ29" s="30"/>
      <c r="MUR29" s="30"/>
      <c r="MUS29" s="30"/>
      <c r="MUT29" s="30"/>
      <c r="MUU29" s="30"/>
      <c r="MUV29" s="30"/>
      <c r="MUW29" s="30"/>
      <c r="MUX29" s="30"/>
      <c r="MUY29" s="30"/>
      <c r="MUZ29" s="30"/>
      <c r="MVA29" s="30"/>
      <c r="MVB29" s="30"/>
      <c r="MVC29" s="30"/>
      <c r="MVD29" s="30"/>
      <c r="MVE29" s="30"/>
      <c r="MVF29" s="30"/>
      <c r="MVG29" s="30"/>
      <c r="MVH29" s="30"/>
      <c r="MVI29" s="30"/>
      <c r="MVJ29" s="30"/>
      <c r="MVK29" s="30"/>
      <c r="MVL29" s="30"/>
      <c r="MVM29" s="30"/>
      <c r="MVN29" s="30"/>
      <c r="MVO29" s="30"/>
      <c r="MVP29" s="30"/>
      <c r="MVQ29" s="30"/>
      <c r="MVR29" s="30"/>
      <c r="MVS29" s="30"/>
      <c r="MVT29" s="30"/>
      <c r="MVU29" s="30"/>
      <c r="MVV29" s="30"/>
      <c r="MVW29" s="30"/>
      <c r="MVX29" s="30"/>
      <c r="MVY29" s="30"/>
      <c r="MVZ29" s="30"/>
      <c r="MWA29" s="30"/>
      <c r="MWB29" s="30"/>
      <c r="MWC29" s="30"/>
      <c r="MWD29" s="30"/>
      <c r="MWE29" s="30"/>
      <c r="MWF29" s="30"/>
      <c r="MWG29" s="30"/>
      <c r="MWH29" s="30"/>
      <c r="MWI29" s="30"/>
      <c r="MWJ29" s="30"/>
      <c r="MWK29" s="30"/>
      <c r="MWL29" s="30"/>
      <c r="MWM29" s="30"/>
      <c r="MWN29" s="30"/>
      <c r="MWO29" s="30"/>
      <c r="MWP29" s="30"/>
      <c r="MWQ29" s="30"/>
      <c r="MWR29" s="30"/>
      <c r="MWS29" s="30"/>
      <c r="MWT29" s="30"/>
      <c r="MWU29" s="30"/>
      <c r="MWV29" s="30"/>
      <c r="MWW29" s="30"/>
      <c r="MWX29" s="30"/>
      <c r="MWY29" s="30"/>
      <c r="MWZ29" s="30"/>
      <c r="MXA29" s="30"/>
      <c r="MXB29" s="30"/>
      <c r="MXC29" s="30"/>
      <c r="MXD29" s="30"/>
      <c r="MXE29" s="30"/>
      <c r="MXF29" s="30"/>
      <c r="MXG29" s="30"/>
      <c r="MXH29" s="30"/>
      <c r="MXI29" s="30"/>
      <c r="MXJ29" s="30"/>
      <c r="MXK29" s="30"/>
      <c r="MXL29" s="30"/>
      <c r="MXM29" s="30"/>
      <c r="MXN29" s="30"/>
      <c r="MXO29" s="30"/>
      <c r="MXP29" s="30"/>
      <c r="MXQ29" s="30"/>
      <c r="MXR29" s="30"/>
      <c r="MXS29" s="30"/>
      <c r="MXT29" s="30"/>
      <c r="MXU29" s="30"/>
      <c r="MXV29" s="30"/>
      <c r="MXW29" s="30"/>
      <c r="MXX29" s="30"/>
      <c r="MXY29" s="30"/>
      <c r="MXZ29" s="30"/>
      <c r="MYA29" s="30"/>
      <c r="MYB29" s="30"/>
      <c r="MYC29" s="30"/>
      <c r="MYD29" s="30"/>
      <c r="MYE29" s="30"/>
      <c r="MYF29" s="30"/>
      <c r="MYG29" s="30"/>
      <c r="MYH29" s="30"/>
      <c r="MYI29" s="30"/>
      <c r="MYJ29" s="30"/>
      <c r="MYK29" s="30"/>
      <c r="MYL29" s="30"/>
      <c r="MYM29" s="30"/>
      <c r="MYN29" s="30"/>
      <c r="MYO29" s="30"/>
      <c r="MYP29" s="30"/>
      <c r="MYQ29" s="30"/>
      <c r="MYR29" s="30"/>
      <c r="MYS29" s="30"/>
      <c r="MYT29" s="30"/>
      <c r="MYU29" s="30"/>
      <c r="MYV29" s="30"/>
      <c r="MYW29" s="30"/>
      <c r="MYX29" s="30"/>
      <c r="MYY29" s="30"/>
      <c r="MYZ29" s="30"/>
      <c r="MZA29" s="30"/>
      <c r="MZB29" s="30"/>
      <c r="MZC29" s="30"/>
      <c r="MZD29" s="30"/>
      <c r="MZE29" s="30"/>
      <c r="MZF29" s="30"/>
      <c r="MZG29" s="30"/>
      <c r="MZH29" s="30"/>
      <c r="MZI29" s="30"/>
      <c r="MZJ29" s="30"/>
      <c r="MZK29" s="30"/>
      <c r="MZL29" s="30"/>
      <c r="MZM29" s="30"/>
      <c r="MZN29" s="30"/>
      <c r="MZO29" s="30"/>
      <c r="MZP29" s="30"/>
      <c r="MZQ29" s="30"/>
      <c r="MZR29" s="30"/>
      <c r="MZS29" s="30"/>
      <c r="MZT29" s="30"/>
      <c r="MZU29" s="30"/>
      <c r="MZV29" s="30"/>
      <c r="MZW29" s="30"/>
      <c r="MZX29" s="30"/>
      <c r="MZY29" s="30"/>
      <c r="MZZ29" s="30"/>
      <c r="NAA29" s="30"/>
      <c r="NAB29" s="30"/>
      <c r="NAC29" s="30"/>
      <c r="NAD29" s="30"/>
      <c r="NAE29" s="30"/>
      <c r="NAF29" s="30"/>
      <c r="NAG29" s="30"/>
      <c r="NAH29" s="30"/>
      <c r="NAI29" s="30"/>
      <c r="NAJ29" s="30"/>
      <c r="NAK29" s="30"/>
      <c r="NAL29" s="30"/>
      <c r="NAM29" s="30"/>
      <c r="NAN29" s="30"/>
      <c r="NAO29" s="30"/>
      <c r="NAP29" s="30"/>
      <c r="NAQ29" s="30"/>
      <c r="NAR29" s="30"/>
      <c r="NAS29" s="30"/>
      <c r="NAT29" s="30"/>
      <c r="NAU29" s="30"/>
      <c r="NAV29" s="30"/>
      <c r="NAW29" s="30"/>
      <c r="NAX29" s="30"/>
      <c r="NAY29" s="30"/>
      <c r="NAZ29" s="30"/>
      <c r="NBA29" s="30"/>
      <c r="NBB29" s="30"/>
      <c r="NBC29" s="30"/>
      <c r="NBD29" s="30"/>
      <c r="NBE29" s="30"/>
      <c r="NBF29" s="30"/>
      <c r="NBG29" s="30"/>
      <c r="NBH29" s="30"/>
      <c r="NBI29" s="30"/>
      <c r="NBJ29" s="30"/>
      <c r="NBK29" s="30"/>
      <c r="NBL29" s="30"/>
      <c r="NBM29" s="30"/>
      <c r="NBN29" s="30"/>
      <c r="NBO29" s="30"/>
      <c r="NBP29" s="30"/>
      <c r="NBQ29" s="30"/>
      <c r="NBR29" s="30"/>
      <c r="NBS29" s="30"/>
      <c r="NBT29" s="30"/>
      <c r="NBU29" s="30"/>
      <c r="NBV29" s="30"/>
      <c r="NBW29" s="30"/>
      <c r="NBX29" s="30"/>
      <c r="NBY29" s="30"/>
      <c r="NBZ29" s="30"/>
      <c r="NCA29" s="30"/>
      <c r="NCB29" s="30"/>
      <c r="NCC29" s="30"/>
      <c r="NCD29" s="30"/>
      <c r="NCE29" s="30"/>
      <c r="NCF29" s="30"/>
      <c r="NCG29" s="30"/>
      <c r="NCH29" s="30"/>
      <c r="NCI29" s="30"/>
      <c r="NCJ29" s="30"/>
      <c r="NCK29" s="30"/>
      <c r="NCL29" s="30"/>
      <c r="NCM29" s="30"/>
      <c r="NCN29" s="30"/>
      <c r="NCO29" s="30"/>
      <c r="NCP29" s="30"/>
      <c r="NCQ29" s="30"/>
      <c r="NCR29" s="30"/>
      <c r="NCS29" s="30"/>
      <c r="NCT29" s="30"/>
      <c r="NCU29" s="30"/>
      <c r="NCV29" s="30"/>
      <c r="NCW29" s="30"/>
      <c r="NCX29" s="30"/>
      <c r="NCY29" s="30"/>
      <c r="NCZ29" s="30"/>
      <c r="NDA29" s="30"/>
      <c r="NDB29" s="30"/>
      <c r="NDC29" s="30"/>
      <c r="NDD29" s="30"/>
      <c r="NDE29" s="30"/>
      <c r="NDF29" s="30"/>
      <c r="NDG29" s="30"/>
      <c r="NDH29" s="30"/>
      <c r="NDI29" s="30"/>
      <c r="NDJ29" s="30"/>
      <c r="NDK29" s="30"/>
      <c r="NDL29" s="30"/>
      <c r="NDM29" s="30"/>
      <c r="NDN29" s="30"/>
      <c r="NDO29" s="30"/>
      <c r="NDP29" s="30"/>
      <c r="NDQ29" s="30"/>
      <c r="NDR29" s="30"/>
      <c r="NDS29" s="30"/>
      <c r="NDT29" s="30"/>
      <c r="NDU29" s="30"/>
      <c r="NDV29" s="30"/>
      <c r="NDW29" s="30"/>
      <c r="NDX29" s="30"/>
      <c r="NDY29" s="30"/>
      <c r="NDZ29" s="30"/>
      <c r="NEA29" s="30"/>
      <c r="NEB29" s="30"/>
      <c r="NEC29" s="30"/>
      <c r="NED29" s="30"/>
      <c r="NEE29" s="30"/>
      <c r="NEF29" s="30"/>
      <c r="NEG29" s="30"/>
      <c r="NEH29" s="30"/>
      <c r="NEI29" s="30"/>
      <c r="NEJ29" s="30"/>
      <c r="NEK29" s="30"/>
      <c r="NEL29" s="30"/>
      <c r="NEM29" s="30"/>
      <c r="NEN29" s="30"/>
      <c r="NEO29" s="30"/>
      <c r="NEP29" s="30"/>
      <c r="NEQ29" s="30"/>
      <c r="NER29" s="30"/>
      <c r="NES29" s="30"/>
      <c r="NET29" s="30"/>
      <c r="NEU29" s="30"/>
      <c r="NEV29" s="30"/>
      <c r="NEW29" s="30"/>
      <c r="NEX29" s="30"/>
      <c r="NEY29" s="30"/>
      <c r="NEZ29" s="30"/>
      <c r="NFA29" s="30"/>
      <c r="NFB29" s="30"/>
      <c r="NFC29" s="30"/>
      <c r="NFD29" s="30"/>
      <c r="NFE29" s="30"/>
      <c r="NFF29" s="30"/>
      <c r="NFG29" s="30"/>
      <c r="NFH29" s="30"/>
      <c r="NFI29" s="30"/>
      <c r="NFJ29" s="30"/>
      <c r="NFK29" s="30"/>
      <c r="NFL29" s="30"/>
      <c r="NFM29" s="30"/>
      <c r="NFN29" s="30"/>
      <c r="NFO29" s="30"/>
      <c r="NFP29" s="30"/>
      <c r="NFQ29" s="30"/>
      <c r="NFR29" s="30"/>
      <c r="NFS29" s="30"/>
      <c r="NFT29" s="30"/>
      <c r="NFU29" s="30"/>
      <c r="NFV29" s="30"/>
      <c r="NFW29" s="30"/>
      <c r="NFX29" s="30"/>
      <c r="NFY29" s="30"/>
      <c r="NFZ29" s="30"/>
      <c r="NGA29" s="30"/>
      <c r="NGB29" s="30"/>
      <c r="NGC29" s="30"/>
      <c r="NGD29" s="30"/>
      <c r="NGE29" s="30"/>
      <c r="NGF29" s="30"/>
      <c r="NGG29" s="30"/>
      <c r="NGH29" s="30"/>
      <c r="NGI29" s="30"/>
      <c r="NGJ29" s="30"/>
      <c r="NGK29" s="30"/>
      <c r="NGL29" s="30"/>
      <c r="NGM29" s="30"/>
      <c r="NGN29" s="30"/>
      <c r="NGO29" s="30"/>
      <c r="NGP29" s="30"/>
      <c r="NGQ29" s="30"/>
      <c r="NGR29" s="30"/>
      <c r="NGS29" s="30"/>
      <c r="NGT29" s="30"/>
      <c r="NGU29" s="30"/>
      <c r="NGV29" s="30"/>
      <c r="NGW29" s="30"/>
      <c r="NGX29" s="30"/>
      <c r="NGY29" s="30"/>
      <c r="NGZ29" s="30"/>
      <c r="NHA29" s="30"/>
      <c r="NHB29" s="30"/>
      <c r="NHC29" s="30"/>
      <c r="NHD29" s="30"/>
      <c r="NHE29" s="30"/>
      <c r="NHF29" s="30"/>
      <c r="NHG29" s="30"/>
      <c r="NHH29" s="30"/>
      <c r="NHI29" s="30"/>
      <c r="NHJ29" s="30"/>
      <c r="NHK29" s="30"/>
      <c r="NHL29" s="30"/>
      <c r="NHM29" s="30"/>
      <c r="NHN29" s="30"/>
      <c r="NHO29" s="30"/>
      <c r="NHP29" s="30"/>
      <c r="NHQ29" s="30"/>
      <c r="NHR29" s="30"/>
      <c r="NHS29" s="30"/>
      <c r="NHT29" s="30"/>
      <c r="NHU29" s="30"/>
      <c r="NHV29" s="30"/>
      <c r="NHW29" s="30"/>
      <c r="NHX29" s="30"/>
      <c r="NHY29" s="30"/>
      <c r="NHZ29" s="30"/>
      <c r="NIA29" s="30"/>
      <c r="NIB29" s="30"/>
      <c r="NIC29" s="30"/>
      <c r="NID29" s="30"/>
      <c r="NIE29" s="30"/>
      <c r="NIF29" s="30"/>
      <c r="NIG29" s="30"/>
      <c r="NIH29" s="30"/>
      <c r="NII29" s="30"/>
      <c r="NIJ29" s="30"/>
      <c r="NIK29" s="30"/>
      <c r="NIL29" s="30"/>
      <c r="NIM29" s="30"/>
      <c r="NIN29" s="30"/>
      <c r="NIO29" s="30"/>
      <c r="NIP29" s="30"/>
      <c r="NIQ29" s="30"/>
      <c r="NIR29" s="30"/>
      <c r="NIS29" s="30"/>
      <c r="NIT29" s="30"/>
      <c r="NIU29" s="30"/>
      <c r="NIV29" s="30"/>
      <c r="NIW29" s="30"/>
      <c r="NIX29" s="30"/>
      <c r="NIY29" s="30"/>
      <c r="NIZ29" s="30"/>
      <c r="NJA29" s="30"/>
      <c r="NJB29" s="30"/>
      <c r="NJC29" s="30"/>
      <c r="NJD29" s="30"/>
      <c r="NJE29" s="30"/>
      <c r="NJF29" s="30"/>
      <c r="NJG29" s="30"/>
      <c r="NJH29" s="30"/>
      <c r="NJI29" s="30"/>
      <c r="NJJ29" s="30"/>
      <c r="NJK29" s="30"/>
      <c r="NJL29" s="30"/>
      <c r="NJM29" s="30"/>
      <c r="NJN29" s="30"/>
      <c r="NJO29" s="30"/>
      <c r="NJP29" s="30"/>
      <c r="NJQ29" s="30"/>
      <c r="NJR29" s="30"/>
      <c r="NJS29" s="30"/>
      <c r="NJT29" s="30"/>
      <c r="NJU29" s="30"/>
      <c r="NJV29" s="30"/>
      <c r="NJW29" s="30"/>
      <c r="NJX29" s="30"/>
      <c r="NJY29" s="30"/>
      <c r="NJZ29" s="30"/>
      <c r="NKA29" s="30"/>
      <c r="NKB29" s="30"/>
      <c r="NKC29" s="30"/>
      <c r="NKD29" s="30"/>
      <c r="NKE29" s="30"/>
      <c r="NKF29" s="30"/>
      <c r="NKG29" s="30"/>
      <c r="NKH29" s="30"/>
      <c r="NKI29" s="30"/>
      <c r="NKJ29" s="30"/>
      <c r="NKK29" s="30"/>
      <c r="NKL29" s="30"/>
      <c r="NKM29" s="30"/>
      <c r="NKN29" s="30"/>
      <c r="NKO29" s="30"/>
      <c r="NKP29" s="30"/>
      <c r="NKQ29" s="30"/>
      <c r="NKR29" s="30"/>
      <c r="NKS29" s="30"/>
      <c r="NKT29" s="30"/>
      <c r="NKU29" s="30"/>
      <c r="NKV29" s="30"/>
      <c r="NKW29" s="30"/>
      <c r="NKX29" s="30"/>
      <c r="NKY29" s="30"/>
      <c r="NKZ29" s="30"/>
      <c r="NLA29" s="30"/>
      <c r="NLB29" s="30"/>
      <c r="NLC29" s="30"/>
      <c r="NLD29" s="30"/>
      <c r="NLE29" s="30"/>
      <c r="NLF29" s="30"/>
      <c r="NLG29" s="30"/>
      <c r="NLH29" s="30"/>
      <c r="NLI29" s="30"/>
      <c r="NLJ29" s="30"/>
      <c r="NLK29" s="30"/>
      <c r="NLL29" s="30"/>
      <c r="NLM29" s="30"/>
      <c r="NLN29" s="30"/>
      <c r="NLO29" s="30"/>
      <c r="NLP29" s="30"/>
      <c r="NLQ29" s="30"/>
      <c r="NLR29" s="30"/>
      <c r="NLS29" s="30"/>
      <c r="NLT29" s="30"/>
      <c r="NLU29" s="30"/>
      <c r="NLV29" s="30"/>
      <c r="NLW29" s="30"/>
      <c r="NLX29" s="30"/>
      <c r="NLY29" s="30"/>
      <c r="NLZ29" s="30"/>
      <c r="NMA29" s="30"/>
      <c r="NMB29" s="30"/>
      <c r="NMC29" s="30"/>
      <c r="NMD29" s="30"/>
      <c r="NME29" s="30"/>
      <c r="NMF29" s="30"/>
      <c r="NMG29" s="30"/>
      <c r="NMH29" s="30"/>
      <c r="NMI29" s="30"/>
      <c r="NMJ29" s="30"/>
      <c r="NMK29" s="30"/>
      <c r="NML29" s="30"/>
      <c r="NMM29" s="30"/>
      <c r="NMN29" s="30"/>
      <c r="NMO29" s="30"/>
      <c r="NMP29" s="30"/>
      <c r="NMQ29" s="30"/>
      <c r="NMR29" s="30"/>
      <c r="NMS29" s="30"/>
      <c r="NMT29" s="30"/>
      <c r="NMU29" s="30"/>
      <c r="NMV29" s="30"/>
      <c r="NMW29" s="30"/>
      <c r="NMX29" s="30"/>
      <c r="NMY29" s="30"/>
      <c r="NMZ29" s="30"/>
      <c r="NNA29" s="30"/>
      <c r="NNB29" s="30"/>
      <c r="NNC29" s="30"/>
      <c r="NND29" s="30"/>
      <c r="NNE29" s="30"/>
      <c r="NNF29" s="30"/>
      <c r="NNG29" s="30"/>
      <c r="NNH29" s="30"/>
      <c r="NNI29" s="30"/>
      <c r="NNJ29" s="30"/>
      <c r="NNK29" s="30"/>
      <c r="NNL29" s="30"/>
      <c r="NNM29" s="30"/>
      <c r="NNN29" s="30"/>
      <c r="NNO29" s="30"/>
      <c r="NNP29" s="30"/>
      <c r="NNQ29" s="30"/>
      <c r="NNR29" s="30"/>
      <c r="NNS29" s="30"/>
      <c r="NNT29" s="30"/>
      <c r="NNU29" s="30"/>
      <c r="NNV29" s="30"/>
      <c r="NNW29" s="30"/>
      <c r="NNX29" s="30"/>
      <c r="NNY29" s="30"/>
      <c r="NNZ29" s="30"/>
      <c r="NOA29" s="30"/>
      <c r="NOB29" s="30"/>
      <c r="NOC29" s="30"/>
      <c r="NOD29" s="30"/>
      <c r="NOE29" s="30"/>
      <c r="NOF29" s="30"/>
      <c r="NOG29" s="30"/>
      <c r="NOH29" s="30"/>
      <c r="NOI29" s="30"/>
      <c r="NOJ29" s="30"/>
      <c r="NOK29" s="30"/>
      <c r="NOL29" s="30"/>
      <c r="NOM29" s="30"/>
      <c r="NON29" s="30"/>
      <c r="NOO29" s="30"/>
      <c r="NOP29" s="30"/>
      <c r="NOQ29" s="30"/>
      <c r="NOR29" s="30"/>
      <c r="NOS29" s="30"/>
      <c r="NOT29" s="30"/>
      <c r="NOU29" s="30"/>
      <c r="NOV29" s="30"/>
      <c r="NOW29" s="30"/>
      <c r="NOX29" s="30"/>
      <c r="NOY29" s="30"/>
      <c r="NOZ29" s="30"/>
      <c r="NPA29" s="30"/>
      <c r="NPB29" s="30"/>
      <c r="NPC29" s="30"/>
      <c r="NPD29" s="30"/>
      <c r="NPE29" s="30"/>
      <c r="NPF29" s="30"/>
      <c r="NPG29" s="30"/>
      <c r="NPH29" s="30"/>
      <c r="NPI29" s="30"/>
      <c r="NPJ29" s="30"/>
      <c r="NPK29" s="30"/>
      <c r="NPL29" s="30"/>
      <c r="NPM29" s="30"/>
      <c r="NPN29" s="30"/>
      <c r="NPO29" s="30"/>
      <c r="NPP29" s="30"/>
      <c r="NPQ29" s="30"/>
      <c r="NPR29" s="30"/>
      <c r="NPS29" s="30"/>
      <c r="NPT29" s="30"/>
      <c r="NPU29" s="30"/>
      <c r="NPV29" s="30"/>
      <c r="NPW29" s="30"/>
      <c r="NPX29" s="30"/>
      <c r="NPY29" s="30"/>
      <c r="NPZ29" s="30"/>
      <c r="NQA29" s="30"/>
      <c r="NQB29" s="30"/>
      <c r="NQC29" s="30"/>
      <c r="NQD29" s="30"/>
      <c r="NQE29" s="30"/>
      <c r="NQF29" s="30"/>
      <c r="NQG29" s="30"/>
      <c r="NQH29" s="30"/>
      <c r="NQI29" s="30"/>
      <c r="NQJ29" s="30"/>
      <c r="NQK29" s="30"/>
      <c r="NQL29" s="30"/>
      <c r="NQM29" s="30"/>
      <c r="NQN29" s="30"/>
      <c r="NQO29" s="30"/>
      <c r="NQP29" s="30"/>
      <c r="NQQ29" s="30"/>
      <c r="NQR29" s="30"/>
      <c r="NQS29" s="30"/>
      <c r="NQT29" s="30"/>
      <c r="NQU29" s="30"/>
      <c r="NQV29" s="30"/>
      <c r="NQW29" s="30"/>
      <c r="NQX29" s="30"/>
      <c r="NQY29" s="30"/>
      <c r="NQZ29" s="30"/>
      <c r="NRA29" s="30"/>
      <c r="NRB29" s="30"/>
      <c r="NRC29" s="30"/>
      <c r="NRD29" s="30"/>
      <c r="NRE29" s="30"/>
      <c r="NRF29" s="30"/>
      <c r="NRG29" s="30"/>
      <c r="NRH29" s="30"/>
      <c r="NRI29" s="30"/>
      <c r="NRJ29" s="30"/>
      <c r="NRK29" s="30"/>
      <c r="NRL29" s="30"/>
      <c r="NRM29" s="30"/>
      <c r="NRN29" s="30"/>
      <c r="NRO29" s="30"/>
      <c r="NRP29" s="30"/>
      <c r="NRQ29" s="30"/>
      <c r="NRR29" s="30"/>
      <c r="NRS29" s="30"/>
      <c r="NRT29" s="30"/>
      <c r="NRU29" s="30"/>
      <c r="NRV29" s="30"/>
      <c r="NRW29" s="30"/>
      <c r="NRX29" s="30"/>
      <c r="NRY29" s="30"/>
      <c r="NRZ29" s="30"/>
      <c r="NSA29" s="30"/>
      <c r="NSB29" s="30"/>
      <c r="NSC29" s="30"/>
      <c r="NSD29" s="30"/>
      <c r="NSE29" s="30"/>
      <c r="NSF29" s="30"/>
      <c r="NSG29" s="30"/>
      <c r="NSH29" s="30"/>
      <c r="NSI29" s="30"/>
      <c r="NSJ29" s="30"/>
      <c r="NSK29" s="30"/>
      <c r="NSL29" s="30"/>
      <c r="NSM29" s="30"/>
      <c r="NSN29" s="30"/>
      <c r="NSO29" s="30"/>
      <c r="NSP29" s="30"/>
      <c r="NSQ29" s="30"/>
      <c r="NSR29" s="30"/>
      <c r="NSS29" s="30"/>
      <c r="NST29" s="30"/>
      <c r="NSU29" s="30"/>
      <c r="NSV29" s="30"/>
      <c r="NSW29" s="30"/>
      <c r="NSX29" s="30"/>
      <c r="NSY29" s="30"/>
      <c r="NSZ29" s="30"/>
      <c r="NTA29" s="30"/>
      <c r="NTB29" s="30"/>
      <c r="NTC29" s="30"/>
      <c r="NTD29" s="30"/>
      <c r="NTE29" s="30"/>
      <c r="NTF29" s="30"/>
      <c r="NTG29" s="30"/>
      <c r="NTH29" s="30"/>
      <c r="NTI29" s="30"/>
      <c r="NTJ29" s="30"/>
      <c r="NTK29" s="30"/>
      <c r="NTL29" s="30"/>
      <c r="NTM29" s="30"/>
      <c r="NTN29" s="30"/>
      <c r="NTO29" s="30"/>
      <c r="NTP29" s="30"/>
      <c r="NTQ29" s="30"/>
      <c r="NTR29" s="30"/>
      <c r="NTS29" s="30"/>
      <c r="NTT29" s="30"/>
      <c r="NTU29" s="30"/>
      <c r="NTV29" s="30"/>
      <c r="NTW29" s="30"/>
      <c r="NTX29" s="30"/>
      <c r="NTY29" s="30"/>
      <c r="NTZ29" s="30"/>
      <c r="NUA29" s="30"/>
      <c r="NUB29" s="30"/>
      <c r="NUC29" s="30"/>
      <c r="NUD29" s="30"/>
      <c r="NUE29" s="30"/>
      <c r="NUF29" s="30"/>
      <c r="NUG29" s="30"/>
      <c r="NUH29" s="30"/>
      <c r="NUI29" s="30"/>
      <c r="NUJ29" s="30"/>
      <c r="NUK29" s="30"/>
      <c r="NUL29" s="30"/>
      <c r="NUM29" s="30"/>
      <c r="NUN29" s="30"/>
      <c r="NUO29" s="30"/>
      <c r="NUP29" s="30"/>
      <c r="NUQ29" s="30"/>
      <c r="NUR29" s="30"/>
      <c r="NUS29" s="30"/>
      <c r="NUT29" s="30"/>
      <c r="NUU29" s="30"/>
      <c r="NUV29" s="30"/>
      <c r="NUW29" s="30"/>
      <c r="NUX29" s="30"/>
      <c r="NUY29" s="30"/>
      <c r="NUZ29" s="30"/>
      <c r="NVA29" s="30"/>
      <c r="NVB29" s="30"/>
      <c r="NVC29" s="30"/>
      <c r="NVD29" s="30"/>
      <c r="NVE29" s="30"/>
      <c r="NVF29" s="30"/>
      <c r="NVG29" s="30"/>
      <c r="NVH29" s="30"/>
      <c r="NVI29" s="30"/>
      <c r="NVJ29" s="30"/>
      <c r="NVK29" s="30"/>
      <c r="NVL29" s="30"/>
      <c r="NVM29" s="30"/>
      <c r="NVN29" s="30"/>
      <c r="NVO29" s="30"/>
      <c r="NVP29" s="30"/>
      <c r="NVQ29" s="30"/>
      <c r="NVR29" s="30"/>
      <c r="NVS29" s="30"/>
      <c r="NVT29" s="30"/>
      <c r="NVU29" s="30"/>
      <c r="NVV29" s="30"/>
      <c r="NVW29" s="30"/>
      <c r="NVX29" s="30"/>
      <c r="NVY29" s="30"/>
      <c r="NVZ29" s="30"/>
      <c r="NWA29" s="30"/>
      <c r="NWB29" s="30"/>
      <c r="NWC29" s="30"/>
      <c r="NWD29" s="30"/>
      <c r="NWE29" s="30"/>
      <c r="NWF29" s="30"/>
      <c r="NWG29" s="30"/>
      <c r="NWH29" s="30"/>
      <c r="NWI29" s="30"/>
      <c r="NWJ29" s="30"/>
      <c r="NWK29" s="30"/>
      <c r="NWL29" s="30"/>
      <c r="NWM29" s="30"/>
      <c r="NWN29" s="30"/>
      <c r="NWO29" s="30"/>
      <c r="NWP29" s="30"/>
      <c r="NWQ29" s="30"/>
      <c r="NWR29" s="30"/>
      <c r="NWS29" s="30"/>
      <c r="NWT29" s="30"/>
      <c r="NWU29" s="30"/>
      <c r="NWV29" s="30"/>
      <c r="NWW29" s="30"/>
      <c r="NWX29" s="30"/>
      <c r="NWY29" s="30"/>
      <c r="NWZ29" s="30"/>
      <c r="NXA29" s="30"/>
      <c r="NXB29" s="30"/>
      <c r="NXC29" s="30"/>
      <c r="NXD29" s="30"/>
      <c r="NXE29" s="30"/>
      <c r="NXF29" s="30"/>
      <c r="NXG29" s="30"/>
      <c r="NXH29" s="30"/>
      <c r="NXI29" s="30"/>
      <c r="NXJ29" s="30"/>
      <c r="NXK29" s="30"/>
      <c r="NXL29" s="30"/>
      <c r="NXM29" s="30"/>
      <c r="NXN29" s="30"/>
      <c r="NXO29" s="30"/>
      <c r="NXP29" s="30"/>
      <c r="NXQ29" s="30"/>
      <c r="NXR29" s="30"/>
      <c r="NXS29" s="30"/>
      <c r="NXT29" s="30"/>
      <c r="NXU29" s="30"/>
      <c r="NXV29" s="30"/>
      <c r="NXW29" s="30"/>
      <c r="NXX29" s="30"/>
      <c r="NXY29" s="30"/>
      <c r="NXZ29" s="30"/>
      <c r="NYA29" s="30"/>
      <c r="NYB29" s="30"/>
      <c r="NYC29" s="30"/>
      <c r="NYD29" s="30"/>
      <c r="NYE29" s="30"/>
      <c r="NYF29" s="30"/>
      <c r="NYG29" s="30"/>
      <c r="NYH29" s="30"/>
      <c r="NYI29" s="30"/>
      <c r="NYJ29" s="30"/>
      <c r="NYK29" s="30"/>
      <c r="NYL29" s="30"/>
      <c r="NYM29" s="30"/>
      <c r="NYN29" s="30"/>
      <c r="NYO29" s="30"/>
      <c r="NYP29" s="30"/>
      <c r="NYQ29" s="30"/>
      <c r="NYR29" s="30"/>
      <c r="NYS29" s="30"/>
      <c r="NYT29" s="30"/>
      <c r="NYU29" s="30"/>
      <c r="NYV29" s="30"/>
      <c r="NYW29" s="30"/>
      <c r="NYX29" s="30"/>
      <c r="NYY29" s="30"/>
      <c r="NYZ29" s="30"/>
      <c r="NZA29" s="30"/>
      <c r="NZB29" s="30"/>
      <c r="NZC29" s="30"/>
      <c r="NZD29" s="30"/>
      <c r="NZE29" s="30"/>
      <c r="NZF29" s="30"/>
      <c r="NZG29" s="30"/>
      <c r="NZH29" s="30"/>
      <c r="NZI29" s="30"/>
      <c r="NZJ29" s="30"/>
      <c r="NZK29" s="30"/>
      <c r="NZL29" s="30"/>
      <c r="NZM29" s="30"/>
      <c r="NZN29" s="30"/>
      <c r="NZO29" s="30"/>
      <c r="NZP29" s="30"/>
      <c r="NZQ29" s="30"/>
      <c r="NZR29" s="30"/>
      <c r="NZS29" s="30"/>
      <c r="NZT29" s="30"/>
      <c r="NZU29" s="30"/>
      <c r="NZV29" s="30"/>
      <c r="NZW29" s="30"/>
      <c r="NZX29" s="30"/>
      <c r="NZY29" s="30"/>
      <c r="NZZ29" s="30"/>
      <c r="OAA29" s="30"/>
      <c r="OAB29" s="30"/>
      <c r="OAC29" s="30"/>
      <c r="OAD29" s="30"/>
      <c r="OAE29" s="30"/>
      <c r="OAF29" s="30"/>
      <c r="OAG29" s="30"/>
      <c r="OAH29" s="30"/>
      <c r="OAI29" s="30"/>
      <c r="OAJ29" s="30"/>
      <c r="OAK29" s="30"/>
      <c r="OAL29" s="30"/>
      <c r="OAM29" s="30"/>
      <c r="OAN29" s="30"/>
      <c r="OAO29" s="30"/>
      <c r="OAP29" s="30"/>
      <c r="OAQ29" s="30"/>
      <c r="OAR29" s="30"/>
      <c r="OAS29" s="30"/>
      <c r="OAT29" s="30"/>
      <c r="OAU29" s="30"/>
      <c r="OAV29" s="30"/>
      <c r="OAW29" s="30"/>
      <c r="OAX29" s="30"/>
      <c r="OAY29" s="30"/>
      <c r="OAZ29" s="30"/>
      <c r="OBA29" s="30"/>
      <c r="OBB29" s="30"/>
      <c r="OBC29" s="30"/>
      <c r="OBD29" s="30"/>
      <c r="OBE29" s="30"/>
      <c r="OBF29" s="30"/>
      <c r="OBG29" s="30"/>
      <c r="OBH29" s="30"/>
      <c r="OBI29" s="30"/>
      <c r="OBJ29" s="30"/>
      <c r="OBK29" s="30"/>
      <c r="OBL29" s="30"/>
      <c r="OBM29" s="30"/>
      <c r="OBN29" s="30"/>
      <c r="OBO29" s="30"/>
      <c r="OBP29" s="30"/>
      <c r="OBQ29" s="30"/>
      <c r="OBR29" s="30"/>
      <c r="OBS29" s="30"/>
      <c r="OBT29" s="30"/>
      <c r="OBU29" s="30"/>
      <c r="OBV29" s="30"/>
      <c r="OBW29" s="30"/>
      <c r="OBX29" s="30"/>
      <c r="OBY29" s="30"/>
      <c r="OBZ29" s="30"/>
      <c r="OCA29" s="30"/>
      <c r="OCB29" s="30"/>
      <c r="OCC29" s="30"/>
      <c r="OCD29" s="30"/>
      <c r="OCE29" s="30"/>
      <c r="OCF29" s="30"/>
      <c r="OCG29" s="30"/>
      <c r="OCH29" s="30"/>
      <c r="OCI29" s="30"/>
      <c r="OCJ29" s="30"/>
      <c r="OCK29" s="30"/>
      <c r="OCL29" s="30"/>
      <c r="OCM29" s="30"/>
      <c r="OCN29" s="30"/>
      <c r="OCO29" s="30"/>
      <c r="OCP29" s="30"/>
      <c r="OCQ29" s="30"/>
      <c r="OCR29" s="30"/>
      <c r="OCS29" s="30"/>
      <c r="OCT29" s="30"/>
      <c r="OCU29" s="30"/>
      <c r="OCV29" s="30"/>
      <c r="OCW29" s="30"/>
      <c r="OCX29" s="30"/>
      <c r="OCY29" s="30"/>
      <c r="OCZ29" s="30"/>
      <c r="ODA29" s="30"/>
      <c r="ODB29" s="30"/>
      <c r="ODC29" s="30"/>
      <c r="ODD29" s="30"/>
      <c r="ODE29" s="30"/>
      <c r="ODF29" s="30"/>
      <c r="ODG29" s="30"/>
      <c r="ODH29" s="30"/>
      <c r="ODI29" s="30"/>
      <c r="ODJ29" s="30"/>
      <c r="ODK29" s="30"/>
      <c r="ODL29" s="30"/>
      <c r="ODM29" s="30"/>
      <c r="ODN29" s="30"/>
      <c r="ODO29" s="30"/>
      <c r="ODP29" s="30"/>
      <c r="ODQ29" s="30"/>
      <c r="ODR29" s="30"/>
      <c r="ODS29" s="30"/>
      <c r="ODT29" s="30"/>
      <c r="ODU29" s="30"/>
      <c r="ODV29" s="30"/>
      <c r="ODW29" s="30"/>
      <c r="ODX29" s="30"/>
      <c r="ODY29" s="30"/>
      <c r="ODZ29" s="30"/>
      <c r="OEA29" s="30"/>
      <c r="OEB29" s="30"/>
      <c r="OEC29" s="30"/>
      <c r="OED29" s="30"/>
      <c r="OEE29" s="30"/>
      <c r="OEF29" s="30"/>
      <c r="OEG29" s="30"/>
      <c r="OEH29" s="30"/>
      <c r="OEI29" s="30"/>
      <c r="OEJ29" s="30"/>
      <c r="OEK29" s="30"/>
      <c r="OEL29" s="30"/>
      <c r="OEM29" s="30"/>
      <c r="OEN29" s="30"/>
      <c r="OEO29" s="30"/>
      <c r="OEP29" s="30"/>
      <c r="OEQ29" s="30"/>
      <c r="OER29" s="30"/>
      <c r="OES29" s="30"/>
      <c r="OET29" s="30"/>
      <c r="OEU29" s="30"/>
      <c r="OEV29" s="30"/>
      <c r="OEW29" s="30"/>
      <c r="OEX29" s="30"/>
      <c r="OEY29" s="30"/>
      <c r="OEZ29" s="30"/>
      <c r="OFA29" s="30"/>
      <c r="OFB29" s="30"/>
      <c r="OFC29" s="30"/>
      <c r="OFD29" s="30"/>
      <c r="OFE29" s="30"/>
      <c r="OFF29" s="30"/>
      <c r="OFG29" s="30"/>
      <c r="OFH29" s="30"/>
      <c r="OFI29" s="30"/>
      <c r="OFJ29" s="30"/>
      <c r="OFK29" s="30"/>
      <c r="OFL29" s="30"/>
      <c r="OFM29" s="30"/>
      <c r="OFN29" s="30"/>
      <c r="OFO29" s="30"/>
      <c r="OFP29" s="30"/>
      <c r="OFQ29" s="30"/>
      <c r="OFR29" s="30"/>
      <c r="OFS29" s="30"/>
      <c r="OFT29" s="30"/>
      <c r="OFU29" s="30"/>
      <c r="OFV29" s="30"/>
      <c r="OFW29" s="30"/>
      <c r="OFX29" s="30"/>
      <c r="OFY29" s="30"/>
      <c r="OFZ29" s="30"/>
      <c r="OGA29" s="30"/>
      <c r="OGB29" s="30"/>
      <c r="OGC29" s="30"/>
      <c r="OGD29" s="30"/>
      <c r="OGE29" s="30"/>
      <c r="OGF29" s="30"/>
      <c r="OGG29" s="30"/>
      <c r="OGH29" s="30"/>
      <c r="OGI29" s="30"/>
      <c r="OGJ29" s="30"/>
      <c r="OGK29" s="30"/>
      <c r="OGL29" s="30"/>
      <c r="OGM29" s="30"/>
      <c r="OGN29" s="30"/>
      <c r="OGO29" s="30"/>
      <c r="OGP29" s="30"/>
      <c r="OGQ29" s="30"/>
      <c r="OGR29" s="30"/>
      <c r="OGS29" s="30"/>
      <c r="OGT29" s="30"/>
      <c r="OGU29" s="30"/>
      <c r="OGV29" s="30"/>
      <c r="OGW29" s="30"/>
      <c r="OGX29" s="30"/>
      <c r="OGY29" s="30"/>
      <c r="OGZ29" s="30"/>
      <c r="OHA29" s="30"/>
      <c r="OHB29" s="30"/>
      <c r="OHC29" s="30"/>
      <c r="OHD29" s="30"/>
      <c r="OHE29" s="30"/>
      <c r="OHF29" s="30"/>
      <c r="OHG29" s="30"/>
      <c r="OHH29" s="30"/>
      <c r="OHI29" s="30"/>
      <c r="OHJ29" s="30"/>
      <c r="OHK29" s="30"/>
      <c r="OHL29" s="30"/>
      <c r="OHM29" s="30"/>
      <c r="OHN29" s="30"/>
      <c r="OHO29" s="30"/>
      <c r="OHP29" s="30"/>
      <c r="OHQ29" s="30"/>
      <c r="OHR29" s="30"/>
      <c r="OHS29" s="30"/>
      <c r="OHT29" s="30"/>
      <c r="OHU29" s="30"/>
      <c r="OHV29" s="30"/>
      <c r="OHW29" s="30"/>
      <c r="OHX29" s="30"/>
      <c r="OHY29" s="30"/>
      <c r="OHZ29" s="30"/>
      <c r="OIA29" s="30"/>
      <c r="OIB29" s="30"/>
      <c r="OIC29" s="30"/>
      <c r="OID29" s="30"/>
      <c r="OIE29" s="30"/>
      <c r="OIF29" s="30"/>
      <c r="OIG29" s="30"/>
      <c r="OIH29" s="30"/>
      <c r="OII29" s="30"/>
      <c r="OIJ29" s="30"/>
      <c r="OIK29" s="30"/>
      <c r="OIL29" s="30"/>
      <c r="OIM29" s="30"/>
      <c r="OIN29" s="30"/>
      <c r="OIO29" s="30"/>
      <c r="OIP29" s="30"/>
      <c r="OIQ29" s="30"/>
      <c r="OIR29" s="30"/>
      <c r="OIS29" s="30"/>
      <c r="OIT29" s="30"/>
      <c r="OIU29" s="30"/>
      <c r="OIV29" s="30"/>
      <c r="OIW29" s="30"/>
      <c r="OIX29" s="30"/>
      <c r="OIY29" s="30"/>
      <c r="OIZ29" s="30"/>
      <c r="OJA29" s="30"/>
      <c r="OJB29" s="30"/>
      <c r="OJC29" s="30"/>
      <c r="OJD29" s="30"/>
      <c r="OJE29" s="30"/>
      <c r="OJF29" s="30"/>
      <c r="OJG29" s="30"/>
      <c r="OJH29" s="30"/>
      <c r="OJI29" s="30"/>
      <c r="OJJ29" s="30"/>
      <c r="OJK29" s="30"/>
      <c r="OJL29" s="30"/>
      <c r="OJM29" s="30"/>
      <c r="OJN29" s="30"/>
      <c r="OJO29" s="30"/>
      <c r="OJP29" s="30"/>
      <c r="OJQ29" s="30"/>
      <c r="OJR29" s="30"/>
      <c r="OJS29" s="30"/>
      <c r="OJT29" s="30"/>
      <c r="OJU29" s="30"/>
      <c r="OJV29" s="30"/>
      <c r="OJW29" s="30"/>
      <c r="OJX29" s="30"/>
      <c r="OJY29" s="30"/>
      <c r="OJZ29" s="30"/>
      <c r="OKA29" s="30"/>
      <c r="OKB29" s="30"/>
      <c r="OKC29" s="30"/>
      <c r="OKD29" s="30"/>
      <c r="OKE29" s="30"/>
      <c r="OKF29" s="30"/>
      <c r="OKG29" s="30"/>
      <c r="OKH29" s="30"/>
      <c r="OKI29" s="30"/>
      <c r="OKJ29" s="30"/>
      <c r="OKK29" s="30"/>
      <c r="OKL29" s="30"/>
      <c r="OKM29" s="30"/>
      <c r="OKN29" s="30"/>
      <c r="OKO29" s="30"/>
      <c r="OKP29" s="30"/>
      <c r="OKQ29" s="30"/>
      <c r="OKR29" s="30"/>
      <c r="OKS29" s="30"/>
      <c r="OKT29" s="30"/>
      <c r="OKU29" s="30"/>
      <c r="OKV29" s="30"/>
      <c r="OKW29" s="30"/>
      <c r="OKX29" s="30"/>
      <c r="OKY29" s="30"/>
      <c r="OKZ29" s="30"/>
      <c r="OLA29" s="30"/>
      <c r="OLB29" s="30"/>
      <c r="OLC29" s="30"/>
      <c r="OLD29" s="30"/>
      <c r="OLE29" s="30"/>
      <c r="OLF29" s="30"/>
      <c r="OLG29" s="30"/>
      <c r="OLH29" s="30"/>
      <c r="OLI29" s="30"/>
      <c r="OLJ29" s="30"/>
      <c r="OLK29" s="30"/>
      <c r="OLL29" s="30"/>
      <c r="OLM29" s="30"/>
      <c r="OLN29" s="30"/>
      <c r="OLO29" s="30"/>
      <c r="OLP29" s="30"/>
      <c r="OLQ29" s="30"/>
      <c r="OLR29" s="30"/>
      <c r="OLS29" s="30"/>
      <c r="OLT29" s="30"/>
      <c r="OLU29" s="30"/>
      <c r="OLV29" s="30"/>
      <c r="OLW29" s="30"/>
      <c r="OLX29" s="30"/>
      <c r="OLY29" s="30"/>
      <c r="OLZ29" s="30"/>
      <c r="OMA29" s="30"/>
      <c r="OMB29" s="30"/>
      <c r="OMC29" s="30"/>
      <c r="OMD29" s="30"/>
      <c r="OME29" s="30"/>
      <c r="OMF29" s="30"/>
      <c r="OMG29" s="30"/>
      <c r="OMH29" s="30"/>
      <c r="OMI29" s="30"/>
      <c r="OMJ29" s="30"/>
      <c r="OMK29" s="30"/>
      <c r="OML29" s="30"/>
      <c r="OMM29" s="30"/>
      <c r="OMN29" s="30"/>
      <c r="OMO29" s="30"/>
      <c r="OMP29" s="30"/>
      <c r="OMQ29" s="30"/>
      <c r="OMR29" s="30"/>
      <c r="OMS29" s="30"/>
      <c r="OMT29" s="30"/>
      <c r="OMU29" s="30"/>
      <c r="OMV29" s="30"/>
      <c r="OMW29" s="30"/>
      <c r="OMX29" s="30"/>
      <c r="OMY29" s="30"/>
      <c r="OMZ29" s="30"/>
      <c r="ONA29" s="30"/>
      <c r="ONB29" s="30"/>
      <c r="ONC29" s="30"/>
      <c r="OND29" s="30"/>
      <c r="ONE29" s="30"/>
      <c r="ONF29" s="30"/>
      <c r="ONG29" s="30"/>
      <c r="ONH29" s="30"/>
      <c r="ONI29" s="30"/>
      <c r="ONJ29" s="30"/>
      <c r="ONK29" s="30"/>
      <c r="ONL29" s="30"/>
      <c r="ONM29" s="30"/>
      <c r="ONN29" s="30"/>
      <c r="ONO29" s="30"/>
      <c r="ONP29" s="30"/>
      <c r="ONQ29" s="30"/>
      <c r="ONR29" s="30"/>
      <c r="ONS29" s="30"/>
      <c r="ONT29" s="30"/>
      <c r="ONU29" s="30"/>
      <c r="ONV29" s="30"/>
      <c r="ONW29" s="30"/>
      <c r="ONX29" s="30"/>
      <c r="ONY29" s="30"/>
      <c r="ONZ29" s="30"/>
      <c r="OOA29" s="30"/>
      <c r="OOB29" s="30"/>
      <c r="OOC29" s="30"/>
      <c r="OOD29" s="30"/>
      <c r="OOE29" s="30"/>
      <c r="OOF29" s="30"/>
      <c r="OOG29" s="30"/>
      <c r="OOH29" s="30"/>
      <c r="OOI29" s="30"/>
      <c r="OOJ29" s="30"/>
      <c r="OOK29" s="30"/>
      <c r="OOL29" s="30"/>
      <c r="OOM29" s="30"/>
      <c r="OON29" s="30"/>
      <c r="OOO29" s="30"/>
      <c r="OOP29" s="30"/>
      <c r="OOQ29" s="30"/>
      <c r="OOR29" s="30"/>
      <c r="OOS29" s="30"/>
      <c r="OOT29" s="30"/>
      <c r="OOU29" s="30"/>
      <c r="OOV29" s="30"/>
      <c r="OOW29" s="30"/>
      <c r="OOX29" s="30"/>
      <c r="OOY29" s="30"/>
      <c r="OOZ29" s="30"/>
      <c r="OPA29" s="30"/>
      <c r="OPB29" s="30"/>
      <c r="OPC29" s="30"/>
      <c r="OPD29" s="30"/>
      <c r="OPE29" s="30"/>
      <c r="OPF29" s="30"/>
      <c r="OPG29" s="30"/>
      <c r="OPH29" s="30"/>
      <c r="OPI29" s="30"/>
      <c r="OPJ29" s="30"/>
      <c r="OPK29" s="30"/>
      <c r="OPL29" s="30"/>
      <c r="OPM29" s="30"/>
      <c r="OPN29" s="30"/>
      <c r="OPO29" s="30"/>
      <c r="OPP29" s="30"/>
      <c r="OPQ29" s="30"/>
      <c r="OPR29" s="30"/>
      <c r="OPS29" s="30"/>
      <c r="OPT29" s="30"/>
      <c r="OPU29" s="30"/>
      <c r="OPV29" s="30"/>
      <c r="OPW29" s="30"/>
      <c r="OPX29" s="30"/>
      <c r="OPY29" s="30"/>
      <c r="OPZ29" s="30"/>
      <c r="OQA29" s="30"/>
      <c r="OQB29" s="30"/>
      <c r="OQC29" s="30"/>
      <c r="OQD29" s="30"/>
      <c r="OQE29" s="30"/>
      <c r="OQF29" s="30"/>
      <c r="OQG29" s="30"/>
      <c r="OQH29" s="30"/>
      <c r="OQI29" s="30"/>
      <c r="OQJ29" s="30"/>
      <c r="OQK29" s="30"/>
      <c r="OQL29" s="30"/>
      <c r="OQM29" s="30"/>
      <c r="OQN29" s="30"/>
      <c r="OQO29" s="30"/>
      <c r="OQP29" s="30"/>
      <c r="OQQ29" s="30"/>
      <c r="OQR29" s="30"/>
      <c r="OQS29" s="30"/>
      <c r="OQT29" s="30"/>
      <c r="OQU29" s="30"/>
      <c r="OQV29" s="30"/>
      <c r="OQW29" s="30"/>
      <c r="OQX29" s="30"/>
      <c r="OQY29" s="30"/>
      <c r="OQZ29" s="30"/>
      <c r="ORA29" s="30"/>
      <c r="ORB29" s="30"/>
      <c r="ORC29" s="30"/>
      <c r="ORD29" s="30"/>
      <c r="ORE29" s="30"/>
      <c r="ORF29" s="30"/>
      <c r="ORG29" s="30"/>
      <c r="ORH29" s="30"/>
      <c r="ORI29" s="30"/>
      <c r="ORJ29" s="30"/>
      <c r="ORK29" s="30"/>
      <c r="ORL29" s="30"/>
      <c r="ORM29" s="30"/>
      <c r="ORN29" s="30"/>
      <c r="ORO29" s="30"/>
      <c r="ORP29" s="30"/>
      <c r="ORQ29" s="30"/>
      <c r="ORR29" s="30"/>
      <c r="ORS29" s="30"/>
      <c r="ORT29" s="30"/>
      <c r="ORU29" s="30"/>
      <c r="ORV29" s="30"/>
      <c r="ORW29" s="30"/>
      <c r="ORX29" s="30"/>
      <c r="ORY29" s="30"/>
      <c r="ORZ29" s="30"/>
      <c r="OSA29" s="30"/>
      <c r="OSB29" s="30"/>
      <c r="OSC29" s="30"/>
      <c r="OSD29" s="30"/>
      <c r="OSE29" s="30"/>
      <c r="OSF29" s="30"/>
      <c r="OSG29" s="30"/>
      <c r="OSH29" s="30"/>
      <c r="OSI29" s="30"/>
      <c r="OSJ29" s="30"/>
      <c r="OSK29" s="30"/>
      <c r="OSL29" s="30"/>
      <c r="OSM29" s="30"/>
      <c r="OSN29" s="30"/>
      <c r="OSO29" s="30"/>
      <c r="OSP29" s="30"/>
      <c r="OSQ29" s="30"/>
      <c r="OSR29" s="30"/>
      <c r="OSS29" s="30"/>
      <c r="OST29" s="30"/>
      <c r="OSU29" s="30"/>
      <c r="OSV29" s="30"/>
      <c r="OSW29" s="30"/>
      <c r="OSX29" s="30"/>
      <c r="OSY29" s="30"/>
      <c r="OSZ29" s="30"/>
      <c r="OTA29" s="30"/>
      <c r="OTB29" s="30"/>
      <c r="OTC29" s="30"/>
      <c r="OTD29" s="30"/>
      <c r="OTE29" s="30"/>
      <c r="OTF29" s="30"/>
      <c r="OTG29" s="30"/>
      <c r="OTH29" s="30"/>
      <c r="OTI29" s="30"/>
      <c r="OTJ29" s="30"/>
      <c r="OTK29" s="30"/>
      <c r="OTL29" s="30"/>
      <c r="OTM29" s="30"/>
      <c r="OTN29" s="30"/>
      <c r="OTO29" s="30"/>
      <c r="OTP29" s="30"/>
      <c r="OTQ29" s="30"/>
      <c r="OTR29" s="30"/>
      <c r="OTS29" s="30"/>
      <c r="OTT29" s="30"/>
      <c r="OTU29" s="30"/>
      <c r="OTV29" s="30"/>
      <c r="OTW29" s="30"/>
      <c r="OTX29" s="30"/>
      <c r="OTY29" s="30"/>
      <c r="OTZ29" s="30"/>
      <c r="OUA29" s="30"/>
      <c r="OUB29" s="30"/>
      <c r="OUC29" s="30"/>
      <c r="OUD29" s="30"/>
      <c r="OUE29" s="30"/>
      <c r="OUF29" s="30"/>
      <c r="OUG29" s="30"/>
      <c r="OUH29" s="30"/>
      <c r="OUI29" s="30"/>
      <c r="OUJ29" s="30"/>
      <c r="OUK29" s="30"/>
      <c r="OUL29" s="30"/>
      <c r="OUM29" s="30"/>
      <c r="OUN29" s="30"/>
      <c r="OUO29" s="30"/>
      <c r="OUP29" s="30"/>
      <c r="OUQ29" s="30"/>
      <c r="OUR29" s="30"/>
      <c r="OUS29" s="30"/>
      <c r="OUT29" s="30"/>
      <c r="OUU29" s="30"/>
      <c r="OUV29" s="30"/>
      <c r="OUW29" s="30"/>
      <c r="OUX29" s="30"/>
      <c r="OUY29" s="30"/>
      <c r="OUZ29" s="30"/>
      <c r="OVA29" s="30"/>
      <c r="OVB29" s="30"/>
      <c r="OVC29" s="30"/>
      <c r="OVD29" s="30"/>
      <c r="OVE29" s="30"/>
      <c r="OVF29" s="30"/>
      <c r="OVG29" s="30"/>
      <c r="OVH29" s="30"/>
      <c r="OVI29" s="30"/>
      <c r="OVJ29" s="30"/>
      <c r="OVK29" s="30"/>
      <c r="OVL29" s="30"/>
      <c r="OVM29" s="30"/>
      <c r="OVN29" s="30"/>
      <c r="OVO29" s="30"/>
      <c r="OVP29" s="30"/>
      <c r="OVQ29" s="30"/>
      <c r="OVR29" s="30"/>
      <c r="OVS29" s="30"/>
      <c r="OVT29" s="30"/>
      <c r="OVU29" s="30"/>
      <c r="OVV29" s="30"/>
      <c r="OVW29" s="30"/>
      <c r="OVX29" s="30"/>
      <c r="OVY29" s="30"/>
      <c r="OVZ29" s="30"/>
      <c r="OWA29" s="30"/>
      <c r="OWB29" s="30"/>
      <c r="OWC29" s="30"/>
      <c r="OWD29" s="30"/>
      <c r="OWE29" s="30"/>
      <c r="OWF29" s="30"/>
      <c r="OWG29" s="30"/>
      <c r="OWH29" s="30"/>
      <c r="OWI29" s="30"/>
      <c r="OWJ29" s="30"/>
      <c r="OWK29" s="30"/>
      <c r="OWL29" s="30"/>
      <c r="OWM29" s="30"/>
      <c r="OWN29" s="30"/>
      <c r="OWO29" s="30"/>
      <c r="OWP29" s="30"/>
      <c r="OWQ29" s="30"/>
      <c r="OWR29" s="30"/>
      <c r="OWS29" s="30"/>
      <c r="OWT29" s="30"/>
      <c r="OWU29" s="30"/>
      <c r="OWV29" s="30"/>
      <c r="OWW29" s="30"/>
      <c r="OWX29" s="30"/>
      <c r="OWY29" s="30"/>
      <c r="OWZ29" s="30"/>
      <c r="OXA29" s="30"/>
      <c r="OXB29" s="30"/>
      <c r="OXC29" s="30"/>
      <c r="OXD29" s="30"/>
      <c r="OXE29" s="30"/>
      <c r="OXF29" s="30"/>
      <c r="OXG29" s="30"/>
      <c r="OXH29" s="30"/>
      <c r="OXI29" s="30"/>
      <c r="OXJ29" s="30"/>
      <c r="OXK29" s="30"/>
      <c r="OXL29" s="30"/>
      <c r="OXM29" s="30"/>
      <c r="OXN29" s="30"/>
      <c r="OXO29" s="30"/>
      <c r="OXP29" s="30"/>
      <c r="OXQ29" s="30"/>
      <c r="OXR29" s="30"/>
      <c r="OXS29" s="30"/>
      <c r="OXT29" s="30"/>
      <c r="OXU29" s="30"/>
      <c r="OXV29" s="30"/>
      <c r="OXW29" s="30"/>
      <c r="OXX29" s="30"/>
      <c r="OXY29" s="30"/>
      <c r="OXZ29" s="30"/>
      <c r="OYA29" s="30"/>
      <c r="OYB29" s="30"/>
      <c r="OYC29" s="30"/>
      <c r="OYD29" s="30"/>
      <c r="OYE29" s="30"/>
      <c r="OYF29" s="30"/>
      <c r="OYG29" s="30"/>
      <c r="OYH29" s="30"/>
      <c r="OYI29" s="30"/>
      <c r="OYJ29" s="30"/>
      <c r="OYK29" s="30"/>
      <c r="OYL29" s="30"/>
      <c r="OYM29" s="30"/>
      <c r="OYN29" s="30"/>
      <c r="OYO29" s="30"/>
      <c r="OYP29" s="30"/>
      <c r="OYQ29" s="30"/>
      <c r="OYR29" s="30"/>
      <c r="OYS29" s="30"/>
      <c r="OYT29" s="30"/>
      <c r="OYU29" s="30"/>
      <c r="OYV29" s="30"/>
      <c r="OYW29" s="30"/>
      <c r="OYX29" s="30"/>
      <c r="OYY29" s="30"/>
      <c r="OYZ29" s="30"/>
      <c r="OZA29" s="30"/>
      <c r="OZB29" s="30"/>
      <c r="OZC29" s="30"/>
      <c r="OZD29" s="30"/>
      <c r="OZE29" s="30"/>
      <c r="OZF29" s="30"/>
      <c r="OZG29" s="30"/>
      <c r="OZH29" s="30"/>
      <c r="OZI29" s="30"/>
      <c r="OZJ29" s="30"/>
      <c r="OZK29" s="30"/>
      <c r="OZL29" s="30"/>
      <c r="OZM29" s="30"/>
      <c r="OZN29" s="30"/>
      <c r="OZO29" s="30"/>
      <c r="OZP29" s="30"/>
      <c r="OZQ29" s="30"/>
      <c r="OZR29" s="30"/>
      <c r="OZS29" s="30"/>
      <c r="OZT29" s="30"/>
      <c r="OZU29" s="30"/>
      <c r="OZV29" s="30"/>
      <c r="OZW29" s="30"/>
      <c r="OZX29" s="30"/>
      <c r="OZY29" s="30"/>
      <c r="OZZ29" s="30"/>
      <c r="PAA29" s="30"/>
      <c r="PAB29" s="30"/>
      <c r="PAC29" s="30"/>
      <c r="PAD29" s="30"/>
      <c r="PAE29" s="30"/>
      <c r="PAF29" s="30"/>
      <c r="PAG29" s="30"/>
      <c r="PAH29" s="30"/>
      <c r="PAI29" s="30"/>
      <c r="PAJ29" s="30"/>
      <c r="PAK29" s="30"/>
      <c r="PAL29" s="30"/>
      <c r="PAM29" s="30"/>
      <c r="PAN29" s="30"/>
      <c r="PAO29" s="30"/>
      <c r="PAP29" s="30"/>
      <c r="PAQ29" s="30"/>
      <c r="PAR29" s="30"/>
      <c r="PAS29" s="30"/>
      <c r="PAT29" s="30"/>
      <c r="PAU29" s="30"/>
      <c r="PAV29" s="30"/>
      <c r="PAW29" s="30"/>
      <c r="PAX29" s="30"/>
      <c r="PAY29" s="30"/>
      <c r="PAZ29" s="30"/>
      <c r="PBA29" s="30"/>
      <c r="PBB29" s="30"/>
      <c r="PBC29" s="30"/>
      <c r="PBD29" s="30"/>
      <c r="PBE29" s="30"/>
      <c r="PBF29" s="30"/>
      <c r="PBG29" s="30"/>
      <c r="PBH29" s="30"/>
      <c r="PBI29" s="30"/>
      <c r="PBJ29" s="30"/>
      <c r="PBK29" s="30"/>
      <c r="PBL29" s="30"/>
      <c r="PBM29" s="30"/>
      <c r="PBN29" s="30"/>
      <c r="PBO29" s="30"/>
      <c r="PBP29" s="30"/>
      <c r="PBQ29" s="30"/>
      <c r="PBR29" s="30"/>
      <c r="PBS29" s="30"/>
      <c r="PBT29" s="30"/>
      <c r="PBU29" s="30"/>
      <c r="PBV29" s="30"/>
      <c r="PBW29" s="30"/>
      <c r="PBX29" s="30"/>
      <c r="PBY29" s="30"/>
      <c r="PBZ29" s="30"/>
      <c r="PCA29" s="30"/>
      <c r="PCB29" s="30"/>
      <c r="PCC29" s="30"/>
      <c r="PCD29" s="30"/>
      <c r="PCE29" s="30"/>
      <c r="PCF29" s="30"/>
      <c r="PCG29" s="30"/>
      <c r="PCH29" s="30"/>
      <c r="PCI29" s="30"/>
      <c r="PCJ29" s="30"/>
      <c r="PCK29" s="30"/>
      <c r="PCL29" s="30"/>
      <c r="PCM29" s="30"/>
      <c r="PCN29" s="30"/>
      <c r="PCO29" s="30"/>
      <c r="PCP29" s="30"/>
      <c r="PCQ29" s="30"/>
      <c r="PCR29" s="30"/>
      <c r="PCS29" s="30"/>
      <c r="PCT29" s="30"/>
      <c r="PCU29" s="30"/>
      <c r="PCV29" s="30"/>
      <c r="PCW29" s="30"/>
      <c r="PCX29" s="30"/>
      <c r="PCY29" s="30"/>
      <c r="PCZ29" s="30"/>
      <c r="PDA29" s="30"/>
      <c r="PDB29" s="30"/>
      <c r="PDC29" s="30"/>
      <c r="PDD29" s="30"/>
      <c r="PDE29" s="30"/>
      <c r="PDF29" s="30"/>
      <c r="PDG29" s="30"/>
      <c r="PDH29" s="30"/>
      <c r="PDI29" s="30"/>
      <c r="PDJ29" s="30"/>
      <c r="PDK29" s="30"/>
      <c r="PDL29" s="30"/>
      <c r="PDM29" s="30"/>
      <c r="PDN29" s="30"/>
      <c r="PDO29" s="30"/>
      <c r="PDP29" s="30"/>
      <c r="PDQ29" s="30"/>
      <c r="PDR29" s="30"/>
      <c r="PDS29" s="30"/>
      <c r="PDT29" s="30"/>
      <c r="PDU29" s="30"/>
      <c r="PDV29" s="30"/>
      <c r="PDW29" s="30"/>
      <c r="PDX29" s="30"/>
      <c r="PDY29" s="30"/>
      <c r="PDZ29" s="30"/>
      <c r="PEA29" s="30"/>
      <c r="PEB29" s="30"/>
      <c r="PEC29" s="30"/>
      <c r="PED29" s="30"/>
      <c r="PEE29" s="30"/>
      <c r="PEF29" s="30"/>
      <c r="PEG29" s="30"/>
      <c r="PEH29" s="30"/>
      <c r="PEI29" s="30"/>
      <c r="PEJ29" s="30"/>
      <c r="PEK29" s="30"/>
      <c r="PEL29" s="30"/>
      <c r="PEM29" s="30"/>
      <c r="PEN29" s="30"/>
      <c r="PEO29" s="30"/>
      <c r="PEP29" s="30"/>
      <c r="PEQ29" s="30"/>
      <c r="PER29" s="30"/>
      <c r="PES29" s="30"/>
      <c r="PET29" s="30"/>
      <c r="PEU29" s="30"/>
      <c r="PEV29" s="30"/>
      <c r="PEW29" s="30"/>
      <c r="PEX29" s="30"/>
      <c r="PEY29" s="30"/>
      <c r="PEZ29" s="30"/>
      <c r="PFA29" s="30"/>
      <c r="PFB29" s="30"/>
      <c r="PFC29" s="30"/>
      <c r="PFD29" s="30"/>
      <c r="PFE29" s="30"/>
      <c r="PFF29" s="30"/>
      <c r="PFG29" s="30"/>
      <c r="PFH29" s="30"/>
      <c r="PFI29" s="30"/>
      <c r="PFJ29" s="30"/>
      <c r="PFK29" s="30"/>
      <c r="PFL29" s="30"/>
      <c r="PFM29" s="30"/>
      <c r="PFN29" s="30"/>
      <c r="PFO29" s="30"/>
      <c r="PFP29" s="30"/>
      <c r="PFQ29" s="30"/>
      <c r="PFR29" s="30"/>
      <c r="PFS29" s="30"/>
      <c r="PFT29" s="30"/>
      <c r="PFU29" s="30"/>
      <c r="PFV29" s="30"/>
      <c r="PFW29" s="30"/>
      <c r="PFX29" s="30"/>
      <c r="PFY29" s="30"/>
      <c r="PFZ29" s="30"/>
      <c r="PGA29" s="30"/>
      <c r="PGB29" s="30"/>
      <c r="PGC29" s="30"/>
      <c r="PGD29" s="30"/>
      <c r="PGE29" s="30"/>
      <c r="PGF29" s="30"/>
      <c r="PGG29" s="30"/>
      <c r="PGH29" s="30"/>
      <c r="PGI29" s="30"/>
      <c r="PGJ29" s="30"/>
      <c r="PGK29" s="30"/>
      <c r="PGL29" s="30"/>
      <c r="PGM29" s="30"/>
      <c r="PGN29" s="30"/>
      <c r="PGO29" s="30"/>
      <c r="PGP29" s="30"/>
      <c r="PGQ29" s="30"/>
      <c r="PGR29" s="30"/>
      <c r="PGS29" s="30"/>
      <c r="PGT29" s="30"/>
      <c r="PGU29" s="30"/>
      <c r="PGV29" s="30"/>
      <c r="PGW29" s="30"/>
      <c r="PGX29" s="30"/>
      <c r="PGY29" s="30"/>
      <c r="PGZ29" s="30"/>
      <c r="PHA29" s="30"/>
      <c r="PHB29" s="30"/>
      <c r="PHC29" s="30"/>
      <c r="PHD29" s="30"/>
      <c r="PHE29" s="30"/>
      <c r="PHF29" s="30"/>
      <c r="PHG29" s="30"/>
      <c r="PHH29" s="30"/>
      <c r="PHI29" s="30"/>
      <c r="PHJ29" s="30"/>
      <c r="PHK29" s="30"/>
      <c r="PHL29" s="30"/>
      <c r="PHM29" s="30"/>
      <c r="PHN29" s="30"/>
      <c r="PHO29" s="30"/>
      <c r="PHP29" s="30"/>
      <c r="PHQ29" s="30"/>
      <c r="PHR29" s="30"/>
      <c r="PHS29" s="30"/>
      <c r="PHT29" s="30"/>
      <c r="PHU29" s="30"/>
      <c r="PHV29" s="30"/>
      <c r="PHW29" s="30"/>
      <c r="PHX29" s="30"/>
      <c r="PHY29" s="30"/>
      <c r="PHZ29" s="30"/>
      <c r="PIA29" s="30"/>
      <c r="PIB29" s="30"/>
      <c r="PIC29" s="30"/>
      <c r="PID29" s="30"/>
      <c r="PIE29" s="30"/>
      <c r="PIF29" s="30"/>
      <c r="PIG29" s="30"/>
      <c r="PIH29" s="30"/>
      <c r="PII29" s="30"/>
      <c r="PIJ29" s="30"/>
      <c r="PIK29" s="30"/>
      <c r="PIL29" s="30"/>
      <c r="PIM29" s="30"/>
      <c r="PIN29" s="30"/>
      <c r="PIO29" s="30"/>
      <c r="PIP29" s="30"/>
      <c r="PIQ29" s="30"/>
      <c r="PIR29" s="30"/>
      <c r="PIS29" s="30"/>
      <c r="PIT29" s="30"/>
      <c r="PIU29" s="30"/>
      <c r="PIV29" s="30"/>
      <c r="PIW29" s="30"/>
      <c r="PIX29" s="30"/>
      <c r="PIY29" s="30"/>
      <c r="PIZ29" s="30"/>
      <c r="PJA29" s="30"/>
      <c r="PJB29" s="30"/>
      <c r="PJC29" s="30"/>
      <c r="PJD29" s="30"/>
      <c r="PJE29" s="30"/>
      <c r="PJF29" s="30"/>
      <c r="PJG29" s="30"/>
      <c r="PJH29" s="30"/>
      <c r="PJI29" s="30"/>
      <c r="PJJ29" s="30"/>
      <c r="PJK29" s="30"/>
      <c r="PJL29" s="30"/>
      <c r="PJM29" s="30"/>
      <c r="PJN29" s="30"/>
      <c r="PJO29" s="30"/>
      <c r="PJP29" s="30"/>
      <c r="PJQ29" s="30"/>
      <c r="PJR29" s="30"/>
      <c r="PJS29" s="30"/>
      <c r="PJT29" s="30"/>
      <c r="PJU29" s="30"/>
      <c r="PJV29" s="30"/>
      <c r="PJW29" s="30"/>
      <c r="PJX29" s="30"/>
      <c r="PJY29" s="30"/>
      <c r="PJZ29" s="30"/>
      <c r="PKA29" s="30"/>
      <c r="PKB29" s="30"/>
      <c r="PKC29" s="30"/>
      <c r="PKD29" s="30"/>
      <c r="PKE29" s="30"/>
      <c r="PKF29" s="30"/>
      <c r="PKG29" s="30"/>
      <c r="PKH29" s="30"/>
      <c r="PKI29" s="30"/>
      <c r="PKJ29" s="30"/>
      <c r="PKK29" s="30"/>
      <c r="PKL29" s="30"/>
      <c r="PKM29" s="30"/>
      <c r="PKN29" s="30"/>
      <c r="PKO29" s="30"/>
      <c r="PKP29" s="30"/>
      <c r="PKQ29" s="30"/>
      <c r="PKR29" s="30"/>
      <c r="PKS29" s="30"/>
      <c r="PKT29" s="30"/>
      <c r="PKU29" s="30"/>
      <c r="PKV29" s="30"/>
      <c r="PKW29" s="30"/>
      <c r="PKX29" s="30"/>
      <c r="PKY29" s="30"/>
      <c r="PKZ29" s="30"/>
      <c r="PLA29" s="30"/>
      <c r="PLB29" s="30"/>
      <c r="PLC29" s="30"/>
      <c r="PLD29" s="30"/>
      <c r="PLE29" s="30"/>
      <c r="PLF29" s="30"/>
      <c r="PLG29" s="30"/>
      <c r="PLH29" s="30"/>
      <c r="PLI29" s="30"/>
      <c r="PLJ29" s="30"/>
      <c r="PLK29" s="30"/>
      <c r="PLL29" s="30"/>
      <c r="PLM29" s="30"/>
      <c r="PLN29" s="30"/>
      <c r="PLO29" s="30"/>
      <c r="PLP29" s="30"/>
      <c r="PLQ29" s="30"/>
      <c r="PLR29" s="30"/>
      <c r="PLS29" s="30"/>
      <c r="PLT29" s="30"/>
      <c r="PLU29" s="30"/>
      <c r="PLV29" s="30"/>
      <c r="PLW29" s="30"/>
      <c r="PLX29" s="30"/>
      <c r="PLY29" s="30"/>
      <c r="PLZ29" s="30"/>
      <c r="PMA29" s="30"/>
      <c r="PMB29" s="30"/>
      <c r="PMC29" s="30"/>
      <c r="PMD29" s="30"/>
      <c r="PME29" s="30"/>
      <c r="PMF29" s="30"/>
      <c r="PMG29" s="30"/>
      <c r="PMH29" s="30"/>
      <c r="PMI29" s="30"/>
      <c r="PMJ29" s="30"/>
      <c r="PMK29" s="30"/>
      <c r="PML29" s="30"/>
      <c r="PMM29" s="30"/>
      <c r="PMN29" s="30"/>
      <c r="PMO29" s="30"/>
      <c r="PMP29" s="30"/>
      <c r="PMQ29" s="30"/>
      <c r="PMR29" s="30"/>
      <c r="PMS29" s="30"/>
      <c r="PMT29" s="30"/>
      <c r="PMU29" s="30"/>
      <c r="PMV29" s="30"/>
      <c r="PMW29" s="30"/>
      <c r="PMX29" s="30"/>
      <c r="PMY29" s="30"/>
      <c r="PMZ29" s="30"/>
      <c r="PNA29" s="30"/>
      <c r="PNB29" s="30"/>
      <c r="PNC29" s="30"/>
      <c r="PND29" s="30"/>
      <c r="PNE29" s="30"/>
      <c r="PNF29" s="30"/>
      <c r="PNG29" s="30"/>
      <c r="PNH29" s="30"/>
      <c r="PNI29" s="30"/>
      <c r="PNJ29" s="30"/>
      <c r="PNK29" s="30"/>
      <c r="PNL29" s="30"/>
      <c r="PNM29" s="30"/>
      <c r="PNN29" s="30"/>
      <c r="PNO29" s="30"/>
      <c r="PNP29" s="30"/>
      <c r="PNQ29" s="30"/>
      <c r="PNR29" s="30"/>
      <c r="PNS29" s="30"/>
      <c r="PNT29" s="30"/>
      <c r="PNU29" s="30"/>
      <c r="PNV29" s="30"/>
      <c r="PNW29" s="30"/>
      <c r="PNX29" s="30"/>
      <c r="PNY29" s="30"/>
      <c r="PNZ29" s="30"/>
      <c r="POA29" s="30"/>
      <c r="POB29" s="30"/>
      <c r="POC29" s="30"/>
      <c r="POD29" s="30"/>
      <c r="POE29" s="30"/>
      <c r="POF29" s="30"/>
      <c r="POG29" s="30"/>
      <c r="POH29" s="30"/>
      <c r="POI29" s="30"/>
      <c r="POJ29" s="30"/>
      <c r="POK29" s="30"/>
      <c r="POL29" s="30"/>
      <c r="POM29" s="30"/>
      <c r="PON29" s="30"/>
      <c r="POO29" s="30"/>
      <c r="POP29" s="30"/>
      <c r="POQ29" s="30"/>
      <c r="POR29" s="30"/>
      <c r="POS29" s="30"/>
      <c r="POT29" s="30"/>
      <c r="POU29" s="30"/>
      <c r="POV29" s="30"/>
      <c r="POW29" s="30"/>
      <c r="POX29" s="30"/>
      <c r="POY29" s="30"/>
      <c r="POZ29" s="30"/>
      <c r="PPA29" s="30"/>
      <c r="PPB29" s="30"/>
      <c r="PPC29" s="30"/>
      <c r="PPD29" s="30"/>
      <c r="PPE29" s="30"/>
      <c r="PPF29" s="30"/>
      <c r="PPG29" s="30"/>
      <c r="PPH29" s="30"/>
      <c r="PPI29" s="30"/>
      <c r="PPJ29" s="30"/>
      <c r="PPK29" s="30"/>
      <c r="PPL29" s="30"/>
      <c r="PPM29" s="30"/>
      <c r="PPN29" s="30"/>
      <c r="PPO29" s="30"/>
      <c r="PPP29" s="30"/>
      <c r="PPQ29" s="30"/>
      <c r="PPR29" s="30"/>
      <c r="PPS29" s="30"/>
      <c r="PPT29" s="30"/>
      <c r="PPU29" s="30"/>
      <c r="PPV29" s="30"/>
      <c r="PPW29" s="30"/>
      <c r="PPX29" s="30"/>
      <c r="PPY29" s="30"/>
      <c r="PPZ29" s="30"/>
      <c r="PQA29" s="30"/>
      <c r="PQB29" s="30"/>
      <c r="PQC29" s="30"/>
      <c r="PQD29" s="30"/>
      <c r="PQE29" s="30"/>
      <c r="PQF29" s="30"/>
      <c r="PQG29" s="30"/>
      <c r="PQH29" s="30"/>
      <c r="PQI29" s="30"/>
      <c r="PQJ29" s="30"/>
      <c r="PQK29" s="30"/>
      <c r="PQL29" s="30"/>
      <c r="PQM29" s="30"/>
      <c r="PQN29" s="30"/>
      <c r="PQO29" s="30"/>
      <c r="PQP29" s="30"/>
      <c r="PQQ29" s="30"/>
      <c r="PQR29" s="30"/>
      <c r="PQS29" s="30"/>
      <c r="PQT29" s="30"/>
      <c r="PQU29" s="30"/>
      <c r="PQV29" s="30"/>
      <c r="PQW29" s="30"/>
      <c r="PQX29" s="30"/>
      <c r="PQY29" s="30"/>
      <c r="PQZ29" s="30"/>
      <c r="PRA29" s="30"/>
      <c r="PRB29" s="30"/>
      <c r="PRC29" s="30"/>
      <c r="PRD29" s="30"/>
      <c r="PRE29" s="30"/>
      <c r="PRF29" s="30"/>
      <c r="PRG29" s="30"/>
      <c r="PRH29" s="30"/>
      <c r="PRI29" s="30"/>
      <c r="PRJ29" s="30"/>
      <c r="PRK29" s="30"/>
      <c r="PRL29" s="30"/>
      <c r="PRM29" s="30"/>
      <c r="PRN29" s="30"/>
      <c r="PRO29" s="30"/>
      <c r="PRP29" s="30"/>
      <c r="PRQ29" s="30"/>
      <c r="PRR29" s="30"/>
      <c r="PRS29" s="30"/>
      <c r="PRT29" s="30"/>
      <c r="PRU29" s="30"/>
      <c r="PRV29" s="30"/>
      <c r="PRW29" s="30"/>
      <c r="PRX29" s="30"/>
      <c r="PRY29" s="30"/>
      <c r="PRZ29" s="30"/>
      <c r="PSA29" s="30"/>
      <c r="PSB29" s="30"/>
      <c r="PSC29" s="30"/>
      <c r="PSD29" s="30"/>
      <c r="PSE29" s="30"/>
      <c r="PSF29" s="30"/>
      <c r="PSG29" s="30"/>
      <c r="PSH29" s="30"/>
      <c r="PSI29" s="30"/>
      <c r="PSJ29" s="30"/>
      <c r="PSK29" s="30"/>
      <c r="PSL29" s="30"/>
      <c r="PSM29" s="30"/>
      <c r="PSN29" s="30"/>
      <c r="PSO29" s="30"/>
      <c r="PSP29" s="30"/>
      <c r="PSQ29" s="30"/>
      <c r="PSR29" s="30"/>
      <c r="PSS29" s="30"/>
      <c r="PST29" s="30"/>
      <c r="PSU29" s="30"/>
      <c r="PSV29" s="30"/>
      <c r="PSW29" s="30"/>
      <c r="PSX29" s="30"/>
      <c r="PSY29" s="30"/>
      <c r="PSZ29" s="30"/>
      <c r="PTA29" s="30"/>
      <c r="PTB29" s="30"/>
      <c r="PTC29" s="30"/>
      <c r="PTD29" s="30"/>
      <c r="PTE29" s="30"/>
      <c r="PTF29" s="30"/>
      <c r="PTG29" s="30"/>
      <c r="PTH29" s="30"/>
      <c r="PTI29" s="30"/>
      <c r="PTJ29" s="30"/>
      <c r="PTK29" s="30"/>
      <c r="PTL29" s="30"/>
      <c r="PTM29" s="30"/>
      <c r="PTN29" s="30"/>
      <c r="PTO29" s="30"/>
      <c r="PTP29" s="30"/>
      <c r="PTQ29" s="30"/>
      <c r="PTR29" s="30"/>
      <c r="PTS29" s="30"/>
      <c r="PTT29" s="30"/>
      <c r="PTU29" s="30"/>
      <c r="PTV29" s="30"/>
      <c r="PTW29" s="30"/>
      <c r="PTX29" s="30"/>
      <c r="PTY29" s="30"/>
      <c r="PTZ29" s="30"/>
      <c r="PUA29" s="30"/>
      <c r="PUB29" s="30"/>
      <c r="PUC29" s="30"/>
      <c r="PUD29" s="30"/>
      <c r="PUE29" s="30"/>
      <c r="PUF29" s="30"/>
      <c r="PUG29" s="30"/>
      <c r="PUH29" s="30"/>
      <c r="PUI29" s="30"/>
      <c r="PUJ29" s="30"/>
      <c r="PUK29" s="30"/>
      <c r="PUL29" s="30"/>
      <c r="PUM29" s="30"/>
      <c r="PUN29" s="30"/>
      <c r="PUO29" s="30"/>
      <c r="PUP29" s="30"/>
      <c r="PUQ29" s="30"/>
      <c r="PUR29" s="30"/>
      <c r="PUS29" s="30"/>
      <c r="PUT29" s="30"/>
      <c r="PUU29" s="30"/>
      <c r="PUV29" s="30"/>
      <c r="PUW29" s="30"/>
      <c r="PUX29" s="30"/>
      <c r="PUY29" s="30"/>
      <c r="PUZ29" s="30"/>
      <c r="PVA29" s="30"/>
      <c r="PVB29" s="30"/>
      <c r="PVC29" s="30"/>
      <c r="PVD29" s="30"/>
      <c r="PVE29" s="30"/>
      <c r="PVF29" s="30"/>
      <c r="PVG29" s="30"/>
      <c r="PVH29" s="30"/>
      <c r="PVI29" s="30"/>
      <c r="PVJ29" s="30"/>
      <c r="PVK29" s="30"/>
      <c r="PVL29" s="30"/>
      <c r="PVM29" s="30"/>
      <c r="PVN29" s="30"/>
      <c r="PVO29" s="30"/>
      <c r="PVP29" s="30"/>
      <c r="PVQ29" s="30"/>
      <c r="PVR29" s="30"/>
      <c r="PVS29" s="30"/>
      <c r="PVT29" s="30"/>
      <c r="PVU29" s="30"/>
      <c r="PVV29" s="30"/>
      <c r="PVW29" s="30"/>
      <c r="PVX29" s="30"/>
      <c r="PVY29" s="30"/>
      <c r="PVZ29" s="30"/>
      <c r="PWA29" s="30"/>
      <c r="PWB29" s="30"/>
      <c r="PWC29" s="30"/>
      <c r="PWD29" s="30"/>
      <c r="PWE29" s="30"/>
      <c r="PWF29" s="30"/>
      <c r="PWG29" s="30"/>
      <c r="PWH29" s="30"/>
      <c r="PWI29" s="30"/>
      <c r="PWJ29" s="30"/>
      <c r="PWK29" s="30"/>
      <c r="PWL29" s="30"/>
      <c r="PWM29" s="30"/>
      <c r="PWN29" s="30"/>
      <c r="PWO29" s="30"/>
      <c r="PWP29" s="30"/>
      <c r="PWQ29" s="30"/>
      <c r="PWR29" s="30"/>
      <c r="PWS29" s="30"/>
      <c r="PWT29" s="30"/>
      <c r="PWU29" s="30"/>
      <c r="PWV29" s="30"/>
      <c r="PWW29" s="30"/>
      <c r="PWX29" s="30"/>
      <c r="PWY29" s="30"/>
      <c r="PWZ29" s="30"/>
      <c r="PXA29" s="30"/>
      <c r="PXB29" s="30"/>
      <c r="PXC29" s="30"/>
      <c r="PXD29" s="30"/>
      <c r="PXE29" s="30"/>
      <c r="PXF29" s="30"/>
      <c r="PXG29" s="30"/>
      <c r="PXH29" s="30"/>
      <c r="PXI29" s="30"/>
      <c r="PXJ29" s="30"/>
      <c r="PXK29" s="30"/>
      <c r="PXL29" s="30"/>
      <c r="PXM29" s="30"/>
      <c r="PXN29" s="30"/>
      <c r="PXO29" s="30"/>
      <c r="PXP29" s="30"/>
      <c r="PXQ29" s="30"/>
      <c r="PXR29" s="30"/>
      <c r="PXS29" s="30"/>
      <c r="PXT29" s="30"/>
      <c r="PXU29" s="30"/>
      <c r="PXV29" s="30"/>
      <c r="PXW29" s="30"/>
      <c r="PXX29" s="30"/>
      <c r="PXY29" s="30"/>
      <c r="PXZ29" s="30"/>
      <c r="PYA29" s="30"/>
      <c r="PYB29" s="30"/>
      <c r="PYC29" s="30"/>
      <c r="PYD29" s="30"/>
      <c r="PYE29" s="30"/>
      <c r="PYF29" s="30"/>
      <c r="PYG29" s="30"/>
      <c r="PYH29" s="30"/>
      <c r="PYI29" s="30"/>
      <c r="PYJ29" s="30"/>
      <c r="PYK29" s="30"/>
      <c r="PYL29" s="30"/>
      <c r="PYM29" s="30"/>
      <c r="PYN29" s="30"/>
      <c r="PYO29" s="30"/>
      <c r="PYP29" s="30"/>
      <c r="PYQ29" s="30"/>
      <c r="PYR29" s="30"/>
      <c r="PYS29" s="30"/>
      <c r="PYT29" s="30"/>
      <c r="PYU29" s="30"/>
      <c r="PYV29" s="30"/>
      <c r="PYW29" s="30"/>
      <c r="PYX29" s="30"/>
      <c r="PYY29" s="30"/>
      <c r="PYZ29" s="30"/>
      <c r="PZA29" s="30"/>
      <c r="PZB29" s="30"/>
      <c r="PZC29" s="30"/>
      <c r="PZD29" s="30"/>
      <c r="PZE29" s="30"/>
      <c r="PZF29" s="30"/>
      <c r="PZG29" s="30"/>
      <c r="PZH29" s="30"/>
      <c r="PZI29" s="30"/>
      <c r="PZJ29" s="30"/>
      <c r="PZK29" s="30"/>
      <c r="PZL29" s="30"/>
      <c r="PZM29" s="30"/>
      <c r="PZN29" s="30"/>
      <c r="PZO29" s="30"/>
      <c r="PZP29" s="30"/>
      <c r="PZQ29" s="30"/>
      <c r="PZR29" s="30"/>
      <c r="PZS29" s="30"/>
      <c r="PZT29" s="30"/>
      <c r="PZU29" s="30"/>
      <c r="PZV29" s="30"/>
      <c r="PZW29" s="30"/>
      <c r="PZX29" s="30"/>
      <c r="PZY29" s="30"/>
      <c r="PZZ29" s="30"/>
      <c r="QAA29" s="30"/>
      <c r="QAB29" s="30"/>
      <c r="QAC29" s="30"/>
      <c r="QAD29" s="30"/>
      <c r="QAE29" s="30"/>
      <c r="QAF29" s="30"/>
      <c r="QAG29" s="30"/>
      <c r="QAH29" s="30"/>
      <c r="QAI29" s="30"/>
      <c r="QAJ29" s="30"/>
      <c r="QAK29" s="30"/>
      <c r="QAL29" s="30"/>
      <c r="QAM29" s="30"/>
      <c r="QAN29" s="30"/>
      <c r="QAO29" s="30"/>
      <c r="QAP29" s="30"/>
      <c r="QAQ29" s="30"/>
      <c r="QAR29" s="30"/>
      <c r="QAS29" s="30"/>
      <c r="QAT29" s="30"/>
      <c r="QAU29" s="30"/>
      <c r="QAV29" s="30"/>
      <c r="QAW29" s="30"/>
      <c r="QAX29" s="30"/>
      <c r="QAY29" s="30"/>
      <c r="QAZ29" s="30"/>
      <c r="QBA29" s="30"/>
      <c r="QBB29" s="30"/>
      <c r="QBC29" s="30"/>
      <c r="QBD29" s="30"/>
      <c r="QBE29" s="30"/>
      <c r="QBF29" s="30"/>
      <c r="QBG29" s="30"/>
      <c r="QBH29" s="30"/>
      <c r="QBI29" s="30"/>
      <c r="QBJ29" s="30"/>
      <c r="QBK29" s="30"/>
      <c r="QBL29" s="30"/>
      <c r="QBM29" s="30"/>
      <c r="QBN29" s="30"/>
      <c r="QBO29" s="30"/>
      <c r="QBP29" s="30"/>
      <c r="QBQ29" s="30"/>
      <c r="QBR29" s="30"/>
      <c r="QBS29" s="30"/>
      <c r="QBT29" s="30"/>
      <c r="QBU29" s="30"/>
      <c r="QBV29" s="30"/>
      <c r="QBW29" s="30"/>
      <c r="QBX29" s="30"/>
      <c r="QBY29" s="30"/>
      <c r="QBZ29" s="30"/>
      <c r="QCA29" s="30"/>
      <c r="QCB29" s="30"/>
      <c r="QCC29" s="30"/>
      <c r="QCD29" s="30"/>
      <c r="QCE29" s="30"/>
      <c r="QCF29" s="30"/>
      <c r="QCG29" s="30"/>
      <c r="QCH29" s="30"/>
      <c r="QCI29" s="30"/>
      <c r="QCJ29" s="30"/>
      <c r="QCK29" s="30"/>
      <c r="QCL29" s="30"/>
      <c r="QCM29" s="30"/>
      <c r="QCN29" s="30"/>
      <c r="QCO29" s="30"/>
      <c r="QCP29" s="30"/>
      <c r="QCQ29" s="30"/>
      <c r="QCR29" s="30"/>
      <c r="QCS29" s="30"/>
      <c r="QCT29" s="30"/>
      <c r="QCU29" s="30"/>
      <c r="QCV29" s="30"/>
      <c r="QCW29" s="30"/>
      <c r="QCX29" s="30"/>
      <c r="QCY29" s="30"/>
      <c r="QCZ29" s="30"/>
      <c r="QDA29" s="30"/>
      <c r="QDB29" s="30"/>
      <c r="QDC29" s="30"/>
      <c r="QDD29" s="30"/>
      <c r="QDE29" s="30"/>
      <c r="QDF29" s="30"/>
      <c r="QDG29" s="30"/>
      <c r="QDH29" s="30"/>
      <c r="QDI29" s="30"/>
      <c r="QDJ29" s="30"/>
      <c r="QDK29" s="30"/>
      <c r="QDL29" s="30"/>
      <c r="QDM29" s="30"/>
      <c r="QDN29" s="30"/>
      <c r="QDO29" s="30"/>
      <c r="QDP29" s="30"/>
      <c r="QDQ29" s="30"/>
      <c r="QDR29" s="30"/>
      <c r="QDS29" s="30"/>
      <c r="QDT29" s="30"/>
      <c r="QDU29" s="30"/>
      <c r="QDV29" s="30"/>
      <c r="QDW29" s="30"/>
      <c r="QDX29" s="30"/>
      <c r="QDY29" s="30"/>
      <c r="QDZ29" s="30"/>
      <c r="QEA29" s="30"/>
      <c r="QEB29" s="30"/>
      <c r="QEC29" s="30"/>
      <c r="QED29" s="30"/>
      <c r="QEE29" s="30"/>
      <c r="QEF29" s="30"/>
      <c r="QEG29" s="30"/>
      <c r="QEH29" s="30"/>
      <c r="QEI29" s="30"/>
      <c r="QEJ29" s="30"/>
      <c r="QEK29" s="30"/>
      <c r="QEL29" s="30"/>
      <c r="QEM29" s="30"/>
      <c r="QEN29" s="30"/>
      <c r="QEO29" s="30"/>
      <c r="QEP29" s="30"/>
      <c r="QEQ29" s="30"/>
      <c r="QER29" s="30"/>
      <c r="QES29" s="30"/>
      <c r="QET29" s="30"/>
      <c r="QEU29" s="30"/>
      <c r="QEV29" s="30"/>
      <c r="QEW29" s="30"/>
      <c r="QEX29" s="30"/>
      <c r="QEY29" s="30"/>
      <c r="QEZ29" s="30"/>
      <c r="QFA29" s="30"/>
      <c r="QFB29" s="30"/>
      <c r="QFC29" s="30"/>
      <c r="QFD29" s="30"/>
      <c r="QFE29" s="30"/>
      <c r="QFF29" s="30"/>
      <c r="QFG29" s="30"/>
      <c r="QFH29" s="30"/>
      <c r="QFI29" s="30"/>
      <c r="QFJ29" s="30"/>
      <c r="QFK29" s="30"/>
      <c r="QFL29" s="30"/>
      <c r="QFM29" s="30"/>
      <c r="QFN29" s="30"/>
      <c r="QFO29" s="30"/>
      <c r="QFP29" s="30"/>
      <c r="QFQ29" s="30"/>
      <c r="QFR29" s="30"/>
      <c r="QFS29" s="30"/>
      <c r="QFT29" s="30"/>
      <c r="QFU29" s="30"/>
      <c r="QFV29" s="30"/>
      <c r="QFW29" s="30"/>
      <c r="QFX29" s="30"/>
      <c r="QFY29" s="30"/>
      <c r="QFZ29" s="30"/>
      <c r="QGA29" s="30"/>
      <c r="QGB29" s="30"/>
      <c r="QGC29" s="30"/>
      <c r="QGD29" s="30"/>
      <c r="QGE29" s="30"/>
      <c r="QGF29" s="30"/>
      <c r="QGG29" s="30"/>
      <c r="QGH29" s="30"/>
      <c r="QGI29" s="30"/>
      <c r="QGJ29" s="30"/>
      <c r="QGK29" s="30"/>
      <c r="QGL29" s="30"/>
      <c r="QGM29" s="30"/>
      <c r="QGN29" s="30"/>
      <c r="QGO29" s="30"/>
      <c r="QGP29" s="30"/>
      <c r="QGQ29" s="30"/>
      <c r="QGR29" s="30"/>
      <c r="QGS29" s="30"/>
      <c r="QGT29" s="30"/>
      <c r="QGU29" s="30"/>
      <c r="QGV29" s="30"/>
      <c r="QGW29" s="30"/>
      <c r="QGX29" s="30"/>
      <c r="QGY29" s="30"/>
      <c r="QGZ29" s="30"/>
      <c r="QHA29" s="30"/>
      <c r="QHB29" s="30"/>
      <c r="QHC29" s="30"/>
      <c r="QHD29" s="30"/>
      <c r="QHE29" s="30"/>
      <c r="QHF29" s="30"/>
      <c r="QHG29" s="30"/>
      <c r="QHH29" s="30"/>
      <c r="QHI29" s="30"/>
      <c r="QHJ29" s="30"/>
      <c r="QHK29" s="30"/>
      <c r="QHL29" s="30"/>
      <c r="QHM29" s="30"/>
      <c r="QHN29" s="30"/>
      <c r="QHO29" s="30"/>
      <c r="QHP29" s="30"/>
      <c r="QHQ29" s="30"/>
      <c r="QHR29" s="30"/>
      <c r="QHS29" s="30"/>
      <c r="QHT29" s="30"/>
      <c r="QHU29" s="30"/>
      <c r="QHV29" s="30"/>
      <c r="QHW29" s="30"/>
      <c r="QHX29" s="30"/>
      <c r="QHY29" s="30"/>
      <c r="QHZ29" s="30"/>
      <c r="QIA29" s="30"/>
      <c r="QIB29" s="30"/>
      <c r="QIC29" s="30"/>
      <c r="QID29" s="30"/>
      <c r="QIE29" s="30"/>
      <c r="QIF29" s="30"/>
      <c r="QIG29" s="30"/>
      <c r="QIH29" s="30"/>
      <c r="QII29" s="30"/>
      <c r="QIJ29" s="30"/>
      <c r="QIK29" s="30"/>
      <c r="QIL29" s="30"/>
      <c r="QIM29" s="30"/>
      <c r="QIN29" s="30"/>
      <c r="QIO29" s="30"/>
      <c r="QIP29" s="30"/>
      <c r="QIQ29" s="30"/>
      <c r="QIR29" s="30"/>
      <c r="QIS29" s="30"/>
      <c r="QIT29" s="30"/>
      <c r="QIU29" s="30"/>
      <c r="QIV29" s="30"/>
      <c r="QIW29" s="30"/>
      <c r="QIX29" s="30"/>
      <c r="QIY29" s="30"/>
      <c r="QIZ29" s="30"/>
      <c r="QJA29" s="30"/>
      <c r="QJB29" s="30"/>
      <c r="QJC29" s="30"/>
      <c r="QJD29" s="30"/>
      <c r="QJE29" s="30"/>
      <c r="QJF29" s="30"/>
      <c r="QJG29" s="30"/>
      <c r="QJH29" s="30"/>
      <c r="QJI29" s="30"/>
      <c r="QJJ29" s="30"/>
      <c r="QJK29" s="30"/>
      <c r="QJL29" s="30"/>
      <c r="QJM29" s="30"/>
      <c r="QJN29" s="30"/>
      <c r="QJO29" s="30"/>
      <c r="QJP29" s="30"/>
      <c r="QJQ29" s="30"/>
      <c r="QJR29" s="30"/>
      <c r="QJS29" s="30"/>
      <c r="QJT29" s="30"/>
      <c r="QJU29" s="30"/>
      <c r="QJV29" s="30"/>
      <c r="QJW29" s="30"/>
      <c r="QJX29" s="30"/>
      <c r="QJY29" s="30"/>
      <c r="QJZ29" s="30"/>
      <c r="QKA29" s="30"/>
      <c r="QKB29" s="30"/>
      <c r="QKC29" s="30"/>
      <c r="QKD29" s="30"/>
      <c r="QKE29" s="30"/>
      <c r="QKF29" s="30"/>
      <c r="QKG29" s="30"/>
      <c r="QKH29" s="30"/>
      <c r="QKI29" s="30"/>
      <c r="QKJ29" s="30"/>
      <c r="QKK29" s="30"/>
      <c r="QKL29" s="30"/>
      <c r="QKM29" s="30"/>
      <c r="QKN29" s="30"/>
      <c r="QKO29" s="30"/>
      <c r="QKP29" s="30"/>
      <c r="QKQ29" s="30"/>
      <c r="QKR29" s="30"/>
      <c r="QKS29" s="30"/>
      <c r="QKT29" s="30"/>
      <c r="QKU29" s="30"/>
      <c r="QKV29" s="30"/>
      <c r="QKW29" s="30"/>
      <c r="QKX29" s="30"/>
      <c r="QKY29" s="30"/>
      <c r="QKZ29" s="30"/>
      <c r="QLA29" s="30"/>
      <c r="QLB29" s="30"/>
      <c r="QLC29" s="30"/>
      <c r="QLD29" s="30"/>
      <c r="QLE29" s="30"/>
      <c r="QLF29" s="30"/>
      <c r="QLG29" s="30"/>
      <c r="QLH29" s="30"/>
      <c r="QLI29" s="30"/>
      <c r="QLJ29" s="30"/>
      <c r="QLK29" s="30"/>
      <c r="QLL29" s="30"/>
      <c r="QLM29" s="30"/>
      <c r="QLN29" s="30"/>
      <c r="QLO29" s="30"/>
      <c r="QLP29" s="30"/>
      <c r="QLQ29" s="30"/>
      <c r="QLR29" s="30"/>
      <c r="QLS29" s="30"/>
      <c r="QLT29" s="30"/>
      <c r="QLU29" s="30"/>
      <c r="QLV29" s="30"/>
      <c r="QLW29" s="30"/>
      <c r="QLX29" s="30"/>
      <c r="QLY29" s="30"/>
      <c r="QLZ29" s="30"/>
      <c r="QMA29" s="30"/>
      <c r="QMB29" s="30"/>
      <c r="QMC29" s="30"/>
      <c r="QMD29" s="30"/>
      <c r="QME29" s="30"/>
      <c r="QMF29" s="30"/>
      <c r="QMG29" s="30"/>
      <c r="QMH29" s="30"/>
      <c r="QMI29" s="30"/>
      <c r="QMJ29" s="30"/>
      <c r="QMK29" s="30"/>
      <c r="QML29" s="30"/>
      <c r="QMM29" s="30"/>
      <c r="QMN29" s="30"/>
      <c r="QMO29" s="30"/>
      <c r="QMP29" s="30"/>
      <c r="QMQ29" s="30"/>
      <c r="QMR29" s="30"/>
      <c r="QMS29" s="30"/>
      <c r="QMT29" s="30"/>
      <c r="QMU29" s="30"/>
      <c r="QMV29" s="30"/>
      <c r="QMW29" s="30"/>
      <c r="QMX29" s="30"/>
      <c r="QMY29" s="30"/>
      <c r="QMZ29" s="30"/>
      <c r="QNA29" s="30"/>
      <c r="QNB29" s="30"/>
      <c r="QNC29" s="30"/>
      <c r="QND29" s="30"/>
      <c r="QNE29" s="30"/>
      <c r="QNF29" s="30"/>
      <c r="QNG29" s="30"/>
      <c r="QNH29" s="30"/>
      <c r="QNI29" s="30"/>
      <c r="QNJ29" s="30"/>
      <c r="QNK29" s="30"/>
      <c r="QNL29" s="30"/>
      <c r="QNM29" s="30"/>
      <c r="QNN29" s="30"/>
      <c r="QNO29" s="30"/>
      <c r="QNP29" s="30"/>
      <c r="QNQ29" s="30"/>
      <c r="QNR29" s="30"/>
      <c r="QNS29" s="30"/>
      <c r="QNT29" s="30"/>
      <c r="QNU29" s="30"/>
      <c r="QNV29" s="30"/>
      <c r="QNW29" s="30"/>
      <c r="QNX29" s="30"/>
      <c r="QNY29" s="30"/>
      <c r="QNZ29" s="30"/>
      <c r="QOA29" s="30"/>
      <c r="QOB29" s="30"/>
      <c r="QOC29" s="30"/>
      <c r="QOD29" s="30"/>
      <c r="QOE29" s="30"/>
      <c r="QOF29" s="30"/>
      <c r="QOG29" s="30"/>
      <c r="QOH29" s="30"/>
      <c r="QOI29" s="30"/>
      <c r="QOJ29" s="30"/>
      <c r="QOK29" s="30"/>
      <c r="QOL29" s="30"/>
      <c r="QOM29" s="30"/>
      <c r="QON29" s="30"/>
      <c r="QOO29" s="30"/>
      <c r="QOP29" s="30"/>
      <c r="QOQ29" s="30"/>
      <c r="QOR29" s="30"/>
      <c r="QOS29" s="30"/>
      <c r="QOT29" s="30"/>
      <c r="QOU29" s="30"/>
      <c r="QOV29" s="30"/>
      <c r="QOW29" s="30"/>
      <c r="QOX29" s="30"/>
      <c r="QOY29" s="30"/>
      <c r="QOZ29" s="30"/>
      <c r="QPA29" s="30"/>
      <c r="QPB29" s="30"/>
      <c r="QPC29" s="30"/>
      <c r="QPD29" s="30"/>
      <c r="QPE29" s="30"/>
      <c r="QPF29" s="30"/>
      <c r="QPG29" s="30"/>
      <c r="QPH29" s="30"/>
      <c r="QPI29" s="30"/>
      <c r="QPJ29" s="30"/>
      <c r="QPK29" s="30"/>
      <c r="QPL29" s="30"/>
      <c r="QPM29" s="30"/>
      <c r="QPN29" s="30"/>
      <c r="QPO29" s="30"/>
      <c r="QPP29" s="30"/>
      <c r="QPQ29" s="30"/>
      <c r="QPR29" s="30"/>
      <c r="QPS29" s="30"/>
      <c r="QPT29" s="30"/>
      <c r="QPU29" s="30"/>
      <c r="QPV29" s="30"/>
      <c r="QPW29" s="30"/>
      <c r="QPX29" s="30"/>
      <c r="QPY29" s="30"/>
      <c r="QPZ29" s="30"/>
      <c r="QQA29" s="30"/>
      <c r="QQB29" s="30"/>
      <c r="QQC29" s="30"/>
      <c r="QQD29" s="30"/>
      <c r="QQE29" s="30"/>
      <c r="QQF29" s="30"/>
      <c r="QQG29" s="30"/>
      <c r="QQH29" s="30"/>
      <c r="QQI29" s="30"/>
      <c r="QQJ29" s="30"/>
      <c r="QQK29" s="30"/>
      <c r="QQL29" s="30"/>
      <c r="QQM29" s="30"/>
      <c r="QQN29" s="30"/>
      <c r="QQO29" s="30"/>
      <c r="QQP29" s="30"/>
      <c r="QQQ29" s="30"/>
      <c r="QQR29" s="30"/>
      <c r="QQS29" s="30"/>
      <c r="QQT29" s="30"/>
      <c r="QQU29" s="30"/>
      <c r="QQV29" s="30"/>
      <c r="QQW29" s="30"/>
      <c r="QQX29" s="30"/>
      <c r="QQY29" s="30"/>
      <c r="QQZ29" s="30"/>
      <c r="QRA29" s="30"/>
      <c r="QRB29" s="30"/>
      <c r="QRC29" s="30"/>
      <c r="QRD29" s="30"/>
      <c r="QRE29" s="30"/>
      <c r="QRF29" s="30"/>
      <c r="QRG29" s="30"/>
      <c r="QRH29" s="30"/>
      <c r="QRI29" s="30"/>
      <c r="QRJ29" s="30"/>
      <c r="QRK29" s="30"/>
      <c r="QRL29" s="30"/>
      <c r="QRM29" s="30"/>
      <c r="QRN29" s="30"/>
      <c r="QRO29" s="30"/>
      <c r="QRP29" s="30"/>
      <c r="QRQ29" s="30"/>
      <c r="QRR29" s="30"/>
      <c r="QRS29" s="30"/>
      <c r="QRT29" s="30"/>
      <c r="QRU29" s="30"/>
      <c r="QRV29" s="30"/>
      <c r="QRW29" s="30"/>
      <c r="QRX29" s="30"/>
      <c r="QRY29" s="30"/>
      <c r="QRZ29" s="30"/>
      <c r="QSA29" s="30"/>
      <c r="QSB29" s="30"/>
      <c r="QSC29" s="30"/>
      <c r="QSD29" s="30"/>
      <c r="QSE29" s="30"/>
      <c r="QSF29" s="30"/>
      <c r="QSG29" s="30"/>
      <c r="QSH29" s="30"/>
      <c r="QSI29" s="30"/>
      <c r="QSJ29" s="30"/>
      <c r="QSK29" s="30"/>
      <c r="QSL29" s="30"/>
      <c r="QSM29" s="30"/>
      <c r="QSN29" s="30"/>
      <c r="QSO29" s="30"/>
      <c r="QSP29" s="30"/>
      <c r="QSQ29" s="30"/>
      <c r="QSR29" s="30"/>
      <c r="QSS29" s="30"/>
      <c r="QST29" s="30"/>
      <c r="QSU29" s="30"/>
      <c r="QSV29" s="30"/>
      <c r="QSW29" s="30"/>
      <c r="QSX29" s="30"/>
      <c r="QSY29" s="30"/>
      <c r="QSZ29" s="30"/>
      <c r="QTA29" s="30"/>
      <c r="QTB29" s="30"/>
      <c r="QTC29" s="30"/>
      <c r="QTD29" s="30"/>
      <c r="QTE29" s="30"/>
      <c r="QTF29" s="30"/>
      <c r="QTG29" s="30"/>
      <c r="QTH29" s="30"/>
      <c r="QTI29" s="30"/>
      <c r="QTJ29" s="30"/>
      <c r="QTK29" s="30"/>
      <c r="QTL29" s="30"/>
      <c r="QTM29" s="30"/>
      <c r="QTN29" s="30"/>
      <c r="QTO29" s="30"/>
      <c r="QTP29" s="30"/>
      <c r="QTQ29" s="30"/>
      <c r="QTR29" s="30"/>
      <c r="QTS29" s="30"/>
      <c r="QTT29" s="30"/>
      <c r="QTU29" s="30"/>
      <c r="QTV29" s="30"/>
      <c r="QTW29" s="30"/>
      <c r="QTX29" s="30"/>
      <c r="QTY29" s="30"/>
      <c r="QTZ29" s="30"/>
      <c r="QUA29" s="30"/>
      <c r="QUB29" s="30"/>
      <c r="QUC29" s="30"/>
      <c r="QUD29" s="30"/>
      <c r="QUE29" s="30"/>
      <c r="QUF29" s="30"/>
      <c r="QUG29" s="30"/>
      <c r="QUH29" s="30"/>
      <c r="QUI29" s="30"/>
      <c r="QUJ29" s="30"/>
      <c r="QUK29" s="30"/>
      <c r="QUL29" s="30"/>
      <c r="QUM29" s="30"/>
      <c r="QUN29" s="30"/>
      <c r="QUO29" s="30"/>
      <c r="QUP29" s="30"/>
      <c r="QUQ29" s="30"/>
      <c r="QUR29" s="30"/>
      <c r="QUS29" s="30"/>
      <c r="QUT29" s="30"/>
      <c r="QUU29" s="30"/>
      <c r="QUV29" s="30"/>
      <c r="QUW29" s="30"/>
      <c r="QUX29" s="30"/>
      <c r="QUY29" s="30"/>
      <c r="QUZ29" s="30"/>
      <c r="QVA29" s="30"/>
      <c r="QVB29" s="30"/>
      <c r="QVC29" s="30"/>
      <c r="QVD29" s="30"/>
      <c r="QVE29" s="30"/>
      <c r="QVF29" s="30"/>
      <c r="QVG29" s="30"/>
      <c r="QVH29" s="30"/>
      <c r="QVI29" s="30"/>
      <c r="QVJ29" s="30"/>
      <c r="QVK29" s="30"/>
      <c r="QVL29" s="30"/>
      <c r="QVM29" s="30"/>
      <c r="QVN29" s="30"/>
      <c r="QVO29" s="30"/>
      <c r="QVP29" s="30"/>
      <c r="QVQ29" s="30"/>
      <c r="QVR29" s="30"/>
      <c r="QVS29" s="30"/>
      <c r="QVT29" s="30"/>
      <c r="QVU29" s="30"/>
      <c r="QVV29" s="30"/>
      <c r="QVW29" s="30"/>
      <c r="QVX29" s="30"/>
      <c r="QVY29" s="30"/>
      <c r="QVZ29" s="30"/>
      <c r="QWA29" s="30"/>
      <c r="QWB29" s="30"/>
      <c r="QWC29" s="30"/>
      <c r="QWD29" s="30"/>
      <c r="QWE29" s="30"/>
      <c r="QWF29" s="30"/>
      <c r="QWG29" s="30"/>
      <c r="QWH29" s="30"/>
      <c r="QWI29" s="30"/>
      <c r="QWJ29" s="30"/>
      <c r="QWK29" s="30"/>
      <c r="QWL29" s="30"/>
      <c r="QWM29" s="30"/>
      <c r="QWN29" s="30"/>
      <c r="QWO29" s="30"/>
      <c r="QWP29" s="30"/>
      <c r="QWQ29" s="30"/>
      <c r="QWR29" s="30"/>
      <c r="QWS29" s="30"/>
      <c r="QWT29" s="30"/>
      <c r="QWU29" s="30"/>
      <c r="QWV29" s="30"/>
      <c r="QWW29" s="30"/>
      <c r="QWX29" s="30"/>
      <c r="QWY29" s="30"/>
      <c r="QWZ29" s="30"/>
      <c r="QXA29" s="30"/>
      <c r="QXB29" s="30"/>
      <c r="QXC29" s="30"/>
      <c r="QXD29" s="30"/>
      <c r="QXE29" s="30"/>
      <c r="QXF29" s="30"/>
      <c r="QXG29" s="30"/>
      <c r="QXH29" s="30"/>
      <c r="QXI29" s="30"/>
      <c r="QXJ29" s="30"/>
      <c r="QXK29" s="30"/>
      <c r="QXL29" s="30"/>
      <c r="QXM29" s="30"/>
      <c r="QXN29" s="30"/>
      <c r="QXO29" s="30"/>
      <c r="QXP29" s="30"/>
      <c r="QXQ29" s="30"/>
      <c r="QXR29" s="30"/>
      <c r="QXS29" s="30"/>
      <c r="QXT29" s="30"/>
      <c r="QXU29" s="30"/>
      <c r="QXV29" s="30"/>
      <c r="QXW29" s="30"/>
      <c r="QXX29" s="30"/>
      <c r="QXY29" s="30"/>
      <c r="QXZ29" s="30"/>
      <c r="QYA29" s="30"/>
      <c r="QYB29" s="30"/>
      <c r="QYC29" s="30"/>
      <c r="QYD29" s="30"/>
      <c r="QYE29" s="30"/>
      <c r="QYF29" s="30"/>
      <c r="QYG29" s="30"/>
      <c r="QYH29" s="30"/>
      <c r="QYI29" s="30"/>
      <c r="QYJ29" s="30"/>
      <c r="QYK29" s="30"/>
      <c r="QYL29" s="30"/>
      <c r="QYM29" s="30"/>
      <c r="QYN29" s="30"/>
      <c r="QYO29" s="30"/>
      <c r="QYP29" s="30"/>
      <c r="QYQ29" s="30"/>
      <c r="QYR29" s="30"/>
      <c r="QYS29" s="30"/>
      <c r="QYT29" s="30"/>
      <c r="QYU29" s="30"/>
      <c r="QYV29" s="30"/>
      <c r="QYW29" s="30"/>
      <c r="QYX29" s="30"/>
      <c r="QYY29" s="30"/>
      <c r="QYZ29" s="30"/>
      <c r="QZA29" s="30"/>
      <c r="QZB29" s="30"/>
      <c r="QZC29" s="30"/>
      <c r="QZD29" s="30"/>
      <c r="QZE29" s="30"/>
      <c r="QZF29" s="30"/>
      <c r="QZG29" s="30"/>
      <c r="QZH29" s="30"/>
      <c r="QZI29" s="30"/>
      <c r="QZJ29" s="30"/>
      <c r="QZK29" s="30"/>
      <c r="QZL29" s="30"/>
      <c r="QZM29" s="30"/>
      <c r="QZN29" s="30"/>
      <c r="QZO29" s="30"/>
      <c r="QZP29" s="30"/>
      <c r="QZQ29" s="30"/>
      <c r="QZR29" s="30"/>
      <c r="QZS29" s="30"/>
      <c r="QZT29" s="30"/>
      <c r="QZU29" s="30"/>
      <c r="QZV29" s="30"/>
      <c r="QZW29" s="30"/>
      <c r="QZX29" s="30"/>
      <c r="QZY29" s="30"/>
      <c r="QZZ29" s="30"/>
      <c r="RAA29" s="30"/>
      <c r="RAB29" s="30"/>
      <c r="RAC29" s="30"/>
      <c r="RAD29" s="30"/>
      <c r="RAE29" s="30"/>
      <c r="RAF29" s="30"/>
      <c r="RAG29" s="30"/>
      <c r="RAH29" s="30"/>
      <c r="RAI29" s="30"/>
      <c r="RAJ29" s="30"/>
      <c r="RAK29" s="30"/>
      <c r="RAL29" s="30"/>
      <c r="RAM29" s="30"/>
      <c r="RAN29" s="30"/>
      <c r="RAO29" s="30"/>
      <c r="RAP29" s="30"/>
      <c r="RAQ29" s="30"/>
      <c r="RAR29" s="30"/>
      <c r="RAS29" s="30"/>
      <c r="RAT29" s="30"/>
      <c r="RAU29" s="30"/>
      <c r="RAV29" s="30"/>
      <c r="RAW29" s="30"/>
      <c r="RAX29" s="30"/>
      <c r="RAY29" s="30"/>
      <c r="RAZ29" s="30"/>
      <c r="RBA29" s="30"/>
      <c r="RBB29" s="30"/>
      <c r="RBC29" s="30"/>
      <c r="RBD29" s="30"/>
      <c r="RBE29" s="30"/>
      <c r="RBF29" s="30"/>
      <c r="RBG29" s="30"/>
      <c r="RBH29" s="30"/>
      <c r="RBI29" s="30"/>
      <c r="RBJ29" s="30"/>
      <c r="RBK29" s="30"/>
      <c r="RBL29" s="30"/>
      <c r="RBM29" s="30"/>
      <c r="RBN29" s="30"/>
      <c r="RBO29" s="30"/>
      <c r="RBP29" s="30"/>
      <c r="RBQ29" s="30"/>
      <c r="RBR29" s="30"/>
      <c r="RBS29" s="30"/>
      <c r="RBT29" s="30"/>
      <c r="RBU29" s="30"/>
      <c r="RBV29" s="30"/>
      <c r="RBW29" s="30"/>
      <c r="RBX29" s="30"/>
      <c r="RBY29" s="30"/>
      <c r="RBZ29" s="30"/>
      <c r="RCA29" s="30"/>
      <c r="RCB29" s="30"/>
      <c r="RCC29" s="30"/>
      <c r="RCD29" s="30"/>
      <c r="RCE29" s="30"/>
      <c r="RCF29" s="30"/>
      <c r="RCG29" s="30"/>
      <c r="RCH29" s="30"/>
      <c r="RCI29" s="30"/>
      <c r="RCJ29" s="30"/>
      <c r="RCK29" s="30"/>
      <c r="RCL29" s="30"/>
      <c r="RCM29" s="30"/>
      <c r="RCN29" s="30"/>
      <c r="RCO29" s="30"/>
      <c r="RCP29" s="30"/>
      <c r="RCQ29" s="30"/>
      <c r="RCR29" s="30"/>
      <c r="RCS29" s="30"/>
      <c r="RCT29" s="30"/>
      <c r="RCU29" s="30"/>
      <c r="RCV29" s="30"/>
      <c r="RCW29" s="30"/>
      <c r="RCX29" s="30"/>
      <c r="RCY29" s="30"/>
      <c r="RCZ29" s="30"/>
      <c r="RDA29" s="30"/>
      <c r="RDB29" s="30"/>
      <c r="RDC29" s="30"/>
      <c r="RDD29" s="30"/>
      <c r="RDE29" s="30"/>
      <c r="RDF29" s="30"/>
      <c r="RDG29" s="30"/>
      <c r="RDH29" s="30"/>
      <c r="RDI29" s="30"/>
      <c r="RDJ29" s="30"/>
      <c r="RDK29" s="30"/>
      <c r="RDL29" s="30"/>
      <c r="RDM29" s="30"/>
      <c r="RDN29" s="30"/>
      <c r="RDO29" s="30"/>
      <c r="RDP29" s="30"/>
      <c r="RDQ29" s="30"/>
      <c r="RDR29" s="30"/>
      <c r="RDS29" s="30"/>
      <c r="RDT29" s="30"/>
      <c r="RDU29" s="30"/>
      <c r="RDV29" s="30"/>
      <c r="RDW29" s="30"/>
      <c r="RDX29" s="30"/>
      <c r="RDY29" s="30"/>
      <c r="RDZ29" s="30"/>
      <c r="REA29" s="30"/>
      <c r="REB29" s="30"/>
      <c r="REC29" s="30"/>
      <c r="RED29" s="30"/>
      <c r="REE29" s="30"/>
      <c r="REF29" s="30"/>
      <c r="REG29" s="30"/>
      <c r="REH29" s="30"/>
      <c r="REI29" s="30"/>
      <c r="REJ29" s="30"/>
      <c r="REK29" s="30"/>
      <c r="REL29" s="30"/>
      <c r="REM29" s="30"/>
      <c r="REN29" s="30"/>
      <c r="REO29" s="30"/>
      <c r="REP29" s="30"/>
      <c r="REQ29" s="30"/>
      <c r="RER29" s="30"/>
      <c r="RES29" s="30"/>
      <c r="RET29" s="30"/>
      <c r="REU29" s="30"/>
      <c r="REV29" s="30"/>
      <c r="REW29" s="30"/>
      <c r="REX29" s="30"/>
      <c r="REY29" s="30"/>
      <c r="REZ29" s="30"/>
      <c r="RFA29" s="30"/>
      <c r="RFB29" s="30"/>
      <c r="RFC29" s="30"/>
      <c r="RFD29" s="30"/>
      <c r="RFE29" s="30"/>
      <c r="RFF29" s="30"/>
      <c r="RFG29" s="30"/>
      <c r="RFH29" s="30"/>
      <c r="RFI29" s="30"/>
      <c r="RFJ29" s="30"/>
      <c r="RFK29" s="30"/>
      <c r="RFL29" s="30"/>
      <c r="RFM29" s="30"/>
      <c r="RFN29" s="30"/>
      <c r="RFO29" s="30"/>
      <c r="RFP29" s="30"/>
      <c r="RFQ29" s="30"/>
      <c r="RFR29" s="30"/>
      <c r="RFS29" s="30"/>
      <c r="RFT29" s="30"/>
      <c r="RFU29" s="30"/>
      <c r="RFV29" s="30"/>
      <c r="RFW29" s="30"/>
      <c r="RFX29" s="30"/>
      <c r="RFY29" s="30"/>
      <c r="RFZ29" s="30"/>
      <c r="RGA29" s="30"/>
      <c r="RGB29" s="30"/>
      <c r="RGC29" s="30"/>
      <c r="RGD29" s="30"/>
      <c r="RGE29" s="30"/>
      <c r="RGF29" s="30"/>
      <c r="RGG29" s="30"/>
      <c r="RGH29" s="30"/>
      <c r="RGI29" s="30"/>
      <c r="RGJ29" s="30"/>
      <c r="RGK29" s="30"/>
      <c r="RGL29" s="30"/>
      <c r="RGM29" s="30"/>
      <c r="RGN29" s="30"/>
      <c r="RGO29" s="30"/>
      <c r="RGP29" s="30"/>
      <c r="RGQ29" s="30"/>
      <c r="RGR29" s="30"/>
      <c r="RGS29" s="30"/>
      <c r="RGT29" s="30"/>
      <c r="RGU29" s="30"/>
      <c r="RGV29" s="30"/>
      <c r="RGW29" s="30"/>
      <c r="RGX29" s="30"/>
      <c r="RGY29" s="30"/>
      <c r="RGZ29" s="30"/>
      <c r="RHA29" s="30"/>
      <c r="RHB29" s="30"/>
      <c r="RHC29" s="30"/>
      <c r="RHD29" s="30"/>
      <c r="RHE29" s="30"/>
      <c r="RHF29" s="30"/>
      <c r="RHG29" s="30"/>
      <c r="RHH29" s="30"/>
      <c r="RHI29" s="30"/>
      <c r="RHJ29" s="30"/>
      <c r="RHK29" s="30"/>
      <c r="RHL29" s="30"/>
      <c r="RHM29" s="30"/>
      <c r="RHN29" s="30"/>
      <c r="RHO29" s="30"/>
      <c r="RHP29" s="30"/>
      <c r="RHQ29" s="30"/>
      <c r="RHR29" s="30"/>
      <c r="RHS29" s="30"/>
      <c r="RHT29" s="30"/>
      <c r="RHU29" s="30"/>
      <c r="RHV29" s="30"/>
      <c r="RHW29" s="30"/>
      <c r="RHX29" s="30"/>
      <c r="RHY29" s="30"/>
      <c r="RHZ29" s="30"/>
      <c r="RIA29" s="30"/>
      <c r="RIB29" s="30"/>
      <c r="RIC29" s="30"/>
      <c r="RID29" s="30"/>
      <c r="RIE29" s="30"/>
      <c r="RIF29" s="30"/>
      <c r="RIG29" s="30"/>
      <c r="RIH29" s="30"/>
      <c r="RII29" s="30"/>
      <c r="RIJ29" s="30"/>
      <c r="RIK29" s="30"/>
      <c r="RIL29" s="30"/>
      <c r="RIM29" s="30"/>
      <c r="RIN29" s="30"/>
      <c r="RIO29" s="30"/>
      <c r="RIP29" s="30"/>
      <c r="RIQ29" s="30"/>
      <c r="RIR29" s="30"/>
      <c r="RIS29" s="30"/>
      <c r="RIT29" s="30"/>
      <c r="RIU29" s="30"/>
      <c r="RIV29" s="30"/>
      <c r="RIW29" s="30"/>
      <c r="RIX29" s="30"/>
      <c r="RIY29" s="30"/>
      <c r="RIZ29" s="30"/>
      <c r="RJA29" s="30"/>
      <c r="RJB29" s="30"/>
      <c r="RJC29" s="30"/>
      <c r="RJD29" s="30"/>
      <c r="RJE29" s="30"/>
      <c r="RJF29" s="30"/>
      <c r="RJG29" s="30"/>
      <c r="RJH29" s="30"/>
      <c r="RJI29" s="30"/>
      <c r="RJJ29" s="30"/>
      <c r="RJK29" s="30"/>
      <c r="RJL29" s="30"/>
      <c r="RJM29" s="30"/>
      <c r="RJN29" s="30"/>
      <c r="RJO29" s="30"/>
      <c r="RJP29" s="30"/>
      <c r="RJQ29" s="30"/>
      <c r="RJR29" s="30"/>
      <c r="RJS29" s="30"/>
      <c r="RJT29" s="30"/>
      <c r="RJU29" s="30"/>
      <c r="RJV29" s="30"/>
      <c r="RJW29" s="30"/>
      <c r="RJX29" s="30"/>
      <c r="RJY29" s="30"/>
      <c r="RJZ29" s="30"/>
      <c r="RKA29" s="30"/>
      <c r="RKB29" s="30"/>
      <c r="RKC29" s="30"/>
      <c r="RKD29" s="30"/>
      <c r="RKE29" s="30"/>
      <c r="RKF29" s="30"/>
      <c r="RKG29" s="30"/>
      <c r="RKH29" s="30"/>
      <c r="RKI29" s="30"/>
      <c r="RKJ29" s="30"/>
      <c r="RKK29" s="30"/>
      <c r="RKL29" s="30"/>
      <c r="RKM29" s="30"/>
      <c r="RKN29" s="30"/>
      <c r="RKO29" s="30"/>
      <c r="RKP29" s="30"/>
      <c r="RKQ29" s="30"/>
      <c r="RKR29" s="30"/>
      <c r="RKS29" s="30"/>
      <c r="RKT29" s="30"/>
      <c r="RKU29" s="30"/>
      <c r="RKV29" s="30"/>
      <c r="RKW29" s="30"/>
      <c r="RKX29" s="30"/>
      <c r="RKY29" s="30"/>
      <c r="RKZ29" s="30"/>
      <c r="RLA29" s="30"/>
      <c r="RLB29" s="30"/>
      <c r="RLC29" s="30"/>
      <c r="RLD29" s="30"/>
      <c r="RLE29" s="30"/>
      <c r="RLF29" s="30"/>
      <c r="RLG29" s="30"/>
      <c r="RLH29" s="30"/>
      <c r="RLI29" s="30"/>
      <c r="RLJ29" s="30"/>
      <c r="RLK29" s="30"/>
      <c r="RLL29" s="30"/>
      <c r="RLM29" s="30"/>
      <c r="RLN29" s="30"/>
      <c r="RLO29" s="30"/>
      <c r="RLP29" s="30"/>
      <c r="RLQ29" s="30"/>
      <c r="RLR29" s="30"/>
      <c r="RLS29" s="30"/>
      <c r="RLT29" s="30"/>
      <c r="RLU29" s="30"/>
      <c r="RLV29" s="30"/>
      <c r="RLW29" s="30"/>
      <c r="RLX29" s="30"/>
      <c r="RLY29" s="30"/>
      <c r="RLZ29" s="30"/>
      <c r="RMA29" s="30"/>
      <c r="RMB29" s="30"/>
      <c r="RMC29" s="30"/>
      <c r="RMD29" s="30"/>
      <c r="RME29" s="30"/>
      <c r="RMF29" s="30"/>
      <c r="RMG29" s="30"/>
      <c r="RMH29" s="30"/>
      <c r="RMI29" s="30"/>
      <c r="RMJ29" s="30"/>
      <c r="RMK29" s="30"/>
      <c r="RML29" s="30"/>
      <c r="RMM29" s="30"/>
      <c r="RMN29" s="30"/>
      <c r="RMO29" s="30"/>
      <c r="RMP29" s="30"/>
      <c r="RMQ29" s="30"/>
      <c r="RMR29" s="30"/>
      <c r="RMS29" s="30"/>
      <c r="RMT29" s="30"/>
      <c r="RMU29" s="30"/>
      <c r="RMV29" s="30"/>
      <c r="RMW29" s="30"/>
      <c r="RMX29" s="30"/>
      <c r="RMY29" s="30"/>
      <c r="RMZ29" s="30"/>
      <c r="RNA29" s="30"/>
      <c r="RNB29" s="30"/>
      <c r="RNC29" s="30"/>
      <c r="RND29" s="30"/>
      <c r="RNE29" s="30"/>
      <c r="RNF29" s="30"/>
      <c r="RNG29" s="30"/>
      <c r="RNH29" s="30"/>
      <c r="RNI29" s="30"/>
      <c r="RNJ29" s="30"/>
      <c r="RNK29" s="30"/>
      <c r="RNL29" s="30"/>
      <c r="RNM29" s="30"/>
      <c r="RNN29" s="30"/>
      <c r="RNO29" s="30"/>
      <c r="RNP29" s="30"/>
      <c r="RNQ29" s="30"/>
      <c r="RNR29" s="30"/>
      <c r="RNS29" s="30"/>
      <c r="RNT29" s="30"/>
      <c r="RNU29" s="30"/>
      <c r="RNV29" s="30"/>
      <c r="RNW29" s="30"/>
      <c r="RNX29" s="30"/>
      <c r="RNY29" s="30"/>
      <c r="RNZ29" s="30"/>
      <c r="ROA29" s="30"/>
      <c r="ROB29" s="30"/>
      <c r="ROC29" s="30"/>
      <c r="ROD29" s="30"/>
      <c r="ROE29" s="30"/>
      <c r="ROF29" s="30"/>
      <c r="ROG29" s="30"/>
      <c r="ROH29" s="30"/>
      <c r="ROI29" s="30"/>
      <c r="ROJ29" s="30"/>
      <c r="ROK29" s="30"/>
      <c r="ROL29" s="30"/>
      <c r="ROM29" s="30"/>
      <c r="RON29" s="30"/>
      <c r="ROO29" s="30"/>
      <c r="ROP29" s="30"/>
      <c r="ROQ29" s="30"/>
      <c r="ROR29" s="30"/>
      <c r="ROS29" s="30"/>
      <c r="ROT29" s="30"/>
      <c r="ROU29" s="30"/>
      <c r="ROV29" s="30"/>
      <c r="ROW29" s="30"/>
      <c r="ROX29" s="30"/>
      <c r="ROY29" s="30"/>
      <c r="ROZ29" s="30"/>
      <c r="RPA29" s="30"/>
      <c r="RPB29" s="30"/>
      <c r="RPC29" s="30"/>
      <c r="RPD29" s="30"/>
      <c r="RPE29" s="30"/>
      <c r="RPF29" s="30"/>
      <c r="RPG29" s="30"/>
      <c r="RPH29" s="30"/>
      <c r="RPI29" s="30"/>
      <c r="RPJ29" s="30"/>
      <c r="RPK29" s="30"/>
      <c r="RPL29" s="30"/>
      <c r="RPM29" s="30"/>
      <c r="RPN29" s="30"/>
      <c r="RPO29" s="30"/>
      <c r="RPP29" s="30"/>
      <c r="RPQ29" s="30"/>
      <c r="RPR29" s="30"/>
      <c r="RPS29" s="30"/>
      <c r="RPT29" s="30"/>
      <c r="RPU29" s="30"/>
      <c r="RPV29" s="30"/>
      <c r="RPW29" s="30"/>
      <c r="RPX29" s="30"/>
      <c r="RPY29" s="30"/>
      <c r="RPZ29" s="30"/>
      <c r="RQA29" s="30"/>
      <c r="RQB29" s="30"/>
      <c r="RQC29" s="30"/>
      <c r="RQD29" s="30"/>
      <c r="RQE29" s="30"/>
      <c r="RQF29" s="30"/>
      <c r="RQG29" s="30"/>
      <c r="RQH29" s="30"/>
      <c r="RQI29" s="30"/>
      <c r="RQJ29" s="30"/>
      <c r="RQK29" s="30"/>
      <c r="RQL29" s="30"/>
      <c r="RQM29" s="30"/>
      <c r="RQN29" s="30"/>
      <c r="RQO29" s="30"/>
      <c r="RQP29" s="30"/>
      <c r="RQQ29" s="30"/>
      <c r="RQR29" s="30"/>
      <c r="RQS29" s="30"/>
      <c r="RQT29" s="30"/>
      <c r="RQU29" s="30"/>
      <c r="RQV29" s="30"/>
      <c r="RQW29" s="30"/>
      <c r="RQX29" s="30"/>
      <c r="RQY29" s="30"/>
      <c r="RQZ29" s="30"/>
      <c r="RRA29" s="30"/>
      <c r="RRB29" s="30"/>
      <c r="RRC29" s="30"/>
      <c r="RRD29" s="30"/>
      <c r="RRE29" s="30"/>
      <c r="RRF29" s="30"/>
      <c r="RRG29" s="30"/>
      <c r="RRH29" s="30"/>
      <c r="RRI29" s="30"/>
      <c r="RRJ29" s="30"/>
      <c r="RRK29" s="30"/>
      <c r="RRL29" s="30"/>
      <c r="RRM29" s="30"/>
      <c r="RRN29" s="30"/>
      <c r="RRO29" s="30"/>
      <c r="RRP29" s="30"/>
      <c r="RRQ29" s="30"/>
      <c r="RRR29" s="30"/>
      <c r="RRS29" s="30"/>
      <c r="RRT29" s="30"/>
      <c r="RRU29" s="30"/>
      <c r="RRV29" s="30"/>
      <c r="RRW29" s="30"/>
      <c r="RRX29" s="30"/>
      <c r="RRY29" s="30"/>
      <c r="RRZ29" s="30"/>
      <c r="RSA29" s="30"/>
      <c r="RSB29" s="30"/>
      <c r="RSC29" s="30"/>
      <c r="RSD29" s="30"/>
      <c r="RSE29" s="30"/>
      <c r="RSF29" s="30"/>
      <c r="RSG29" s="30"/>
      <c r="RSH29" s="30"/>
      <c r="RSI29" s="30"/>
      <c r="RSJ29" s="30"/>
      <c r="RSK29" s="30"/>
      <c r="RSL29" s="30"/>
      <c r="RSM29" s="30"/>
      <c r="RSN29" s="30"/>
      <c r="RSO29" s="30"/>
      <c r="RSP29" s="30"/>
      <c r="RSQ29" s="30"/>
      <c r="RSR29" s="30"/>
      <c r="RSS29" s="30"/>
      <c r="RST29" s="30"/>
      <c r="RSU29" s="30"/>
      <c r="RSV29" s="30"/>
      <c r="RSW29" s="30"/>
      <c r="RSX29" s="30"/>
      <c r="RSY29" s="30"/>
      <c r="RSZ29" s="30"/>
      <c r="RTA29" s="30"/>
      <c r="RTB29" s="30"/>
      <c r="RTC29" s="30"/>
      <c r="RTD29" s="30"/>
      <c r="RTE29" s="30"/>
      <c r="RTF29" s="30"/>
      <c r="RTG29" s="30"/>
      <c r="RTH29" s="30"/>
      <c r="RTI29" s="30"/>
      <c r="RTJ29" s="30"/>
      <c r="RTK29" s="30"/>
      <c r="RTL29" s="30"/>
      <c r="RTM29" s="30"/>
      <c r="RTN29" s="30"/>
      <c r="RTO29" s="30"/>
      <c r="RTP29" s="30"/>
      <c r="RTQ29" s="30"/>
      <c r="RTR29" s="30"/>
      <c r="RTS29" s="30"/>
      <c r="RTT29" s="30"/>
      <c r="RTU29" s="30"/>
      <c r="RTV29" s="30"/>
      <c r="RTW29" s="30"/>
      <c r="RTX29" s="30"/>
      <c r="RTY29" s="30"/>
      <c r="RTZ29" s="30"/>
      <c r="RUA29" s="30"/>
      <c r="RUB29" s="30"/>
      <c r="RUC29" s="30"/>
      <c r="RUD29" s="30"/>
      <c r="RUE29" s="30"/>
      <c r="RUF29" s="30"/>
      <c r="RUG29" s="30"/>
      <c r="RUH29" s="30"/>
      <c r="RUI29" s="30"/>
      <c r="RUJ29" s="30"/>
      <c r="RUK29" s="30"/>
      <c r="RUL29" s="30"/>
      <c r="RUM29" s="30"/>
      <c r="RUN29" s="30"/>
      <c r="RUO29" s="30"/>
      <c r="RUP29" s="30"/>
      <c r="RUQ29" s="30"/>
      <c r="RUR29" s="30"/>
      <c r="RUS29" s="30"/>
      <c r="RUT29" s="30"/>
      <c r="RUU29" s="30"/>
      <c r="RUV29" s="30"/>
      <c r="RUW29" s="30"/>
      <c r="RUX29" s="30"/>
      <c r="RUY29" s="30"/>
      <c r="RUZ29" s="30"/>
      <c r="RVA29" s="30"/>
      <c r="RVB29" s="30"/>
      <c r="RVC29" s="30"/>
      <c r="RVD29" s="30"/>
      <c r="RVE29" s="30"/>
      <c r="RVF29" s="30"/>
      <c r="RVG29" s="30"/>
      <c r="RVH29" s="30"/>
      <c r="RVI29" s="30"/>
      <c r="RVJ29" s="30"/>
      <c r="RVK29" s="30"/>
      <c r="RVL29" s="30"/>
      <c r="RVM29" s="30"/>
      <c r="RVN29" s="30"/>
      <c r="RVO29" s="30"/>
      <c r="RVP29" s="30"/>
      <c r="RVQ29" s="30"/>
      <c r="RVR29" s="30"/>
      <c r="RVS29" s="30"/>
      <c r="RVT29" s="30"/>
      <c r="RVU29" s="30"/>
      <c r="RVV29" s="30"/>
      <c r="RVW29" s="30"/>
      <c r="RVX29" s="30"/>
      <c r="RVY29" s="30"/>
      <c r="RVZ29" s="30"/>
      <c r="RWA29" s="30"/>
      <c r="RWB29" s="30"/>
      <c r="RWC29" s="30"/>
      <c r="RWD29" s="30"/>
      <c r="RWE29" s="30"/>
      <c r="RWF29" s="30"/>
      <c r="RWG29" s="30"/>
      <c r="RWH29" s="30"/>
      <c r="RWI29" s="30"/>
      <c r="RWJ29" s="30"/>
      <c r="RWK29" s="30"/>
      <c r="RWL29" s="30"/>
      <c r="RWM29" s="30"/>
      <c r="RWN29" s="30"/>
      <c r="RWO29" s="30"/>
      <c r="RWP29" s="30"/>
      <c r="RWQ29" s="30"/>
      <c r="RWR29" s="30"/>
      <c r="RWS29" s="30"/>
      <c r="RWT29" s="30"/>
      <c r="RWU29" s="30"/>
      <c r="RWV29" s="30"/>
      <c r="RWW29" s="30"/>
      <c r="RWX29" s="30"/>
      <c r="RWY29" s="30"/>
      <c r="RWZ29" s="30"/>
      <c r="RXA29" s="30"/>
      <c r="RXB29" s="30"/>
      <c r="RXC29" s="30"/>
      <c r="RXD29" s="30"/>
      <c r="RXE29" s="30"/>
      <c r="RXF29" s="30"/>
      <c r="RXG29" s="30"/>
      <c r="RXH29" s="30"/>
      <c r="RXI29" s="30"/>
      <c r="RXJ29" s="30"/>
      <c r="RXK29" s="30"/>
      <c r="RXL29" s="30"/>
      <c r="RXM29" s="30"/>
      <c r="RXN29" s="30"/>
      <c r="RXO29" s="30"/>
      <c r="RXP29" s="30"/>
      <c r="RXQ29" s="30"/>
      <c r="RXR29" s="30"/>
      <c r="RXS29" s="30"/>
      <c r="RXT29" s="30"/>
      <c r="RXU29" s="30"/>
      <c r="RXV29" s="30"/>
      <c r="RXW29" s="30"/>
      <c r="RXX29" s="30"/>
      <c r="RXY29" s="30"/>
      <c r="RXZ29" s="30"/>
      <c r="RYA29" s="30"/>
      <c r="RYB29" s="30"/>
      <c r="RYC29" s="30"/>
      <c r="RYD29" s="30"/>
      <c r="RYE29" s="30"/>
      <c r="RYF29" s="30"/>
      <c r="RYG29" s="30"/>
      <c r="RYH29" s="30"/>
      <c r="RYI29" s="30"/>
      <c r="RYJ29" s="30"/>
      <c r="RYK29" s="30"/>
      <c r="RYL29" s="30"/>
      <c r="RYM29" s="30"/>
      <c r="RYN29" s="30"/>
      <c r="RYO29" s="30"/>
      <c r="RYP29" s="30"/>
      <c r="RYQ29" s="30"/>
      <c r="RYR29" s="30"/>
      <c r="RYS29" s="30"/>
      <c r="RYT29" s="30"/>
      <c r="RYU29" s="30"/>
      <c r="RYV29" s="30"/>
      <c r="RYW29" s="30"/>
      <c r="RYX29" s="30"/>
      <c r="RYY29" s="30"/>
      <c r="RYZ29" s="30"/>
      <c r="RZA29" s="30"/>
      <c r="RZB29" s="30"/>
      <c r="RZC29" s="30"/>
      <c r="RZD29" s="30"/>
      <c r="RZE29" s="30"/>
      <c r="RZF29" s="30"/>
      <c r="RZG29" s="30"/>
      <c r="RZH29" s="30"/>
      <c r="RZI29" s="30"/>
      <c r="RZJ29" s="30"/>
      <c r="RZK29" s="30"/>
      <c r="RZL29" s="30"/>
      <c r="RZM29" s="30"/>
      <c r="RZN29" s="30"/>
      <c r="RZO29" s="30"/>
      <c r="RZP29" s="30"/>
      <c r="RZQ29" s="30"/>
      <c r="RZR29" s="30"/>
      <c r="RZS29" s="30"/>
      <c r="RZT29" s="30"/>
      <c r="RZU29" s="30"/>
      <c r="RZV29" s="30"/>
      <c r="RZW29" s="30"/>
      <c r="RZX29" s="30"/>
      <c r="RZY29" s="30"/>
      <c r="RZZ29" s="30"/>
      <c r="SAA29" s="30"/>
      <c r="SAB29" s="30"/>
      <c r="SAC29" s="30"/>
      <c r="SAD29" s="30"/>
      <c r="SAE29" s="30"/>
      <c r="SAF29" s="30"/>
      <c r="SAG29" s="30"/>
      <c r="SAH29" s="30"/>
      <c r="SAI29" s="30"/>
      <c r="SAJ29" s="30"/>
      <c r="SAK29" s="30"/>
      <c r="SAL29" s="30"/>
      <c r="SAM29" s="30"/>
      <c r="SAN29" s="30"/>
      <c r="SAO29" s="30"/>
      <c r="SAP29" s="30"/>
      <c r="SAQ29" s="30"/>
      <c r="SAR29" s="30"/>
      <c r="SAS29" s="30"/>
      <c r="SAT29" s="30"/>
      <c r="SAU29" s="30"/>
      <c r="SAV29" s="30"/>
      <c r="SAW29" s="30"/>
      <c r="SAX29" s="30"/>
      <c r="SAY29" s="30"/>
      <c r="SAZ29" s="30"/>
      <c r="SBA29" s="30"/>
      <c r="SBB29" s="30"/>
      <c r="SBC29" s="30"/>
      <c r="SBD29" s="30"/>
      <c r="SBE29" s="30"/>
      <c r="SBF29" s="30"/>
      <c r="SBG29" s="30"/>
      <c r="SBH29" s="30"/>
      <c r="SBI29" s="30"/>
      <c r="SBJ29" s="30"/>
      <c r="SBK29" s="30"/>
      <c r="SBL29" s="30"/>
      <c r="SBM29" s="30"/>
      <c r="SBN29" s="30"/>
      <c r="SBO29" s="30"/>
      <c r="SBP29" s="30"/>
      <c r="SBQ29" s="30"/>
      <c r="SBR29" s="30"/>
      <c r="SBS29" s="30"/>
      <c r="SBT29" s="30"/>
      <c r="SBU29" s="30"/>
      <c r="SBV29" s="30"/>
      <c r="SBW29" s="30"/>
      <c r="SBX29" s="30"/>
      <c r="SBY29" s="30"/>
      <c r="SBZ29" s="30"/>
      <c r="SCA29" s="30"/>
      <c r="SCB29" s="30"/>
      <c r="SCC29" s="30"/>
      <c r="SCD29" s="30"/>
      <c r="SCE29" s="30"/>
      <c r="SCF29" s="30"/>
      <c r="SCG29" s="30"/>
      <c r="SCH29" s="30"/>
      <c r="SCI29" s="30"/>
      <c r="SCJ29" s="30"/>
      <c r="SCK29" s="30"/>
      <c r="SCL29" s="30"/>
      <c r="SCM29" s="30"/>
      <c r="SCN29" s="30"/>
      <c r="SCO29" s="30"/>
      <c r="SCP29" s="30"/>
      <c r="SCQ29" s="30"/>
      <c r="SCR29" s="30"/>
      <c r="SCS29" s="30"/>
      <c r="SCT29" s="30"/>
      <c r="SCU29" s="30"/>
      <c r="SCV29" s="30"/>
      <c r="SCW29" s="30"/>
      <c r="SCX29" s="30"/>
      <c r="SCY29" s="30"/>
      <c r="SCZ29" s="30"/>
      <c r="SDA29" s="30"/>
      <c r="SDB29" s="30"/>
      <c r="SDC29" s="30"/>
      <c r="SDD29" s="30"/>
      <c r="SDE29" s="30"/>
      <c r="SDF29" s="30"/>
      <c r="SDG29" s="30"/>
      <c r="SDH29" s="30"/>
      <c r="SDI29" s="30"/>
      <c r="SDJ29" s="30"/>
      <c r="SDK29" s="30"/>
      <c r="SDL29" s="30"/>
      <c r="SDM29" s="30"/>
      <c r="SDN29" s="30"/>
      <c r="SDO29" s="30"/>
      <c r="SDP29" s="30"/>
      <c r="SDQ29" s="30"/>
      <c r="SDR29" s="30"/>
      <c r="SDS29" s="30"/>
      <c r="SDT29" s="30"/>
      <c r="SDU29" s="30"/>
      <c r="SDV29" s="30"/>
      <c r="SDW29" s="30"/>
      <c r="SDX29" s="30"/>
      <c r="SDY29" s="30"/>
      <c r="SDZ29" s="30"/>
      <c r="SEA29" s="30"/>
      <c r="SEB29" s="30"/>
      <c r="SEC29" s="30"/>
      <c r="SED29" s="30"/>
      <c r="SEE29" s="30"/>
      <c r="SEF29" s="30"/>
      <c r="SEG29" s="30"/>
      <c r="SEH29" s="30"/>
      <c r="SEI29" s="30"/>
      <c r="SEJ29" s="30"/>
      <c r="SEK29" s="30"/>
      <c r="SEL29" s="30"/>
      <c r="SEM29" s="30"/>
      <c r="SEN29" s="30"/>
      <c r="SEO29" s="30"/>
      <c r="SEP29" s="30"/>
      <c r="SEQ29" s="30"/>
      <c r="SER29" s="30"/>
      <c r="SES29" s="30"/>
      <c r="SET29" s="30"/>
      <c r="SEU29" s="30"/>
      <c r="SEV29" s="30"/>
      <c r="SEW29" s="30"/>
      <c r="SEX29" s="30"/>
      <c r="SEY29" s="30"/>
      <c r="SEZ29" s="30"/>
      <c r="SFA29" s="30"/>
      <c r="SFB29" s="30"/>
      <c r="SFC29" s="30"/>
      <c r="SFD29" s="30"/>
      <c r="SFE29" s="30"/>
      <c r="SFF29" s="30"/>
      <c r="SFG29" s="30"/>
      <c r="SFH29" s="30"/>
      <c r="SFI29" s="30"/>
      <c r="SFJ29" s="30"/>
      <c r="SFK29" s="30"/>
      <c r="SFL29" s="30"/>
      <c r="SFM29" s="30"/>
      <c r="SFN29" s="30"/>
      <c r="SFO29" s="30"/>
      <c r="SFP29" s="30"/>
      <c r="SFQ29" s="30"/>
      <c r="SFR29" s="30"/>
      <c r="SFS29" s="30"/>
      <c r="SFT29" s="30"/>
      <c r="SFU29" s="30"/>
      <c r="SFV29" s="30"/>
      <c r="SFW29" s="30"/>
      <c r="SFX29" s="30"/>
      <c r="SFY29" s="30"/>
      <c r="SFZ29" s="30"/>
      <c r="SGA29" s="30"/>
      <c r="SGB29" s="30"/>
      <c r="SGC29" s="30"/>
      <c r="SGD29" s="30"/>
      <c r="SGE29" s="30"/>
      <c r="SGF29" s="30"/>
      <c r="SGG29" s="30"/>
      <c r="SGH29" s="30"/>
      <c r="SGI29" s="30"/>
      <c r="SGJ29" s="30"/>
      <c r="SGK29" s="30"/>
      <c r="SGL29" s="30"/>
      <c r="SGM29" s="30"/>
      <c r="SGN29" s="30"/>
      <c r="SGO29" s="30"/>
      <c r="SGP29" s="30"/>
      <c r="SGQ29" s="30"/>
      <c r="SGR29" s="30"/>
      <c r="SGS29" s="30"/>
      <c r="SGT29" s="30"/>
      <c r="SGU29" s="30"/>
      <c r="SGV29" s="30"/>
      <c r="SGW29" s="30"/>
      <c r="SGX29" s="30"/>
      <c r="SGY29" s="30"/>
      <c r="SGZ29" s="30"/>
      <c r="SHA29" s="30"/>
      <c r="SHB29" s="30"/>
      <c r="SHC29" s="30"/>
      <c r="SHD29" s="30"/>
      <c r="SHE29" s="30"/>
      <c r="SHF29" s="30"/>
      <c r="SHG29" s="30"/>
      <c r="SHH29" s="30"/>
      <c r="SHI29" s="30"/>
      <c r="SHJ29" s="30"/>
      <c r="SHK29" s="30"/>
      <c r="SHL29" s="30"/>
      <c r="SHM29" s="30"/>
      <c r="SHN29" s="30"/>
      <c r="SHO29" s="30"/>
      <c r="SHP29" s="30"/>
      <c r="SHQ29" s="30"/>
      <c r="SHR29" s="30"/>
      <c r="SHS29" s="30"/>
      <c r="SHT29" s="30"/>
      <c r="SHU29" s="30"/>
      <c r="SHV29" s="30"/>
      <c r="SHW29" s="30"/>
      <c r="SHX29" s="30"/>
      <c r="SHY29" s="30"/>
      <c r="SHZ29" s="30"/>
      <c r="SIA29" s="30"/>
      <c r="SIB29" s="30"/>
      <c r="SIC29" s="30"/>
      <c r="SID29" s="30"/>
      <c r="SIE29" s="30"/>
      <c r="SIF29" s="30"/>
      <c r="SIG29" s="30"/>
      <c r="SIH29" s="30"/>
      <c r="SII29" s="30"/>
      <c r="SIJ29" s="30"/>
      <c r="SIK29" s="30"/>
      <c r="SIL29" s="30"/>
      <c r="SIM29" s="30"/>
      <c r="SIN29" s="30"/>
      <c r="SIO29" s="30"/>
      <c r="SIP29" s="30"/>
      <c r="SIQ29" s="30"/>
      <c r="SIR29" s="30"/>
      <c r="SIS29" s="30"/>
      <c r="SIT29" s="30"/>
      <c r="SIU29" s="30"/>
      <c r="SIV29" s="30"/>
      <c r="SIW29" s="30"/>
      <c r="SIX29" s="30"/>
      <c r="SIY29" s="30"/>
      <c r="SIZ29" s="30"/>
      <c r="SJA29" s="30"/>
      <c r="SJB29" s="30"/>
      <c r="SJC29" s="30"/>
      <c r="SJD29" s="30"/>
      <c r="SJE29" s="30"/>
      <c r="SJF29" s="30"/>
      <c r="SJG29" s="30"/>
      <c r="SJH29" s="30"/>
      <c r="SJI29" s="30"/>
      <c r="SJJ29" s="30"/>
      <c r="SJK29" s="30"/>
      <c r="SJL29" s="30"/>
      <c r="SJM29" s="30"/>
      <c r="SJN29" s="30"/>
      <c r="SJO29" s="30"/>
      <c r="SJP29" s="30"/>
      <c r="SJQ29" s="30"/>
      <c r="SJR29" s="30"/>
      <c r="SJS29" s="30"/>
      <c r="SJT29" s="30"/>
      <c r="SJU29" s="30"/>
      <c r="SJV29" s="30"/>
      <c r="SJW29" s="30"/>
      <c r="SJX29" s="30"/>
      <c r="SJY29" s="30"/>
      <c r="SJZ29" s="30"/>
      <c r="SKA29" s="30"/>
      <c r="SKB29" s="30"/>
      <c r="SKC29" s="30"/>
      <c r="SKD29" s="30"/>
      <c r="SKE29" s="30"/>
      <c r="SKF29" s="30"/>
      <c r="SKG29" s="30"/>
      <c r="SKH29" s="30"/>
      <c r="SKI29" s="30"/>
      <c r="SKJ29" s="30"/>
      <c r="SKK29" s="30"/>
      <c r="SKL29" s="30"/>
      <c r="SKM29" s="30"/>
      <c r="SKN29" s="30"/>
      <c r="SKO29" s="30"/>
      <c r="SKP29" s="30"/>
      <c r="SKQ29" s="30"/>
      <c r="SKR29" s="30"/>
      <c r="SKS29" s="30"/>
      <c r="SKT29" s="30"/>
      <c r="SKU29" s="30"/>
      <c r="SKV29" s="30"/>
      <c r="SKW29" s="30"/>
      <c r="SKX29" s="30"/>
      <c r="SKY29" s="30"/>
      <c r="SKZ29" s="30"/>
      <c r="SLA29" s="30"/>
      <c r="SLB29" s="30"/>
      <c r="SLC29" s="30"/>
      <c r="SLD29" s="30"/>
      <c r="SLE29" s="30"/>
      <c r="SLF29" s="30"/>
      <c r="SLG29" s="30"/>
      <c r="SLH29" s="30"/>
      <c r="SLI29" s="30"/>
      <c r="SLJ29" s="30"/>
      <c r="SLK29" s="30"/>
      <c r="SLL29" s="30"/>
      <c r="SLM29" s="30"/>
      <c r="SLN29" s="30"/>
      <c r="SLO29" s="30"/>
      <c r="SLP29" s="30"/>
      <c r="SLQ29" s="30"/>
      <c r="SLR29" s="30"/>
      <c r="SLS29" s="30"/>
      <c r="SLT29" s="30"/>
      <c r="SLU29" s="30"/>
      <c r="SLV29" s="30"/>
      <c r="SLW29" s="30"/>
      <c r="SLX29" s="30"/>
      <c r="SLY29" s="30"/>
      <c r="SLZ29" s="30"/>
      <c r="SMA29" s="30"/>
      <c r="SMB29" s="30"/>
      <c r="SMC29" s="30"/>
      <c r="SMD29" s="30"/>
      <c r="SME29" s="30"/>
      <c r="SMF29" s="30"/>
      <c r="SMG29" s="30"/>
      <c r="SMH29" s="30"/>
      <c r="SMI29" s="30"/>
      <c r="SMJ29" s="30"/>
      <c r="SMK29" s="30"/>
      <c r="SML29" s="30"/>
      <c r="SMM29" s="30"/>
      <c r="SMN29" s="30"/>
      <c r="SMO29" s="30"/>
      <c r="SMP29" s="30"/>
      <c r="SMQ29" s="30"/>
      <c r="SMR29" s="30"/>
      <c r="SMS29" s="30"/>
      <c r="SMT29" s="30"/>
      <c r="SMU29" s="30"/>
      <c r="SMV29" s="30"/>
      <c r="SMW29" s="30"/>
      <c r="SMX29" s="30"/>
      <c r="SMY29" s="30"/>
      <c r="SMZ29" s="30"/>
      <c r="SNA29" s="30"/>
      <c r="SNB29" s="30"/>
      <c r="SNC29" s="30"/>
      <c r="SND29" s="30"/>
      <c r="SNE29" s="30"/>
      <c r="SNF29" s="30"/>
      <c r="SNG29" s="30"/>
      <c r="SNH29" s="30"/>
      <c r="SNI29" s="30"/>
      <c r="SNJ29" s="30"/>
      <c r="SNK29" s="30"/>
      <c r="SNL29" s="30"/>
      <c r="SNM29" s="30"/>
      <c r="SNN29" s="30"/>
      <c r="SNO29" s="30"/>
      <c r="SNP29" s="30"/>
      <c r="SNQ29" s="30"/>
      <c r="SNR29" s="30"/>
      <c r="SNS29" s="30"/>
      <c r="SNT29" s="30"/>
      <c r="SNU29" s="30"/>
      <c r="SNV29" s="30"/>
      <c r="SNW29" s="30"/>
      <c r="SNX29" s="30"/>
      <c r="SNY29" s="30"/>
      <c r="SNZ29" s="30"/>
      <c r="SOA29" s="30"/>
      <c r="SOB29" s="30"/>
      <c r="SOC29" s="30"/>
      <c r="SOD29" s="30"/>
      <c r="SOE29" s="30"/>
      <c r="SOF29" s="30"/>
      <c r="SOG29" s="30"/>
      <c r="SOH29" s="30"/>
      <c r="SOI29" s="30"/>
      <c r="SOJ29" s="30"/>
      <c r="SOK29" s="30"/>
      <c r="SOL29" s="30"/>
      <c r="SOM29" s="30"/>
      <c r="SON29" s="30"/>
      <c r="SOO29" s="30"/>
      <c r="SOP29" s="30"/>
      <c r="SOQ29" s="30"/>
      <c r="SOR29" s="30"/>
      <c r="SOS29" s="30"/>
      <c r="SOT29" s="30"/>
      <c r="SOU29" s="30"/>
      <c r="SOV29" s="30"/>
      <c r="SOW29" s="30"/>
      <c r="SOX29" s="30"/>
      <c r="SOY29" s="30"/>
      <c r="SOZ29" s="30"/>
      <c r="SPA29" s="30"/>
      <c r="SPB29" s="30"/>
      <c r="SPC29" s="30"/>
      <c r="SPD29" s="30"/>
      <c r="SPE29" s="30"/>
      <c r="SPF29" s="30"/>
      <c r="SPG29" s="30"/>
      <c r="SPH29" s="30"/>
      <c r="SPI29" s="30"/>
      <c r="SPJ29" s="30"/>
      <c r="SPK29" s="30"/>
      <c r="SPL29" s="30"/>
      <c r="SPM29" s="30"/>
      <c r="SPN29" s="30"/>
      <c r="SPO29" s="30"/>
      <c r="SPP29" s="30"/>
      <c r="SPQ29" s="30"/>
      <c r="SPR29" s="30"/>
      <c r="SPS29" s="30"/>
      <c r="SPT29" s="30"/>
      <c r="SPU29" s="30"/>
      <c r="SPV29" s="30"/>
      <c r="SPW29" s="30"/>
      <c r="SPX29" s="30"/>
      <c r="SPY29" s="30"/>
      <c r="SPZ29" s="30"/>
      <c r="SQA29" s="30"/>
      <c r="SQB29" s="30"/>
      <c r="SQC29" s="30"/>
      <c r="SQD29" s="30"/>
      <c r="SQE29" s="30"/>
      <c r="SQF29" s="30"/>
      <c r="SQG29" s="30"/>
      <c r="SQH29" s="30"/>
      <c r="SQI29" s="30"/>
      <c r="SQJ29" s="30"/>
      <c r="SQK29" s="30"/>
      <c r="SQL29" s="30"/>
      <c r="SQM29" s="30"/>
      <c r="SQN29" s="30"/>
      <c r="SQO29" s="30"/>
      <c r="SQP29" s="30"/>
      <c r="SQQ29" s="30"/>
      <c r="SQR29" s="30"/>
      <c r="SQS29" s="30"/>
      <c r="SQT29" s="30"/>
      <c r="SQU29" s="30"/>
      <c r="SQV29" s="30"/>
      <c r="SQW29" s="30"/>
      <c r="SQX29" s="30"/>
      <c r="SQY29" s="30"/>
      <c r="SQZ29" s="30"/>
      <c r="SRA29" s="30"/>
      <c r="SRB29" s="30"/>
      <c r="SRC29" s="30"/>
      <c r="SRD29" s="30"/>
      <c r="SRE29" s="30"/>
      <c r="SRF29" s="30"/>
      <c r="SRG29" s="30"/>
      <c r="SRH29" s="30"/>
      <c r="SRI29" s="30"/>
      <c r="SRJ29" s="30"/>
      <c r="SRK29" s="30"/>
      <c r="SRL29" s="30"/>
      <c r="SRM29" s="30"/>
      <c r="SRN29" s="30"/>
      <c r="SRO29" s="30"/>
      <c r="SRP29" s="30"/>
      <c r="SRQ29" s="30"/>
      <c r="SRR29" s="30"/>
      <c r="SRS29" s="30"/>
      <c r="SRT29" s="30"/>
      <c r="SRU29" s="30"/>
      <c r="SRV29" s="30"/>
      <c r="SRW29" s="30"/>
      <c r="SRX29" s="30"/>
      <c r="SRY29" s="30"/>
      <c r="SRZ29" s="30"/>
      <c r="SSA29" s="30"/>
      <c r="SSB29" s="30"/>
      <c r="SSC29" s="30"/>
      <c r="SSD29" s="30"/>
      <c r="SSE29" s="30"/>
      <c r="SSF29" s="30"/>
      <c r="SSG29" s="30"/>
      <c r="SSH29" s="30"/>
      <c r="SSI29" s="30"/>
      <c r="SSJ29" s="30"/>
      <c r="SSK29" s="30"/>
      <c r="SSL29" s="30"/>
      <c r="SSM29" s="30"/>
      <c r="SSN29" s="30"/>
      <c r="SSO29" s="30"/>
      <c r="SSP29" s="30"/>
      <c r="SSQ29" s="30"/>
      <c r="SSR29" s="30"/>
      <c r="SSS29" s="30"/>
      <c r="SST29" s="30"/>
      <c r="SSU29" s="30"/>
      <c r="SSV29" s="30"/>
      <c r="SSW29" s="30"/>
      <c r="SSX29" s="30"/>
      <c r="SSY29" s="30"/>
      <c r="SSZ29" s="30"/>
      <c r="STA29" s="30"/>
      <c r="STB29" s="30"/>
      <c r="STC29" s="30"/>
      <c r="STD29" s="30"/>
      <c r="STE29" s="30"/>
      <c r="STF29" s="30"/>
      <c r="STG29" s="30"/>
      <c r="STH29" s="30"/>
      <c r="STI29" s="30"/>
      <c r="STJ29" s="30"/>
      <c r="STK29" s="30"/>
      <c r="STL29" s="30"/>
      <c r="STM29" s="30"/>
      <c r="STN29" s="30"/>
      <c r="STO29" s="30"/>
      <c r="STP29" s="30"/>
      <c r="STQ29" s="30"/>
      <c r="STR29" s="30"/>
      <c r="STS29" s="30"/>
      <c r="STT29" s="30"/>
      <c r="STU29" s="30"/>
      <c r="STV29" s="30"/>
      <c r="STW29" s="30"/>
      <c r="STX29" s="30"/>
      <c r="STY29" s="30"/>
      <c r="STZ29" s="30"/>
      <c r="SUA29" s="30"/>
      <c r="SUB29" s="30"/>
      <c r="SUC29" s="30"/>
      <c r="SUD29" s="30"/>
      <c r="SUE29" s="30"/>
      <c r="SUF29" s="30"/>
      <c r="SUG29" s="30"/>
      <c r="SUH29" s="30"/>
      <c r="SUI29" s="30"/>
      <c r="SUJ29" s="30"/>
      <c r="SUK29" s="30"/>
      <c r="SUL29" s="30"/>
      <c r="SUM29" s="30"/>
      <c r="SUN29" s="30"/>
      <c r="SUO29" s="30"/>
      <c r="SUP29" s="30"/>
      <c r="SUQ29" s="30"/>
      <c r="SUR29" s="30"/>
      <c r="SUS29" s="30"/>
      <c r="SUT29" s="30"/>
      <c r="SUU29" s="30"/>
      <c r="SUV29" s="30"/>
      <c r="SUW29" s="30"/>
      <c r="SUX29" s="30"/>
      <c r="SUY29" s="30"/>
      <c r="SUZ29" s="30"/>
      <c r="SVA29" s="30"/>
      <c r="SVB29" s="30"/>
      <c r="SVC29" s="30"/>
      <c r="SVD29" s="30"/>
      <c r="SVE29" s="30"/>
      <c r="SVF29" s="30"/>
      <c r="SVG29" s="30"/>
      <c r="SVH29" s="30"/>
      <c r="SVI29" s="30"/>
      <c r="SVJ29" s="30"/>
      <c r="SVK29" s="30"/>
      <c r="SVL29" s="30"/>
      <c r="SVM29" s="30"/>
      <c r="SVN29" s="30"/>
      <c r="SVO29" s="30"/>
      <c r="SVP29" s="30"/>
      <c r="SVQ29" s="30"/>
      <c r="SVR29" s="30"/>
      <c r="SVS29" s="30"/>
      <c r="SVT29" s="30"/>
      <c r="SVU29" s="30"/>
      <c r="SVV29" s="30"/>
      <c r="SVW29" s="30"/>
      <c r="SVX29" s="30"/>
      <c r="SVY29" s="30"/>
      <c r="SVZ29" s="30"/>
      <c r="SWA29" s="30"/>
      <c r="SWB29" s="30"/>
      <c r="SWC29" s="30"/>
      <c r="SWD29" s="30"/>
      <c r="SWE29" s="30"/>
      <c r="SWF29" s="30"/>
      <c r="SWG29" s="30"/>
      <c r="SWH29" s="30"/>
      <c r="SWI29" s="30"/>
      <c r="SWJ29" s="30"/>
      <c r="SWK29" s="30"/>
      <c r="SWL29" s="30"/>
      <c r="SWM29" s="30"/>
      <c r="SWN29" s="30"/>
      <c r="SWO29" s="30"/>
      <c r="SWP29" s="30"/>
      <c r="SWQ29" s="30"/>
      <c r="SWR29" s="30"/>
      <c r="SWS29" s="30"/>
      <c r="SWT29" s="30"/>
      <c r="SWU29" s="30"/>
      <c r="SWV29" s="30"/>
      <c r="SWW29" s="30"/>
      <c r="SWX29" s="30"/>
      <c r="SWY29" s="30"/>
      <c r="SWZ29" s="30"/>
      <c r="SXA29" s="30"/>
      <c r="SXB29" s="30"/>
      <c r="SXC29" s="30"/>
      <c r="SXD29" s="30"/>
      <c r="SXE29" s="30"/>
      <c r="SXF29" s="30"/>
      <c r="SXG29" s="30"/>
      <c r="SXH29" s="30"/>
      <c r="SXI29" s="30"/>
      <c r="SXJ29" s="30"/>
      <c r="SXK29" s="30"/>
      <c r="SXL29" s="30"/>
      <c r="SXM29" s="30"/>
      <c r="SXN29" s="30"/>
      <c r="SXO29" s="30"/>
      <c r="SXP29" s="30"/>
      <c r="SXQ29" s="30"/>
      <c r="SXR29" s="30"/>
      <c r="SXS29" s="30"/>
      <c r="SXT29" s="30"/>
      <c r="SXU29" s="30"/>
      <c r="SXV29" s="30"/>
      <c r="SXW29" s="30"/>
      <c r="SXX29" s="30"/>
      <c r="SXY29" s="30"/>
      <c r="SXZ29" s="30"/>
      <c r="SYA29" s="30"/>
      <c r="SYB29" s="30"/>
      <c r="SYC29" s="30"/>
      <c r="SYD29" s="30"/>
      <c r="SYE29" s="30"/>
      <c r="SYF29" s="30"/>
      <c r="SYG29" s="30"/>
      <c r="SYH29" s="30"/>
      <c r="SYI29" s="30"/>
      <c r="SYJ29" s="30"/>
      <c r="SYK29" s="30"/>
      <c r="SYL29" s="30"/>
      <c r="SYM29" s="30"/>
      <c r="SYN29" s="30"/>
      <c r="SYO29" s="30"/>
      <c r="SYP29" s="30"/>
      <c r="SYQ29" s="30"/>
      <c r="SYR29" s="30"/>
      <c r="SYS29" s="30"/>
      <c r="SYT29" s="30"/>
      <c r="SYU29" s="30"/>
      <c r="SYV29" s="30"/>
      <c r="SYW29" s="30"/>
      <c r="SYX29" s="30"/>
      <c r="SYY29" s="30"/>
      <c r="SYZ29" s="30"/>
      <c r="SZA29" s="30"/>
      <c r="SZB29" s="30"/>
      <c r="SZC29" s="30"/>
      <c r="SZD29" s="30"/>
      <c r="SZE29" s="30"/>
      <c r="SZF29" s="30"/>
      <c r="SZG29" s="30"/>
      <c r="SZH29" s="30"/>
      <c r="SZI29" s="30"/>
      <c r="SZJ29" s="30"/>
      <c r="SZK29" s="30"/>
      <c r="SZL29" s="30"/>
      <c r="SZM29" s="30"/>
      <c r="SZN29" s="30"/>
      <c r="SZO29" s="30"/>
      <c r="SZP29" s="30"/>
      <c r="SZQ29" s="30"/>
      <c r="SZR29" s="30"/>
      <c r="SZS29" s="30"/>
      <c r="SZT29" s="30"/>
      <c r="SZU29" s="30"/>
      <c r="SZV29" s="30"/>
      <c r="SZW29" s="30"/>
      <c r="SZX29" s="30"/>
      <c r="SZY29" s="30"/>
      <c r="SZZ29" s="30"/>
      <c r="TAA29" s="30"/>
      <c r="TAB29" s="30"/>
      <c r="TAC29" s="30"/>
      <c r="TAD29" s="30"/>
      <c r="TAE29" s="30"/>
      <c r="TAF29" s="30"/>
      <c r="TAG29" s="30"/>
      <c r="TAH29" s="30"/>
      <c r="TAI29" s="30"/>
      <c r="TAJ29" s="30"/>
      <c r="TAK29" s="30"/>
      <c r="TAL29" s="30"/>
      <c r="TAM29" s="30"/>
      <c r="TAN29" s="30"/>
      <c r="TAO29" s="30"/>
      <c r="TAP29" s="30"/>
      <c r="TAQ29" s="30"/>
      <c r="TAR29" s="30"/>
      <c r="TAS29" s="30"/>
      <c r="TAT29" s="30"/>
      <c r="TAU29" s="30"/>
      <c r="TAV29" s="30"/>
      <c r="TAW29" s="30"/>
      <c r="TAX29" s="30"/>
      <c r="TAY29" s="30"/>
      <c r="TAZ29" s="30"/>
      <c r="TBA29" s="30"/>
      <c r="TBB29" s="30"/>
      <c r="TBC29" s="30"/>
      <c r="TBD29" s="30"/>
      <c r="TBE29" s="30"/>
      <c r="TBF29" s="30"/>
      <c r="TBG29" s="30"/>
      <c r="TBH29" s="30"/>
      <c r="TBI29" s="30"/>
      <c r="TBJ29" s="30"/>
      <c r="TBK29" s="30"/>
      <c r="TBL29" s="30"/>
      <c r="TBM29" s="30"/>
      <c r="TBN29" s="30"/>
      <c r="TBO29" s="30"/>
      <c r="TBP29" s="30"/>
      <c r="TBQ29" s="30"/>
      <c r="TBR29" s="30"/>
      <c r="TBS29" s="30"/>
      <c r="TBT29" s="30"/>
      <c r="TBU29" s="30"/>
      <c r="TBV29" s="30"/>
      <c r="TBW29" s="30"/>
      <c r="TBX29" s="30"/>
      <c r="TBY29" s="30"/>
      <c r="TBZ29" s="30"/>
      <c r="TCA29" s="30"/>
      <c r="TCB29" s="30"/>
      <c r="TCC29" s="30"/>
      <c r="TCD29" s="30"/>
      <c r="TCE29" s="30"/>
      <c r="TCF29" s="30"/>
      <c r="TCG29" s="30"/>
      <c r="TCH29" s="30"/>
      <c r="TCI29" s="30"/>
      <c r="TCJ29" s="30"/>
      <c r="TCK29" s="30"/>
      <c r="TCL29" s="30"/>
      <c r="TCM29" s="30"/>
      <c r="TCN29" s="30"/>
      <c r="TCO29" s="30"/>
      <c r="TCP29" s="30"/>
      <c r="TCQ29" s="30"/>
      <c r="TCR29" s="30"/>
      <c r="TCS29" s="30"/>
      <c r="TCT29" s="30"/>
      <c r="TCU29" s="30"/>
      <c r="TCV29" s="30"/>
      <c r="TCW29" s="30"/>
      <c r="TCX29" s="30"/>
      <c r="TCY29" s="30"/>
      <c r="TCZ29" s="30"/>
      <c r="TDA29" s="30"/>
      <c r="TDB29" s="30"/>
      <c r="TDC29" s="30"/>
      <c r="TDD29" s="30"/>
      <c r="TDE29" s="30"/>
      <c r="TDF29" s="30"/>
      <c r="TDG29" s="30"/>
      <c r="TDH29" s="30"/>
      <c r="TDI29" s="30"/>
      <c r="TDJ29" s="30"/>
      <c r="TDK29" s="30"/>
      <c r="TDL29" s="30"/>
      <c r="TDM29" s="30"/>
      <c r="TDN29" s="30"/>
      <c r="TDO29" s="30"/>
      <c r="TDP29" s="30"/>
      <c r="TDQ29" s="30"/>
      <c r="TDR29" s="30"/>
      <c r="TDS29" s="30"/>
      <c r="TDT29" s="30"/>
      <c r="TDU29" s="30"/>
      <c r="TDV29" s="30"/>
      <c r="TDW29" s="30"/>
      <c r="TDX29" s="30"/>
      <c r="TDY29" s="30"/>
      <c r="TDZ29" s="30"/>
      <c r="TEA29" s="30"/>
      <c r="TEB29" s="30"/>
      <c r="TEC29" s="30"/>
      <c r="TED29" s="30"/>
      <c r="TEE29" s="30"/>
      <c r="TEF29" s="30"/>
      <c r="TEG29" s="30"/>
      <c r="TEH29" s="30"/>
      <c r="TEI29" s="30"/>
      <c r="TEJ29" s="30"/>
      <c r="TEK29" s="30"/>
      <c r="TEL29" s="30"/>
      <c r="TEM29" s="30"/>
      <c r="TEN29" s="30"/>
      <c r="TEO29" s="30"/>
      <c r="TEP29" s="30"/>
      <c r="TEQ29" s="30"/>
      <c r="TER29" s="30"/>
      <c r="TES29" s="30"/>
      <c r="TET29" s="30"/>
      <c r="TEU29" s="30"/>
      <c r="TEV29" s="30"/>
      <c r="TEW29" s="30"/>
      <c r="TEX29" s="30"/>
      <c r="TEY29" s="30"/>
      <c r="TEZ29" s="30"/>
      <c r="TFA29" s="30"/>
      <c r="TFB29" s="30"/>
      <c r="TFC29" s="30"/>
      <c r="TFD29" s="30"/>
      <c r="TFE29" s="30"/>
      <c r="TFF29" s="30"/>
      <c r="TFG29" s="30"/>
      <c r="TFH29" s="30"/>
      <c r="TFI29" s="30"/>
      <c r="TFJ29" s="30"/>
      <c r="TFK29" s="30"/>
      <c r="TFL29" s="30"/>
      <c r="TFM29" s="30"/>
      <c r="TFN29" s="30"/>
      <c r="TFO29" s="30"/>
      <c r="TFP29" s="30"/>
      <c r="TFQ29" s="30"/>
      <c r="TFR29" s="30"/>
      <c r="TFS29" s="30"/>
      <c r="TFT29" s="30"/>
      <c r="TFU29" s="30"/>
      <c r="TFV29" s="30"/>
      <c r="TFW29" s="30"/>
      <c r="TFX29" s="30"/>
      <c r="TFY29" s="30"/>
      <c r="TFZ29" s="30"/>
      <c r="TGA29" s="30"/>
      <c r="TGB29" s="30"/>
      <c r="TGC29" s="30"/>
      <c r="TGD29" s="30"/>
      <c r="TGE29" s="30"/>
      <c r="TGF29" s="30"/>
      <c r="TGG29" s="30"/>
      <c r="TGH29" s="30"/>
      <c r="TGI29" s="30"/>
      <c r="TGJ29" s="30"/>
      <c r="TGK29" s="30"/>
      <c r="TGL29" s="30"/>
      <c r="TGM29" s="30"/>
      <c r="TGN29" s="30"/>
      <c r="TGO29" s="30"/>
      <c r="TGP29" s="30"/>
      <c r="TGQ29" s="30"/>
      <c r="TGR29" s="30"/>
      <c r="TGS29" s="30"/>
      <c r="TGT29" s="30"/>
      <c r="TGU29" s="30"/>
      <c r="TGV29" s="30"/>
      <c r="TGW29" s="30"/>
      <c r="TGX29" s="30"/>
      <c r="TGY29" s="30"/>
      <c r="TGZ29" s="30"/>
      <c r="THA29" s="30"/>
      <c r="THB29" s="30"/>
      <c r="THC29" s="30"/>
      <c r="THD29" s="30"/>
      <c r="THE29" s="30"/>
      <c r="THF29" s="30"/>
      <c r="THG29" s="30"/>
      <c r="THH29" s="30"/>
      <c r="THI29" s="30"/>
      <c r="THJ29" s="30"/>
      <c r="THK29" s="30"/>
      <c r="THL29" s="30"/>
      <c r="THM29" s="30"/>
      <c r="THN29" s="30"/>
      <c r="THO29" s="30"/>
      <c r="THP29" s="30"/>
      <c r="THQ29" s="30"/>
      <c r="THR29" s="30"/>
      <c r="THS29" s="30"/>
      <c r="THT29" s="30"/>
      <c r="THU29" s="30"/>
      <c r="THV29" s="30"/>
      <c r="THW29" s="30"/>
      <c r="THX29" s="30"/>
      <c r="THY29" s="30"/>
      <c r="THZ29" s="30"/>
      <c r="TIA29" s="30"/>
      <c r="TIB29" s="30"/>
      <c r="TIC29" s="30"/>
      <c r="TID29" s="30"/>
      <c r="TIE29" s="30"/>
      <c r="TIF29" s="30"/>
      <c r="TIG29" s="30"/>
      <c r="TIH29" s="30"/>
      <c r="TII29" s="30"/>
      <c r="TIJ29" s="30"/>
      <c r="TIK29" s="30"/>
      <c r="TIL29" s="30"/>
      <c r="TIM29" s="30"/>
      <c r="TIN29" s="30"/>
      <c r="TIO29" s="30"/>
      <c r="TIP29" s="30"/>
      <c r="TIQ29" s="30"/>
      <c r="TIR29" s="30"/>
      <c r="TIS29" s="30"/>
      <c r="TIT29" s="30"/>
      <c r="TIU29" s="30"/>
      <c r="TIV29" s="30"/>
      <c r="TIW29" s="30"/>
      <c r="TIX29" s="30"/>
      <c r="TIY29" s="30"/>
      <c r="TIZ29" s="30"/>
      <c r="TJA29" s="30"/>
      <c r="TJB29" s="30"/>
      <c r="TJC29" s="30"/>
      <c r="TJD29" s="30"/>
      <c r="TJE29" s="30"/>
      <c r="TJF29" s="30"/>
      <c r="TJG29" s="30"/>
      <c r="TJH29" s="30"/>
      <c r="TJI29" s="30"/>
      <c r="TJJ29" s="30"/>
      <c r="TJK29" s="30"/>
      <c r="TJL29" s="30"/>
      <c r="TJM29" s="30"/>
      <c r="TJN29" s="30"/>
      <c r="TJO29" s="30"/>
      <c r="TJP29" s="30"/>
      <c r="TJQ29" s="30"/>
      <c r="TJR29" s="30"/>
      <c r="TJS29" s="30"/>
      <c r="TJT29" s="30"/>
      <c r="TJU29" s="30"/>
      <c r="TJV29" s="30"/>
      <c r="TJW29" s="30"/>
      <c r="TJX29" s="30"/>
      <c r="TJY29" s="30"/>
      <c r="TJZ29" s="30"/>
      <c r="TKA29" s="30"/>
      <c r="TKB29" s="30"/>
      <c r="TKC29" s="30"/>
      <c r="TKD29" s="30"/>
      <c r="TKE29" s="30"/>
      <c r="TKF29" s="30"/>
      <c r="TKG29" s="30"/>
      <c r="TKH29" s="30"/>
      <c r="TKI29" s="30"/>
      <c r="TKJ29" s="30"/>
      <c r="TKK29" s="30"/>
      <c r="TKL29" s="30"/>
      <c r="TKM29" s="30"/>
      <c r="TKN29" s="30"/>
      <c r="TKO29" s="30"/>
      <c r="TKP29" s="30"/>
      <c r="TKQ29" s="30"/>
      <c r="TKR29" s="30"/>
      <c r="TKS29" s="30"/>
      <c r="TKT29" s="30"/>
      <c r="TKU29" s="30"/>
      <c r="TKV29" s="30"/>
      <c r="TKW29" s="30"/>
      <c r="TKX29" s="30"/>
      <c r="TKY29" s="30"/>
      <c r="TKZ29" s="30"/>
      <c r="TLA29" s="30"/>
      <c r="TLB29" s="30"/>
      <c r="TLC29" s="30"/>
      <c r="TLD29" s="30"/>
      <c r="TLE29" s="30"/>
      <c r="TLF29" s="30"/>
      <c r="TLG29" s="30"/>
      <c r="TLH29" s="30"/>
      <c r="TLI29" s="30"/>
      <c r="TLJ29" s="30"/>
      <c r="TLK29" s="30"/>
      <c r="TLL29" s="30"/>
      <c r="TLM29" s="30"/>
      <c r="TLN29" s="30"/>
      <c r="TLO29" s="30"/>
      <c r="TLP29" s="30"/>
      <c r="TLQ29" s="30"/>
      <c r="TLR29" s="30"/>
      <c r="TLS29" s="30"/>
      <c r="TLT29" s="30"/>
      <c r="TLU29" s="30"/>
      <c r="TLV29" s="30"/>
      <c r="TLW29" s="30"/>
      <c r="TLX29" s="30"/>
      <c r="TLY29" s="30"/>
      <c r="TLZ29" s="30"/>
      <c r="TMA29" s="30"/>
      <c r="TMB29" s="30"/>
      <c r="TMC29" s="30"/>
      <c r="TMD29" s="30"/>
      <c r="TME29" s="30"/>
      <c r="TMF29" s="30"/>
      <c r="TMG29" s="30"/>
      <c r="TMH29" s="30"/>
      <c r="TMI29" s="30"/>
      <c r="TMJ29" s="30"/>
      <c r="TMK29" s="30"/>
      <c r="TML29" s="30"/>
      <c r="TMM29" s="30"/>
      <c r="TMN29" s="30"/>
      <c r="TMO29" s="30"/>
      <c r="TMP29" s="30"/>
      <c r="TMQ29" s="30"/>
      <c r="TMR29" s="30"/>
      <c r="TMS29" s="30"/>
      <c r="TMT29" s="30"/>
      <c r="TMU29" s="30"/>
      <c r="TMV29" s="30"/>
      <c r="TMW29" s="30"/>
      <c r="TMX29" s="30"/>
      <c r="TMY29" s="30"/>
      <c r="TMZ29" s="30"/>
      <c r="TNA29" s="30"/>
      <c r="TNB29" s="30"/>
      <c r="TNC29" s="30"/>
      <c r="TND29" s="30"/>
      <c r="TNE29" s="30"/>
      <c r="TNF29" s="30"/>
      <c r="TNG29" s="30"/>
      <c r="TNH29" s="30"/>
      <c r="TNI29" s="30"/>
      <c r="TNJ29" s="30"/>
      <c r="TNK29" s="30"/>
      <c r="TNL29" s="30"/>
      <c r="TNM29" s="30"/>
      <c r="TNN29" s="30"/>
      <c r="TNO29" s="30"/>
      <c r="TNP29" s="30"/>
      <c r="TNQ29" s="30"/>
      <c r="TNR29" s="30"/>
      <c r="TNS29" s="30"/>
      <c r="TNT29" s="30"/>
      <c r="TNU29" s="30"/>
      <c r="TNV29" s="30"/>
      <c r="TNW29" s="30"/>
      <c r="TNX29" s="30"/>
      <c r="TNY29" s="30"/>
      <c r="TNZ29" s="30"/>
      <c r="TOA29" s="30"/>
      <c r="TOB29" s="30"/>
      <c r="TOC29" s="30"/>
      <c r="TOD29" s="30"/>
      <c r="TOE29" s="30"/>
      <c r="TOF29" s="30"/>
      <c r="TOG29" s="30"/>
      <c r="TOH29" s="30"/>
      <c r="TOI29" s="30"/>
      <c r="TOJ29" s="30"/>
      <c r="TOK29" s="30"/>
      <c r="TOL29" s="30"/>
      <c r="TOM29" s="30"/>
      <c r="TON29" s="30"/>
      <c r="TOO29" s="30"/>
      <c r="TOP29" s="30"/>
      <c r="TOQ29" s="30"/>
      <c r="TOR29" s="30"/>
      <c r="TOS29" s="30"/>
      <c r="TOT29" s="30"/>
      <c r="TOU29" s="30"/>
      <c r="TOV29" s="30"/>
      <c r="TOW29" s="30"/>
      <c r="TOX29" s="30"/>
      <c r="TOY29" s="30"/>
      <c r="TOZ29" s="30"/>
      <c r="TPA29" s="30"/>
      <c r="TPB29" s="30"/>
      <c r="TPC29" s="30"/>
      <c r="TPD29" s="30"/>
      <c r="TPE29" s="30"/>
      <c r="TPF29" s="30"/>
      <c r="TPG29" s="30"/>
      <c r="TPH29" s="30"/>
      <c r="TPI29" s="30"/>
      <c r="TPJ29" s="30"/>
      <c r="TPK29" s="30"/>
      <c r="TPL29" s="30"/>
      <c r="TPM29" s="30"/>
      <c r="TPN29" s="30"/>
      <c r="TPO29" s="30"/>
      <c r="TPP29" s="30"/>
      <c r="TPQ29" s="30"/>
      <c r="TPR29" s="30"/>
      <c r="TPS29" s="30"/>
      <c r="TPT29" s="30"/>
      <c r="TPU29" s="30"/>
      <c r="TPV29" s="30"/>
      <c r="TPW29" s="30"/>
      <c r="TPX29" s="30"/>
      <c r="TPY29" s="30"/>
      <c r="TPZ29" s="30"/>
      <c r="TQA29" s="30"/>
      <c r="TQB29" s="30"/>
      <c r="TQC29" s="30"/>
      <c r="TQD29" s="30"/>
      <c r="TQE29" s="30"/>
      <c r="TQF29" s="30"/>
      <c r="TQG29" s="30"/>
      <c r="TQH29" s="30"/>
      <c r="TQI29" s="30"/>
      <c r="TQJ29" s="30"/>
      <c r="TQK29" s="30"/>
      <c r="TQL29" s="30"/>
      <c r="TQM29" s="30"/>
      <c r="TQN29" s="30"/>
      <c r="TQO29" s="30"/>
      <c r="TQP29" s="30"/>
      <c r="TQQ29" s="30"/>
      <c r="TQR29" s="30"/>
      <c r="TQS29" s="30"/>
      <c r="TQT29" s="30"/>
      <c r="TQU29" s="30"/>
      <c r="TQV29" s="30"/>
      <c r="TQW29" s="30"/>
      <c r="TQX29" s="30"/>
      <c r="TQY29" s="30"/>
      <c r="TQZ29" s="30"/>
      <c r="TRA29" s="30"/>
      <c r="TRB29" s="30"/>
      <c r="TRC29" s="30"/>
      <c r="TRD29" s="30"/>
      <c r="TRE29" s="30"/>
      <c r="TRF29" s="30"/>
      <c r="TRG29" s="30"/>
      <c r="TRH29" s="30"/>
      <c r="TRI29" s="30"/>
      <c r="TRJ29" s="30"/>
      <c r="TRK29" s="30"/>
      <c r="TRL29" s="30"/>
      <c r="TRM29" s="30"/>
      <c r="TRN29" s="30"/>
      <c r="TRO29" s="30"/>
      <c r="TRP29" s="30"/>
      <c r="TRQ29" s="30"/>
      <c r="TRR29" s="30"/>
      <c r="TRS29" s="30"/>
      <c r="TRT29" s="30"/>
      <c r="TRU29" s="30"/>
      <c r="TRV29" s="30"/>
      <c r="TRW29" s="30"/>
      <c r="TRX29" s="30"/>
      <c r="TRY29" s="30"/>
      <c r="TRZ29" s="30"/>
      <c r="TSA29" s="30"/>
      <c r="TSB29" s="30"/>
      <c r="TSC29" s="30"/>
      <c r="TSD29" s="30"/>
      <c r="TSE29" s="30"/>
      <c r="TSF29" s="30"/>
      <c r="TSG29" s="30"/>
      <c r="TSH29" s="30"/>
      <c r="TSI29" s="30"/>
      <c r="TSJ29" s="30"/>
      <c r="TSK29" s="30"/>
      <c r="TSL29" s="30"/>
      <c r="TSM29" s="30"/>
      <c r="TSN29" s="30"/>
      <c r="TSO29" s="30"/>
      <c r="TSP29" s="30"/>
      <c r="TSQ29" s="30"/>
      <c r="TSR29" s="30"/>
      <c r="TSS29" s="30"/>
      <c r="TST29" s="30"/>
      <c r="TSU29" s="30"/>
      <c r="TSV29" s="30"/>
      <c r="TSW29" s="30"/>
      <c r="TSX29" s="30"/>
      <c r="TSY29" s="30"/>
      <c r="TSZ29" s="30"/>
      <c r="TTA29" s="30"/>
      <c r="TTB29" s="30"/>
      <c r="TTC29" s="30"/>
      <c r="TTD29" s="30"/>
      <c r="TTE29" s="30"/>
      <c r="TTF29" s="30"/>
      <c r="TTG29" s="30"/>
      <c r="TTH29" s="30"/>
      <c r="TTI29" s="30"/>
      <c r="TTJ29" s="30"/>
      <c r="TTK29" s="30"/>
      <c r="TTL29" s="30"/>
      <c r="TTM29" s="30"/>
      <c r="TTN29" s="30"/>
      <c r="TTO29" s="30"/>
      <c r="TTP29" s="30"/>
      <c r="TTQ29" s="30"/>
      <c r="TTR29" s="30"/>
      <c r="TTS29" s="30"/>
      <c r="TTT29" s="30"/>
      <c r="TTU29" s="30"/>
      <c r="TTV29" s="30"/>
      <c r="TTW29" s="30"/>
      <c r="TTX29" s="30"/>
      <c r="TTY29" s="30"/>
      <c r="TTZ29" s="30"/>
      <c r="TUA29" s="30"/>
      <c r="TUB29" s="30"/>
      <c r="TUC29" s="30"/>
      <c r="TUD29" s="30"/>
      <c r="TUE29" s="30"/>
      <c r="TUF29" s="30"/>
      <c r="TUG29" s="30"/>
      <c r="TUH29" s="30"/>
      <c r="TUI29" s="30"/>
      <c r="TUJ29" s="30"/>
      <c r="TUK29" s="30"/>
      <c r="TUL29" s="30"/>
      <c r="TUM29" s="30"/>
      <c r="TUN29" s="30"/>
      <c r="TUO29" s="30"/>
      <c r="TUP29" s="30"/>
      <c r="TUQ29" s="30"/>
      <c r="TUR29" s="30"/>
      <c r="TUS29" s="30"/>
      <c r="TUT29" s="30"/>
      <c r="TUU29" s="30"/>
      <c r="TUV29" s="30"/>
      <c r="TUW29" s="30"/>
      <c r="TUX29" s="30"/>
      <c r="TUY29" s="30"/>
      <c r="TUZ29" s="30"/>
      <c r="TVA29" s="30"/>
      <c r="TVB29" s="30"/>
      <c r="TVC29" s="30"/>
      <c r="TVD29" s="30"/>
      <c r="TVE29" s="30"/>
      <c r="TVF29" s="30"/>
      <c r="TVG29" s="30"/>
      <c r="TVH29" s="30"/>
      <c r="TVI29" s="30"/>
      <c r="TVJ29" s="30"/>
      <c r="TVK29" s="30"/>
      <c r="TVL29" s="30"/>
      <c r="TVM29" s="30"/>
      <c r="TVN29" s="30"/>
      <c r="TVO29" s="30"/>
      <c r="TVP29" s="30"/>
      <c r="TVQ29" s="30"/>
      <c r="TVR29" s="30"/>
      <c r="TVS29" s="30"/>
      <c r="TVT29" s="30"/>
      <c r="TVU29" s="30"/>
      <c r="TVV29" s="30"/>
      <c r="TVW29" s="30"/>
      <c r="TVX29" s="30"/>
      <c r="TVY29" s="30"/>
      <c r="TVZ29" s="30"/>
      <c r="TWA29" s="30"/>
      <c r="TWB29" s="30"/>
      <c r="TWC29" s="30"/>
      <c r="TWD29" s="30"/>
      <c r="TWE29" s="30"/>
      <c r="TWF29" s="30"/>
      <c r="TWG29" s="30"/>
      <c r="TWH29" s="30"/>
      <c r="TWI29" s="30"/>
      <c r="TWJ29" s="30"/>
      <c r="TWK29" s="30"/>
      <c r="TWL29" s="30"/>
      <c r="TWM29" s="30"/>
      <c r="TWN29" s="30"/>
      <c r="TWO29" s="30"/>
      <c r="TWP29" s="30"/>
      <c r="TWQ29" s="30"/>
      <c r="TWR29" s="30"/>
      <c r="TWS29" s="30"/>
      <c r="TWT29" s="30"/>
      <c r="TWU29" s="30"/>
      <c r="TWV29" s="30"/>
      <c r="TWW29" s="30"/>
      <c r="TWX29" s="30"/>
      <c r="TWY29" s="30"/>
      <c r="TWZ29" s="30"/>
      <c r="TXA29" s="30"/>
      <c r="TXB29" s="30"/>
      <c r="TXC29" s="30"/>
      <c r="TXD29" s="30"/>
      <c r="TXE29" s="30"/>
      <c r="TXF29" s="30"/>
      <c r="TXG29" s="30"/>
      <c r="TXH29" s="30"/>
      <c r="TXI29" s="30"/>
      <c r="TXJ29" s="30"/>
      <c r="TXK29" s="30"/>
      <c r="TXL29" s="30"/>
      <c r="TXM29" s="30"/>
      <c r="TXN29" s="30"/>
      <c r="TXO29" s="30"/>
      <c r="TXP29" s="30"/>
      <c r="TXQ29" s="30"/>
      <c r="TXR29" s="30"/>
      <c r="TXS29" s="30"/>
      <c r="TXT29" s="30"/>
      <c r="TXU29" s="30"/>
      <c r="TXV29" s="30"/>
      <c r="TXW29" s="30"/>
      <c r="TXX29" s="30"/>
      <c r="TXY29" s="30"/>
      <c r="TXZ29" s="30"/>
      <c r="TYA29" s="30"/>
      <c r="TYB29" s="30"/>
      <c r="TYC29" s="30"/>
      <c r="TYD29" s="30"/>
      <c r="TYE29" s="30"/>
      <c r="TYF29" s="30"/>
      <c r="TYG29" s="30"/>
      <c r="TYH29" s="30"/>
      <c r="TYI29" s="30"/>
      <c r="TYJ29" s="30"/>
      <c r="TYK29" s="30"/>
      <c r="TYL29" s="30"/>
      <c r="TYM29" s="30"/>
      <c r="TYN29" s="30"/>
      <c r="TYO29" s="30"/>
      <c r="TYP29" s="30"/>
      <c r="TYQ29" s="30"/>
      <c r="TYR29" s="30"/>
      <c r="TYS29" s="30"/>
      <c r="TYT29" s="30"/>
      <c r="TYU29" s="30"/>
      <c r="TYV29" s="30"/>
      <c r="TYW29" s="30"/>
      <c r="TYX29" s="30"/>
      <c r="TYY29" s="30"/>
      <c r="TYZ29" s="30"/>
      <c r="TZA29" s="30"/>
      <c r="TZB29" s="30"/>
      <c r="TZC29" s="30"/>
      <c r="TZD29" s="30"/>
      <c r="TZE29" s="30"/>
      <c r="TZF29" s="30"/>
      <c r="TZG29" s="30"/>
      <c r="TZH29" s="30"/>
      <c r="TZI29" s="30"/>
      <c r="TZJ29" s="30"/>
      <c r="TZK29" s="30"/>
      <c r="TZL29" s="30"/>
      <c r="TZM29" s="30"/>
      <c r="TZN29" s="30"/>
      <c r="TZO29" s="30"/>
      <c r="TZP29" s="30"/>
      <c r="TZQ29" s="30"/>
      <c r="TZR29" s="30"/>
      <c r="TZS29" s="30"/>
      <c r="TZT29" s="30"/>
      <c r="TZU29" s="30"/>
      <c r="TZV29" s="30"/>
      <c r="TZW29" s="30"/>
      <c r="TZX29" s="30"/>
      <c r="TZY29" s="30"/>
      <c r="TZZ29" s="30"/>
      <c r="UAA29" s="30"/>
      <c r="UAB29" s="30"/>
      <c r="UAC29" s="30"/>
      <c r="UAD29" s="30"/>
      <c r="UAE29" s="30"/>
      <c r="UAF29" s="30"/>
      <c r="UAG29" s="30"/>
      <c r="UAH29" s="30"/>
      <c r="UAI29" s="30"/>
      <c r="UAJ29" s="30"/>
      <c r="UAK29" s="30"/>
      <c r="UAL29" s="30"/>
      <c r="UAM29" s="30"/>
      <c r="UAN29" s="30"/>
      <c r="UAO29" s="30"/>
      <c r="UAP29" s="30"/>
      <c r="UAQ29" s="30"/>
      <c r="UAR29" s="30"/>
      <c r="UAS29" s="30"/>
      <c r="UAT29" s="30"/>
      <c r="UAU29" s="30"/>
      <c r="UAV29" s="30"/>
      <c r="UAW29" s="30"/>
      <c r="UAX29" s="30"/>
      <c r="UAY29" s="30"/>
      <c r="UAZ29" s="30"/>
      <c r="UBA29" s="30"/>
      <c r="UBB29" s="30"/>
      <c r="UBC29" s="30"/>
      <c r="UBD29" s="30"/>
      <c r="UBE29" s="30"/>
      <c r="UBF29" s="30"/>
      <c r="UBG29" s="30"/>
      <c r="UBH29" s="30"/>
      <c r="UBI29" s="30"/>
      <c r="UBJ29" s="30"/>
      <c r="UBK29" s="30"/>
      <c r="UBL29" s="30"/>
      <c r="UBM29" s="30"/>
      <c r="UBN29" s="30"/>
      <c r="UBO29" s="30"/>
      <c r="UBP29" s="30"/>
      <c r="UBQ29" s="30"/>
      <c r="UBR29" s="30"/>
      <c r="UBS29" s="30"/>
      <c r="UBT29" s="30"/>
      <c r="UBU29" s="30"/>
      <c r="UBV29" s="30"/>
      <c r="UBW29" s="30"/>
      <c r="UBX29" s="30"/>
      <c r="UBY29" s="30"/>
      <c r="UBZ29" s="30"/>
      <c r="UCA29" s="30"/>
      <c r="UCB29" s="30"/>
      <c r="UCC29" s="30"/>
      <c r="UCD29" s="30"/>
      <c r="UCE29" s="30"/>
      <c r="UCF29" s="30"/>
      <c r="UCG29" s="30"/>
      <c r="UCH29" s="30"/>
      <c r="UCI29" s="30"/>
      <c r="UCJ29" s="30"/>
      <c r="UCK29" s="30"/>
      <c r="UCL29" s="30"/>
      <c r="UCM29" s="30"/>
      <c r="UCN29" s="30"/>
      <c r="UCO29" s="30"/>
      <c r="UCP29" s="30"/>
      <c r="UCQ29" s="30"/>
      <c r="UCR29" s="30"/>
      <c r="UCS29" s="30"/>
      <c r="UCT29" s="30"/>
      <c r="UCU29" s="30"/>
      <c r="UCV29" s="30"/>
      <c r="UCW29" s="30"/>
      <c r="UCX29" s="30"/>
      <c r="UCY29" s="30"/>
      <c r="UCZ29" s="30"/>
      <c r="UDA29" s="30"/>
      <c r="UDB29" s="30"/>
      <c r="UDC29" s="30"/>
      <c r="UDD29" s="30"/>
      <c r="UDE29" s="30"/>
      <c r="UDF29" s="30"/>
      <c r="UDG29" s="30"/>
      <c r="UDH29" s="30"/>
      <c r="UDI29" s="30"/>
      <c r="UDJ29" s="30"/>
      <c r="UDK29" s="30"/>
      <c r="UDL29" s="30"/>
      <c r="UDM29" s="30"/>
      <c r="UDN29" s="30"/>
      <c r="UDO29" s="30"/>
      <c r="UDP29" s="30"/>
      <c r="UDQ29" s="30"/>
      <c r="UDR29" s="30"/>
      <c r="UDS29" s="30"/>
      <c r="UDT29" s="30"/>
      <c r="UDU29" s="30"/>
      <c r="UDV29" s="30"/>
      <c r="UDW29" s="30"/>
      <c r="UDX29" s="30"/>
      <c r="UDY29" s="30"/>
      <c r="UDZ29" s="30"/>
      <c r="UEA29" s="30"/>
      <c r="UEB29" s="30"/>
      <c r="UEC29" s="30"/>
      <c r="UED29" s="30"/>
      <c r="UEE29" s="30"/>
      <c r="UEF29" s="30"/>
      <c r="UEG29" s="30"/>
      <c r="UEH29" s="30"/>
      <c r="UEI29" s="30"/>
      <c r="UEJ29" s="30"/>
      <c r="UEK29" s="30"/>
      <c r="UEL29" s="30"/>
      <c r="UEM29" s="30"/>
      <c r="UEN29" s="30"/>
      <c r="UEO29" s="30"/>
      <c r="UEP29" s="30"/>
      <c r="UEQ29" s="30"/>
      <c r="UER29" s="30"/>
      <c r="UES29" s="30"/>
      <c r="UET29" s="30"/>
      <c r="UEU29" s="30"/>
      <c r="UEV29" s="30"/>
      <c r="UEW29" s="30"/>
      <c r="UEX29" s="30"/>
      <c r="UEY29" s="30"/>
      <c r="UEZ29" s="30"/>
      <c r="UFA29" s="30"/>
      <c r="UFB29" s="30"/>
      <c r="UFC29" s="30"/>
      <c r="UFD29" s="30"/>
      <c r="UFE29" s="30"/>
      <c r="UFF29" s="30"/>
      <c r="UFG29" s="30"/>
      <c r="UFH29" s="30"/>
      <c r="UFI29" s="30"/>
      <c r="UFJ29" s="30"/>
      <c r="UFK29" s="30"/>
      <c r="UFL29" s="30"/>
      <c r="UFM29" s="30"/>
      <c r="UFN29" s="30"/>
      <c r="UFO29" s="30"/>
      <c r="UFP29" s="30"/>
      <c r="UFQ29" s="30"/>
      <c r="UFR29" s="30"/>
      <c r="UFS29" s="30"/>
      <c r="UFT29" s="30"/>
      <c r="UFU29" s="30"/>
      <c r="UFV29" s="30"/>
      <c r="UFW29" s="30"/>
      <c r="UFX29" s="30"/>
      <c r="UFY29" s="30"/>
      <c r="UFZ29" s="30"/>
      <c r="UGA29" s="30"/>
      <c r="UGB29" s="30"/>
      <c r="UGC29" s="30"/>
      <c r="UGD29" s="30"/>
      <c r="UGE29" s="30"/>
      <c r="UGF29" s="30"/>
      <c r="UGG29" s="30"/>
      <c r="UGH29" s="30"/>
      <c r="UGI29" s="30"/>
      <c r="UGJ29" s="30"/>
      <c r="UGK29" s="30"/>
      <c r="UGL29" s="30"/>
      <c r="UGM29" s="30"/>
      <c r="UGN29" s="30"/>
      <c r="UGO29" s="30"/>
      <c r="UGP29" s="30"/>
      <c r="UGQ29" s="30"/>
      <c r="UGR29" s="30"/>
      <c r="UGS29" s="30"/>
      <c r="UGT29" s="30"/>
      <c r="UGU29" s="30"/>
      <c r="UGV29" s="30"/>
      <c r="UGW29" s="30"/>
      <c r="UGX29" s="30"/>
      <c r="UGY29" s="30"/>
      <c r="UGZ29" s="30"/>
      <c r="UHA29" s="30"/>
      <c r="UHB29" s="30"/>
      <c r="UHC29" s="30"/>
      <c r="UHD29" s="30"/>
      <c r="UHE29" s="30"/>
      <c r="UHF29" s="30"/>
      <c r="UHG29" s="30"/>
      <c r="UHH29" s="30"/>
      <c r="UHI29" s="30"/>
      <c r="UHJ29" s="30"/>
      <c r="UHK29" s="30"/>
      <c r="UHL29" s="30"/>
      <c r="UHM29" s="30"/>
      <c r="UHN29" s="30"/>
      <c r="UHO29" s="30"/>
      <c r="UHP29" s="30"/>
      <c r="UHQ29" s="30"/>
      <c r="UHR29" s="30"/>
      <c r="UHS29" s="30"/>
      <c r="UHT29" s="30"/>
      <c r="UHU29" s="30"/>
      <c r="UHV29" s="30"/>
      <c r="UHW29" s="30"/>
      <c r="UHX29" s="30"/>
      <c r="UHY29" s="30"/>
      <c r="UHZ29" s="30"/>
      <c r="UIA29" s="30"/>
      <c r="UIB29" s="30"/>
      <c r="UIC29" s="30"/>
      <c r="UID29" s="30"/>
      <c r="UIE29" s="30"/>
      <c r="UIF29" s="30"/>
      <c r="UIG29" s="30"/>
      <c r="UIH29" s="30"/>
      <c r="UII29" s="30"/>
      <c r="UIJ29" s="30"/>
      <c r="UIK29" s="30"/>
      <c r="UIL29" s="30"/>
      <c r="UIM29" s="30"/>
      <c r="UIN29" s="30"/>
      <c r="UIO29" s="30"/>
      <c r="UIP29" s="30"/>
      <c r="UIQ29" s="30"/>
      <c r="UIR29" s="30"/>
      <c r="UIS29" s="30"/>
      <c r="UIT29" s="30"/>
      <c r="UIU29" s="30"/>
      <c r="UIV29" s="30"/>
      <c r="UIW29" s="30"/>
      <c r="UIX29" s="30"/>
      <c r="UIY29" s="30"/>
      <c r="UIZ29" s="30"/>
      <c r="UJA29" s="30"/>
      <c r="UJB29" s="30"/>
      <c r="UJC29" s="30"/>
      <c r="UJD29" s="30"/>
      <c r="UJE29" s="30"/>
      <c r="UJF29" s="30"/>
      <c r="UJG29" s="30"/>
      <c r="UJH29" s="30"/>
      <c r="UJI29" s="30"/>
      <c r="UJJ29" s="30"/>
      <c r="UJK29" s="30"/>
      <c r="UJL29" s="30"/>
      <c r="UJM29" s="30"/>
      <c r="UJN29" s="30"/>
      <c r="UJO29" s="30"/>
      <c r="UJP29" s="30"/>
      <c r="UJQ29" s="30"/>
      <c r="UJR29" s="30"/>
      <c r="UJS29" s="30"/>
      <c r="UJT29" s="30"/>
      <c r="UJU29" s="30"/>
      <c r="UJV29" s="30"/>
      <c r="UJW29" s="30"/>
      <c r="UJX29" s="30"/>
      <c r="UJY29" s="30"/>
      <c r="UJZ29" s="30"/>
      <c r="UKA29" s="30"/>
      <c r="UKB29" s="30"/>
      <c r="UKC29" s="30"/>
      <c r="UKD29" s="30"/>
      <c r="UKE29" s="30"/>
      <c r="UKF29" s="30"/>
      <c r="UKG29" s="30"/>
      <c r="UKH29" s="30"/>
      <c r="UKI29" s="30"/>
      <c r="UKJ29" s="30"/>
      <c r="UKK29" s="30"/>
      <c r="UKL29" s="30"/>
      <c r="UKM29" s="30"/>
      <c r="UKN29" s="30"/>
      <c r="UKO29" s="30"/>
      <c r="UKP29" s="30"/>
      <c r="UKQ29" s="30"/>
      <c r="UKR29" s="30"/>
      <c r="UKS29" s="30"/>
      <c r="UKT29" s="30"/>
      <c r="UKU29" s="30"/>
      <c r="UKV29" s="30"/>
      <c r="UKW29" s="30"/>
      <c r="UKX29" s="30"/>
      <c r="UKY29" s="30"/>
      <c r="UKZ29" s="30"/>
      <c r="ULA29" s="30"/>
      <c r="ULB29" s="30"/>
      <c r="ULC29" s="30"/>
      <c r="ULD29" s="30"/>
      <c r="ULE29" s="30"/>
      <c r="ULF29" s="30"/>
      <c r="ULG29" s="30"/>
      <c r="ULH29" s="30"/>
      <c r="ULI29" s="30"/>
      <c r="ULJ29" s="30"/>
      <c r="ULK29" s="30"/>
      <c r="ULL29" s="30"/>
      <c r="ULM29" s="30"/>
      <c r="ULN29" s="30"/>
      <c r="ULO29" s="30"/>
      <c r="ULP29" s="30"/>
      <c r="ULQ29" s="30"/>
      <c r="ULR29" s="30"/>
      <c r="ULS29" s="30"/>
      <c r="ULT29" s="30"/>
      <c r="ULU29" s="30"/>
      <c r="ULV29" s="30"/>
      <c r="ULW29" s="30"/>
      <c r="ULX29" s="30"/>
      <c r="ULY29" s="30"/>
      <c r="ULZ29" s="30"/>
      <c r="UMA29" s="30"/>
      <c r="UMB29" s="30"/>
      <c r="UMC29" s="30"/>
      <c r="UMD29" s="30"/>
      <c r="UME29" s="30"/>
      <c r="UMF29" s="30"/>
      <c r="UMG29" s="30"/>
      <c r="UMH29" s="30"/>
      <c r="UMI29" s="30"/>
      <c r="UMJ29" s="30"/>
      <c r="UMK29" s="30"/>
      <c r="UML29" s="30"/>
      <c r="UMM29" s="30"/>
      <c r="UMN29" s="30"/>
      <c r="UMO29" s="30"/>
      <c r="UMP29" s="30"/>
      <c r="UMQ29" s="30"/>
      <c r="UMR29" s="30"/>
      <c r="UMS29" s="30"/>
      <c r="UMT29" s="30"/>
      <c r="UMU29" s="30"/>
      <c r="UMV29" s="30"/>
      <c r="UMW29" s="30"/>
      <c r="UMX29" s="30"/>
      <c r="UMY29" s="30"/>
      <c r="UMZ29" s="30"/>
      <c r="UNA29" s="30"/>
      <c r="UNB29" s="30"/>
      <c r="UNC29" s="30"/>
      <c r="UND29" s="30"/>
      <c r="UNE29" s="30"/>
      <c r="UNF29" s="30"/>
      <c r="UNG29" s="30"/>
      <c r="UNH29" s="30"/>
      <c r="UNI29" s="30"/>
      <c r="UNJ29" s="30"/>
      <c r="UNK29" s="30"/>
      <c r="UNL29" s="30"/>
      <c r="UNM29" s="30"/>
      <c r="UNN29" s="30"/>
      <c r="UNO29" s="30"/>
      <c r="UNP29" s="30"/>
      <c r="UNQ29" s="30"/>
      <c r="UNR29" s="30"/>
      <c r="UNS29" s="30"/>
      <c r="UNT29" s="30"/>
      <c r="UNU29" s="30"/>
      <c r="UNV29" s="30"/>
      <c r="UNW29" s="30"/>
      <c r="UNX29" s="30"/>
      <c r="UNY29" s="30"/>
      <c r="UNZ29" s="30"/>
      <c r="UOA29" s="30"/>
      <c r="UOB29" s="30"/>
      <c r="UOC29" s="30"/>
      <c r="UOD29" s="30"/>
      <c r="UOE29" s="30"/>
      <c r="UOF29" s="30"/>
      <c r="UOG29" s="30"/>
      <c r="UOH29" s="30"/>
      <c r="UOI29" s="30"/>
      <c r="UOJ29" s="30"/>
      <c r="UOK29" s="30"/>
      <c r="UOL29" s="30"/>
      <c r="UOM29" s="30"/>
      <c r="UON29" s="30"/>
      <c r="UOO29" s="30"/>
      <c r="UOP29" s="30"/>
      <c r="UOQ29" s="30"/>
      <c r="UOR29" s="30"/>
      <c r="UOS29" s="30"/>
      <c r="UOT29" s="30"/>
      <c r="UOU29" s="30"/>
      <c r="UOV29" s="30"/>
      <c r="UOW29" s="30"/>
      <c r="UOX29" s="30"/>
      <c r="UOY29" s="30"/>
      <c r="UOZ29" s="30"/>
      <c r="UPA29" s="30"/>
      <c r="UPB29" s="30"/>
      <c r="UPC29" s="30"/>
      <c r="UPD29" s="30"/>
      <c r="UPE29" s="30"/>
      <c r="UPF29" s="30"/>
      <c r="UPG29" s="30"/>
      <c r="UPH29" s="30"/>
      <c r="UPI29" s="30"/>
      <c r="UPJ29" s="30"/>
      <c r="UPK29" s="30"/>
      <c r="UPL29" s="30"/>
      <c r="UPM29" s="30"/>
      <c r="UPN29" s="30"/>
      <c r="UPO29" s="30"/>
      <c r="UPP29" s="30"/>
      <c r="UPQ29" s="30"/>
      <c r="UPR29" s="30"/>
      <c r="UPS29" s="30"/>
      <c r="UPT29" s="30"/>
      <c r="UPU29" s="30"/>
      <c r="UPV29" s="30"/>
      <c r="UPW29" s="30"/>
      <c r="UPX29" s="30"/>
      <c r="UPY29" s="30"/>
      <c r="UPZ29" s="30"/>
      <c r="UQA29" s="30"/>
      <c r="UQB29" s="30"/>
      <c r="UQC29" s="30"/>
      <c r="UQD29" s="30"/>
      <c r="UQE29" s="30"/>
      <c r="UQF29" s="30"/>
      <c r="UQG29" s="30"/>
      <c r="UQH29" s="30"/>
      <c r="UQI29" s="30"/>
      <c r="UQJ29" s="30"/>
      <c r="UQK29" s="30"/>
      <c r="UQL29" s="30"/>
      <c r="UQM29" s="30"/>
      <c r="UQN29" s="30"/>
      <c r="UQO29" s="30"/>
      <c r="UQP29" s="30"/>
      <c r="UQQ29" s="30"/>
      <c r="UQR29" s="30"/>
      <c r="UQS29" s="30"/>
      <c r="UQT29" s="30"/>
      <c r="UQU29" s="30"/>
      <c r="UQV29" s="30"/>
      <c r="UQW29" s="30"/>
      <c r="UQX29" s="30"/>
      <c r="UQY29" s="30"/>
      <c r="UQZ29" s="30"/>
      <c r="URA29" s="30"/>
      <c r="URB29" s="30"/>
      <c r="URC29" s="30"/>
      <c r="URD29" s="30"/>
      <c r="URE29" s="30"/>
      <c r="URF29" s="30"/>
      <c r="URG29" s="30"/>
      <c r="URH29" s="30"/>
      <c r="URI29" s="30"/>
      <c r="URJ29" s="30"/>
      <c r="URK29" s="30"/>
      <c r="URL29" s="30"/>
      <c r="URM29" s="30"/>
      <c r="URN29" s="30"/>
      <c r="URO29" s="30"/>
      <c r="URP29" s="30"/>
      <c r="URQ29" s="30"/>
      <c r="URR29" s="30"/>
      <c r="URS29" s="30"/>
      <c r="URT29" s="30"/>
      <c r="URU29" s="30"/>
      <c r="URV29" s="30"/>
      <c r="URW29" s="30"/>
      <c r="URX29" s="30"/>
      <c r="URY29" s="30"/>
      <c r="URZ29" s="30"/>
      <c r="USA29" s="30"/>
      <c r="USB29" s="30"/>
      <c r="USC29" s="30"/>
      <c r="USD29" s="30"/>
      <c r="USE29" s="30"/>
      <c r="USF29" s="30"/>
      <c r="USG29" s="30"/>
      <c r="USH29" s="30"/>
      <c r="USI29" s="30"/>
      <c r="USJ29" s="30"/>
      <c r="USK29" s="30"/>
      <c r="USL29" s="30"/>
      <c r="USM29" s="30"/>
      <c r="USN29" s="30"/>
      <c r="USO29" s="30"/>
      <c r="USP29" s="30"/>
      <c r="USQ29" s="30"/>
      <c r="USR29" s="30"/>
      <c r="USS29" s="30"/>
      <c r="UST29" s="30"/>
      <c r="USU29" s="30"/>
      <c r="USV29" s="30"/>
      <c r="USW29" s="30"/>
      <c r="USX29" s="30"/>
      <c r="USY29" s="30"/>
      <c r="USZ29" s="30"/>
      <c r="UTA29" s="30"/>
      <c r="UTB29" s="30"/>
      <c r="UTC29" s="30"/>
      <c r="UTD29" s="30"/>
      <c r="UTE29" s="30"/>
      <c r="UTF29" s="30"/>
      <c r="UTG29" s="30"/>
      <c r="UTH29" s="30"/>
      <c r="UTI29" s="30"/>
      <c r="UTJ29" s="30"/>
      <c r="UTK29" s="30"/>
      <c r="UTL29" s="30"/>
      <c r="UTM29" s="30"/>
      <c r="UTN29" s="30"/>
      <c r="UTO29" s="30"/>
      <c r="UTP29" s="30"/>
      <c r="UTQ29" s="30"/>
      <c r="UTR29" s="30"/>
      <c r="UTS29" s="30"/>
      <c r="UTT29" s="30"/>
      <c r="UTU29" s="30"/>
      <c r="UTV29" s="30"/>
      <c r="UTW29" s="30"/>
      <c r="UTX29" s="30"/>
      <c r="UTY29" s="30"/>
      <c r="UTZ29" s="30"/>
      <c r="UUA29" s="30"/>
      <c r="UUB29" s="30"/>
      <c r="UUC29" s="30"/>
      <c r="UUD29" s="30"/>
      <c r="UUE29" s="30"/>
      <c r="UUF29" s="30"/>
      <c r="UUG29" s="30"/>
      <c r="UUH29" s="30"/>
      <c r="UUI29" s="30"/>
      <c r="UUJ29" s="30"/>
      <c r="UUK29" s="30"/>
      <c r="UUL29" s="30"/>
      <c r="UUM29" s="30"/>
      <c r="UUN29" s="30"/>
      <c r="UUO29" s="30"/>
      <c r="UUP29" s="30"/>
      <c r="UUQ29" s="30"/>
      <c r="UUR29" s="30"/>
      <c r="UUS29" s="30"/>
      <c r="UUT29" s="30"/>
      <c r="UUU29" s="30"/>
      <c r="UUV29" s="30"/>
      <c r="UUW29" s="30"/>
      <c r="UUX29" s="30"/>
      <c r="UUY29" s="30"/>
      <c r="UUZ29" s="30"/>
      <c r="UVA29" s="30"/>
      <c r="UVB29" s="30"/>
      <c r="UVC29" s="30"/>
      <c r="UVD29" s="30"/>
      <c r="UVE29" s="30"/>
      <c r="UVF29" s="30"/>
      <c r="UVG29" s="30"/>
      <c r="UVH29" s="30"/>
      <c r="UVI29" s="30"/>
      <c r="UVJ29" s="30"/>
      <c r="UVK29" s="30"/>
      <c r="UVL29" s="30"/>
      <c r="UVM29" s="30"/>
      <c r="UVN29" s="30"/>
      <c r="UVO29" s="30"/>
      <c r="UVP29" s="30"/>
      <c r="UVQ29" s="30"/>
      <c r="UVR29" s="30"/>
      <c r="UVS29" s="30"/>
      <c r="UVT29" s="30"/>
      <c r="UVU29" s="30"/>
      <c r="UVV29" s="30"/>
      <c r="UVW29" s="30"/>
      <c r="UVX29" s="30"/>
      <c r="UVY29" s="30"/>
      <c r="UVZ29" s="30"/>
      <c r="UWA29" s="30"/>
      <c r="UWB29" s="30"/>
      <c r="UWC29" s="30"/>
      <c r="UWD29" s="30"/>
      <c r="UWE29" s="30"/>
      <c r="UWF29" s="30"/>
      <c r="UWG29" s="30"/>
      <c r="UWH29" s="30"/>
      <c r="UWI29" s="30"/>
      <c r="UWJ29" s="30"/>
      <c r="UWK29" s="30"/>
      <c r="UWL29" s="30"/>
      <c r="UWM29" s="30"/>
      <c r="UWN29" s="30"/>
      <c r="UWO29" s="30"/>
      <c r="UWP29" s="30"/>
      <c r="UWQ29" s="30"/>
      <c r="UWR29" s="30"/>
      <c r="UWS29" s="30"/>
      <c r="UWT29" s="30"/>
      <c r="UWU29" s="30"/>
      <c r="UWV29" s="30"/>
      <c r="UWW29" s="30"/>
      <c r="UWX29" s="30"/>
      <c r="UWY29" s="30"/>
      <c r="UWZ29" s="30"/>
      <c r="UXA29" s="30"/>
      <c r="UXB29" s="30"/>
      <c r="UXC29" s="30"/>
      <c r="UXD29" s="30"/>
      <c r="UXE29" s="30"/>
      <c r="UXF29" s="30"/>
      <c r="UXG29" s="30"/>
      <c r="UXH29" s="30"/>
      <c r="UXI29" s="30"/>
      <c r="UXJ29" s="30"/>
      <c r="UXK29" s="30"/>
      <c r="UXL29" s="30"/>
      <c r="UXM29" s="30"/>
      <c r="UXN29" s="30"/>
      <c r="UXO29" s="30"/>
      <c r="UXP29" s="30"/>
      <c r="UXQ29" s="30"/>
      <c r="UXR29" s="30"/>
      <c r="UXS29" s="30"/>
      <c r="UXT29" s="30"/>
      <c r="UXU29" s="30"/>
      <c r="UXV29" s="30"/>
      <c r="UXW29" s="30"/>
      <c r="UXX29" s="30"/>
      <c r="UXY29" s="30"/>
      <c r="UXZ29" s="30"/>
      <c r="UYA29" s="30"/>
      <c r="UYB29" s="30"/>
      <c r="UYC29" s="30"/>
      <c r="UYD29" s="30"/>
      <c r="UYE29" s="30"/>
      <c r="UYF29" s="30"/>
      <c r="UYG29" s="30"/>
      <c r="UYH29" s="30"/>
      <c r="UYI29" s="30"/>
      <c r="UYJ29" s="30"/>
      <c r="UYK29" s="30"/>
      <c r="UYL29" s="30"/>
      <c r="UYM29" s="30"/>
      <c r="UYN29" s="30"/>
      <c r="UYO29" s="30"/>
      <c r="UYP29" s="30"/>
      <c r="UYQ29" s="30"/>
      <c r="UYR29" s="30"/>
      <c r="UYS29" s="30"/>
      <c r="UYT29" s="30"/>
      <c r="UYU29" s="30"/>
      <c r="UYV29" s="30"/>
      <c r="UYW29" s="30"/>
      <c r="UYX29" s="30"/>
      <c r="UYY29" s="30"/>
      <c r="UYZ29" s="30"/>
      <c r="UZA29" s="30"/>
      <c r="UZB29" s="30"/>
      <c r="UZC29" s="30"/>
      <c r="UZD29" s="30"/>
      <c r="UZE29" s="30"/>
      <c r="UZF29" s="30"/>
      <c r="UZG29" s="30"/>
      <c r="UZH29" s="30"/>
      <c r="UZI29" s="30"/>
      <c r="UZJ29" s="30"/>
      <c r="UZK29" s="30"/>
      <c r="UZL29" s="30"/>
      <c r="UZM29" s="30"/>
      <c r="UZN29" s="30"/>
      <c r="UZO29" s="30"/>
      <c r="UZP29" s="30"/>
      <c r="UZQ29" s="30"/>
      <c r="UZR29" s="30"/>
      <c r="UZS29" s="30"/>
      <c r="UZT29" s="30"/>
      <c r="UZU29" s="30"/>
      <c r="UZV29" s="30"/>
      <c r="UZW29" s="30"/>
      <c r="UZX29" s="30"/>
      <c r="UZY29" s="30"/>
      <c r="UZZ29" s="30"/>
      <c r="VAA29" s="30"/>
      <c r="VAB29" s="30"/>
      <c r="VAC29" s="30"/>
      <c r="VAD29" s="30"/>
      <c r="VAE29" s="30"/>
      <c r="VAF29" s="30"/>
      <c r="VAG29" s="30"/>
      <c r="VAH29" s="30"/>
      <c r="VAI29" s="30"/>
      <c r="VAJ29" s="30"/>
      <c r="VAK29" s="30"/>
      <c r="VAL29" s="30"/>
      <c r="VAM29" s="30"/>
      <c r="VAN29" s="30"/>
      <c r="VAO29" s="30"/>
      <c r="VAP29" s="30"/>
      <c r="VAQ29" s="30"/>
      <c r="VAR29" s="30"/>
      <c r="VAS29" s="30"/>
      <c r="VAT29" s="30"/>
      <c r="VAU29" s="30"/>
      <c r="VAV29" s="30"/>
      <c r="VAW29" s="30"/>
      <c r="VAX29" s="30"/>
      <c r="VAY29" s="30"/>
      <c r="VAZ29" s="30"/>
      <c r="VBA29" s="30"/>
      <c r="VBB29" s="30"/>
      <c r="VBC29" s="30"/>
      <c r="VBD29" s="30"/>
      <c r="VBE29" s="30"/>
      <c r="VBF29" s="30"/>
      <c r="VBG29" s="30"/>
      <c r="VBH29" s="30"/>
      <c r="VBI29" s="30"/>
      <c r="VBJ29" s="30"/>
      <c r="VBK29" s="30"/>
      <c r="VBL29" s="30"/>
      <c r="VBM29" s="30"/>
      <c r="VBN29" s="30"/>
      <c r="VBO29" s="30"/>
      <c r="VBP29" s="30"/>
      <c r="VBQ29" s="30"/>
      <c r="VBR29" s="30"/>
      <c r="VBS29" s="30"/>
      <c r="VBT29" s="30"/>
      <c r="VBU29" s="30"/>
      <c r="VBV29" s="30"/>
      <c r="VBW29" s="30"/>
      <c r="VBX29" s="30"/>
      <c r="VBY29" s="30"/>
      <c r="VBZ29" s="30"/>
      <c r="VCA29" s="30"/>
      <c r="VCB29" s="30"/>
      <c r="VCC29" s="30"/>
      <c r="VCD29" s="30"/>
      <c r="VCE29" s="30"/>
      <c r="VCF29" s="30"/>
      <c r="VCG29" s="30"/>
      <c r="VCH29" s="30"/>
      <c r="VCI29" s="30"/>
      <c r="VCJ29" s="30"/>
      <c r="VCK29" s="30"/>
      <c r="VCL29" s="30"/>
      <c r="VCM29" s="30"/>
      <c r="VCN29" s="30"/>
      <c r="VCO29" s="30"/>
      <c r="VCP29" s="30"/>
      <c r="VCQ29" s="30"/>
      <c r="VCR29" s="30"/>
      <c r="VCS29" s="30"/>
      <c r="VCT29" s="30"/>
      <c r="VCU29" s="30"/>
      <c r="VCV29" s="30"/>
      <c r="VCW29" s="30"/>
      <c r="VCX29" s="30"/>
      <c r="VCY29" s="30"/>
      <c r="VCZ29" s="30"/>
      <c r="VDA29" s="30"/>
      <c r="VDB29" s="30"/>
      <c r="VDC29" s="30"/>
      <c r="VDD29" s="30"/>
      <c r="VDE29" s="30"/>
      <c r="VDF29" s="30"/>
      <c r="VDG29" s="30"/>
      <c r="VDH29" s="30"/>
      <c r="VDI29" s="30"/>
      <c r="VDJ29" s="30"/>
      <c r="VDK29" s="30"/>
      <c r="VDL29" s="30"/>
      <c r="VDM29" s="30"/>
      <c r="VDN29" s="30"/>
      <c r="VDO29" s="30"/>
      <c r="VDP29" s="30"/>
      <c r="VDQ29" s="30"/>
      <c r="VDR29" s="30"/>
      <c r="VDS29" s="30"/>
      <c r="VDT29" s="30"/>
      <c r="VDU29" s="30"/>
      <c r="VDV29" s="30"/>
      <c r="VDW29" s="30"/>
      <c r="VDX29" s="30"/>
      <c r="VDY29" s="30"/>
      <c r="VDZ29" s="30"/>
      <c r="VEA29" s="30"/>
      <c r="VEB29" s="30"/>
      <c r="VEC29" s="30"/>
      <c r="VED29" s="30"/>
      <c r="VEE29" s="30"/>
      <c r="VEF29" s="30"/>
      <c r="VEG29" s="30"/>
      <c r="VEH29" s="30"/>
      <c r="VEI29" s="30"/>
      <c r="VEJ29" s="30"/>
      <c r="VEK29" s="30"/>
      <c r="VEL29" s="30"/>
      <c r="VEM29" s="30"/>
      <c r="VEN29" s="30"/>
      <c r="VEO29" s="30"/>
      <c r="VEP29" s="30"/>
      <c r="VEQ29" s="30"/>
      <c r="VER29" s="30"/>
      <c r="VES29" s="30"/>
      <c r="VET29" s="30"/>
      <c r="VEU29" s="30"/>
      <c r="VEV29" s="30"/>
      <c r="VEW29" s="30"/>
      <c r="VEX29" s="30"/>
      <c r="VEY29" s="30"/>
      <c r="VEZ29" s="30"/>
      <c r="VFA29" s="30"/>
      <c r="VFB29" s="30"/>
      <c r="VFC29" s="30"/>
      <c r="VFD29" s="30"/>
      <c r="VFE29" s="30"/>
      <c r="VFF29" s="30"/>
      <c r="VFG29" s="30"/>
      <c r="VFH29" s="30"/>
      <c r="VFI29" s="30"/>
      <c r="VFJ29" s="30"/>
      <c r="VFK29" s="30"/>
      <c r="VFL29" s="30"/>
      <c r="VFM29" s="30"/>
      <c r="VFN29" s="30"/>
      <c r="VFO29" s="30"/>
      <c r="VFP29" s="30"/>
      <c r="VFQ29" s="30"/>
      <c r="VFR29" s="30"/>
      <c r="VFS29" s="30"/>
      <c r="VFT29" s="30"/>
      <c r="VFU29" s="30"/>
      <c r="VFV29" s="30"/>
      <c r="VFW29" s="30"/>
      <c r="VFX29" s="30"/>
      <c r="VFY29" s="30"/>
      <c r="VFZ29" s="30"/>
      <c r="VGA29" s="30"/>
      <c r="VGB29" s="30"/>
      <c r="VGC29" s="30"/>
      <c r="VGD29" s="30"/>
      <c r="VGE29" s="30"/>
      <c r="VGF29" s="30"/>
      <c r="VGG29" s="30"/>
      <c r="VGH29" s="30"/>
      <c r="VGI29" s="30"/>
      <c r="VGJ29" s="30"/>
      <c r="VGK29" s="30"/>
      <c r="VGL29" s="30"/>
      <c r="VGM29" s="30"/>
      <c r="VGN29" s="30"/>
      <c r="VGO29" s="30"/>
      <c r="VGP29" s="30"/>
      <c r="VGQ29" s="30"/>
      <c r="VGR29" s="30"/>
      <c r="VGS29" s="30"/>
      <c r="VGT29" s="30"/>
      <c r="VGU29" s="30"/>
      <c r="VGV29" s="30"/>
      <c r="VGW29" s="30"/>
      <c r="VGX29" s="30"/>
      <c r="VGY29" s="30"/>
      <c r="VGZ29" s="30"/>
      <c r="VHA29" s="30"/>
      <c r="VHB29" s="30"/>
      <c r="VHC29" s="30"/>
      <c r="VHD29" s="30"/>
      <c r="VHE29" s="30"/>
      <c r="VHF29" s="30"/>
      <c r="VHG29" s="30"/>
      <c r="VHH29" s="30"/>
      <c r="VHI29" s="30"/>
      <c r="VHJ29" s="30"/>
      <c r="VHK29" s="30"/>
      <c r="VHL29" s="30"/>
      <c r="VHM29" s="30"/>
      <c r="VHN29" s="30"/>
      <c r="VHO29" s="30"/>
      <c r="VHP29" s="30"/>
      <c r="VHQ29" s="30"/>
      <c r="VHR29" s="30"/>
      <c r="VHS29" s="30"/>
      <c r="VHT29" s="30"/>
      <c r="VHU29" s="30"/>
      <c r="VHV29" s="30"/>
      <c r="VHW29" s="30"/>
      <c r="VHX29" s="30"/>
      <c r="VHY29" s="30"/>
      <c r="VHZ29" s="30"/>
      <c r="VIA29" s="30"/>
      <c r="VIB29" s="30"/>
      <c r="VIC29" s="30"/>
      <c r="VID29" s="30"/>
      <c r="VIE29" s="30"/>
      <c r="VIF29" s="30"/>
      <c r="VIG29" s="30"/>
      <c r="VIH29" s="30"/>
      <c r="VII29" s="30"/>
      <c r="VIJ29" s="30"/>
      <c r="VIK29" s="30"/>
      <c r="VIL29" s="30"/>
      <c r="VIM29" s="30"/>
      <c r="VIN29" s="30"/>
      <c r="VIO29" s="30"/>
      <c r="VIP29" s="30"/>
      <c r="VIQ29" s="30"/>
      <c r="VIR29" s="30"/>
      <c r="VIS29" s="30"/>
      <c r="VIT29" s="30"/>
      <c r="VIU29" s="30"/>
      <c r="VIV29" s="30"/>
      <c r="VIW29" s="30"/>
      <c r="VIX29" s="30"/>
      <c r="VIY29" s="30"/>
      <c r="VIZ29" s="30"/>
      <c r="VJA29" s="30"/>
      <c r="VJB29" s="30"/>
      <c r="VJC29" s="30"/>
      <c r="VJD29" s="30"/>
      <c r="VJE29" s="30"/>
      <c r="VJF29" s="30"/>
      <c r="VJG29" s="30"/>
      <c r="VJH29" s="30"/>
      <c r="VJI29" s="30"/>
      <c r="VJJ29" s="30"/>
      <c r="VJK29" s="30"/>
      <c r="VJL29" s="30"/>
      <c r="VJM29" s="30"/>
      <c r="VJN29" s="30"/>
      <c r="VJO29" s="30"/>
      <c r="VJP29" s="30"/>
      <c r="VJQ29" s="30"/>
      <c r="VJR29" s="30"/>
      <c r="VJS29" s="30"/>
      <c r="VJT29" s="30"/>
      <c r="VJU29" s="30"/>
      <c r="VJV29" s="30"/>
      <c r="VJW29" s="30"/>
      <c r="VJX29" s="30"/>
      <c r="VJY29" s="30"/>
      <c r="VJZ29" s="30"/>
      <c r="VKA29" s="30"/>
      <c r="VKB29" s="30"/>
      <c r="VKC29" s="30"/>
      <c r="VKD29" s="30"/>
      <c r="VKE29" s="30"/>
      <c r="VKF29" s="30"/>
      <c r="VKG29" s="30"/>
      <c r="VKH29" s="30"/>
      <c r="VKI29" s="30"/>
      <c r="VKJ29" s="30"/>
      <c r="VKK29" s="30"/>
      <c r="VKL29" s="30"/>
      <c r="VKM29" s="30"/>
      <c r="VKN29" s="30"/>
      <c r="VKO29" s="30"/>
      <c r="VKP29" s="30"/>
      <c r="VKQ29" s="30"/>
      <c r="VKR29" s="30"/>
      <c r="VKS29" s="30"/>
      <c r="VKT29" s="30"/>
      <c r="VKU29" s="30"/>
      <c r="VKV29" s="30"/>
      <c r="VKW29" s="30"/>
      <c r="VKX29" s="30"/>
      <c r="VKY29" s="30"/>
      <c r="VKZ29" s="30"/>
      <c r="VLA29" s="30"/>
      <c r="VLB29" s="30"/>
      <c r="VLC29" s="30"/>
      <c r="VLD29" s="30"/>
      <c r="VLE29" s="30"/>
      <c r="VLF29" s="30"/>
      <c r="VLG29" s="30"/>
      <c r="VLH29" s="30"/>
      <c r="VLI29" s="30"/>
      <c r="VLJ29" s="30"/>
      <c r="VLK29" s="30"/>
      <c r="VLL29" s="30"/>
      <c r="VLM29" s="30"/>
      <c r="VLN29" s="30"/>
      <c r="VLO29" s="30"/>
      <c r="VLP29" s="30"/>
      <c r="VLQ29" s="30"/>
      <c r="VLR29" s="30"/>
      <c r="VLS29" s="30"/>
      <c r="VLT29" s="30"/>
      <c r="VLU29" s="30"/>
      <c r="VLV29" s="30"/>
      <c r="VLW29" s="30"/>
      <c r="VLX29" s="30"/>
      <c r="VLY29" s="30"/>
      <c r="VLZ29" s="30"/>
      <c r="VMA29" s="30"/>
      <c r="VMB29" s="30"/>
      <c r="VMC29" s="30"/>
      <c r="VMD29" s="30"/>
      <c r="VME29" s="30"/>
      <c r="VMF29" s="30"/>
      <c r="VMG29" s="30"/>
      <c r="VMH29" s="30"/>
      <c r="VMI29" s="30"/>
      <c r="VMJ29" s="30"/>
      <c r="VMK29" s="30"/>
      <c r="VML29" s="30"/>
      <c r="VMM29" s="30"/>
      <c r="VMN29" s="30"/>
      <c r="VMO29" s="30"/>
      <c r="VMP29" s="30"/>
      <c r="VMQ29" s="30"/>
      <c r="VMR29" s="30"/>
      <c r="VMS29" s="30"/>
      <c r="VMT29" s="30"/>
      <c r="VMU29" s="30"/>
      <c r="VMV29" s="30"/>
      <c r="VMW29" s="30"/>
      <c r="VMX29" s="30"/>
      <c r="VMY29" s="30"/>
      <c r="VMZ29" s="30"/>
      <c r="VNA29" s="30"/>
      <c r="VNB29" s="30"/>
      <c r="VNC29" s="30"/>
      <c r="VND29" s="30"/>
      <c r="VNE29" s="30"/>
      <c r="VNF29" s="30"/>
      <c r="VNG29" s="30"/>
      <c r="VNH29" s="30"/>
      <c r="VNI29" s="30"/>
      <c r="VNJ29" s="30"/>
      <c r="VNK29" s="30"/>
      <c r="VNL29" s="30"/>
      <c r="VNM29" s="30"/>
      <c r="VNN29" s="30"/>
      <c r="VNO29" s="30"/>
      <c r="VNP29" s="30"/>
      <c r="VNQ29" s="30"/>
      <c r="VNR29" s="30"/>
      <c r="VNS29" s="30"/>
      <c r="VNT29" s="30"/>
      <c r="VNU29" s="30"/>
      <c r="VNV29" s="30"/>
      <c r="VNW29" s="30"/>
      <c r="VNX29" s="30"/>
      <c r="VNY29" s="30"/>
      <c r="VNZ29" s="30"/>
      <c r="VOA29" s="30"/>
      <c r="VOB29" s="30"/>
      <c r="VOC29" s="30"/>
      <c r="VOD29" s="30"/>
      <c r="VOE29" s="30"/>
      <c r="VOF29" s="30"/>
      <c r="VOG29" s="30"/>
      <c r="VOH29" s="30"/>
      <c r="VOI29" s="30"/>
      <c r="VOJ29" s="30"/>
      <c r="VOK29" s="30"/>
      <c r="VOL29" s="30"/>
      <c r="VOM29" s="30"/>
      <c r="VON29" s="30"/>
      <c r="VOO29" s="30"/>
      <c r="VOP29" s="30"/>
      <c r="VOQ29" s="30"/>
      <c r="VOR29" s="30"/>
      <c r="VOS29" s="30"/>
      <c r="VOT29" s="30"/>
      <c r="VOU29" s="30"/>
      <c r="VOV29" s="30"/>
      <c r="VOW29" s="30"/>
      <c r="VOX29" s="30"/>
      <c r="VOY29" s="30"/>
      <c r="VOZ29" s="30"/>
      <c r="VPA29" s="30"/>
      <c r="VPB29" s="30"/>
      <c r="VPC29" s="30"/>
      <c r="VPD29" s="30"/>
      <c r="VPE29" s="30"/>
      <c r="VPF29" s="30"/>
      <c r="VPG29" s="30"/>
      <c r="VPH29" s="30"/>
      <c r="VPI29" s="30"/>
      <c r="VPJ29" s="30"/>
      <c r="VPK29" s="30"/>
      <c r="VPL29" s="30"/>
      <c r="VPM29" s="30"/>
      <c r="VPN29" s="30"/>
      <c r="VPO29" s="30"/>
      <c r="VPP29" s="30"/>
      <c r="VPQ29" s="30"/>
      <c r="VPR29" s="30"/>
      <c r="VPS29" s="30"/>
      <c r="VPT29" s="30"/>
      <c r="VPU29" s="30"/>
      <c r="VPV29" s="30"/>
      <c r="VPW29" s="30"/>
      <c r="VPX29" s="30"/>
      <c r="VPY29" s="30"/>
      <c r="VPZ29" s="30"/>
      <c r="VQA29" s="30"/>
      <c r="VQB29" s="30"/>
      <c r="VQC29" s="30"/>
      <c r="VQD29" s="30"/>
      <c r="VQE29" s="30"/>
      <c r="VQF29" s="30"/>
      <c r="VQG29" s="30"/>
      <c r="VQH29" s="30"/>
      <c r="VQI29" s="30"/>
      <c r="VQJ29" s="30"/>
      <c r="VQK29" s="30"/>
      <c r="VQL29" s="30"/>
      <c r="VQM29" s="30"/>
      <c r="VQN29" s="30"/>
      <c r="VQO29" s="30"/>
      <c r="VQP29" s="30"/>
      <c r="VQQ29" s="30"/>
      <c r="VQR29" s="30"/>
      <c r="VQS29" s="30"/>
      <c r="VQT29" s="30"/>
      <c r="VQU29" s="30"/>
      <c r="VQV29" s="30"/>
      <c r="VQW29" s="30"/>
      <c r="VQX29" s="30"/>
      <c r="VQY29" s="30"/>
      <c r="VQZ29" s="30"/>
      <c r="VRA29" s="30"/>
      <c r="VRB29" s="30"/>
      <c r="VRC29" s="30"/>
      <c r="VRD29" s="30"/>
      <c r="VRE29" s="30"/>
      <c r="VRF29" s="30"/>
      <c r="VRG29" s="30"/>
      <c r="VRH29" s="30"/>
      <c r="VRI29" s="30"/>
      <c r="VRJ29" s="30"/>
      <c r="VRK29" s="30"/>
      <c r="VRL29" s="30"/>
      <c r="VRM29" s="30"/>
      <c r="VRN29" s="30"/>
      <c r="VRO29" s="30"/>
      <c r="VRP29" s="30"/>
      <c r="VRQ29" s="30"/>
      <c r="VRR29" s="30"/>
      <c r="VRS29" s="30"/>
      <c r="VRT29" s="30"/>
      <c r="VRU29" s="30"/>
      <c r="VRV29" s="30"/>
      <c r="VRW29" s="30"/>
      <c r="VRX29" s="30"/>
      <c r="VRY29" s="30"/>
      <c r="VRZ29" s="30"/>
      <c r="VSA29" s="30"/>
      <c r="VSB29" s="30"/>
      <c r="VSC29" s="30"/>
      <c r="VSD29" s="30"/>
      <c r="VSE29" s="30"/>
      <c r="VSF29" s="30"/>
      <c r="VSG29" s="30"/>
      <c r="VSH29" s="30"/>
      <c r="VSI29" s="30"/>
      <c r="VSJ29" s="30"/>
      <c r="VSK29" s="30"/>
      <c r="VSL29" s="30"/>
      <c r="VSM29" s="30"/>
      <c r="VSN29" s="30"/>
      <c r="VSO29" s="30"/>
      <c r="VSP29" s="30"/>
      <c r="VSQ29" s="30"/>
      <c r="VSR29" s="30"/>
      <c r="VSS29" s="30"/>
      <c r="VST29" s="30"/>
      <c r="VSU29" s="30"/>
      <c r="VSV29" s="30"/>
      <c r="VSW29" s="30"/>
      <c r="VSX29" s="30"/>
      <c r="VSY29" s="30"/>
      <c r="VSZ29" s="30"/>
      <c r="VTA29" s="30"/>
      <c r="VTB29" s="30"/>
      <c r="VTC29" s="30"/>
      <c r="VTD29" s="30"/>
      <c r="VTE29" s="30"/>
      <c r="VTF29" s="30"/>
      <c r="VTG29" s="30"/>
      <c r="VTH29" s="30"/>
      <c r="VTI29" s="30"/>
      <c r="VTJ29" s="30"/>
      <c r="VTK29" s="30"/>
      <c r="VTL29" s="30"/>
      <c r="VTM29" s="30"/>
      <c r="VTN29" s="30"/>
      <c r="VTO29" s="30"/>
      <c r="VTP29" s="30"/>
      <c r="VTQ29" s="30"/>
      <c r="VTR29" s="30"/>
      <c r="VTS29" s="30"/>
      <c r="VTT29" s="30"/>
      <c r="VTU29" s="30"/>
      <c r="VTV29" s="30"/>
      <c r="VTW29" s="30"/>
      <c r="VTX29" s="30"/>
      <c r="VTY29" s="30"/>
      <c r="VTZ29" s="30"/>
      <c r="VUA29" s="30"/>
      <c r="VUB29" s="30"/>
      <c r="VUC29" s="30"/>
      <c r="VUD29" s="30"/>
      <c r="VUE29" s="30"/>
      <c r="VUF29" s="30"/>
      <c r="VUG29" s="30"/>
      <c r="VUH29" s="30"/>
      <c r="VUI29" s="30"/>
      <c r="VUJ29" s="30"/>
      <c r="VUK29" s="30"/>
      <c r="VUL29" s="30"/>
      <c r="VUM29" s="30"/>
      <c r="VUN29" s="30"/>
      <c r="VUO29" s="30"/>
      <c r="VUP29" s="30"/>
      <c r="VUQ29" s="30"/>
      <c r="VUR29" s="30"/>
      <c r="VUS29" s="30"/>
      <c r="VUT29" s="30"/>
      <c r="VUU29" s="30"/>
      <c r="VUV29" s="30"/>
      <c r="VUW29" s="30"/>
      <c r="VUX29" s="30"/>
      <c r="VUY29" s="30"/>
      <c r="VUZ29" s="30"/>
      <c r="VVA29" s="30"/>
      <c r="VVB29" s="30"/>
      <c r="VVC29" s="30"/>
      <c r="VVD29" s="30"/>
      <c r="VVE29" s="30"/>
      <c r="VVF29" s="30"/>
      <c r="VVG29" s="30"/>
      <c r="VVH29" s="30"/>
      <c r="VVI29" s="30"/>
      <c r="VVJ29" s="30"/>
      <c r="VVK29" s="30"/>
      <c r="VVL29" s="30"/>
      <c r="VVM29" s="30"/>
      <c r="VVN29" s="30"/>
      <c r="VVO29" s="30"/>
      <c r="VVP29" s="30"/>
      <c r="VVQ29" s="30"/>
      <c r="VVR29" s="30"/>
      <c r="VVS29" s="30"/>
      <c r="VVT29" s="30"/>
      <c r="VVU29" s="30"/>
      <c r="VVV29" s="30"/>
      <c r="VVW29" s="30"/>
      <c r="VVX29" s="30"/>
      <c r="VVY29" s="30"/>
      <c r="VVZ29" s="30"/>
      <c r="VWA29" s="30"/>
      <c r="VWB29" s="30"/>
      <c r="VWC29" s="30"/>
      <c r="VWD29" s="30"/>
      <c r="VWE29" s="30"/>
      <c r="VWF29" s="30"/>
      <c r="VWG29" s="30"/>
      <c r="VWH29" s="30"/>
      <c r="VWI29" s="30"/>
      <c r="VWJ29" s="30"/>
      <c r="VWK29" s="30"/>
      <c r="VWL29" s="30"/>
      <c r="VWM29" s="30"/>
      <c r="VWN29" s="30"/>
      <c r="VWO29" s="30"/>
      <c r="VWP29" s="30"/>
      <c r="VWQ29" s="30"/>
      <c r="VWR29" s="30"/>
      <c r="VWS29" s="30"/>
      <c r="VWT29" s="30"/>
      <c r="VWU29" s="30"/>
      <c r="VWV29" s="30"/>
      <c r="VWW29" s="30"/>
      <c r="VWX29" s="30"/>
      <c r="VWY29" s="30"/>
      <c r="VWZ29" s="30"/>
      <c r="VXA29" s="30"/>
      <c r="VXB29" s="30"/>
      <c r="VXC29" s="30"/>
      <c r="VXD29" s="30"/>
      <c r="VXE29" s="30"/>
      <c r="VXF29" s="30"/>
      <c r="VXG29" s="30"/>
      <c r="VXH29" s="30"/>
      <c r="VXI29" s="30"/>
      <c r="VXJ29" s="30"/>
      <c r="VXK29" s="30"/>
      <c r="VXL29" s="30"/>
      <c r="VXM29" s="30"/>
      <c r="VXN29" s="30"/>
      <c r="VXO29" s="30"/>
      <c r="VXP29" s="30"/>
      <c r="VXQ29" s="30"/>
      <c r="VXR29" s="30"/>
      <c r="VXS29" s="30"/>
      <c r="VXT29" s="30"/>
      <c r="VXU29" s="30"/>
      <c r="VXV29" s="30"/>
      <c r="VXW29" s="30"/>
      <c r="VXX29" s="30"/>
      <c r="VXY29" s="30"/>
      <c r="VXZ29" s="30"/>
      <c r="VYA29" s="30"/>
      <c r="VYB29" s="30"/>
      <c r="VYC29" s="30"/>
      <c r="VYD29" s="30"/>
      <c r="VYE29" s="30"/>
      <c r="VYF29" s="30"/>
      <c r="VYG29" s="30"/>
      <c r="VYH29" s="30"/>
      <c r="VYI29" s="30"/>
      <c r="VYJ29" s="30"/>
      <c r="VYK29" s="30"/>
      <c r="VYL29" s="30"/>
      <c r="VYM29" s="30"/>
      <c r="VYN29" s="30"/>
      <c r="VYO29" s="30"/>
      <c r="VYP29" s="30"/>
      <c r="VYQ29" s="30"/>
      <c r="VYR29" s="30"/>
      <c r="VYS29" s="30"/>
      <c r="VYT29" s="30"/>
      <c r="VYU29" s="30"/>
      <c r="VYV29" s="30"/>
      <c r="VYW29" s="30"/>
      <c r="VYX29" s="30"/>
      <c r="VYY29" s="30"/>
      <c r="VYZ29" s="30"/>
      <c r="VZA29" s="30"/>
      <c r="VZB29" s="30"/>
      <c r="VZC29" s="30"/>
      <c r="VZD29" s="30"/>
      <c r="VZE29" s="30"/>
      <c r="VZF29" s="30"/>
      <c r="VZG29" s="30"/>
      <c r="VZH29" s="30"/>
      <c r="VZI29" s="30"/>
      <c r="VZJ29" s="30"/>
      <c r="VZK29" s="30"/>
      <c r="VZL29" s="30"/>
      <c r="VZM29" s="30"/>
      <c r="VZN29" s="30"/>
      <c r="VZO29" s="30"/>
      <c r="VZP29" s="30"/>
      <c r="VZQ29" s="30"/>
      <c r="VZR29" s="30"/>
      <c r="VZS29" s="30"/>
      <c r="VZT29" s="30"/>
      <c r="VZU29" s="30"/>
      <c r="VZV29" s="30"/>
      <c r="VZW29" s="30"/>
      <c r="VZX29" s="30"/>
      <c r="VZY29" s="30"/>
      <c r="VZZ29" s="30"/>
      <c r="WAA29" s="30"/>
      <c r="WAB29" s="30"/>
      <c r="WAC29" s="30"/>
      <c r="WAD29" s="30"/>
      <c r="WAE29" s="30"/>
      <c r="WAF29" s="30"/>
      <c r="WAG29" s="30"/>
      <c r="WAH29" s="30"/>
      <c r="WAI29" s="30"/>
      <c r="WAJ29" s="30"/>
      <c r="WAK29" s="30"/>
      <c r="WAL29" s="30"/>
      <c r="WAM29" s="30"/>
      <c r="WAN29" s="30"/>
      <c r="WAO29" s="30"/>
      <c r="WAP29" s="30"/>
      <c r="WAQ29" s="30"/>
      <c r="WAR29" s="30"/>
      <c r="WAS29" s="30"/>
      <c r="WAT29" s="30"/>
      <c r="WAU29" s="30"/>
      <c r="WAV29" s="30"/>
      <c r="WAW29" s="30"/>
      <c r="WAX29" s="30"/>
      <c r="WAY29" s="30"/>
      <c r="WAZ29" s="30"/>
      <c r="WBA29" s="30"/>
      <c r="WBB29" s="30"/>
      <c r="WBC29" s="30"/>
      <c r="WBD29" s="30"/>
      <c r="WBE29" s="30"/>
      <c r="WBF29" s="30"/>
      <c r="WBG29" s="30"/>
      <c r="WBH29" s="30"/>
      <c r="WBI29" s="30"/>
      <c r="WBJ29" s="30"/>
      <c r="WBK29" s="30"/>
      <c r="WBL29" s="30"/>
      <c r="WBM29" s="30"/>
      <c r="WBN29" s="30"/>
      <c r="WBO29" s="30"/>
      <c r="WBP29" s="30"/>
      <c r="WBQ29" s="30"/>
      <c r="WBR29" s="30"/>
      <c r="WBS29" s="30"/>
      <c r="WBT29" s="30"/>
      <c r="WBU29" s="30"/>
      <c r="WBV29" s="30"/>
      <c r="WBW29" s="30"/>
      <c r="WBX29" s="30"/>
      <c r="WBY29" s="30"/>
      <c r="WBZ29" s="30"/>
      <c r="WCA29" s="30"/>
      <c r="WCB29" s="30"/>
      <c r="WCC29" s="30"/>
      <c r="WCD29" s="30"/>
      <c r="WCE29" s="30"/>
      <c r="WCF29" s="30"/>
      <c r="WCG29" s="30"/>
      <c r="WCH29" s="30"/>
      <c r="WCI29" s="30"/>
      <c r="WCJ29" s="30"/>
      <c r="WCK29" s="30"/>
      <c r="WCL29" s="30"/>
      <c r="WCM29" s="30"/>
      <c r="WCN29" s="30"/>
      <c r="WCO29" s="30"/>
      <c r="WCP29" s="30"/>
      <c r="WCQ29" s="30"/>
      <c r="WCR29" s="30"/>
      <c r="WCS29" s="30"/>
      <c r="WCT29" s="30"/>
      <c r="WCU29" s="30"/>
      <c r="WCV29" s="30"/>
      <c r="WCW29" s="30"/>
      <c r="WCX29" s="30"/>
      <c r="WCY29" s="30"/>
      <c r="WCZ29" s="30"/>
      <c r="WDA29" s="30"/>
      <c r="WDB29" s="30"/>
      <c r="WDC29" s="30"/>
      <c r="WDD29" s="30"/>
      <c r="WDE29" s="30"/>
      <c r="WDF29" s="30"/>
      <c r="WDG29" s="30"/>
      <c r="WDH29" s="30"/>
      <c r="WDI29" s="30"/>
      <c r="WDJ29" s="30"/>
      <c r="WDK29" s="30"/>
      <c r="WDL29" s="30"/>
      <c r="WDM29" s="30"/>
      <c r="WDN29" s="30"/>
      <c r="WDO29" s="30"/>
      <c r="WDP29" s="30"/>
      <c r="WDQ29" s="30"/>
      <c r="WDR29" s="30"/>
      <c r="WDS29" s="30"/>
      <c r="WDT29" s="30"/>
      <c r="WDU29" s="30"/>
      <c r="WDV29" s="30"/>
      <c r="WDW29" s="30"/>
      <c r="WDX29" s="30"/>
      <c r="WDY29" s="30"/>
      <c r="WDZ29" s="30"/>
      <c r="WEA29" s="30"/>
      <c r="WEB29" s="30"/>
      <c r="WEC29" s="30"/>
      <c r="WED29" s="30"/>
      <c r="WEE29" s="30"/>
      <c r="WEF29" s="30"/>
      <c r="WEG29" s="30"/>
      <c r="WEH29" s="30"/>
      <c r="WEI29" s="30"/>
      <c r="WEJ29" s="30"/>
      <c r="WEK29" s="30"/>
      <c r="WEL29" s="30"/>
      <c r="WEM29" s="30"/>
      <c r="WEN29" s="30"/>
      <c r="WEO29" s="30"/>
      <c r="WEP29" s="30"/>
      <c r="WEQ29" s="30"/>
      <c r="WER29" s="30"/>
      <c r="WES29" s="30"/>
      <c r="WET29" s="30"/>
      <c r="WEU29" s="30"/>
      <c r="WEV29" s="30"/>
      <c r="WEW29" s="30"/>
      <c r="WEX29" s="30"/>
      <c r="WEY29" s="30"/>
      <c r="WEZ29" s="30"/>
      <c r="WFA29" s="30"/>
      <c r="WFB29" s="30"/>
      <c r="WFC29" s="30"/>
      <c r="WFD29" s="30"/>
      <c r="WFE29" s="30"/>
      <c r="WFF29" s="30"/>
      <c r="WFG29" s="30"/>
      <c r="WFH29" s="30"/>
      <c r="WFI29" s="30"/>
      <c r="WFJ29" s="30"/>
      <c r="WFK29" s="30"/>
      <c r="WFL29" s="30"/>
      <c r="WFM29" s="30"/>
      <c r="WFN29" s="30"/>
      <c r="WFO29" s="30"/>
      <c r="WFP29" s="30"/>
      <c r="WFQ29" s="30"/>
      <c r="WFR29" s="30"/>
      <c r="WFS29" s="30"/>
      <c r="WFT29" s="30"/>
      <c r="WFU29" s="30"/>
      <c r="WFV29" s="30"/>
      <c r="WFW29" s="30"/>
      <c r="WFX29" s="30"/>
      <c r="WFY29" s="30"/>
      <c r="WFZ29" s="30"/>
      <c r="WGA29" s="30"/>
      <c r="WGB29" s="30"/>
      <c r="WGC29" s="30"/>
      <c r="WGD29" s="30"/>
      <c r="WGE29" s="30"/>
      <c r="WGF29" s="30"/>
      <c r="WGG29" s="30"/>
      <c r="WGH29" s="30"/>
      <c r="WGI29" s="30"/>
      <c r="WGJ29" s="30"/>
      <c r="WGK29" s="30"/>
      <c r="WGL29" s="30"/>
      <c r="WGM29" s="30"/>
      <c r="WGN29" s="30"/>
      <c r="WGO29" s="30"/>
      <c r="WGP29" s="30"/>
      <c r="WGQ29" s="30"/>
      <c r="WGR29" s="30"/>
      <c r="WGS29" s="30"/>
      <c r="WGT29" s="30"/>
      <c r="WGU29" s="30"/>
      <c r="WGV29" s="30"/>
      <c r="WGW29" s="30"/>
      <c r="WGX29" s="30"/>
      <c r="WGY29" s="30"/>
      <c r="WGZ29" s="30"/>
      <c r="WHA29" s="30"/>
      <c r="WHB29" s="30"/>
      <c r="WHC29" s="30"/>
      <c r="WHD29" s="30"/>
      <c r="WHE29" s="30"/>
      <c r="WHF29" s="30"/>
      <c r="WHG29" s="30"/>
      <c r="WHH29" s="30"/>
      <c r="WHI29" s="30"/>
      <c r="WHJ29" s="30"/>
      <c r="WHK29" s="30"/>
      <c r="WHL29" s="30"/>
      <c r="WHM29" s="30"/>
      <c r="WHN29" s="30"/>
      <c r="WHO29" s="30"/>
      <c r="WHP29" s="30"/>
      <c r="WHQ29" s="30"/>
      <c r="WHR29" s="30"/>
      <c r="WHS29" s="30"/>
      <c r="WHT29" s="30"/>
      <c r="WHU29" s="30"/>
      <c r="WHV29" s="30"/>
      <c r="WHW29" s="30"/>
      <c r="WHX29" s="30"/>
      <c r="WHY29" s="30"/>
      <c r="WHZ29" s="30"/>
      <c r="WIA29" s="30"/>
      <c r="WIB29" s="30"/>
      <c r="WIC29" s="30"/>
      <c r="WID29" s="30"/>
      <c r="WIE29" s="30"/>
      <c r="WIF29" s="30"/>
      <c r="WIG29" s="30"/>
      <c r="WIH29" s="30"/>
      <c r="WII29" s="30"/>
      <c r="WIJ29" s="30"/>
      <c r="WIK29" s="30"/>
      <c r="WIL29" s="30"/>
      <c r="WIM29" s="30"/>
      <c r="WIN29" s="30"/>
      <c r="WIO29" s="30"/>
      <c r="WIP29" s="30"/>
      <c r="WIQ29" s="30"/>
      <c r="WIR29" s="30"/>
      <c r="WIS29" s="30"/>
      <c r="WIT29" s="30"/>
      <c r="WIU29" s="30"/>
      <c r="WIV29" s="30"/>
      <c r="WIW29" s="30"/>
      <c r="WIX29" s="30"/>
      <c r="WIY29" s="30"/>
      <c r="WIZ29" s="30"/>
      <c r="WJA29" s="30"/>
      <c r="WJB29" s="30"/>
      <c r="WJC29" s="30"/>
      <c r="WJD29" s="30"/>
      <c r="WJE29" s="30"/>
      <c r="WJF29" s="30"/>
      <c r="WJG29" s="30"/>
      <c r="WJH29" s="30"/>
      <c r="WJI29" s="30"/>
      <c r="WJJ29" s="30"/>
      <c r="WJK29" s="30"/>
      <c r="WJL29" s="30"/>
      <c r="WJM29" s="30"/>
      <c r="WJN29" s="30"/>
      <c r="WJO29" s="30"/>
      <c r="WJP29" s="30"/>
      <c r="WJQ29" s="30"/>
      <c r="WJR29" s="30"/>
      <c r="WJS29" s="30"/>
      <c r="WJT29" s="30"/>
      <c r="WJU29" s="30"/>
      <c r="WJV29" s="30"/>
      <c r="WJW29" s="30"/>
      <c r="WJX29" s="30"/>
      <c r="WJY29" s="30"/>
      <c r="WJZ29" s="30"/>
      <c r="WKA29" s="30"/>
      <c r="WKB29" s="30"/>
      <c r="WKC29" s="30"/>
      <c r="WKD29" s="30"/>
      <c r="WKE29" s="30"/>
      <c r="WKF29" s="30"/>
      <c r="WKG29" s="30"/>
      <c r="WKH29" s="30"/>
      <c r="WKI29" s="30"/>
      <c r="WKJ29" s="30"/>
      <c r="WKK29" s="30"/>
      <c r="WKL29" s="30"/>
      <c r="WKM29" s="30"/>
      <c r="WKN29" s="30"/>
      <c r="WKO29" s="30"/>
      <c r="WKP29" s="30"/>
      <c r="WKQ29" s="30"/>
      <c r="WKR29" s="30"/>
      <c r="WKS29" s="30"/>
      <c r="WKT29" s="30"/>
      <c r="WKU29" s="30"/>
      <c r="WKV29" s="30"/>
      <c r="WKW29" s="30"/>
      <c r="WKX29" s="30"/>
      <c r="WKY29" s="30"/>
      <c r="WKZ29" s="30"/>
      <c r="WLA29" s="30"/>
      <c r="WLB29" s="30"/>
      <c r="WLC29" s="30"/>
      <c r="WLD29" s="30"/>
      <c r="WLE29" s="30"/>
      <c r="WLF29" s="30"/>
      <c r="WLG29" s="30"/>
      <c r="WLH29" s="30"/>
      <c r="WLI29" s="30"/>
      <c r="WLJ29" s="30"/>
      <c r="WLK29" s="30"/>
      <c r="WLL29" s="30"/>
      <c r="WLM29" s="30"/>
      <c r="WLN29" s="30"/>
      <c r="WLO29" s="30"/>
      <c r="WLP29" s="30"/>
      <c r="WLQ29" s="30"/>
      <c r="WLR29" s="30"/>
      <c r="WLS29" s="30"/>
      <c r="WLT29" s="30"/>
      <c r="WLU29" s="30"/>
      <c r="WLV29" s="30"/>
      <c r="WLW29" s="30"/>
      <c r="WLX29" s="30"/>
      <c r="WLY29" s="30"/>
      <c r="WLZ29" s="30"/>
      <c r="WMA29" s="30"/>
      <c r="WMB29" s="30"/>
      <c r="WMC29" s="30"/>
      <c r="WMD29" s="30"/>
      <c r="WME29" s="30"/>
      <c r="WMF29" s="30"/>
      <c r="WMG29" s="30"/>
      <c r="WMH29" s="30"/>
      <c r="WMI29" s="30"/>
      <c r="WMJ29" s="30"/>
      <c r="WMK29" s="30"/>
      <c r="WML29" s="30"/>
      <c r="WMM29" s="30"/>
      <c r="WMN29" s="30"/>
      <c r="WMO29" s="30"/>
      <c r="WMP29" s="30"/>
      <c r="WMQ29" s="30"/>
      <c r="WMR29" s="30"/>
      <c r="WMS29" s="30"/>
      <c r="WMT29" s="30"/>
      <c r="WMU29" s="30"/>
      <c r="WMV29" s="30"/>
      <c r="WMW29" s="30"/>
      <c r="WMX29" s="30"/>
      <c r="WMY29" s="30"/>
      <c r="WMZ29" s="30"/>
      <c r="WNA29" s="30"/>
      <c r="WNB29" s="30"/>
      <c r="WNC29" s="30"/>
      <c r="WND29" s="30"/>
      <c r="WNE29" s="30"/>
      <c r="WNF29" s="30"/>
      <c r="WNG29" s="30"/>
      <c r="WNH29" s="30"/>
      <c r="WNI29" s="30"/>
      <c r="WNJ29" s="30"/>
      <c r="WNK29" s="30"/>
      <c r="WNL29" s="30"/>
      <c r="WNM29" s="30"/>
      <c r="WNN29" s="30"/>
      <c r="WNO29" s="30"/>
      <c r="WNP29" s="30"/>
      <c r="WNQ29" s="30"/>
      <c r="WNR29" s="30"/>
      <c r="WNS29" s="30"/>
      <c r="WNT29" s="30"/>
      <c r="WNU29" s="30"/>
      <c r="WNV29" s="30"/>
      <c r="WNW29" s="30"/>
      <c r="WNX29" s="30"/>
      <c r="WNY29" s="30"/>
      <c r="WNZ29" s="30"/>
      <c r="WOA29" s="30"/>
      <c r="WOB29" s="30"/>
      <c r="WOC29" s="30"/>
      <c r="WOD29" s="30"/>
      <c r="WOE29" s="30"/>
      <c r="WOF29" s="30"/>
      <c r="WOG29" s="30"/>
      <c r="WOH29" s="30"/>
      <c r="WOI29" s="30"/>
      <c r="WOJ29" s="30"/>
      <c r="WOK29" s="30"/>
      <c r="WOL29" s="30"/>
      <c r="WOM29" s="30"/>
      <c r="WON29" s="30"/>
      <c r="WOO29" s="30"/>
      <c r="WOP29" s="30"/>
      <c r="WOQ29" s="30"/>
      <c r="WOR29" s="30"/>
      <c r="WOS29" s="30"/>
      <c r="WOT29" s="30"/>
      <c r="WOU29" s="30"/>
      <c r="WOV29" s="30"/>
      <c r="WOW29" s="30"/>
      <c r="WOX29" s="30"/>
      <c r="WOY29" s="30"/>
      <c r="WOZ29" s="30"/>
      <c r="WPA29" s="30"/>
      <c r="WPB29" s="30"/>
      <c r="WPC29" s="30"/>
      <c r="WPD29" s="30"/>
      <c r="WPE29" s="30"/>
      <c r="WPF29" s="30"/>
      <c r="WPG29" s="30"/>
      <c r="WPH29" s="30"/>
      <c r="WPI29" s="30"/>
      <c r="WPJ29" s="30"/>
      <c r="WPK29" s="30"/>
      <c r="WPL29" s="30"/>
      <c r="WPM29" s="30"/>
      <c r="WPN29" s="30"/>
      <c r="WPO29" s="30"/>
      <c r="WPP29" s="30"/>
      <c r="WPQ29" s="30"/>
      <c r="WPR29" s="30"/>
      <c r="WPS29" s="30"/>
      <c r="WPT29" s="30"/>
      <c r="WPU29" s="30"/>
      <c r="WPV29" s="30"/>
      <c r="WPW29" s="30"/>
      <c r="WPX29" s="30"/>
      <c r="WPY29" s="30"/>
      <c r="WPZ29" s="30"/>
      <c r="WQA29" s="30"/>
      <c r="WQB29" s="30"/>
      <c r="WQC29" s="30"/>
      <c r="WQD29" s="30"/>
      <c r="WQE29" s="30"/>
      <c r="WQF29" s="30"/>
      <c r="WQG29" s="30"/>
      <c r="WQH29" s="30"/>
      <c r="WQI29" s="30"/>
      <c r="WQJ29" s="30"/>
      <c r="WQK29" s="30"/>
      <c r="WQL29" s="30"/>
      <c r="WQM29" s="30"/>
      <c r="WQN29" s="30"/>
      <c r="WQO29" s="30"/>
      <c r="WQP29" s="30"/>
      <c r="WQQ29" s="30"/>
      <c r="WQR29" s="30"/>
      <c r="WQS29" s="30"/>
      <c r="WQT29" s="30"/>
      <c r="WQU29" s="30"/>
      <c r="WQV29" s="30"/>
      <c r="WQW29" s="30"/>
      <c r="WQX29" s="30"/>
      <c r="WQY29" s="30"/>
      <c r="WQZ29" s="30"/>
      <c r="WRA29" s="30"/>
      <c r="WRB29" s="30"/>
      <c r="WRC29" s="30"/>
      <c r="WRD29" s="30"/>
      <c r="WRE29" s="30"/>
      <c r="WRF29" s="30"/>
      <c r="WRG29" s="30"/>
      <c r="WRH29" s="30"/>
      <c r="WRI29" s="30"/>
      <c r="WRJ29" s="30"/>
      <c r="WRK29" s="30"/>
      <c r="WRL29" s="30"/>
      <c r="WRM29" s="30"/>
      <c r="WRN29" s="30"/>
      <c r="WRO29" s="30"/>
      <c r="WRP29" s="30"/>
      <c r="WRQ29" s="30"/>
      <c r="WRR29" s="30"/>
      <c r="WRS29" s="30"/>
      <c r="WRT29" s="30"/>
      <c r="WRU29" s="30"/>
      <c r="WRV29" s="30"/>
      <c r="WRW29" s="30"/>
      <c r="WRX29" s="30"/>
      <c r="WRY29" s="30"/>
      <c r="WRZ29" s="30"/>
      <c r="WSA29" s="30"/>
      <c r="WSB29" s="30"/>
      <c r="WSC29" s="30"/>
      <c r="WSD29" s="30"/>
      <c r="WSE29" s="30"/>
      <c r="WSF29" s="30"/>
      <c r="WSG29" s="30"/>
      <c r="WSH29" s="30"/>
      <c r="WSI29" s="30"/>
      <c r="WSJ29" s="30"/>
      <c r="WSK29" s="30"/>
      <c r="WSL29" s="30"/>
      <c r="WSM29" s="30"/>
      <c r="WSN29" s="30"/>
      <c r="WSO29" s="30"/>
      <c r="WSP29" s="30"/>
      <c r="WSQ29" s="30"/>
      <c r="WSR29" s="30"/>
      <c r="WSS29" s="30"/>
      <c r="WST29" s="30"/>
      <c r="WSU29" s="30"/>
      <c r="WSV29" s="30"/>
      <c r="WSW29" s="30"/>
      <c r="WSX29" s="30"/>
      <c r="WSY29" s="30"/>
      <c r="WSZ29" s="30"/>
      <c r="WTA29" s="30"/>
      <c r="WTB29" s="30"/>
      <c r="WTC29" s="30"/>
      <c r="WTD29" s="30"/>
      <c r="WTE29" s="30"/>
      <c r="WTF29" s="30"/>
      <c r="WTG29" s="30"/>
      <c r="WTH29" s="30"/>
      <c r="WTI29" s="30"/>
      <c r="WTJ29" s="30"/>
      <c r="WTK29" s="30"/>
      <c r="WTL29" s="30"/>
      <c r="WTM29" s="30"/>
      <c r="WTN29" s="30"/>
      <c r="WTO29" s="30"/>
      <c r="WTP29" s="30"/>
      <c r="WTQ29" s="30"/>
      <c r="WTR29" s="30"/>
      <c r="WTS29" s="30"/>
      <c r="WTT29" s="30"/>
      <c r="WTU29" s="30"/>
      <c r="WTV29" s="30"/>
      <c r="WTW29" s="30"/>
      <c r="WTX29" s="30"/>
      <c r="WTY29" s="30"/>
      <c r="WTZ29" s="30"/>
      <c r="WUA29" s="30"/>
      <c r="WUB29" s="30"/>
      <c r="WUC29" s="30"/>
      <c r="WUD29" s="30"/>
      <c r="WUE29" s="30"/>
      <c r="WUF29" s="30"/>
      <c r="WUG29" s="30"/>
      <c r="WUH29" s="30"/>
      <c r="WUI29" s="30"/>
      <c r="WUJ29" s="30"/>
      <c r="WUK29" s="30"/>
      <c r="WUL29" s="30"/>
      <c r="WUM29" s="30"/>
      <c r="WUN29" s="30"/>
      <c r="WUO29" s="30"/>
      <c r="WUP29" s="30"/>
      <c r="WUQ29" s="30"/>
      <c r="WUR29" s="30"/>
      <c r="WUS29" s="30"/>
      <c r="WUT29" s="30"/>
      <c r="WUU29" s="30"/>
      <c r="WUV29" s="30"/>
      <c r="WUW29" s="30"/>
      <c r="WUX29" s="30"/>
      <c r="WUY29" s="30"/>
      <c r="WUZ29" s="30"/>
      <c r="WVA29" s="30"/>
      <c r="WVB29" s="30"/>
      <c r="WVC29" s="30"/>
      <c r="WVD29" s="30"/>
      <c r="WVE29" s="30"/>
      <c r="WVF29" s="30"/>
      <c r="WVG29" s="30"/>
      <c r="WVH29" s="30"/>
      <c r="WVI29" s="30"/>
      <c r="WVJ29" s="30"/>
      <c r="WVK29" s="30"/>
      <c r="WVL29" s="30"/>
      <c r="WVM29" s="30"/>
      <c r="WVN29" s="30"/>
      <c r="WVO29" s="30"/>
      <c r="WVP29" s="30"/>
      <c r="WVQ29" s="30"/>
      <c r="WVR29" s="30"/>
      <c r="WVS29" s="30"/>
      <c r="WVT29" s="30"/>
      <c r="WVU29" s="30"/>
      <c r="WVV29" s="30"/>
      <c r="WVW29" s="30"/>
      <c r="WVX29" s="30"/>
      <c r="WVY29" s="30"/>
      <c r="WVZ29" s="30"/>
      <c r="WWA29" s="30"/>
      <c r="WWB29" s="30"/>
      <c r="WWC29" s="30"/>
      <c r="WWD29" s="30"/>
      <c r="WWE29" s="30"/>
      <c r="WWF29" s="30"/>
      <c r="WWG29" s="30"/>
      <c r="WWH29" s="30"/>
      <c r="WWI29" s="30"/>
      <c r="WWJ29" s="30"/>
      <c r="WWK29" s="30"/>
      <c r="WWL29" s="30"/>
      <c r="WWM29" s="30"/>
      <c r="WWN29" s="30"/>
      <c r="WWO29" s="30"/>
      <c r="WWP29" s="30"/>
      <c r="WWQ29" s="30"/>
      <c r="WWR29" s="30"/>
      <c r="WWS29" s="30"/>
      <c r="WWT29" s="30"/>
      <c r="WWU29" s="30"/>
      <c r="WWV29" s="30"/>
      <c r="WWW29" s="30"/>
      <c r="WWX29" s="30"/>
      <c r="WWY29" s="30"/>
      <c r="WWZ29" s="30"/>
      <c r="WXA29" s="30"/>
      <c r="WXB29" s="30"/>
      <c r="WXC29" s="30"/>
      <c r="WXD29" s="30"/>
      <c r="WXE29" s="30"/>
      <c r="WXF29" s="30"/>
      <c r="WXG29" s="30"/>
      <c r="WXH29" s="30"/>
      <c r="WXI29" s="30"/>
      <c r="WXJ29" s="30"/>
      <c r="WXK29" s="30"/>
      <c r="WXL29" s="30"/>
      <c r="WXM29" s="30"/>
      <c r="WXN29" s="30"/>
      <c r="WXO29" s="30"/>
      <c r="WXP29" s="30"/>
      <c r="WXQ29" s="30"/>
      <c r="WXR29" s="30"/>
      <c r="WXS29" s="30"/>
      <c r="WXT29" s="30"/>
      <c r="WXU29" s="30"/>
      <c r="WXV29" s="30"/>
      <c r="WXW29" s="30"/>
      <c r="WXX29" s="30"/>
      <c r="WXY29" s="30"/>
      <c r="WXZ29" s="30"/>
      <c r="WYA29" s="30"/>
      <c r="WYB29" s="30"/>
      <c r="WYC29" s="30"/>
      <c r="WYD29" s="30"/>
      <c r="WYE29" s="30"/>
      <c r="WYF29" s="30"/>
      <c r="WYG29" s="30"/>
      <c r="WYH29" s="30"/>
      <c r="WYI29" s="30"/>
      <c r="WYJ29" s="30"/>
      <c r="WYK29" s="30"/>
      <c r="WYL29" s="30"/>
      <c r="WYM29" s="30"/>
      <c r="WYN29" s="30"/>
      <c r="WYO29" s="30"/>
      <c r="WYP29" s="30"/>
      <c r="WYQ29" s="30"/>
      <c r="WYR29" s="30"/>
      <c r="WYS29" s="30"/>
      <c r="WYT29" s="30"/>
      <c r="WYU29" s="30"/>
      <c r="WYV29" s="30"/>
      <c r="WYW29" s="30"/>
      <c r="WYX29" s="30"/>
      <c r="WYY29" s="30"/>
      <c r="WYZ29" s="30"/>
      <c r="WZA29" s="30"/>
      <c r="WZB29" s="30"/>
      <c r="WZC29" s="30"/>
      <c r="WZD29" s="30"/>
      <c r="WZE29" s="30"/>
      <c r="WZF29" s="30"/>
      <c r="WZG29" s="30"/>
      <c r="WZH29" s="30"/>
      <c r="WZI29" s="30"/>
      <c r="WZJ29" s="30"/>
      <c r="WZK29" s="30"/>
      <c r="WZL29" s="30"/>
      <c r="WZM29" s="30"/>
      <c r="WZN29" s="30"/>
      <c r="WZO29" s="30"/>
      <c r="WZP29" s="30"/>
      <c r="WZQ29" s="30"/>
      <c r="WZR29" s="30"/>
      <c r="WZS29" s="30"/>
      <c r="WZT29" s="30"/>
      <c r="WZU29" s="30"/>
      <c r="WZV29" s="30"/>
      <c r="WZW29" s="30"/>
      <c r="WZX29" s="30"/>
      <c r="WZY29" s="30"/>
      <c r="WZZ29" s="30"/>
      <c r="XAA29" s="30"/>
      <c r="XAB29" s="30"/>
      <c r="XAC29" s="30"/>
      <c r="XAD29" s="30"/>
      <c r="XAE29" s="30"/>
      <c r="XAF29" s="30"/>
      <c r="XAG29" s="30"/>
      <c r="XAH29" s="30"/>
      <c r="XAI29" s="30"/>
      <c r="XAJ29" s="30"/>
      <c r="XAK29" s="30"/>
      <c r="XAL29" s="30"/>
      <c r="XAM29" s="30"/>
      <c r="XAN29" s="30"/>
      <c r="XAO29" s="30"/>
      <c r="XAP29" s="30"/>
      <c r="XAQ29" s="30"/>
      <c r="XAR29" s="30"/>
      <c r="XAS29" s="30"/>
      <c r="XAT29" s="30"/>
      <c r="XAU29" s="30"/>
      <c r="XAV29" s="30"/>
      <c r="XAW29" s="30"/>
      <c r="XAX29" s="30"/>
      <c r="XAY29" s="30"/>
      <c r="XAZ29" s="30"/>
      <c r="XBA29" s="30"/>
      <c r="XBB29" s="30"/>
      <c r="XBC29" s="30"/>
      <c r="XBD29" s="30"/>
      <c r="XBE29" s="30"/>
      <c r="XBF29" s="30"/>
      <c r="XBG29" s="30"/>
      <c r="XBH29" s="30"/>
      <c r="XBI29" s="30"/>
      <c r="XBJ29" s="30"/>
      <c r="XBK29" s="30"/>
      <c r="XBL29" s="30"/>
      <c r="XBM29" s="30"/>
      <c r="XBN29" s="30"/>
      <c r="XBO29" s="30"/>
      <c r="XBP29" s="30"/>
      <c r="XBQ29" s="30"/>
      <c r="XBR29" s="30"/>
      <c r="XBS29" s="30"/>
      <c r="XBT29" s="30"/>
      <c r="XBU29" s="30"/>
      <c r="XBV29" s="30"/>
      <c r="XBW29" s="30"/>
      <c r="XBX29" s="30"/>
      <c r="XBY29" s="30"/>
      <c r="XBZ29" s="30"/>
      <c r="XCA29" s="30"/>
      <c r="XCB29" s="30"/>
      <c r="XCC29" s="30"/>
      <c r="XCD29" s="30"/>
      <c r="XCE29" s="30"/>
      <c r="XCF29" s="30"/>
      <c r="XCG29" s="30"/>
      <c r="XCH29" s="30"/>
      <c r="XCI29" s="30"/>
      <c r="XCJ29" s="30"/>
      <c r="XCK29" s="30"/>
      <c r="XCL29" s="30"/>
      <c r="XCM29" s="30"/>
      <c r="XCN29" s="30"/>
      <c r="XCO29" s="30"/>
      <c r="XCP29" s="30"/>
      <c r="XCQ29" s="30"/>
      <c r="XCR29" s="30"/>
      <c r="XCS29" s="30"/>
      <c r="XCT29" s="30"/>
      <c r="XCU29" s="30"/>
      <c r="XCV29" s="30"/>
      <c r="XCW29" s="30"/>
      <c r="XCX29" s="30"/>
      <c r="XCY29" s="30"/>
      <c r="XCZ29" s="30"/>
      <c r="XDA29" s="30"/>
      <c r="XDB29" s="30"/>
      <c r="XDC29" s="30"/>
      <c r="XDD29" s="30"/>
      <c r="XDE29" s="30"/>
      <c r="XDF29" s="30"/>
      <c r="XDG29" s="30"/>
      <c r="XDH29" s="30"/>
      <c r="XDI29" s="30"/>
      <c r="XDJ29" s="30"/>
      <c r="XDK29" s="30"/>
      <c r="XDL29" s="30"/>
      <c r="XDM29" s="30"/>
      <c r="XDN29" s="30"/>
      <c r="XDO29" s="30"/>
      <c r="XDP29" s="30"/>
      <c r="XDQ29" s="30"/>
      <c r="XDR29" s="30"/>
      <c r="XDS29" s="30"/>
      <c r="XDT29" s="30"/>
      <c r="XDU29" s="30"/>
      <c r="XDV29" s="30"/>
      <c r="XDW29" s="30"/>
      <c r="XDX29" s="30"/>
      <c r="XDY29" s="30"/>
      <c r="XDZ29" s="30"/>
      <c r="XEA29" s="30"/>
      <c r="XEB29" s="30"/>
      <c r="XEC29" s="30"/>
      <c r="XED29" s="30"/>
      <c r="XEE29" s="30"/>
      <c r="XEF29" s="30"/>
      <c r="XEG29" s="30"/>
      <c r="XEH29" s="30"/>
      <c r="XEI29" s="30"/>
      <c r="XEJ29" s="30"/>
      <c r="XEK29" s="30"/>
      <c r="XEL29" s="30"/>
      <c r="XEM29" s="30"/>
      <c r="XEN29" s="30"/>
      <c r="XEO29" s="30"/>
      <c r="XEP29" s="30"/>
      <c r="XEQ29" s="30"/>
      <c r="XER29" s="30"/>
      <c r="XES29" s="30"/>
      <c r="XET29" s="30"/>
      <c r="XEU29" s="30"/>
      <c r="XEV29" s="30"/>
      <c r="XEW29" s="30"/>
      <c r="XEX29" s="30"/>
      <c r="XEY29" s="30"/>
      <c r="XEZ29" s="30"/>
      <c r="XFA29" s="30"/>
      <c r="XFB29" s="30"/>
      <c r="XFC29" s="30"/>
      <c r="XFD29" s="30"/>
    </row>
    <row r="30" spans="1:16384" ht="12" customHeight="1" x14ac:dyDescent="0.2">
      <c r="A30" s="161"/>
    </row>
    <row r="31" spans="1:16384" x14ac:dyDescent="0.2">
      <c r="A31" s="14"/>
      <c r="B31" s="28" t="s">
        <v>135</v>
      </c>
      <c r="C31" s="28" t="s">
        <v>136</v>
      </c>
      <c r="D31" s="28" t="s">
        <v>137</v>
      </c>
      <c r="E31" s="28" t="s">
        <v>138</v>
      </c>
      <c r="F31" s="28" t="s">
        <v>139</v>
      </c>
      <c r="G31" s="28" t="s">
        <v>140</v>
      </c>
      <c r="H31" s="28" t="s">
        <v>141</v>
      </c>
      <c r="I31" s="28" t="s">
        <v>142</v>
      </c>
      <c r="J31" s="28" t="s">
        <v>143</v>
      </c>
      <c r="K31" s="28" t="s">
        <v>144</v>
      </c>
      <c r="L31" s="28" t="s">
        <v>145</v>
      </c>
      <c r="M31" s="28" t="s">
        <v>146</v>
      </c>
      <c r="N31" s="28" t="s">
        <v>147</v>
      </c>
      <c r="O31" s="28" t="s">
        <v>148</v>
      </c>
      <c r="P31" s="28" t="s">
        <v>149</v>
      </c>
      <c r="Q31" s="28" t="s">
        <v>150</v>
      </c>
      <c r="R31" s="28" t="s">
        <v>151</v>
      </c>
      <c r="S31" s="28" t="s">
        <v>152</v>
      </c>
      <c r="T31" s="28" t="s">
        <v>267</v>
      </c>
    </row>
    <row r="32" spans="1:16384" x14ac:dyDescent="0.2">
      <c r="A32" s="4" t="s">
        <v>207</v>
      </c>
      <c r="B32" s="68">
        <f>B5/$B$5</f>
        <v>1</v>
      </c>
      <c r="C32" s="68">
        <f t="shared" ref="C32:Q32" si="21">C5/C5</f>
        <v>1</v>
      </c>
      <c r="D32" s="68">
        <f t="shared" si="21"/>
        <v>1</v>
      </c>
      <c r="E32" s="68">
        <f t="shared" si="21"/>
        <v>1</v>
      </c>
      <c r="F32" s="68">
        <f t="shared" si="21"/>
        <v>1</v>
      </c>
      <c r="G32" s="68">
        <f t="shared" si="21"/>
        <v>1</v>
      </c>
      <c r="H32" s="68">
        <f t="shared" si="21"/>
        <v>1</v>
      </c>
      <c r="I32" s="68">
        <f t="shared" si="21"/>
        <v>1</v>
      </c>
      <c r="J32" s="68">
        <f t="shared" si="21"/>
        <v>1</v>
      </c>
      <c r="K32" s="68">
        <f t="shared" si="21"/>
        <v>1</v>
      </c>
      <c r="L32" s="68">
        <f t="shared" si="21"/>
        <v>1</v>
      </c>
      <c r="M32" s="68">
        <f t="shared" si="21"/>
        <v>1</v>
      </c>
      <c r="N32" s="68">
        <f t="shared" si="21"/>
        <v>1</v>
      </c>
      <c r="O32" s="68">
        <f t="shared" si="21"/>
        <v>1</v>
      </c>
      <c r="P32" s="68">
        <f t="shared" si="21"/>
        <v>1</v>
      </c>
      <c r="Q32" s="68">
        <f t="shared" si="21"/>
        <v>1</v>
      </c>
      <c r="R32" s="68">
        <f t="shared" ref="R32:T32" si="22">R5/R5</f>
        <v>1</v>
      </c>
      <c r="S32" s="68">
        <f t="shared" si="22"/>
        <v>1</v>
      </c>
      <c r="T32" s="68">
        <f t="shared" si="22"/>
        <v>1</v>
      </c>
    </row>
    <row r="33" spans="1:20" x14ac:dyDescent="0.2">
      <c r="A33" s="2" t="s">
        <v>128</v>
      </c>
      <c r="B33" s="70">
        <f>B6/B5</f>
        <v>0.16438356164383561</v>
      </c>
      <c r="C33" s="70">
        <f t="shared" ref="C33:Q33" si="23">C6/C5</f>
        <v>0.13867822318526543</v>
      </c>
      <c r="D33" s="70">
        <f t="shared" si="23"/>
        <v>0.17230098146128681</v>
      </c>
      <c r="E33" s="70">
        <f t="shared" si="23"/>
        <v>0.20153550863723607</v>
      </c>
      <c r="F33" s="70">
        <f t="shared" si="23"/>
        <v>0.17903930131004367</v>
      </c>
      <c r="G33" s="70">
        <f t="shared" si="23"/>
        <v>0.19121447028423771</v>
      </c>
      <c r="H33" s="70">
        <f t="shared" si="23"/>
        <v>0.18771807397069085</v>
      </c>
      <c r="I33" s="70">
        <f t="shared" si="23"/>
        <v>0.2162565249813572</v>
      </c>
      <c r="J33" s="70">
        <f t="shared" si="23"/>
        <v>0.17997198879551821</v>
      </c>
      <c r="K33" s="70">
        <f t="shared" si="23"/>
        <v>0.20866425992779783</v>
      </c>
      <c r="L33" s="70">
        <f t="shared" si="23"/>
        <v>0.1899070385126162</v>
      </c>
      <c r="M33" s="70">
        <f t="shared" si="23"/>
        <v>0.14953271028037382</v>
      </c>
      <c r="N33" s="70">
        <f t="shared" si="23"/>
        <v>0.1420875420875421</v>
      </c>
      <c r="O33" s="70">
        <f t="shared" si="23"/>
        <v>0.13698630136986301</v>
      </c>
      <c r="P33" s="70">
        <f t="shared" si="23"/>
        <v>0.15043547110055425</v>
      </c>
      <c r="Q33" s="70">
        <f t="shared" si="23"/>
        <v>0.15983935742971889</v>
      </c>
      <c r="R33" s="70">
        <f t="shared" ref="R33:S33" si="24">R6/R5</f>
        <v>0.14703675918979744</v>
      </c>
      <c r="S33" s="70">
        <f t="shared" si="24"/>
        <v>0.16870876531573986</v>
      </c>
      <c r="T33" s="70">
        <f>T6/T5</f>
        <v>0.22420634920634921</v>
      </c>
    </row>
    <row r="34" spans="1:20" x14ac:dyDescent="0.2">
      <c r="A34" s="2" t="s">
        <v>133</v>
      </c>
      <c r="B34" s="70">
        <f>B7/B5</f>
        <v>3.2534246575342464E-2</v>
      </c>
      <c r="C34" s="70">
        <f t="shared" ref="C34:Q34" si="25">C7/C5</f>
        <v>5.0920910075839654E-2</v>
      </c>
      <c r="D34" s="70">
        <f t="shared" si="25"/>
        <v>7.0883315158124321E-2</v>
      </c>
      <c r="E34" s="70">
        <f t="shared" si="25"/>
        <v>8.829174664107485E-2</v>
      </c>
      <c r="F34" s="70">
        <f t="shared" si="25"/>
        <v>6.4628820960698691E-2</v>
      </c>
      <c r="G34" s="70">
        <f t="shared" si="25"/>
        <v>4.8234280792420328E-2</v>
      </c>
      <c r="H34" s="70">
        <f t="shared" si="25"/>
        <v>3.6287508722958828E-2</v>
      </c>
      <c r="I34" s="70">
        <f t="shared" si="25"/>
        <v>2.0879940343027592E-2</v>
      </c>
      <c r="J34" s="70">
        <f t="shared" si="25"/>
        <v>2.9411764705882353E-2</v>
      </c>
      <c r="K34" s="70">
        <f t="shared" si="25"/>
        <v>3.9711191335740074E-2</v>
      </c>
      <c r="L34" s="70">
        <f t="shared" si="25"/>
        <v>3.51925630810093E-2</v>
      </c>
      <c r="M34" s="70">
        <f t="shared" si="25"/>
        <v>3.3377837116154871E-2</v>
      </c>
      <c r="N34" s="70">
        <f t="shared" si="25"/>
        <v>4.1077441077441081E-2</v>
      </c>
      <c r="O34" s="70">
        <f t="shared" si="25"/>
        <v>4.5205479452054796E-2</v>
      </c>
      <c r="P34" s="70">
        <f t="shared" si="25"/>
        <v>4.2755344418052253E-2</v>
      </c>
      <c r="Q34" s="70">
        <f t="shared" si="25"/>
        <v>4.4176706827309238E-2</v>
      </c>
      <c r="R34" s="70">
        <f t="shared" ref="R34:T34" si="26">R7/R5</f>
        <v>5.1762940735183796E-2</v>
      </c>
      <c r="S34" s="70">
        <f t="shared" si="26"/>
        <v>6.4090480678605094E-2</v>
      </c>
      <c r="T34" s="70">
        <f t="shared" si="26"/>
        <v>5.1587301587301584E-2</v>
      </c>
    </row>
    <row r="35" spans="1:20" x14ac:dyDescent="0.2">
      <c r="A35" s="2" t="s">
        <v>132</v>
      </c>
      <c r="B35" s="70">
        <f>B8/B5</f>
        <v>2.7397260273972601E-2</v>
      </c>
      <c r="C35" s="70">
        <f t="shared" ref="C35:Q35" si="27">C8/C5</f>
        <v>5.8504875406283859E-2</v>
      </c>
      <c r="D35" s="70">
        <f t="shared" si="27"/>
        <v>7.6335877862595422E-2</v>
      </c>
      <c r="E35" s="70">
        <f t="shared" si="27"/>
        <v>7.7735124760076782E-2</v>
      </c>
      <c r="F35" s="70">
        <f t="shared" si="27"/>
        <v>0.11179039301310044</v>
      </c>
      <c r="G35" s="70">
        <f t="shared" si="27"/>
        <v>9.3023255813953487E-2</v>
      </c>
      <c r="H35" s="70">
        <f t="shared" si="27"/>
        <v>0.1151430565247732</v>
      </c>
      <c r="I35" s="70">
        <f t="shared" si="27"/>
        <v>0.12378821774794929</v>
      </c>
      <c r="J35" s="70">
        <f t="shared" si="27"/>
        <v>0.11834733893557423</v>
      </c>
      <c r="K35" s="70">
        <f t="shared" si="27"/>
        <v>0.10108303249097472</v>
      </c>
      <c r="L35" s="70">
        <f t="shared" si="27"/>
        <v>0.1248339973439575</v>
      </c>
      <c r="M35" s="70">
        <f t="shared" si="27"/>
        <v>0.1542056074766355</v>
      </c>
      <c r="N35" s="70">
        <f t="shared" si="27"/>
        <v>0.13670033670033671</v>
      </c>
      <c r="O35" s="70">
        <f t="shared" si="27"/>
        <v>0.12739726027397261</v>
      </c>
      <c r="P35" s="70">
        <f t="shared" si="27"/>
        <v>0.13143309580364212</v>
      </c>
      <c r="Q35" s="70">
        <f t="shared" si="27"/>
        <v>9.7991967871485938E-2</v>
      </c>
      <c r="R35" s="70">
        <f t="shared" ref="R35:T35" si="28">R8/R5</f>
        <v>9.1522880720180042E-2</v>
      </c>
      <c r="S35" s="70">
        <f t="shared" si="28"/>
        <v>0.11498586239396795</v>
      </c>
      <c r="T35" s="70">
        <f t="shared" si="28"/>
        <v>9.3253968253968256E-2</v>
      </c>
    </row>
    <row r="36" spans="1:20" x14ac:dyDescent="0.2">
      <c r="A36" s="2" t="s">
        <v>113</v>
      </c>
      <c r="B36" s="70">
        <f>B9/B5</f>
        <v>0.12328767123287671</v>
      </c>
      <c r="C36" s="70">
        <f t="shared" ref="C36:Q36" si="29">C9/C5</f>
        <v>9.8591549295774641E-2</v>
      </c>
      <c r="D36" s="70">
        <f t="shared" si="29"/>
        <v>2.5081788440567066E-2</v>
      </c>
      <c r="E36" s="70">
        <f t="shared" si="29"/>
        <v>2.4952015355086371E-2</v>
      </c>
      <c r="F36" s="70">
        <f t="shared" si="29"/>
        <v>3.7554585152838431E-2</v>
      </c>
      <c r="G36" s="70">
        <f t="shared" si="29"/>
        <v>3.1869078380706288E-2</v>
      </c>
      <c r="H36" s="70">
        <f t="shared" si="29"/>
        <v>2.7913468248429867E-2</v>
      </c>
      <c r="I36" s="70">
        <f t="shared" si="29"/>
        <v>2.1625652498135719E-2</v>
      </c>
      <c r="J36" s="70">
        <f t="shared" si="29"/>
        <v>2.100840336134454E-2</v>
      </c>
      <c r="K36" s="70">
        <f t="shared" si="29"/>
        <v>1.8050541516245487E-2</v>
      </c>
      <c r="L36" s="70">
        <f t="shared" si="29"/>
        <v>2.0584329349269587E-2</v>
      </c>
      <c r="M36" s="70">
        <f t="shared" si="29"/>
        <v>1.2016021361815754E-2</v>
      </c>
      <c r="N36" s="70">
        <f t="shared" si="29"/>
        <v>1.4814814814814815E-2</v>
      </c>
      <c r="O36" s="70">
        <f t="shared" si="29"/>
        <v>9.5890410958904115E-3</v>
      </c>
      <c r="P36" s="70">
        <f t="shared" si="29"/>
        <v>7.1258907363420431E-3</v>
      </c>
      <c r="Q36" s="70">
        <f t="shared" si="29"/>
        <v>4.8192771084337354E-3</v>
      </c>
      <c r="R36" s="70">
        <f t="shared" ref="R36:T36" si="30">R9/R5</f>
        <v>1.2003000750187547E-2</v>
      </c>
      <c r="S36" s="70">
        <f t="shared" si="30"/>
        <v>9.4250706880301596E-3</v>
      </c>
      <c r="T36" s="70">
        <f t="shared" si="30"/>
        <v>1.3888888888888888E-2</v>
      </c>
    </row>
    <row r="37" spans="1:20" ht="25.5" x14ac:dyDescent="0.2">
      <c r="A37" s="2" t="s">
        <v>134</v>
      </c>
      <c r="B37" s="70">
        <f>B10/B5</f>
        <v>0.12157534246575342</v>
      </c>
      <c r="C37" s="70">
        <f t="shared" ref="C37:Q37" si="31">C10/C5</f>
        <v>0.13001083423618634</v>
      </c>
      <c r="D37" s="70">
        <f t="shared" si="31"/>
        <v>0.13413304252998909</v>
      </c>
      <c r="E37" s="70">
        <f t="shared" si="31"/>
        <v>0.10940499040307101</v>
      </c>
      <c r="F37" s="70">
        <f t="shared" si="31"/>
        <v>9.344978165938865E-2</v>
      </c>
      <c r="G37" s="70">
        <f t="shared" si="31"/>
        <v>8.8716623600344532E-2</v>
      </c>
      <c r="H37" s="70">
        <f t="shared" si="31"/>
        <v>9.6301465457083041E-2</v>
      </c>
      <c r="I37" s="70">
        <f t="shared" si="31"/>
        <v>0.10216256524981357</v>
      </c>
      <c r="J37" s="70">
        <f t="shared" si="31"/>
        <v>7.9831932773109238E-2</v>
      </c>
      <c r="K37" s="70">
        <f t="shared" si="31"/>
        <v>8.592057761732852E-2</v>
      </c>
      <c r="L37" s="70">
        <f t="shared" si="31"/>
        <v>6.9721115537848599E-2</v>
      </c>
      <c r="M37" s="70">
        <f t="shared" si="31"/>
        <v>5.8744993324432573E-2</v>
      </c>
      <c r="N37" s="70">
        <f t="shared" si="31"/>
        <v>6.5993265993265993E-2</v>
      </c>
      <c r="O37" s="70">
        <f t="shared" si="31"/>
        <v>5.4794520547945202E-2</v>
      </c>
      <c r="P37" s="70">
        <f t="shared" si="31"/>
        <v>6.5716547901821062E-2</v>
      </c>
      <c r="Q37" s="70">
        <f t="shared" si="31"/>
        <v>8.6746987951807228E-2</v>
      </c>
      <c r="R37" s="70">
        <f t="shared" ref="R37:T37" si="32">R10/R5</f>
        <v>8.7021755438859719E-2</v>
      </c>
      <c r="S37" s="70">
        <f t="shared" si="32"/>
        <v>0.10179076343072573</v>
      </c>
      <c r="T37" s="70">
        <f t="shared" si="32"/>
        <v>8.9285714285714288E-2</v>
      </c>
    </row>
    <row r="38" spans="1:20" x14ac:dyDescent="0.2">
      <c r="A38" s="2" t="s">
        <v>129</v>
      </c>
      <c r="B38" s="70">
        <f>B11/B5</f>
        <v>0.1446917808219178</v>
      </c>
      <c r="C38" s="70">
        <f t="shared" ref="C38:Q38" si="33">C11/C5</f>
        <v>0.10509209100758396</v>
      </c>
      <c r="D38" s="70">
        <f t="shared" si="33"/>
        <v>0.11450381679389313</v>
      </c>
      <c r="E38" s="70">
        <f t="shared" si="33"/>
        <v>0.1362763915547025</v>
      </c>
      <c r="F38" s="70">
        <f t="shared" si="33"/>
        <v>0.20087336244541484</v>
      </c>
      <c r="G38" s="70">
        <f t="shared" si="33"/>
        <v>0.24117140396210163</v>
      </c>
      <c r="H38" s="70">
        <f t="shared" si="33"/>
        <v>0.23796231681786462</v>
      </c>
      <c r="I38" s="70">
        <f t="shared" si="33"/>
        <v>0.24086502609992544</v>
      </c>
      <c r="J38" s="70">
        <f t="shared" si="33"/>
        <v>0.23529411764705882</v>
      </c>
      <c r="K38" s="70">
        <f t="shared" si="33"/>
        <v>0.2036101083032491</v>
      </c>
      <c r="L38" s="70">
        <f t="shared" si="33"/>
        <v>0.22775564409030544</v>
      </c>
      <c r="M38" s="70">
        <f t="shared" si="33"/>
        <v>0.19292389853137518</v>
      </c>
      <c r="N38" s="70">
        <f t="shared" si="33"/>
        <v>0.17979797979797979</v>
      </c>
      <c r="O38" s="70">
        <f t="shared" si="33"/>
        <v>0.16164383561643836</v>
      </c>
      <c r="P38" s="70">
        <f t="shared" si="33"/>
        <v>0.19398258115597783</v>
      </c>
      <c r="Q38" s="70">
        <f t="shared" si="33"/>
        <v>0.17670682730923695</v>
      </c>
      <c r="R38" s="70">
        <f t="shared" ref="R38:T38" si="34">R11/R5</f>
        <v>0.16729182295573894</v>
      </c>
      <c r="S38" s="70">
        <f t="shared" si="34"/>
        <v>0.177191328934967</v>
      </c>
      <c r="T38" s="70">
        <f t="shared" si="34"/>
        <v>0.22023809523809523</v>
      </c>
    </row>
    <row r="39" spans="1:20" x14ac:dyDescent="0.2">
      <c r="A39" s="2" t="s">
        <v>131</v>
      </c>
      <c r="B39" s="70">
        <f>B12/B5</f>
        <v>0.10188356164383562</v>
      </c>
      <c r="C39" s="70">
        <f t="shared" ref="C39:Q39" si="35">C12/C5</f>
        <v>0.11484290357529794</v>
      </c>
      <c r="D39" s="70">
        <f t="shared" si="35"/>
        <v>9.8146128680479824E-2</v>
      </c>
      <c r="E39" s="70">
        <f t="shared" si="35"/>
        <v>0.1017274472168906</v>
      </c>
      <c r="F39" s="70">
        <f t="shared" si="35"/>
        <v>0.11790393013100436</v>
      </c>
      <c r="G39" s="70">
        <f t="shared" si="35"/>
        <v>7.7519379844961239E-2</v>
      </c>
      <c r="H39" s="70">
        <f t="shared" si="35"/>
        <v>0.10397766922540126</v>
      </c>
      <c r="I39" s="70">
        <f t="shared" si="35"/>
        <v>8.4265473527218498E-2</v>
      </c>
      <c r="J39" s="70">
        <f t="shared" si="35"/>
        <v>0.10644257703081232</v>
      </c>
      <c r="K39" s="70">
        <f t="shared" si="35"/>
        <v>0.12779783393501806</v>
      </c>
      <c r="L39" s="70">
        <f t="shared" si="35"/>
        <v>0.12350597609561753</v>
      </c>
      <c r="M39" s="70">
        <f t="shared" si="35"/>
        <v>0.14819759679572764</v>
      </c>
      <c r="N39" s="70">
        <f t="shared" si="35"/>
        <v>0.14478114478114479</v>
      </c>
      <c r="O39" s="70">
        <f t="shared" si="35"/>
        <v>0.17465753424657535</v>
      </c>
      <c r="P39" s="70">
        <f t="shared" si="35"/>
        <v>0.15122723673792557</v>
      </c>
      <c r="Q39" s="70">
        <f t="shared" si="35"/>
        <v>0.17991967871485945</v>
      </c>
      <c r="R39" s="70">
        <f t="shared" ref="R39:T39" si="36">R12/R5</f>
        <v>0.1837959489872468</v>
      </c>
      <c r="S39" s="70">
        <f t="shared" si="36"/>
        <v>0.12252591894439209</v>
      </c>
      <c r="T39" s="70">
        <f t="shared" si="36"/>
        <v>0.14682539682539683</v>
      </c>
    </row>
    <row r="40" spans="1:20" x14ac:dyDescent="0.2">
      <c r="A40" s="3" t="s">
        <v>130</v>
      </c>
      <c r="B40" s="71">
        <f>B13/B5</f>
        <v>0.28424657534246578</v>
      </c>
      <c r="C40" s="71">
        <f t="shared" ref="C40:Q40" si="37">C13/C5</f>
        <v>0.30335861321776814</v>
      </c>
      <c r="D40" s="71">
        <f t="shared" si="37"/>
        <v>0.30861504907306436</v>
      </c>
      <c r="E40" s="71">
        <f t="shared" si="37"/>
        <v>0.26007677543186181</v>
      </c>
      <c r="F40" s="71">
        <f t="shared" si="37"/>
        <v>0.1947598253275109</v>
      </c>
      <c r="G40" s="71">
        <f t="shared" si="37"/>
        <v>0.22825150732127478</v>
      </c>
      <c r="H40" s="71">
        <f t="shared" si="37"/>
        <v>0.19469644103279832</v>
      </c>
      <c r="I40" s="71">
        <f t="shared" si="37"/>
        <v>0.19015659955257272</v>
      </c>
      <c r="J40" s="71">
        <f t="shared" si="37"/>
        <v>0.22969187675070027</v>
      </c>
      <c r="K40" s="71">
        <f t="shared" si="37"/>
        <v>0.21516245487364621</v>
      </c>
      <c r="L40" s="71">
        <f t="shared" si="37"/>
        <v>0.20849933598937584</v>
      </c>
      <c r="M40" s="71">
        <f t="shared" si="37"/>
        <v>0.25100133511348466</v>
      </c>
      <c r="N40" s="71">
        <f t="shared" si="37"/>
        <v>0.27474747474747474</v>
      </c>
      <c r="O40" s="71">
        <f t="shared" si="37"/>
        <v>0.28972602739726028</v>
      </c>
      <c r="P40" s="71">
        <f t="shared" si="37"/>
        <v>0.25732383214568488</v>
      </c>
      <c r="Q40" s="71">
        <f t="shared" si="37"/>
        <v>0.2497991967871486</v>
      </c>
      <c r="R40" s="71">
        <f t="shared" ref="R40:T40" si="38">R13/R5</f>
        <v>0.25956489122280568</v>
      </c>
      <c r="S40" s="71">
        <f t="shared" si="38"/>
        <v>0.2412818096135721</v>
      </c>
      <c r="T40" s="71">
        <f t="shared" si="38"/>
        <v>0.16071428571428573</v>
      </c>
    </row>
  </sheetData>
  <mergeCells count="1">
    <mergeCell ref="V3:W3"/>
  </mergeCells>
  <hyperlinks>
    <hyperlink ref="A2" location="Contents!A1" display="Back to contents"/>
  </hyperlinks>
  <pageMargins left="0.7" right="0.7" top="0.75" bottom="0.75" header="0.3" footer="0.3"/>
  <pageSetup paperSize="9" orientation="portrait" horizontalDpi="90" verticalDpi="90" r:id="rId1"/>
  <legacy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77"/>
  <sheetViews>
    <sheetView showGridLines="0" workbookViewId="0">
      <selection activeCell="A2" sqref="A2"/>
    </sheetView>
  </sheetViews>
  <sheetFormatPr defaultRowHeight="12.75" x14ac:dyDescent="0.2"/>
  <cols>
    <col min="1" max="1" width="23" style="6" customWidth="1"/>
    <col min="2" max="4" width="12.5703125" style="6" customWidth="1"/>
    <col min="5" max="5" width="10.28515625" style="6" customWidth="1"/>
    <col min="6" max="6" width="17.5703125" style="6" customWidth="1"/>
    <col min="7" max="10" width="12.5703125" style="6" customWidth="1"/>
    <col min="11" max="11" width="3.5703125" style="6" customWidth="1"/>
    <col min="12" max="12" width="17" style="6" customWidth="1"/>
    <col min="13" max="13" width="23.42578125" style="6" customWidth="1"/>
    <col min="14" max="16384" width="9.140625" style="6"/>
  </cols>
  <sheetData>
    <row r="1" spans="1:13" x14ac:dyDescent="0.2">
      <c r="A1" s="30" t="s">
        <v>385</v>
      </c>
    </row>
    <row r="2" spans="1:13" ht="15" x14ac:dyDescent="0.25">
      <c r="A2" s="226" t="s">
        <v>241</v>
      </c>
    </row>
    <row r="3" spans="1:13" s="161" customFormat="1" x14ac:dyDescent="0.2">
      <c r="A3" s="193"/>
    </row>
    <row r="4" spans="1:13" ht="38.25" x14ac:dyDescent="0.2">
      <c r="A4" s="2"/>
      <c r="B4" s="13" t="s">
        <v>128</v>
      </c>
      <c r="C4" s="13" t="s">
        <v>133</v>
      </c>
      <c r="D4" s="13" t="s">
        <v>132</v>
      </c>
      <c r="E4" s="13" t="s">
        <v>113</v>
      </c>
      <c r="F4" s="13" t="s">
        <v>134</v>
      </c>
      <c r="G4" s="13" t="s">
        <v>129</v>
      </c>
      <c r="H4" s="13" t="s">
        <v>131</v>
      </c>
      <c r="I4" s="13" t="s">
        <v>130</v>
      </c>
      <c r="J4" s="13" t="s">
        <v>206</v>
      </c>
      <c r="L4" s="13" t="s">
        <v>177</v>
      </c>
      <c r="M4" s="13" t="s">
        <v>255</v>
      </c>
    </row>
    <row r="5" spans="1:13" s="8" customFormat="1" x14ac:dyDescent="0.2">
      <c r="A5" s="4" t="s">
        <v>0</v>
      </c>
      <c r="B5" s="7">
        <v>9650</v>
      </c>
      <c r="C5" s="7">
        <v>7465</v>
      </c>
      <c r="D5" s="7">
        <v>1200</v>
      </c>
      <c r="E5" s="7">
        <v>165</v>
      </c>
      <c r="F5" s="7">
        <v>1385</v>
      </c>
      <c r="G5" s="7">
        <v>1185</v>
      </c>
      <c r="H5" s="7">
        <v>1920</v>
      </c>
      <c r="I5" s="7">
        <v>450</v>
      </c>
      <c r="J5" s="7">
        <v>23420</v>
      </c>
      <c r="K5" s="126"/>
      <c r="L5" s="35">
        <f>SUM(B5:D5)</f>
        <v>18315</v>
      </c>
      <c r="M5" s="84">
        <f>L5/(J5-I5)</f>
        <v>0.79734436221158034</v>
      </c>
    </row>
    <row r="6" spans="1:13" x14ac:dyDescent="0.2">
      <c r="A6" s="2" t="s">
        <v>1</v>
      </c>
      <c r="B6" s="9">
        <v>710</v>
      </c>
      <c r="C6" s="9">
        <v>185</v>
      </c>
      <c r="D6" s="9">
        <v>50</v>
      </c>
      <c r="E6" s="9">
        <v>0</v>
      </c>
      <c r="F6" s="9">
        <v>55</v>
      </c>
      <c r="G6" s="9">
        <v>70</v>
      </c>
      <c r="H6" s="9">
        <v>140</v>
      </c>
      <c r="I6" s="9">
        <v>5</v>
      </c>
      <c r="J6" s="9">
        <v>1220</v>
      </c>
      <c r="K6" s="109"/>
      <c r="L6" s="37">
        <f t="shared" ref="L6:L37" si="0">SUM(B6:D6)</f>
        <v>945</v>
      </c>
      <c r="M6" s="49">
        <f t="shared" ref="M6:M37" si="1">L6/(J6-I6)</f>
        <v>0.77777777777777779</v>
      </c>
    </row>
    <row r="7" spans="1:13" x14ac:dyDescent="0.2">
      <c r="A7" s="2" t="s">
        <v>2</v>
      </c>
      <c r="B7" s="9">
        <v>560</v>
      </c>
      <c r="C7" s="9">
        <v>145</v>
      </c>
      <c r="D7" s="9">
        <v>35</v>
      </c>
      <c r="E7" s="9">
        <v>0</v>
      </c>
      <c r="F7" s="9">
        <v>40</v>
      </c>
      <c r="G7" s="9">
        <v>25</v>
      </c>
      <c r="H7" s="9">
        <v>35</v>
      </c>
      <c r="I7" s="9">
        <v>10</v>
      </c>
      <c r="J7" s="9">
        <v>845</v>
      </c>
      <c r="K7" s="109"/>
      <c r="L7" s="37">
        <f t="shared" si="0"/>
        <v>740</v>
      </c>
      <c r="M7" s="49">
        <f t="shared" si="1"/>
        <v>0.88622754491017963</v>
      </c>
    </row>
    <row r="8" spans="1:13" x14ac:dyDescent="0.2">
      <c r="A8" s="2" t="s">
        <v>3</v>
      </c>
      <c r="B8" s="9">
        <v>185</v>
      </c>
      <c r="C8" s="9">
        <v>85</v>
      </c>
      <c r="D8" s="9">
        <v>15</v>
      </c>
      <c r="E8" s="9">
        <v>0</v>
      </c>
      <c r="F8" s="9">
        <v>10</v>
      </c>
      <c r="G8" s="9">
        <v>10</v>
      </c>
      <c r="H8" s="9">
        <v>25</v>
      </c>
      <c r="I8" s="9">
        <v>5</v>
      </c>
      <c r="J8" s="9">
        <v>335</v>
      </c>
      <c r="K8" s="109"/>
      <c r="L8" s="37">
        <f t="shared" si="0"/>
        <v>285</v>
      </c>
      <c r="M8" s="49">
        <f>L8/(J8-I8)</f>
        <v>0.86363636363636365</v>
      </c>
    </row>
    <row r="9" spans="1:13" x14ac:dyDescent="0.2">
      <c r="A9" s="2" t="s">
        <v>4</v>
      </c>
      <c r="B9" s="9">
        <v>5</v>
      </c>
      <c r="C9" s="9">
        <v>235</v>
      </c>
      <c r="D9" s="9">
        <v>25</v>
      </c>
      <c r="E9" s="9">
        <v>5</v>
      </c>
      <c r="F9" s="9">
        <v>35</v>
      </c>
      <c r="G9" s="9">
        <v>10</v>
      </c>
      <c r="H9" s="9">
        <v>15</v>
      </c>
      <c r="I9" s="9">
        <v>5</v>
      </c>
      <c r="J9" s="9">
        <v>330</v>
      </c>
      <c r="K9" s="109"/>
      <c r="L9" s="37">
        <f t="shared" si="0"/>
        <v>265</v>
      </c>
      <c r="M9" s="49">
        <f t="shared" si="1"/>
        <v>0.81538461538461537</v>
      </c>
    </row>
    <row r="10" spans="1:13" x14ac:dyDescent="0.2">
      <c r="A10" s="2" t="s">
        <v>5</v>
      </c>
      <c r="B10" s="9">
        <v>220</v>
      </c>
      <c r="C10" s="9">
        <v>35</v>
      </c>
      <c r="D10" s="9">
        <v>5</v>
      </c>
      <c r="E10" s="9">
        <v>0</v>
      </c>
      <c r="F10" s="9">
        <v>30</v>
      </c>
      <c r="G10" s="9">
        <v>15</v>
      </c>
      <c r="H10" s="9">
        <v>20</v>
      </c>
      <c r="I10" s="9">
        <v>15</v>
      </c>
      <c r="J10" s="9">
        <v>340</v>
      </c>
      <c r="K10" s="109"/>
      <c r="L10" s="37">
        <f t="shared" si="0"/>
        <v>260</v>
      </c>
      <c r="M10" s="49">
        <f t="shared" si="1"/>
        <v>0.8</v>
      </c>
    </row>
    <row r="11" spans="1:13" x14ac:dyDescent="0.2">
      <c r="A11" s="2" t="s">
        <v>6</v>
      </c>
      <c r="B11" s="9">
        <v>0</v>
      </c>
      <c r="C11" s="9">
        <v>505</v>
      </c>
      <c r="D11" s="9">
        <v>50</v>
      </c>
      <c r="E11" s="9">
        <v>0</v>
      </c>
      <c r="F11" s="9">
        <v>35</v>
      </c>
      <c r="G11" s="9">
        <v>40</v>
      </c>
      <c r="H11" s="9">
        <v>40</v>
      </c>
      <c r="I11" s="9">
        <v>10</v>
      </c>
      <c r="J11" s="9">
        <v>675</v>
      </c>
      <c r="K11" s="109"/>
      <c r="L11" s="37">
        <f t="shared" si="0"/>
        <v>555</v>
      </c>
      <c r="M11" s="49">
        <f t="shared" si="1"/>
        <v>0.83458646616541354</v>
      </c>
    </row>
    <row r="12" spans="1:13" x14ac:dyDescent="0.2">
      <c r="A12" s="2" t="s">
        <v>7</v>
      </c>
      <c r="B12" s="9">
        <v>300</v>
      </c>
      <c r="C12" s="9">
        <v>210</v>
      </c>
      <c r="D12" s="9">
        <v>55</v>
      </c>
      <c r="E12" s="9">
        <v>5</v>
      </c>
      <c r="F12" s="9">
        <v>30</v>
      </c>
      <c r="G12" s="9">
        <v>40</v>
      </c>
      <c r="H12" s="9">
        <v>25</v>
      </c>
      <c r="I12" s="9">
        <v>5</v>
      </c>
      <c r="J12" s="9">
        <v>670</v>
      </c>
      <c r="K12" s="109"/>
      <c r="L12" s="37">
        <f t="shared" si="0"/>
        <v>565</v>
      </c>
      <c r="M12" s="49">
        <f t="shared" si="1"/>
        <v>0.84962406015037595</v>
      </c>
    </row>
    <row r="13" spans="1:13" x14ac:dyDescent="0.2">
      <c r="A13" s="2" t="s">
        <v>8</v>
      </c>
      <c r="B13" s="9">
        <v>405</v>
      </c>
      <c r="C13" s="9">
        <v>50</v>
      </c>
      <c r="D13" s="9">
        <v>45</v>
      </c>
      <c r="E13" s="9">
        <v>0</v>
      </c>
      <c r="F13" s="9">
        <v>55</v>
      </c>
      <c r="G13" s="9">
        <v>30</v>
      </c>
      <c r="H13" s="9">
        <v>45</v>
      </c>
      <c r="I13" s="9">
        <v>25</v>
      </c>
      <c r="J13" s="9">
        <v>655</v>
      </c>
      <c r="K13" s="109"/>
      <c r="L13" s="37">
        <f t="shared" si="0"/>
        <v>500</v>
      </c>
      <c r="M13" s="49">
        <f t="shared" si="1"/>
        <v>0.79365079365079361</v>
      </c>
    </row>
    <row r="14" spans="1:13" x14ac:dyDescent="0.2">
      <c r="A14" s="2" t="s">
        <v>9</v>
      </c>
      <c r="B14" s="9">
        <v>100</v>
      </c>
      <c r="C14" s="9">
        <v>50</v>
      </c>
      <c r="D14" s="9">
        <v>30</v>
      </c>
      <c r="E14" s="9">
        <v>0</v>
      </c>
      <c r="F14" s="9">
        <v>20</v>
      </c>
      <c r="G14" s="9">
        <v>15</v>
      </c>
      <c r="H14" s="9">
        <v>15</v>
      </c>
      <c r="I14" s="9">
        <v>20</v>
      </c>
      <c r="J14" s="9">
        <v>250</v>
      </c>
      <c r="K14" s="109"/>
      <c r="L14" s="37">
        <f t="shared" si="0"/>
        <v>180</v>
      </c>
      <c r="M14" s="49">
        <f t="shared" si="1"/>
        <v>0.78260869565217395</v>
      </c>
    </row>
    <row r="15" spans="1:13" x14ac:dyDescent="0.2">
      <c r="A15" s="2" t="s">
        <v>10</v>
      </c>
      <c r="B15" s="9">
        <v>255</v>
      </c>
      <c r="C15" s="9">
        <v>60</v>
      </c>
      <c r="D15" s="9">
        <v>15</v>
      </c>
      <c r="E15" s="9">
        <v>0</v>
      </c>
      <c r="F15" s="9">
        <v>25</v>
      </c>
      <c r="G15" s="9">
        <v>25</v>
      </c>
      <c r="H15" s="9">
        <v>25</v>
      </c>
      <c r="I15" s="9">
        <v>20</v>
      </c>
      <c r="J15" s="9">
        <v>425</v>
      </c>
      <c r="K15" s="109"/>
      <c r="L15" s="37">
        <f>SUM(B15:D15)</f>
        <v>330</v>
      </c>
      <c r="M15" s="49">
        <f>L15/(J15-I15)</f>
        <v>0.81481481481481477</v>
      </c>
    </row>
    <row r="16" spans="1:13" x14ac:dyDescent="0.2">
      <c r="A16" s="2" t="s">
        <v>11</v>
      </c>
      <c r="B16" s="9">
        <v>135</v>
      </c>
      <c r="C16" s="9">
        <v>40</v>
      </c>
      <c r="D16" s="9">
        <v>15</v>
      </c>
      <c r="E16" s="9">
        <v>0</v>
      </c>
      <c r="F16" s="9">
        <v>15</v>
      </c>
      <c r="G16" s="9">
        <v>5</v>
      </c>
      <c r="H16" s="9">
        <v>10</v>
      </c>
      <c r="I16" s="9">
        <v>5</v>
      </c>
      <c r="J16" s="9">
        <v>220</v>
      </c>
      <c r="K16" s="109"/>
      <c r="L16" s="37">
        <f t="shared" si="0"/>
        <v>190</v>
      </c>
      <c r="M16" s="49">
        <f t="shared" si="1"/>
        <v>0.88372093023255816</v>
      </c>
    </row>
    <row r="17" spans="1:13" x14ac:dyDescent="0.2">
      <c r="A17" s="2" t="s">
        <v>12</v>
      </c>
      <c r="B17" s="9">
        <v>220</v>
      </c>
      <c r="C17" s="9">
        <v>155</v>
      </c>
      <c r="D17" s="9">
        <v>170</v>
      </c>
      <c r="E17" s="9">
        <v>0</v>
      </c>
      <c r="F17" s="9">
        <v>20</v>
      </c>
      <c r="G17" s="9">
        <v>30</v>
      </c>
      <c r="H17" s="9">
        <v>50</v>
      </c>
      <c r="I17" s="9">
        <v>30</v>
      </c>
      <c r="J17" s="9">
        <v>675</v>
      </c>
      <c r="K17" s="109"/>
      <c r="L17" s="37">
        <f t="shared" si="0"/>
        <v>545</v>
      </c>
      <c r="M17" s="49">
        <f t="shared" si="1"/>
        <v>0.84496124031007747</v>
      </c>
    </row>
    <row r="18" spans="1:13" x14ac:dyDescent="0.2">
      <c r="A18" s="2" t="s">
        <v>13</v>
      </c>
      <c r="B18" s="9">
        <v>0</v>
      </c>
      <c r="C18" s="9">
        <v>65</v>
      </c>
      <c r="D18" s="9">
        <v>10</v>
      </c>
      <c r="E18" s="9">
        <v>0</v>
      </c>
      <c r="F18" s="9">
        <v>10</v>
      </c>
      <c r="G18" s="9">
        <v>0</v>
      </c>
      <c r="H18" s="9">
        <v>5</v>
      </c>
      <c r="I18" s="9">
        <v>5</v>
      </c>
      <c r="J18" s="9">
        <v>95</v>
      </c>
      <c r="K18" s="109"/>
      <c r="L18" s="37">
        <f t="shared" si="0"/>
        <v>75</v>
      </c>
      <c r="M18" s="49">
        <f t="shared" si="1"/>
        <v>0.83333333333333337</v>
      </c>
    </row>
    <row r="19" spans="1:13" x14ac:dyDescent="0.2">
      <c r="A19" s="2" t="s">
        <v>14</v>
      </c>
      <c r="B19" s="9">
        <v>380</v>
      </c>
      <c r="C19" s="9">
        <v>85</v>
      </c>
      <c r="D19" s="9">
        <v>25</v>
      </c>
      <c r="E19" s="9">
        <v>0</v>
      </c>
      <c r="F19" s="9">
        <v>35</v>
      </c>
      <c r="G19" s="9">
        <v>30</v>
      </c>
      <c r="H19" s="9">
        <v>45</v>
      </c>
      <c r="I19" s="9">
        <v>15</v>
      </c>
      <c r="J19" s="9">
        <v>615</v>
      </c>
      <c r="K19" s="109"/>
      <c r="L19" s="37">
        <f t="shared" si="0"/>
        <v>490</v>
      </c>
      <c r="M19" s="49">
        <f t="shared" si="1"/>
        <v>0.81666666666666665</v>
      </c>
    </row>
    <row r="20" spans="1:13" x14ac:dyDescent="0.2">
      <c r="A20" s="2" t="s">
        <v>15</v>
      </c>
      <c r="B20" s="9">
        <v>980</v>
      </c>
      <c r="C20" s="9">
        <v>170</v>
      </c>
      <c r="D20" s="9">
        <v>100</v>
      </c>
      <c r="E20" s="9">
        <v>0</v>
      </c>
      <c r="F20" s="9">
        <v>110</v>
      </c>
      <c r="G20" s="9">
        <v>95</v>
      </c>
      <c r="H20" s="9">
        <v>115</v>
      </c>
      <c r="I20" s="9">
        <v>10</v>
      </c>
      <c r="J20" s="9">
        <v>1575</v>
      </c>
      <c r="K20" s="109"/>
      <c r="L20" s="37">
        <f t="shared" si="0"/>
        <v>1250</v>
      </c>
      <c r="M20" s="49">
        <f t="shared" si="1"/>
        <v>0.79872204472843455</v>
      </c>
    </row>
    <row r="21" spans="1:13" x14ac:dyDescent="0.2">
      <c r="A21" s="2" t="s">
        <v>16</v>
      </c>
      <c r="B21" s="9">
        <v>65</v>
      </c>
      <c r="C21" s="9">
        <v>3340</v>
      </c>
      <c r="D21" s="9">
        <v>160</v>
      </c>
      <c r="E21" s="9">
        <v>145</v>
      </c>
      <c r="F21" s="9">
        <v>265</v>
      </c>
      <c r="G21" s="9">
        <v>340</v>
      </c>
      <c r="H21" s="9">
        <v>550</v>
      </c>
      <c r="I21" s="9">
        <v>25</v>
      </c>
      <c r="J21" s="9">
        <v>4885</v>
      </c>
      <c r="K21" s="109"/>
      <c r="L21" s="37">
        <f t="shared" si="0"/>
        <v>3565</v>
      </c>
      <c r="M21" s="49">
        <f t="shared" si="1"/>
        <v>0.73353909465020573</v>
      </c>
    </row>
    <row r="22" spans="1:13" x14ac:dyDescent="0.2">
      <c r="A22" s="2" t="s">
        <v>17</v>
      </c>
      <c r="B22" s="9">
        <v>375</v>
      </c>
      <c r="C22" s="9">
        <v>190</v>
      </c>
      <c r="D22" s="9">
        <v>40</v>
      </c>
      <c r="E22" s="9">
        <v>0</v>
      </c>
      <c r="F22" s="9">
        <v>55</v>
      </c>
      <c r="G22" s="9">
        <v>30</v>
      </c>
      <c r="H22" s="9">
        <v>50</v>
      </c>
      <c r="I22" s="9">
        <v>10</v>
      </c>
      <c r="J22" s="9">
        <v>745</v>
      </c>
      <c r="K22" s="109"/>
      <c r="L22" s="37">
        <f t="shared" si="0"/>
        <v>605</v>
      </c>
      <c r="M22" s="49">
        <f t="shared" si="1"/>
        <v>0.8231292517006803</v>
      </c>
    </row>
    <row r="23" spans="1:13" x14ac:dyDescent="0.2">
      <c r="A23" s="2" t="s">
        <v>18</v>
      </c>
      <c r="B23" s="9">
        <v>5</v>
      </c>
      <c r="C23" s="9">
        <v>90</v>
      </c>
      <c r="D23" s="9">
        <v>15</v>
      </c>
      <c r="E23" s="9">
        <v>0</v>
      </c>
      <c r="F23" s="9">
        <v>10</v>
      </c>
      <c r="G23" s="9">
        <v>5</v>
      </c>
      <c r="H23" s="9">
        <v>25</v>
      </c>
      <c r="I23" s="9">
        <v>0</v>
      </c>
      <c r="J23" s="9">
        <v>155</v>
      </c>
      <c r="K23" s="109"/>
      <c r="L23" s="37">
        <f t="shared" si="0"/>
        <v>110</v>
      </c>
      <c r="M23" s="49">
        <f t="shared" si="1"/>
        <v>0.70967741935483875</v>
      </c>
    </row>
    <row r="24" spans="1:13" x14ac:dyDescent="0.2">
      <c r="A24" s="2" t="s">
        <v>19</v>
      </c>
      <c r="B24" s="9">
        <v>210</v>
      </c>
      <c r="C24" s="9">
        <v>75</v>
      </c>
      <c r="D24" s="9">
        <v>55</v>
      </c>
      <c r="E24" s="9">
        <v>0</v>
      </c>
      <c r="F24" s="9">
        <v>5</v>
      </c>
      <c r="G24" s="9">
        <v>10</v>
      </c>
      <c r="H24" s="9">
        <v>35</v>
      </c>
      <c r="I24" s="9">
        <v>50</v>
      </c>
      <c r="J24" s="9">
        <v>435</v>
      </c>
      <c r="K24" s="109"/>
      <c r="L24" s="37">
        <f t="shared" si="0"/>
        <v>340</v>
      </c>
      <c r="M24" s="49">
        <f t="shared" si="1"/>
        <v>0.88311688311688308</v>
      </c>
    </row>
    <row r="25" spans="1:13" x14ac:dyDescent="0.2">
      <c r="A25" s="2" t="s">
        <v>20</v>
      </c>
      <c r="B25" s="9">
        <v>205</v>
      </c>
      <c r="C25" s="9">
        <v>55</v>
      </c>
      <c r="D25" s="9">
        <v>0</v>
      </c>
      <c r="E25" s="9">
        <v>0</v>
      </c>
      <c r="F25" s="9">
        <v>20</v>
      </c>
      <c r="G25" s="9">
        <v>15</v>
      </c>
      <c r="H25" s="9">
        <v>15</v>
      </c>
      <c r="I25" s="9">
        <v>5</v>
      </c>
      <c r="J25" s="9">
        <v>315</v>
      </c>
      <c r="K25" s="109"/>
      <c r="L25" s="37">
        <f t="shared" si="0"/>
        <v>260</v>
      </c>
      <c r="M25" s="49">
        <f t="shared" si="1"/>
        <v>0.83870967741935487</v>
      </c>
    </row>
    <row r="26" spans="1:13" x14ac:dyDescent="0.2">
      <c r="A26" s="2" t="s">
        <v>21</v>
      </c>
      <c r="B26" s="9">
        <v>415</v>
      </c>
      <c r="C26" s="9">
        <v>170</v>
      </c>
      <c r="D26" s="9">
        <v>55</v>
      </c>
      <c r="E26" s="9">
        <v>0</v>
      </c>
      <c r="F26" s="9">
        <v>65</v>
      </c>
      <c r="G26" s="9">
        <v>110</v>
      </c>
      <c r="H26" s="9">
        <v>55</v>
      </c>
      <c r="I26" s="9">
        <v>0</v>
      </c>
      <c r="J26" s="9">
        <v>870</v>
      </c>
      <c r="K26" s="109"/>
      <c r="L26" s="37">
        <f t="shared" si="0"/>
        <v>640</v>
      </c>
      <c r="M26" s="49">
        <f t="shared" si="1"/>
        <v>0.73563218390804597</v>
      </c>
    </row>
    <row r="27" spans="1:13" x14ac:dyDescent="0.2">
      <c r="A27" s="2" t="s">
        <v>22</v>
      </c>
      <c r="B27" s="9">
        <v>910</v>
      </c>
      <c r="C27" s="9">
        <v>115</v>
      </c>
      <c r="D27" s="9">
        <v>15</v>
      </c>
      <c r="E27" s="9">
        <v>0</v>
      </c>
      <c r="F27" s="9">
        <v>65</v>
      </c>
      <c r="G27" s="9">
        <v>35</v>
      </c>
      <c r="H27" s="9">
        <v>110</v>
      </c>
      <c r="I27" s="9">
        <v>20</v>
      </c>
      <c r="J27" s="9">
        <v>1280</v>
      </c>
      <c r="K27" s="109"/>
      <c r="L27" s="37">
        <f t="shared" si="0"/>
        <v>1040</v>
      </c>
      <c r="M27" s="49">
        <f t="shared" si="1"/>
        <v>0.82539682539682535</v>
      </c>
    </row>
    <row r="28" spans="1:13" x14ac:dyDescent="0.2">
      <c r="A28" s="2" t="s">
        <v>23</v>
      </c>
      <c r="B28" s="9">
        <v>25</v>
      </c>
      <c r="C28" s="9">
        <v>35</v>
      </c>
      <c r="D28" s="9">
        <v>10</v>
      </c>
      <c r="E28" s="9">
        <v>0</v>
      </c>
      <c r="F28" s="9">
        <v>5</v>
      </c>
      <c r="G28" s="9">
        <v>5</v>
      </c>
      <c r="H28" s="9">
        <v>5</v>
      </c>
      <c r="I28" s="9">
        <v>0</v>
      </c>
      <c r="J28" s="9">
        <v>85</v>
      </c>
      <c r="K28" s="109"/>
      <c r="L28" s="37">
        <f t="shared" si="0"/>
        <v>70</v>
      </c>
      <c r="M28" s="49">
        <f t="shared" si="1"/>
        <v>0.82352941176470584</v>
      </c>
    </row>
    <row r="29" spans="1:13" x14ac:dyDescent="0.2">
      <c r="A29" s="2" t="s">
        <v>24</v>
      </c>
      <c r="B29" s="9">
        <v>340</v>
      </c>
      <c r="C29" s="9">
        <v>145</v>
      </c>
      <c r="D29" s="9">
        <v>10</v>
      </c>
      <c r="E29" s="9">
        <v>5</v>
      </c>
      <c r="F29" s="9">
        <v>20</v>
      </c>
      <c r="G29" s="9">
        <v>10</v>
      </c>
      <c r="H29" s="9">
        <v>15</v>
      </c>
      <c r="I29" s="9">
        <v>15</v>
      </c>
      <c r="J29" s="9">
        <v>560</v>
      </c>
      <c r="K29" s="109"/>
      <c r="L29" s="37">
        <f t="shared" si="0"/>
        <v>495</v>
      </c>
      <c r="M29" s="49">
        <f t="shared" si="1"/>
        <v>0.90825688073394495</v>
      </c>
    </row>
    <row r="30" spans="1:13" x14ac:dyDescent="0.2">
      <c r="A30" s="2" t="s">
        <v>25</v>
      </c>
      <c r="B30" s="9">
        <v>275</v>
      </c>
      <c r="C30" s="9">
        <v>150</v>
      </c>
      <c r="D30" s="9">
        <v>15</v>
      </c>
      <c r="E30" s="9">
        <v>0</v>
      </c>
      <c r="F30" s="9">
        <v>25</v>
      </c>
      <c r="G30" s="9">
        <v>25</v>
      </c>
      <c r="H30" s="9">
        <v>40</v>
      </c>
      <c r="I30" s="9">
        <v>5</v>
      </c>
      <c r="J30" s="9">
        <v>540</v>
      </c>
      <c r="K30" s="109"/>
      <c r="L30" s="37">
        <f t="shared" si="0"/>
        <v>440</v>
      </c>
      <c r="M30" s="49">
        <f t="shared" si="1"/>
        <v>0.82242990654205606</v>
      </c>
    </row>
    <row r="31" spans="1:13" x14ac:dyDescent="0.2">
      <c r="A31" s="2" t="s">
        <v>26</v>
      </c>
      <c r="B31" s="9">
        <v>5</v>
      </c>
      <c r="C31" s="9">
        <v>365</v>
      </c>
      <c r="D31" s="9">
        <v>50</v>
      </c>
      <c r="E31" s="9">
        <v>0</v>
      </c>
      <c r="F31" s="9">
        <v>30</v>
      </c>
      <c r="G31" s="9">
        <v>10</v>
      </c>
      <c r="H31" s="9">
        <v>25</v>
      </c>
      <c r="I31" s="9">
        <v>5</v>
      </c>
      <c r="J31" s="9">
        <v>485</v>
      </c>
      <c r="K31" s="109"/>
      <c r="L31" s="37">
        <f t="shared" si="0"/>
        <v>420</v>
      </c>
      <c r="M31" s="49">
        <f t="shared" si="1"/>
        <v>0.875</v>
      </c>
    </row>
    <row r="32" spans="1:13" x14ac:dyDescent="0.2">
      <c r="A32" s="2" t="s">
        <v>27</v>
      </c>
      <c r="B32" s="9">
        <v>30</v>
      </c>
      <c r="C32" s="9">
        <v>20</v>
      </c>
      <c r="D32" s="9">
        <v>0</v>
      </c>
      <c r="E32" s="9">
        <v>0</v>
      </c>
      <c r="F32" s="9">
        <v>5</v>
      </c>
      <c r="G32" s="9">
        <v>10</v>
      </c>
      <c r="H32" s="9">
        <v>5</v>
      </c>
      <c r="I32" s="9">
        <v>0</v>
      </c>
      <c r="J32" s="9">
        <v>65</v>
      </c>
      <c r="K32" s="109"/>
      <c r="L32" s="37">
        <f t="shared" si="0"/>
        <v>50</v>
      </c>
      <c r="M32" s="49">
        <f t="shared" si="1"/>
        <v>0.76923076923076927</v>
      </c>
    </row>
    <row r="33" spans="1:13" x14ac:dyDescent="0.2">
      <c r="A33" s="2" t="s">
        <v>28</v>
      </c>
      <c r="B33" s="9">
        <v>335</v>
      </c>
      <c r="C33" s="9">
        <v>30</v>
      </c>
      <c r="D33" s="9">
        <v>25</v>
      </c>
      <c r="E33" s="9">
        <v>0</v>
      </c>
      <c r="F33" s="9">
        <v>40</v>
      </c>
      <c r="G33" s="9">
        <v>30</v>
      </c>
      <c r="H33" s="9">
        <v>30</v>
      </c>
      <c r="I33" s="9">
        <v>35</v>
      </c>
      <c r="J33" s="9">
        <v>530</v>
      </c>
      <c r="K33" s="109"/>
      <c r="L33" s="37">
        <f t="shared" si="0"/>
        <v>390</v>
      </c>
      <c r="M33" s="49">
        <f t="shared" si="1"/>
        <v>0.78787878787878785</v>
      </c>
    </row>
    <row r="34" spans="1:13" x14ac:dyDescent="0.2">
      <c r="A34" s="2" t="s">
        <v>29</v>
      </c>
      <c r="B34" s="9">
        <v>1020</v>
      </c>
      <c r="C34" s="9">
        <v>180</v>
      </c>
      <c r="D34" s="9">
        <v>50</v>
      </c>
      <c r="E34" s="9">
        <v>0</v>
      </c>
      <c r="F34" s="9">
        <v>80</v>
      </c>
      <c r="G34" s="9">
        <v>20</v>
      </c>
      <c r="H34" s="9">
        <v>195</v>
      </c>
      <c r="I34" s="9">
        <v>65</v>
      </c>
      <c r="J34" s="9">
        <v>1610</v>
      </c>
      <c r="K34" s="109"/>
      <c r="L34" s="37">
        <f t="shared" si="0"/>
        <v>1250</v>
      </c>
      <c r="M34" s="49">
        <f t="shared" si="1"/>
        <v>0.80906148867313921</v>
      </c>
    </row>
    <row r="35" spans="1:13" x14ac:dyDescent="0.2">
      <c r="A35" s="2" t="s">
        <v>30</v>
      </c>
      <c r="B35" s="9">
        <v>110</v>
      </c>
      <c r="C35" s="9">
        <v>50</v>
      </c>
      <c r="D35" s="9">
        <v>15</v>
      </c>
      <c r="E35" s="9">
        <v>0</v>
      </c>
      <c r="F35" s="9">
        <v>35</v>
      </c>
      <c r="G35" s="9">
        <v>20</v>
      </c>
      <c r="H35" s="9">
        <v>60</v>
      </c>
      <c r="I35" s="9">
        <v>10</v>
      </c>
      <c r="J35" s="9">
        <v>295</v>
      </c>
      <c r="K35" s="109"/>
      <c r="L35" s="37">
        <f t="shared" si="0"/>
        <v>175</v>
      </c>
      <c r="M35" s="49">
        <f t="shared" si="1"/>
        <v>0.61403508771929827</v>
      </c>
    </row>
    <row r="36" spans="1:13" x14ac:dyDescent="0.2">
      <c r="A36" s="2" t="s">
        <v>31</v>
      </c>
      <c r="B36" s="9">
        <v>425</v>
      </c>
      <c r="C36" s="9">
        <v>170</v>
      </c>
      <c r="D36" s="9">
        <v>25</v>
      </c>
      <c r="E36" s="9">
        <v>0</v>
      </c>
      <c r="F36" s="9">
        <v>95</v>
      </c>
      <c r="G36" s="9">
        <v>35</v>
      </c>
      <c r="H36" s="9">
        <v>50</v>
      </c>
      <c r="I36" s="9">
        <v>15</v>
      </c>
      <c r="J36" s="9">
        <v>820</v>
      </c>
      <c r="K36" s="109"/>
      <c r="L36" s="37">
        <f t="shared" si="0"/>
        <v>620</v>
      </c>
      <c r="M36" s="49">
        <f t="shared" si="1"/>
        <v>0.77018633540372672</v>
      </c>
    </row>
    <row r="37" spans="1:13" x14ac:dyDescent="0.2">
      <c r="A37" s="3" t="s">
        <v>32</v>
      </c>
      <c r="B37" s="11">
        <v>455</v>
      </c>
      <c r="C37" s="11">
        <v>205</v>
      </c>
      <c r="D37" s="11">
        <v>25</v>
      </c>
      <c r="E37" s="11">
        <v>0</v>
      </c>
      <c r="F37" s="11">
        <v>50</v>
      </c>
      <c r="G37" s="11">
        <v>35</v>
      </c>
      <c r="H37" s="11">
        <v>40</v>
      </c>
      <c r="I37" s="11">
        <v>10</v>
      </c>
      <c r="J37" s="11">
        <v>815</v>
      </c>
      <c r="K37" s="109"/>
      <c r="L37" s="36">
        <f t="shared" si="0"/>
        <v>685</v>
      </c>
      <c r="M37" s="50">
        <f t="shared" si="1"/>
        <v>0.85093167701863359</v>
      </c>
    </row>
    <row r="38" spans="1:13" x14ac:dyDescent="0.2">
      <c r="A38" s="1"/>
      <c r="B38" s="119"/>
      <c r="C38" s="119"/>
      <c r="D38" s="119"/>
      <c r="E38" s="119"/>
      <c r="F38" s="119"/>
      <c r="G38" s="119"/>
      <c r="H38" s="119"/>
      <c r="I38" s="119"/>
      <c r="J38" s="119"/>
      <c r="K38" s="109"/>
      <c r="L38" s="150"/>
      <c r="M38" s="160"/>
    </row>
    <row r="39" spans="1:13" x14ac:dyDescent="0.2">
      <c r="A39" s="30" t="s">
        <v>368</v>
      </c>
    </row>
    <row r="41" spans="1:13" ht="38.25" x14ac:dyDescent="0.2">
      <c r="A41" s="2"/>
      <c r="B41" s="13" t="s">
        <v>128</v>
      </c>
      <c r="C41" s="13" t="s">
        <v>133</v>
      </c>
      <c r="D41" s="13" t="s">
        <v>132</v>
      </c>
      <c r="E41" s="13" t="s">
        <v>113</v>
      </c>
      <c r="F41" s="13" t="s">
        <v>134</v>
      </c>
      <c r="G41" s="13" t="s">
        <v>129</v>
      </c>
      <c r="H41" s="13" t="s">
        <v>131</v>
      </c>
      <c r="I41" s="13" t="s">
        <v>130</v>
      </c>
      <c r="J41" s="13" t="s">
        <v>206</v>
      </c>
    </row>
    <row r="42" spans="1:13" x14ac:dyDescent="0.2">
      <c r="A42" s="4" t="s">
        <v>0</v>
      </c>
      <c r="B42" s="68">
        <f>B5/$J5</f>
        <v>0.41204099060631938</v>
      </c>
      <c r="C42" s="68">
        <f t="shared" ref="C42:J42" si="2">C5/$J5</f>
        <v>0.31874466268146884</v>
      </c>
      <c r="D42" s="68">
        <f t="shared" si="2"/>
        <v>5.1238257899231428E-2</v>
      </c>
      <c r="E42" s="68">
        <f t="shared" si="2"/>
        <v>7.0452604611443209E-3</v>
      </c>
      <c r="F42" s="68">
        <f t="shared" si="2"/>
        <v>5.9137489325362939E-2</v>
      </c>
      <c r="G42" s="68">
        <f t="shared" si="2"/>
        <v>5.0597779675491034E-2</v>
      </c>
      <c r="H42" s="68">
        <f t="shared" si="2"/>
        <v>8.1981212638770284E-2</v>
      </c>
      <c r="I42" s="68">
        <f t="shared" si="2"/>
        <v>1.9214346712211786E-2</v>
      </c>
      <c r="J42" s="68">
        <f t="shared" si="2"/>
        <v>1</v>
      </c>
    </row>
    <row r="43" spans="1:13" x14ac:dyDescent="0.2">
      <c r="A43" s="2" t="s">
        <v>1</v>
      </c>
      <c r="B43" s="70">
        <f t="shared" ref="B43:J43" si="3">B6/$J6</f>
        <v>0.58196721311475408</v>
      </c>
      <c r="C43" s="70">
        <f t="shared" si="3"/>
        <v>0.15163934426229508</v>
      </c>
      <c r="D43" s="70">
        <f t="shared" si="3"/>
        <v>4.0983606557377046E-2</v>
      </c>
      <c r="E43" s="70">
        <f t="shared" si="3"/>
        <v>0</v>
      </c>
      <c r="F43" s="70">
        <f t="shared" si="3"/>
        <v>4.5081967213114756E-2</v>
      </c>
      <c r="G43" s="70">
        <f t="shared" si="3"/>
        <v>5.737704918032787E-2</v>
      </c>
      <c r="H43" s="70">
        <f t="shared" si="3"/>
        <v>0.11475409836065574</v>
      </c>
      <c r="I43" s="70">
        <f t="shared" si="3"/>
        <v>4.0983606557377051E-3</v>
      </c>
      <c r="J43" s="70">
        <f t="shared" si="3"/>
        <v>1</v>
      </c>
    </row>
    <row r="44" spans="1:13" x14ac:dyDescent="0.2">
      <c r="A44" s="2" t="s">
        <v>2</v>
      </c>
      <c r="B44" s="70">
        <f t="shared" ref="B44:J44" si="4">B7/$J7</f>
        <v>0.66272189349112431</v>
      </c>
      <c r="C44" s="70">
        <f t="shared" si="4"/>
        <v>0.17159763313609466</v>
      </c>
      <c r="D44" s="70">
        <f t="shared" si="4"/>
        <v>4.142011834319527E-2</v>
      </c>
      <c r="E44" s="70">
        <f t="shared" si="4"/>
        <v>0</v>
      </c>
      <c r="F44" s="70">
        <f t="shared" si="4"/>
        <v>4.7337278106508875E-2</v>
      </c>
      <c r="G44" s="70">
        <f t="shared" si="4"/>
        <v>2.9585798816568046E-2</v>
      </c>
      <c r="H44" s="70">
        <f t="shared" si="4"/>
        <v>4.142011834319527E-2</v>
      </c>
      <c r="I44" s="70">
        <f t="shared" si="4"/>
        <v>1.1834319526627219E-2</v>
      </c>
      <c r="J44" s="70">
        <f t="shared" si="4"/>
        <v>1</v>
      </c>
    </row>
    <row r="45" spans="1:13" x14ac:dyDescent="0.2">
      <c r="A45" s="2" t="s">
        <v>3</v>
      </c>
      <c r="B45" s="70">
        <f t="shared" ref="B45:J45" si="5">B8/$J8</f>
        <v>0.55223880597014929</v>
      </c>
      <c r="C45" s="70">
        <f t="shared" si="5"/>
        <v>0.2537313432835821</v>
      </c>
      <c r="D45" s="70">
        <f t="shared" si="5"/>
        <v>4.4776119402985072E-2</v>
      </c>
      <c r="E45" s="70">
        <f t="shared" si="5"/>
        <v>0</v>
      </c>
      <c r="F45" s="70">
        <f t="shared" si="5"/>
        <v>2.9850746268656716E-2</v>
      </c>
      <c r="G45" s="70">
        <f t="shared" si="5"/>
        <v>2.9850746268656716E-2</v>
      </c>
      <c r="H45" s="70">
        <f t="shared" si="5"/>
        <v>7.4626865671641784E-2</v>
      </c>
      <c r="I45" s="70">
        <f t="shared" si="5"/>
        <v>1.4925373134328358E-2</v>
      </c>
      <c r="J45" s="70">
        <f t="shared" si="5"/>
        <v>1</v>
      </c>
    </row>
    <row r="46" spans="1:13" x14ac:dyDescent="0.2">
      <c r="A46" s="2" t="s">
        <v>4</v>
      </c>
      <c r="B46" s="70">
        <f t="shared" ref="B46:J46" si="6">B9/$J9</f>
        <v>1.5151515151515152E-2</v>
      </c>
      <c r="C46" s="70">
        <f t="shared" si="6"/>
        <v>0.71212121212121215</v>
      </c>
      <c r="D46" s="70">
        <f t="shared" si="6"/>
        <v>7.575757575757576E-2</v>
      </c>
      <c r="E46" s="70">
        <f t="shared" si="6"/>
        <v>1.5151515151515152E-2</v>
      </c>
      <c r="F46" s="70">
        <f t="shared" si="6"/>
        <v>0.10606060606060606</v>
      </c>
      <c r="G46" s="70">
        <f t="shared" si="6"/>
        <v>3.0303030303030304E-2</v>
      </c>
      <c r="H46" s="70">
        <f t="shared" si="6"/>
        <v>4.5454545454545456E-2</v>
      </c>
      <c r="I46" s="70">
        <f t="shared" si="6"/>
        <v>1.5151515151515152E-2</v>
      </c>
      <c r="J46" s="70">
        <f t="shared" si="6"/>
        <v>1</v>
      </c>
    </row>
    <row r="47" spans="1:13" x14ac:dyDescent="0.2">
      <c r="A47" s="2" t="s">
        <v>5</v>
      </c>
      <c r="B47" s="70">
        <f t="shared" ref="B47:J47" si="7">B10/$J10</f>
        <v>0.6470588235294118</v>
      </c>
      <c r="C47" s="70">
        <f t="shared" si="7"/>
        <v>0.10294117647058823</v>
      </c>
      <c r="D47" s="70">
        <f t="shared" si="7"/>
        <v>1.4705882352941176E-2</v>
      </c>
      <c r="E47" s="70">
        <f t="shared" si="7"/>
        <v>0</v>
      </c>
      <c r="F47" s="70">
        <f t="shared" si="7"/>
        <v>8.8235294117647065E-2</v>
      </c>
      <c r="G47" s="70">
        <f t="shared" si="7"/>
        <v>4.4117647058823532E-2</v>
      </c>
      <c r="H47" s="70">
        <f t="shared" si="7"/>
        <v>5.8823529411764705E-2</v>
      </c>
      <c r="I47" s="70">
        <f t="shared" si="7"/>
        <v>4.4117647058823532E-2</v>
      </c>
      <c r="J47" s="70">
        <f t="shared" si="7"/>
        <v>1</v>
      </c>
    </row>
    <row r="48" spans="1:13" x14ac:dyDescent="0.2">
      <c r="A48" s="2" t="s">
        <v>6</v>
      </c>
      <c r="B48" s="70">
        <f t="shared" ref="B48:J48" si="8">B11/$J11</f>
        <v>0</v>
      </c>
      <c r="C48" s="70">
        <f t="shared" si="8"/>
        <v>0.74814814814814812</v>
      </c>
      <c r="D48" s="70">
        <f t="shared" si="8"/>
        <v>7.407407407407407E-2</v>
      </c>
      <c r="E48" s="70">
        <f t="shared" si="8"/>
        <v>0</v>
      </c>
      <c r="F48" s="70">
        <f t="shared" si="8"/>
        <v>5.185185185185185E-2</v>
      </c>
      <c r="G48" s="70">
        <f t="shared" si="8"/>
        <v>5.9259259259259262E-2</v>
      </c>
      <c r="H48" s="70">
        <f t="shared" si="8"/>
        <v>5.9259259259259262E-2</v>
      </c>
      <c r="I48" s="70">
        <f t="shared" si="8"/>
        <v>1.4814814814814815E-2</v>
      </c>
      <c r="J48" s="70">
        <f t="shared" si="8"/>
        <v>1</v>
      </c>
    </row>
    <row r="49" spans="1:10" x14ac:dyDescent="0.2">
      <c r="A49" s="2" t="s">
        <v>7</v>
      </c>
      <c r="B49" s="70">
        <f t="shared" ref="B49:J49" si="9">B12/$J12</f>
        <v>0.44776119402985076</v>
      </c>
      <c r="C49" s="70">
        <f t="shared" si="9"/>
        <v>0.31343283582089554</v>
      </c>
      <c r="D49" s="70">
        <f t="shared" si="9"/>
        <v>8.2089552238805971E-2</v>
      </c>
      <c r="E49" s="70">
        <f t="shared" si="9"/>
        <v>7.462686567164179E-3</v>
      </c>
      <c r="F49" s="70">
        <f t="shared" si="9"/>
        <v>4.4776119402985072E-2</v>
      </c>
      <c r="G49" s="70">
        <f t="shared" si="9"/>
        <v>5.9701492537313432E-2</v>
      </c>
      <c r="H49" s="70">
        <f t="shared" si="9"/>
        <v>3.7313432835820892E-2</v>
      </c>
      <c r="I49" s="70">
        <f t="shared" si="9"/>
        <v>7.462686567164179E-3</v>
      </c>
      <c r="J49" s="70">
        <f t="shared" si="9"/>
        <v>1</v>
      </c>
    </row>
    <row r="50" spans="1:10" x14ac:dyDescent="0.2">
      <c r="A50" s="2" t="s">
        <v>8</v>
      </c>
      <c r="B50" s="70">
        <f t="shared" ref="B50:J50" si="10">B13/$J13</f>
        <v>0.61832061068702293</v>
      </c>
      <c r="C50" s="70">
        <f t="shared" si="10"/>
        <v>7.6335877862595422E-2</v>
      </c>
      <c r="D50" s="70">
        <f t="shared" si="10"/>
        <v>6.8702290076335881E-2</v>
      </c>
      <c r="E50" s="70">
        <f t="shared" si="10"/>
        <v>0</v>
      </c>
      <c r="F50" s="70">
        <f t="shared" si="10"/>
        <v>8.3969465648854963E-2</v>
      </c>
      <c r="G50" s="70">
        <f t="shared" si="10"/>
        <v>4.5801526717557252E-2</v>
      </c>
      <c r="H50" s="70">
        <f t="shared" si="10"/>
        <v>6.8702290076335881E-2</v>
      </c>
      <c r="I50" s="70">
        <f t="shared" si="10"/>
        <v>3.8167938931297711E-2</v>
      </c>
      <c r="J50" s="70">
        <f t="shared" si="10"/>
        <v>1</v>
      </c>
    </row>
    <row r="51" spans="1:10" x14ac:dyDescent="0.2">
      <c r="A51" s="2" t="s">
        <v>9</v>
      </c>
      <c r="B51" s="70">
        <f t="shared" ref="B51:J51" si="11">B14/$J14</f>
        <v>0.4</v>
      </c>
      <c r="C51" s="70">
        <f t="shared" si="11"/>
        <v>0.2</v>
      </c>
      <c r="D51" s="70">
        <f t="shared" si="11"/>
        <v>0.12</v>
      </c>
      <c r="E51" s="70">
        <f t="shared" si="11"/>
        <v>0</v>
      </c>
      <c r="F51" s="70">
        <f t="shared" si="11"/>
        <v>0.08</v>
      </c>
      <c r="G51" s="70">
        <f t="shared" si="11"/>
        <v>0.06</v>
      </c>
      <c r="H51" s="70">
        <f t="shared" si="11"/>
        <v>0.06</v>
      </c>
      <c r="I51" s="70">
        <f t="shared" si="11"/>
        <v>0.08</v>
      </c>
      <c r="J51" s="70">
        <f t="shared" si="11"/>
        <v>1</v>
      </c>
    </row>
    <row r="52" spans="1:10" x14ac:dyDescent="0.2">
      <c r="A52" s="2" t="s">
        <v>10</v>
      </c>
      <c r="B52" s="70">
        <f t="shared" ref="B52:J52" si="12">B15/$J15</f>
        <v>0.6</v>
      </c>
      <c r="C52" s="70">
        <f t="shared" si="12"/>
        <v>0.14117647058823529</v>
      </c>
      <c r="D52" s="70">
        <f t="shared" si="12"/>
        <v>3.5294117647058823E-2</v>
      </c>
      <c r="E52" s="70">
        <f t="shared" si="12"/>
        <v>0</v>
      </c>
      <c r="F52" s="70">
        <f t="shared" si="12"/>
        <v>5.8823529411764705E-2</v>
      </c>
      <c r="G52" s="70">
        <f t="shared" si="12"/>
        <v>5.8823529411764705E-2</v>
      </c>
      <c r="H52" s="70">
        <f t="shared" si="12"/>
        <v>5.8823529411764705E-2</v>
      </c>
      <c r="I52" s="70">
        <f t="shared" si="12"/>
        <v>4.7058823529411764E-2</v>
      </c>
      <c r="J52" s="70">
        <f t="shared" si="12"/>
        <v>1</v>
      </c>
    </row>
    <row r="53" spans="1:10" x14ac:dyDescent="0.2">
      <c r="A53" s="2" t="s">
        <v>11</v>
      </c>
      <c r="B53" s="70">
        <f t="shared" ref="B53:J53" si="13">B16/$J16</f>
        <v>0.61363636363636365</v>
      </c>
      <c r="C53" s="70">
        <f t="shared" si="13"/>
        <v>0.18181818181818182</v>
      </c>
      <c r="D53" s="70">
        <f t="shared" si="13"/>
        <v>6.8181818181818177E-2</v>
      </c>
      <c r="E53" s="70">
        <f t="shared" si="13"/>
        <v>0</v>
      </c>
      <c r="F53" s="70">
        <f t="shared" si="13"/>
        <v>6.8181818181818177E-2</v>
      </c>
      <c r="G53" s="70">
        <f t="shared" si="13"/>
        <v>2.2727272727272728E-2</v>
      </c>
      <c r="H53" s="70">
        <f t="shared" si="13"/>
        <v>4.5454545454545456E-2</v>
      </c>
      <c r="I53" s="70">
        <f t="shared" si="13"/>
        <v>2.2727272727272728E-2</v>
      </c>
      <c r="J53" s="70">
        <f t="shared" si="13"/>
        <v>1</v>
      </c>
    </row>
    <row r="54" spans="1:10" x14ac:dyDescent="0.2">
      <c r="A54" s="2" t="s">
        <v>12</v>
      </c>
      <c r="B54" s="70">
        <f t="shared" ref="B54:J54" si="14">B17/$J17</f>
        <v>0.32592592592592595</v>
      </c>
      <c r="C54" s="70">
        <f t="shared" si="14"/>
        <v>0.22962962962962963</v>
      </c>
      <c r="D54" s="70">
        <f t="shared" si="14"/>
        <v>0.25185185185185183</v>
      </c>
      <c r="E54" s="70">
        <f t="shared" si="14"/>
        <v>0</v>
      </c>
      <c r="F54" s="70">
        <f t="shared" si="14"/>
        <v>2.9629629629629631E-2</v>
      </c>
      <c r="G54" s="70">
        <f t="shared" si="14"/>
        <v>4.4444444444444446E-2</v>
      </c>
      <c r="H54" s="70">
        <f t="shared" si="14"/>
        <v>7.407407407407407E-2</v>
      </c>
      <c r="I54" s="70">
        <f t="shared" si="14"/>
        <v>4.4444444444444446E-2</v>
      </c>
      <c r="J54" s="70">
        <f t="shared" si="14"/>
        <v>1</v>
      </c>
    </row>
    <row r="55" spans="1:10" x14ac:dyDescent="0.2">
      <c r="A55" s="2" t="s">
        <v>13</v>
      </c>
      <c r="B55" s="70">
        <f t="shared" ref="B55:J55" si="15">B18/$J18</f>
        <v>0</v>
      </c>
      <c r="C55" s="70">
        <f t="shared" si="15"/>
        <v>0.68421052631578949</v>
      </c>
      <c r="D55" s="70">
        <f t="shared" si="15"/>
        <v>0.10526315789473684</v>
      </c>
      <c r="E55" s="70">
        <f t="shared" si="15"/>
        <v>0</v>
      </c>
      <c r="F55" s="70">
        <f t="shared" si="15"/>
        <v>0.10526315789473684</v>
      </c>
      <c r="G55" s="70">
        <f t="shared" si="15"/>
        <v>0</v>
      </c>
      <c r="H55" s="70">
        <f t="shared" si="15"/>
        <v>5.2631578947368418E-2</v>
      </c>
      <c r="I55" s="70">
        <f t="shared" si="15"/>
        <v>5.2631578947368418E-2</v>
      </c>
      <c r="J55" s="70">
        <f t="shared" si="15"/>
        <v>1</v>
      </c>
    </row>
    <row r="56" spans="1:10" x14ac:dyDescent="0.2">
      <c r="A56" s="2" t="s">
        <v>14</v>
      </c>
      <c r="B56" s="70">
        <f t="shared" ref="B56:J56" si="16">B19/$J19</f>
        <v>0.61788617886178865</v>
      </c>
      <c r="C56" s="70">
        <f t="shared" si="16"/>
        <v>0.13821138211382114</v>
      </c>
      <c r="D56" s="70">
        <f t="shared" si="16"/>
        <v>4.065040650406504E-2</v>
      </c>
      <c r="E56" s="70">
        <f t="shared" si="16"/>
        <v>0</v>
      </c>
      <c r="F56" s="70">
        <f t="shared" si="16"/>
        <v>5.6910569105691054E-2</v>
      </c>
      <c r="G56" s="70">
        <f t="shared" si="16"/>
        <v>4.878048780487805E-2</v>
      </c>
      <c r="H56" s="70">
        <f t="shared" si="16"/>
        <v>7.3170731707317069E-2</v>
      </c>
      <c r="I56" s="70">
        <f t="shared" si="16"/>
        <v>2.4390243902439025E-2</v>
      </c>
      <c r="J56" s="70">
        <f t="shared" si="16"/>
        <v>1</v>
      </c>
    </row>
    <row r="57" spans="1:10" x14ac:dyDescent="0.2">
      <c r="A57" s="2" t="s">
        <v>15</v>
      </c>
      <c r="B57" s="70">
        <f t="shared" ref="B57:J57" si="17">B20/$J20</f>
        <v>0.62222222222222223</v>
      </c>
      <c r="C57" s="70">
        <f t="shared" si="17"/>
        <v>0.10793650793650794</v>
      </c>
      <c r="D57" s="70">
        <f t="shared" si="17"/>
        <v>6.3492063492063489E-2</v>
      </c>
      <c r="E57" s="70">
        <f t="shared" si="17"/>
        <v>0</v>
      </c>
      <c r="F57" s="70">
        <f t="shared" si="17"/>
        <v>6.9841269841269843E-2</v>
      </c>
      <c r="G57" s="70">
        <f t="shared" si="17"/>
        <v>6.0317460317460318E-2</v>
      </c>
      <c r="H57" s="70">
        <f t="shared" si="17"/>
        <v>7.301587301587302E-2</v>
      </c>
      <c r="I57" s="70">
        <f t="shared" si="17"/>
        <v>6.3492063492063492E-3</v>
      </c>
      <c r="J57" s="70">
        <f t="shared" si="17"/>
        <v>1</v>
      </c>
    </row>
    <row r="58" spans="1:10" x14ac:dyDescent="0.2">
      <c r="A58" s="2" t="s">
        <v>16</v>
      </c>
      <c r="B58" s="70">
        <f t="shared" ref="B58:J58" si="18">B21/$J21</f>
        <v>1.3306038894575231E-2</v>
      </c>
      <c r="C58" s="70">
        <f t="shared" si="18"/>
        <v>0.68372569089048107</v>
      </c>
      <c r="D58" s="70">
        <f t="shared" si="18"/>
        <v>3.2753326509723645E-2</v>
      </c>
      <c r="E58" s="70">
        <f t="shared" si="18"/>
        <v>2.9682702149437051E-2</v>
      </c>
      <c r="F58" s="70">
        <f t="shared" si="18"/>
        <v>5.4247697031729783E-2</v>
      </c>
      <c r="G58" s="70">
        <f t="shared" si="18"/>
        <v>6.9600818833162742E-2</v>
      </c>
      <c r="H58" s="70">
        <f t="shared" si="18"/>
        <v>0.11258955987717502</v>
      </c>
      <c r="I58" s="70">
        <f t="shared" si="18"/>
        <v>5.1177072671443197E-3</v>
      </c>
      <c r="J58" s="70">
        <f t="shared" si="18"/>
        <v>1</v>
      </c>
    </row>
    <row r="59" spans="1:10" x14ac:dyDescent="0.2">
      <c r="A59" s="2" t="s">
        <v>17</v>
      </c>
      <c r="B59" s="70">
        <f t="shared" ref="B59:J59" si="19">B22/$J22</f>
        <v>0.50335570469798663</v>
      </c>
      <c r="C59" s="70">
        <f t="shared" si="19"/>
        <v>0.25503355704697989</v>
      </c>
      <c r="D59" s="70">
        <f t="shared" si="19"/>
        <v>5.3691275167785234E-2</v>
      </c>
      <c r="E59" s="70">
        <f t="shared" si="19"/>
        <v>0</v>
      </c>
      <c r="F59" s="70">
        <f t="shared" si="19"/>
        <v>7.3825503355704702E-2</v>
      </c>
      <c r="G59" s="70">
        <f t="shared" si="19"/>
        <v>4.0268456375838924E-2</v>
      </c>
      <c r="H59" s="70">
        <f t="shared" si="19"/>
        <v>6.7114093959731544E-2</v>
      </c>
      <c r="I59" s="70">
        <f t="shared" si="19"/>
        <v>1.3422818791946308E-2</v>
      </c>
      <c r="J59" s="70">
        <f t="shared" si="19"/>
        <v>1</v>
      </c>
    </row>
    <row r="60" spans="1:10" x14ac:dyDescent="0.2">
      <c r="A60" s="2" t="s">
        <v>18</v>
      </c>
      <c r="B60" s="70">
        <f t="shared" ref="B60:J60" si="20">B23/$J23</f>
        <v>3.2258064516129031E-2</v>
      </c>
      <c r="C60" s="70">
        <f t="shared" si="20"/>
        <v>0.58064516129032262</v>
      </c>
      <c r="D60" s="70">
        <f t="shared" si="20"/>
        <v>9.6774193548387094E-2</v>
      </c>
      <c r="E60" s="70">
        <f t="shared" si="20"/>
        <v>0</v>
      </c>
      <c r="F60" s="70">
        <f t="shared" si="20"/>
        <v>6.4516129032258063E-2</v>
      </c>
      <c r="G60" s="70">
        <f t="shared" si="20"/>
        <v>3.2258064516129031E-2</v>
      </c>
      <c r="H60" s="70">
        <f t="shared" si="20"/>
        <v>0.16129032258064516</v>
      </c>
      <c r="I60" s="70">
        <f t="shared" si="20"/>
        <v>0</v>
      </c>
      <c r="J60" s="70">
        <f t="shared" si="20"/>
        <v>1</v>
      </c>
    </row>
    <row r="61" spans="1:10" x14ac:dyDescent="0.2">
      <c r="A61" s="2" t="s">
        <v>19</v>
      </c>
      <c r="B61" s="70">
        <f t="shared" ref="B61:J61" si="21">B24/$J24</f>
        <v>0.48275862068965519</v>
      </c>
      <c r="C61" s="70">
        <f t="shared" si="21"/>
        <v>0.17241379310344829</v>
      </c>
      <c r="D61" s="70">
        <f t="shared" si="21"/>
        <v>0.12643678160919541</v>
      </c>
      <c r="E61" s="70">
        <f t="shared" si="21"/>
        <v>0</v>
      </c>
      <c r="F61" s="70">
        <f t="shared" si="21"/>
        <v>1.1494252873563218E-2</v>
      </c>
      <c r="G61" s="70">
        <f t="shared" si="21"/>
        <v>2.2988505747126436E-2</v>
      </c>
      <c r="H61" s="70">
        <f t="shared" si="21"/>
        <v>8.0459770114942528E-2</v>
      </c>
      <c r="I61" s="70">
        <f t="shared" si="21"/>
        <v>0.11494252873563218</v>
      </c>
      <c r="J61" s="70">
        <f t="shared" si="21"/>
        <v>1</v>
      </c>
    </row>
    <row r="62" spans="1:10" x14ac:dyDescent="0.2">
      <c r="A62" s="2" t="s">
        <v>20</v>
      </c>
      <c r="B62" s="70">
        <f t="shared" ref="B62:J62" si="22">B25/$J25</f>
        <v>0.65079365079365081</v>
      </c>
      <c r="C62" s="70">
        <f t="shared" si="22"/>
        <v>0.17460317460317459</v>
      </c>
      <c r="D62" s="70">
        <f t="shared" si="22"/>
        <v>0</v>
      </c>
      <c r="E62" s="70">
        <f t="shared" si="22"/>
        <v>0</v>
      </c>
      <c r="F62" s="70">
        <f t="shared" si="22"/>
        <v>6.3492063492063489E-2</v>
      </c>
      <c r="G62" s="70">
        <f t="shared" si="22"/>
        <v>4.7619047619047616E-2</v>
      </c>
      <c r="H62" s="70">
        <f t="shared" si="22"/>
        <v>4.7619047619047616E-2</v>
      </c>
      <c r="I62" s="70">
        <f t="shared" si="22"/>
        <v>1.5873015873015872E-2</v>
      </c>
      <c r="J62" s="70">
        <f t="shared" si="22"/>
        <v>1</v>
      </c>
    </row>
    <row r="63" spans="1:10" x14ac:dyDescent="0.2">
      <c r="A63" s="2" t="s">
        <v>21</v>
      </c>
      <c r="B63" s="70">
        <f t="shared" ref="B63:J63" si="23">B26/$J26</f>
        <v>0.47701149425287354</v>
      </c>
      <c r="C63" s="70">
        <f t="shared" si="23"/>
        <v>0.19540229885057472</v>
      </c>
      <c r="D63" s="70">
        <f t="shared" si="23"/>
        <v>6.3218390804597707E-2</v>
      </c>
      <c r="E63" s="70">
        <f t="shared" si="23"/>
        <v>0</v>
      </c>
      <c r="F63" s="70">
        <f t="shared" si="23"/>
        <v>7.4712643678160925E-2</v>
      </c>
      <c r="G63" s="70">
        <f t="shared" si="23"/>
        <v>0.12643678160919541</v>
      </c>
      <c r="H63" s="70">
        <f t="shared" si="23"/>
        <v>6.3218390804597707E-2</v>
      </c>
      <c r="I63" s="70">
        <f t="shared" si="23"/>
        <v>0</v>
      </c>
      <c r="J63" s="70">
        <f t="shared" si="23"/>
        <v>1</v>
      </c>
    </row>
    <row r="64" spans="1:10" x14ac:dyDescent="0.2">
      <c r="A64" s="2" t="s">
        <v>22</v>
      </c>
      <c r="B64" s="70">
        <f t="shared" ref="B64:J64" si="24">B27/$J27</f>
        <v>0.7109375</v>
      </c>
      <c r="C64" s="70">
        <f t="shared" si="24"/>
        <v>8.984375E-2</v>
      </c>
      <c r="D64" s="70">
        <f t="shared" si="24"/>
        <v>1.171875E-2</v>
      </c>
      <c r="E64" s="70">
        <f t="shared" si="24"/>
        <v>0</v>
      </c>
      <c r="F64" s="70">
        <f t="shared" si="24"/>
        <v>5.078125E-2</v>
      </c>
      <c r="G64" s="70">
        <f t="shared" si="24"/>
        <v>2.734375E-2</v>
      </c>
      <c r="H64" s="70">
        <f t="shared" si="24"/>
        <v>8.59375E-2</v>
      </c>
      <c r="I64" s="70">
        <f t="shared" si="24"/>
        <v>1.5625E-2</v>
      </c>
      <c r="J64" s="70">
        <f t="shared" si="24"/>
        <v>1</v>
      </c>
    </row>
    <row r="65" spans="1:13" x14ac:dyDescent="0.2">
      <c r="A65" s="2" t="s">
        <v>23</v>
      </c>
      <c r="B65" s="70">
        <f t="shared" ref="B65:J65" si="25">B28/$J28</f>
        <v>0.29411764705882354</v>
      </c>
      <c r="C65" s="70">
        <f t="shared" si="25"/>
        <v>0.41176470588235292</v>
      </c>
      <c r="D65" s="70">
        <f t="shared" si="25"/>
        <v>0.11764705882352941</v>
      </c>
      <c r="E65" s="70">
        <f t="shared" si="25"/>
        <v>0</v>
      </c>
      <c r="F65" s="70">
        <f t="shared" si="25"/>
        <v>5.8823529411764705E-2</v>
      </c>
      <c r="G65" s="70">
        <f t="shared" si="25"/>
        <v>5.8823529411764705E-2</v>
      </c>
      <c r="H65" s="70">
        <f t="shared" si="25"/>
        <v>5.8823529411764705E-2</v>
      </c>
      <c r="I65" s="70">
        <f t="shared" si="25"/>
        <v>0</v>
      </c>
      <c r="J65" s="70">
        <f t="shared" si="25"/>
        <v>1</v>
      </c>
    </row>
    <row r="66" spans="1:13" x14ac:dyDescent="0.2">
      <c r="A66" s="2" t="s">
        <v>24</v>
      </c>
      <c r="B66" s="70">
        <f t="shared" ref="B66:J66" si="26">B29/$J29</f>
        <v>0.6071428571428571</v>
      </c>
      <c r="C66" s="70">
        <f t="shared" si="26"/>
        <v>0.25892857142857145</v>
      </c>
      <c r="D66" s="70">
        <f t="shared" si="26"/>
        <v>1.7857142857142856E-2</v>
      </c>
      <c r="E66" s="70">
        <f t="shared" si="26"/>
        <v>8.9285714285714281E-3</v>
      </c>
      <c r="F66" s="70">
        <f t="shared" si="26"/>
        <v>3.5714285714285712E-2</v>
      </c>
      <c r="G66" s="70">
        <f t="shared" si="26"/>
        <v>1.7857142857142856E-2</v>
      </c>
      <c r="H66" s="70">
        <f t="shared" si="26"/>
        <v>2.6785714285714284E-2</v>
      </c>
      <c r="I66" s="70">
        <f t="shared" si="26"/>
        <v>2.6785714285714284E-2</v>
      </c>
      <c r="J66" s="70">
        <f t="shared" si="26"/>
        <v>1</v>
      </c>
    </row>
    <row r="67" spans="1:13" x14ac:dyDescent="0.2">
      <c r="A67" s="2" t="s">
        <v>25</v>
      </c>
      <c r="B67" s="70">
        <f t="shared" ref="B67:J67" si="27">B30/$J30</f>
        <v>0.5092592592592593</v>
      </c>
      <c r="C67" s="70">
        <f t="shared" si="27"/>
        <v>0.27777777777777779</v>
      </c>
      <c r="D67" s="70">
        <f t="shared" si="27"/>
        <v>2.7777777777777776E-2</v>
      </c>
      <c r="E67" s="70">
        <f t="shared" si="27"/>
        <v>0</v>
      </c>
      <c r="F67" s="70">
        <f t="shared" si="27"/>
        <v>4.6296296296296294E-2</v>
      </c>
      <c r="G67" s="70">
        <f t="shared" si="27"/>
        <v>4.6296296296296294E-2</v>
      </c>
      <c r="H67" s="70">
        <f t="shared" si="27"/>
        <v>7.407407407407407E-2</v>
      </c>
      <c r="I67" s="70">
        <f t="shared" si="27"/>
        <v>9.2592592592592587E-3</v>
      </c>
      <c r="J67" s="70">
        <f t="shared" si="27"/>
        <v>1</v>
      </c>
    </row>
    <row r="68" spans="1:13" x14ac:dyDescent="0.2">
      <c r="A68" s="2" t="s">
        <v>26</v>
      </c>
      <c r="B68" s="70">
        <f t="shared" ref="B68:J68" si="28">B31/$J31</f>
        <v>1.0309278350515464E-2</v>
      </c>
      <c r="C68" s="70">
        <f t="shared" si="28"/>
        <v>0.75257731958762886</v>
      </c>
      <c r="D68" s="70">
        <f t="shared" si="28"/>
        <v>0.10309278350515463</v>
      </c>
      <c r="E68" s="70">
        <f t="shared" si="28"/>
        <v>0</v>
      </c>
      <c r="F68" s="70">
        <f t="shared" si="28"/>
        <v>6.1855670103092786E-2</v>
      </c>
      <c r="G68" s="70">
        <f t="shared" si="28"/>
        <v>2.0618556701030927E-2</v>
      </c>
      <c r="H68" s="70">
        <f t="shared" si="28"/>
        <v>5.1546391752577317E-2</v>
      </c>
      <c r="I68" s="70">
        <f t="shared" si="28"/>
        <v>1.0309278350515464E-2</v>
      </c>
      <c r="J68" s="70">
        <f t="shared" si="28"/>
        <v>1</v>
      </c>
    </row>
    <row r="69" spans="1:13" x14ac:dyDescent="0.2">
      <c r="A69" s="2" t="s">
        <v>27</v>
      </c>
      <c r="B69" s="70">
        <f t="shared" ref="B69:J69" si="29">B32/$J32</f>
        <v>0.46153846153846156</v>
      </c>
      <c r="C69" s="70">
        <f t="shared" si="29"/>
        <v>0.30769230769230771</v>
      </c>
      <c r="D69" s="70">
        <f t="shared" si="29"/>
        <v>0</v>
      </c>
      <c r="E69" s="70">
        <f t="shared" si="29"/>
        <v>0</v>
      </c>
      <c r="F69" s="70">
        <f t="shared" si="29"/>
        <v>7.6923076923076927E-2</v>
      </c>
      <c r="G69" s="70">
        <f t="shared" si="29"/>
        <v>0.15384615384615385</v>
      </c>
      <c r="H69" s="70">
        <f t="shared" si="29"/>
        <v>7.6923076923076927E-2</v>
      </c>
      <c r="I69" s="70">
        <f t="shared" si="29"/>
        <v>0</v>
      </c>
      <c r="J69" s="70">
        <f t="shared" si="29"/>
        <v>1</v>
      </c>
    </row>
    <row r="70" spans="1:13" x14ac:dyDescent="0.2">
      <c r="A70" s="2" t="s">
        <v>28</v>
      </c>
      <c r="B70" s="70">
        <f t="shared" ref="B70:J70" si="30">B33/$J33</f>
        <v>0.63207547169811318</v>
      </c>
      <c r="C70" s="70">
        <f t="shared" si="30"/>
        <v>5.6603773584905662E-2</v>
      </c>
      <c r="D70" s="70">
        <f t="shared" si="30"/>
        <v>4.716981132075472E-2</v>
      </c>
      <c r="E70" s="70">
        <f t="shared" si="30"/>
        <v>0</v>
      </c>
      <c r="F70" s="70">
        <f t="shared" si="30"/>
        <v>7.5471698113207544E-2</v>
      </c>
      <c r="G70" s="70">
        <f t="shared" si="30"/>
        <v>5.6603773584905662E-2</v>
      </c>
      <c r="H70" s="70">
        <f t="shared" si="30"/>
        <v>5.6603773584905662E-2</v>
      </c>
      <c r="I70" s="70">
        <f t="shared" si="30"/>
        <v>6.6037735849056603E-2</v>
      </c>
      <c r="J70" s="70">
        <f t="shared" si="30"/>
        <v>1</v>
      </c>
    </row>
    <row r="71" spans="1:13" x14ac:dyDescent="0.2">
      <c r="A71" s="2" t="s">
        <v>29</v>
      </c>
      <c r="B71" s="70">
        <f t="shared" ref="B71:J71" si="31">B34/$J34</f>
        <v>0.63354037267080743</v>
      </c>
      <c r="C71" s="70">
        <f t="shared" si="31"/>
        <v>0.11180124223602485</v>
      </c>
      <c r="D71" s="70">
        <f t="shared" si="31"/>
        <v>3.1055900621118012E-2</v>
      </c>
      <c r="E71" s="70">
        <f t="shared" si="31"/>
        <v>0</v>
      </c>
      <c r="F71" s="70">
        <f t="shared" si="31"/>
        <v>4.9689440993788817E-2</v>
      </c>
      <c r="G71" s="70">
        <f t="shared" si="31"/>
        <v>1.2422360248447204E-2</v>
      </c>
      <c r="H71" s="70">
        <f t="shared" si="31"/>
        <v>0.12111801242236025</v>
      </c>
      <c r="I71" s="70">
        <f t="shared" si="31"/>
        <v>4.0372670807453416E-2</v>
      </c>
      <c r="J71" s="70">
        <f t="shared" si="31"/>
        <v>1</v>
      </c>
    </row>
    <row r="72" spans="1:13" x14ac:dyDescent="0.2">
      <c r="A72" s="2" t="s">
        <v>30</v>
      </c>
      <c r="B72" s="70">
        <f t="shared" ref="B72:J72" si="32">B35/$J35</f>
        <v>0.3728813559322034</v>
      </c>
      <c r="C72" s="70">
        <f t="shared" si="32"/>
        <v>0.16949152542372881</v>
      </c>
      <c r="D72" s="70">
        <f t="shared" si="32"/>
        <v>5.0847457627118647E-2</v>
      </c>
      <c r="E72" s="70">
        <f t="shared" si="32"/>
        <v>0</v>
      </c>
      <c r="F72" s="70">
        <f t="shared" si="32"/>
        <v>0.11864406779661017</v>
      </c>
      <c r="G72" s="70">
        <f t="shared" si="32"/>
        <v>6.7796610169491525E-2</v>
      </c>
      <c r="H72" s="70">
        <f t="shared" si="32"/>
        <v>0.20338983050847459</v>
      </c>
      <c r="I72" s="70">
        <f t="shared" si="32"/>
        <v>3.3898305084745763E-2</v>
      </c>
      <c r="J72" s="70">
        <f t="shared" si="32"/>
        <v>1</v>
      </c>
    </row>
    <row r="73" spans="1:13" x14ac:dyDescent="0.2">
      <c r="A73" s="2" t="s">
        <v>31</v>
      </c>
      <c r="B73" s="70">
        <f t="shared" ref="B73:J73" si="33">B36/$J36</f>
        <v>0.51829268292682928</v>
      </c>
      <c r="C73" s="70">
        <f t="shared" si="33"/>
        <v>0.2073170731707317</v>
      </c>
      <c r="D73" s="70">
        <f t="shared" si="33"/>
        <v>3.048780487804878E-2</v>
      </c>
      <c r="E73" s="70">
        <f t="shared" si="33"/>
        <v>0</v>
      </c>
      <c r="F73" s="70">
        <f t="shared" si="33"/>
        <v>0.11585365853658537</v>
      </c>
      <c r="G73" s="70">
        <f t="shared" si="33"/>
        <v>4.2682926829268296E-2</v>
      </c>
      <c r="H73" s="70">
        <f t="shared" si="33"/>
        <v>6.097560975609756E-2</v>
      </c>
      <c r="I73" s="70">
        <f t="shared" si="33"/>
        <v>1.8292682926829267E-2</v>
      </c>
      <c r="J73" s="70">
        <f t="shared" si="33"/>
        <v>1</v>
      </c>
    </row>
    <row r="74" spans="1:13" x14ac:dyDescent="0.2">
      <c r="A74" s="3" t="s">
        <v>32</v>
      </c>
      <c r="B74" s="71">
        <f t="shared" ref="B74:J74" si="34">B37/$J37</f>
        <v>0.55828220858895705</v>
      </c>
      <c r="C74" s="71">
        <f t="shared" si="34"/>
        <v>0.25153374233128833</v>
      </c>
      <c r="D74" s="71">
        <f t="shared" si="34"/>
        <v>3.0674846625766871E-2</v>
      </c>
      <c r="E74" s="71">
        <f t="shared" si="34"/>
        <v>0</v>
      </c>
      <c r="F74" s="71">
        <f t="shared" si="34"/>
        <v>6.1349693251533742E-2</v>
      </c>
      <c r="G74" s="71">
        <f t="shared" si="34"/>
        <v>4.2944785276073622E-2</v>
      </c>
      <c r="H74" s="71">
        <f t="shared" si="34"/>
        <v>4.9079754601226995E-2</v>
      </c>
      <c r="I74" s="71">
        <f t="shared" si="34"/>
        <v>1.2269938650306749E-2</v>
      </c>
      <c r="J74" s="71">
        <f t="shared" si="34"/>
        <v>1</v>
      </c>
    </row>
    <row r="76" spans="1:13" x14ac:dyDescent="0.2">
      <c r="A76" s="219" t="s">
        <v>225</v>
      </c>
      <c r="B76" s="119"/>
      <c r="C76" s="119"/>
      <c r="D76" s="119"/>
      <c r="E76" s="119"/>
      <c r="F76" s="119"/>
      <c r="G76" s="119"/>
      <c r="H76" s="119"/>
      <c r="I76" s="119"/>
      <c r="J76" s="119"/>
      <c r="K76" s="109"/>
      <c r="L76" s="150"/>
      <c r="M76" s="160"/>
    </row>
    <row r="77" spans="1:13" x14ac:dyDescent="0.2">
      <c r="A77" s="276" t="s">
        <v>262</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77"/>
  <sheetViews>
    <sheetView showGridLines="0" workbookViewId="0">
      <selection activeCell="A2" sqref="A2"/>
    </sheetView>
  </sheetViews>
  <sheetFormatPr defaultRowHeight="12.75" x14ac:dyDescent="0.2"/>
  <cols>
    <col min="1" max="1" width="23" style="6" customWidth="1"/>
    <col min="2" max="4" width="12.5703125" style="6" customWidth="1"/>
    <col min="5" max="5" width="10.28515625" style="6" customWidth="1"/>
    <col min="6" max="6" width="17.5703125" style="6" customWidth="1"/>
    <col min="7" max="10" width="12.5703125" style="6" customWidth="1"/>
    <col min="11" max="11" width="3.5703125" style="6" customWidth="1"/>
    <col min="12" max="12" width="17" style="6" customWidth="1"/>
    <col min="13" max="13" width="22.140625" style="6" customWidth="1"/>
    <col min="14" max="16384" width="9.140625" style="6"/>
  </cols>
  <sheetData>
    <row r="1" spans="1:13" x14ac:dyDescent="0.2">
      <c r="A1" s="30" t="s">
        <v>386</v>
      </c>
    </row>
    <row r="2" spans="1:13" ht="15" x14ac:dyDescent="0.25">
      <c r="A2" s="226" t="s">
        <v>241</v>
      </c>
    </row>
    <row r="3" spans="1:13" s="161" customFormat="1" x14ac:dyDescent="0.2">
      <c r="A3" s="193"/>
    </row>
    <row r="4" spans="1:13" ht="40.5" customHeight="1" x14ac:dyDescent="0.2">
      <c r="A4" s="2"/>
      <c r="B4" s="13" t="s">
        <v>128</v>
      </c>
      <c r="C4" s="13" t="s">
        <v>133</v>
      </c>
      <c r="D4" s="13" t="s">
        <v>132</v>
      </c>
      <c r="E4" s="13" t="s">
        <v>113</v>
      </c>
      <c r="F4" s="13" t="s">
        <v>134</v>
      </c>
      <c r="G4" s="13" t="s">
        <v>129</v>
      </c>
      <c r="H4" s="13" t="s">
        <v>131</v>
      </c>
      <c r="I4" s="13" t="s">
        <v>130</v>
      </c>
      <c r="J4" s="13" t="s">
        <v>206</v>
      </c>
      <c r="L4" s="13" t="s">
        <v>177</v>
      </c>
      <c r="M4" s="258" t="s">
        <v>255</v>
      </c>
    </row>
    <row r="5" spans="1:13" s="8" customFormat="1" x14ac:dyDescent="0.2">
      <c r="A5" s="4" t="s">
        <v>0</v>
      </c>
      <c r="B5" s="7">
        <v>115</v>
      </c>
      <c r="C5" s="7">
        <v>45</v>
      </c>
      <c r="D5" s="7">
        <v>25</v>
      </c>
      <c r="E5" s="7">
        <v>5</v>
      </c>
      <c r="F5" s="7">
        <v>45</v>
      </c>
      <c r="G5" s="7">
        <v>110</v>
      </c>
      <c r="H5" s="7">
        <v>75</v>
      </c>
      <c r="I5" s="7">
        <v>80</v>
      </c>
      <c r="J5" s="7">
        <v>505</v>
      </c>
      <c r="K5" s="126"/>
      <c r="L5" s="35">
        <f>SUM(B5:D5)</f>
        <v>185</v>
      </c>
      <c r="M5" s="84">
        <f>L5/(J5-I5)</f>
        <v>0.43529411764705883</v>
      </c>
    </row>
    <row r="6" spans="1:13" x14ac:dyDescent="0.2">
      <c r="A6" s="2" t="s">
        <v>1</v>
      </c>
      <c r="B6" s="9">
        <v>0</v>
      </c>
      <c r="C6" s="9">
        <v>0</v>
      </c>
      <c r="D6" s="9">
        <v>0</v>
      </c>
      <c r="E6" s="9">
        <v>0</v>
      </c>
      <c r="F6" s="9">
        <v>0</v>
      </c>
      <c r="G6" s="9">
        <v>0</v>
      </c>
      <c r="H6" s="9">
        <v>0</v>
      </c>
      <c r="I6" s="9">
        <v>0</v>
      </c>
      <c r="J6" s="9">
        <v>5</v>
      </c>
      <c r="K6" s="109"/>
      <c r="L6" s="37">
        <f t="shared" ref="L6:L37" si="0">SUM(B6:D6)</f>
        <v>0</v>
      </c>
      <c r="M6" s="49">
        <f t="shared" ref="M6:M37" si="1">L6/(J6-I6)</f>
        <v>0</v>
      </c>
    </row>
    <row r="7" spans="1:13" x14ac:dyDescent="0.2">
      <c r="A7" s="2" t="s">
        <v>2</v>
      </c>
      <c r="B7" s="9">
        <v>5</v>
      </c>
      <c r="C7" s="9">
        <v>0</v>
      </c>
      <c r="D7" s="9">
        <v>0</v>
      </c>
      <c r="E7" s="9">
        <v>0</v>
      </c>
      <c r="F7" s="9">
        <v>0</v>
      </c>
      <c r="G7" s="9">
        <v>0</v>
      </c>
      <c r="H7" s="9">
        <v>0</v>
      </c>
      <c r="I7" s="9">
        <v>5</v>
      </c>
      <c r="J7" s="9">
        <v>15</v>
      </c>
      <c r="K7" s="109"/>
      <c r="L7" s="37">
        <f t="shared" si="0"/>
        <v>5</v>
      </c>
      <c r="M7" s="49">
        <f t="shared" si="1"/>
        <v>0.5</v>
      </c>
    </row>
    <row r="8" spans="1:13" x14ac:dyDescent="0.2">
      <c r="A8" s="2" t="s">
        <v>3</v>
      </c>
      <c r="B8" s="9">
        <v>0</v>
      </c>
      <c r="C8" s="9">
        <v>0</v>
      </c>
      <c r="D8" s="9">
        <v>0</v>
      </c>
      <c r="E8" s="9">
        <v>0</v>
      </c>
      <c r="F8" s="9">
        <v>0</v>
      </c>
      <c r="G8" s="9">
        <v>0</v>
      </c>
      <c r="H8" s="9">
        <v>10</v>
      </c>
      <c r="I8" s="9">
        <v>0</v>
      </c>
      <c r="J8" s="9">
        <v>10</v>
      </c>
      <c r="K8" s="109"/>
      <c r="L8" s="37">
        <f t="shared" si="0"/>
        <v>0</v>
      </c>
      <c r="M8" s="49">
        <f t="shared" si="1"/>
        <v>0</v>
      </c>
    </row>
    <row r="9" spans="1:13" x14ac:dyDescent="0.2">
      <c r="A9" s="2" t="s">
        <v>4</v>
      </c>
      <c r="B9" s="9">
        <v>0</v>
      </c>
      <c r="C9" s="9">
        <v>0</v>
      </c>
      <c r="D9" s="9">
        <v>5</v>
      </c>
      <c r="E9" s="9">
        <v>0</v>
      </c>
      <c r="F9" s="9">
        <v>5</v>
      </c>
      <c r="G9" s="9">
        <v>5</v>
      </c>
      <c r="H9" s="9">
        <v>0</v>
      </c>
      <c r="I9" s="9">
        <v>0</v>
      </c>
      <c r="J9" s="9">
        <v>10</v>
      </c>
      <c r="K9" s="109"/>
      <c r="L9" s="37">
        <f t="shared" si="0"/>
        <v>5</v>
      </c>
      <c r="M9" s="49">
        <f t="shared" si="1"/>
        <v>0.5</v>
      </c>
    </row>
    <row r="10" spans="1:13" x14ac:dyDescent="0.2">
      <c r="A10" s="2" t="s">
        <v>5</v>
      </c>
      <c r="B10" s="9">
        <v>0</v>
      </c>
      <c r="C10" s="9">
        <v>0</v>
      </c>
      <c r="D10" s="9">
        <v>0</v>
      </c>
      <c r="E10" s="9">
        <v>0</v>
      </c>
      <c r="F10" s="9">
        <v>5</v>
      </c>
      <c r="G10" s="9">
        <v>5</v>
      </c>
      <c r="H10" s="9">
        <v>5</v>
      </c>
      <c r="I10" s="9">
        <v>5</v>
      </c>
      <c r="J10" s="9">
        <v>20</v>
      </c>
      <c r="K10" s="109"/>
      <c r="L10" s="37">
        <f t="shared" si="0"/>
        <v>0</v>
      </c>
      <c r="M10" s="49">
        <f t="shared" si="1"/>
        <v>0</v>
      </c>
    </row>
    <row r="11" spans="1:13" x14ac:dyDescent="0.2">
      <c r="A11" s="2" t="s">
        <v>6</v>
      </c>
      <c r="B11" s="9">
        <v>0</v>
      </c>
      <c r="C11" s="9">
        <v>5</v>
      </c>
      <c r="D11" s="9">
        <v>0</v>
      </c>
      <c r="E11" s="9">
        <v>0</v>
      </c>
      <c r="F11" s="9">
        <v>5</v>
      </c>
      <c r="G11" s="9">
        <v>5</v>
      </c>
      <c r="H11" s="9">
        <v>0</v>
      </c>
      <c r="I11" s="9">
        <v>5</v>
      </c>
      <c r="J11" s="9">
        <v>20</v>
      </c>
      <c r="K11" s="109"/>
      <c r="L11" s="37">
        <f t="shared" si="0"/>
        <v>5</v>
      </c>
      <c r="M11" s="49">
        <f t="shared" si="1"/>
        <v>0.33333333333333331</v>
      </c>
    </row>
    <row r="12" spans="1:13" x14ac:dyDescent="0.2">
      <c r="A12" s="2" t="s">
        <v>7</v>
      </c>
      <c r="B12" s="9">
        <v>0</v>
      </c>
      <c r="C12" s="9">
        <v>0</v>
      </c>
      <c r="D12" s="9">
        <v>0</v>
      </c>
      <c r="E12" s="9">
        <v>0</v>
      </c>
      <c r="F12" s="9">
        <v>0</v>
      </c>
      <c r="G12" s="9">
        <v>0</v>
      </c>
      <c r="H12" s="9">
        <v>0</v>
      </c>
      <c r="I12" s="9">
        <v>0</v>
      </c>
      <c r="J12" s="9">
        <v>0</v>
      </c>
      <c r="K12" s="109"/>
      <c r="L12" s="37">
        <f t="shared" si="0"/>
        <v>0</v>
      </c>
      <c r="M12" s="91" t="s">
        <v>185</v>
      </c>
    </row>
    <row r="13" spans="1:13" x14ac:dyDescent="0.2">
      <c r="A13" s="2" t="s">
        <v>8</v>
      </c>
      <c r="B13" s="9">
        <v>5</v>
      </c>
      <c r="C13" s="9">
        <v>0</v>
      </c>
      <c r="D13" s="9">
        <v>0</v>
      </c>
      <c r="E13" s="9">
        <v>0</v>
      </c>
      <c r="F13" s="9">
        <v>0</v>
      </c>
      <c r="G13" s="9">
        <v>0</v>
      </c>
      <c r="H13" s="9">
        <v>0</v>
      </c>
      <c r="I13" s="9">
        <v>0</v>
      </c>
      <c r="J13" s="9">
        <v>10</v>
      </c>
      <c r="K13" s="109"/>
      <c r="L13" s="37">
        <f t="shared" si="0"/>
        <v>5</v>
      </c>
      <c r="M13" s="49">
        <f t="shared" si="1"/>
        <v>0.5</v>
      </c>
    </row>
    <row r="14" spans="1:13" x14ac:dyDescent="0.2">
      <c r="A14" s="2" t="s">
        <v>9</v>
      </c>
      <c r="B14" s="9">
        <v>0</v>
      </c>
      <c r="C14" s="9">
        <v>0</v>
      </c>
      <c r="D14" s="9">
        <v>0</v>
      </c>
      <c r="E14" s="9">
        <v>0</v>
      </c>
      <c r="F14" s="9">
        <v>0</v>
      </c>
      <c r="G14" s="9">
        <v>0</v>
      </c>
      <c r="H14" s="9">
        <v>0</v>
      </c>
      <c r="I14" s="9">
        <v>0</v>
      </c>
      <c r="J14" s="9">
        <v>5</v>
      </c>
      <c r="K14" s="109"/>
      <c r="L14" s="37">
        <f t="shared" si="0"/>
        <v>0</v>
      </c>
      <c r="M14" s="49">
        <f t="shared" si="1"/>
        <v>0</v>
      </c>
    </row>
    <row r="15" spans="1:13" x14ac:dyDescent="0.2">
      <c r="A15" s="2" t="s">
        <v>10</v>
      </c>
      <c r="B15" s="9">
        <v>0</v>
      </c>
      <c r="C15" s="9">
        <v>5</v>
      </c>
      <c r="D15" s="9">
        <v>0</v>
      </c>
      <c r="E15" s="9">
        <v>0</v>
      </c>
      <c r="F15" s="9">
        <v>0</v>
      </c>
      <c r="G15" s="9">
        <v>5</v>
      </c>
      <c r="H15" s="9">
        <v>0</v>
      </c>
      <c r="I15" s="9">
        <v>5</v>
      </c>
      <c r="J15" s="9">
        <v>20</v>
      </c>
      <c r="K15" s="109"/>
      <c r="L15" s="37">
        <f t="shared" si="0"/>
        <v>5</v>
      </c>
      <c r="M15" s="49">
        <f t="shared" si="1"/>
        <v>0.33333333333333331</v>
      </c>
    </row>
    <row r="16" spans="1:13" x14ac:dyDescent="0.2">
      <c r="A16" s="2" t="s">
        <v>11</v>
      </c>
      <c r="B16" s="9">
        <v>0</v>
      </c>
      <c r="C16" s="9">
        <v>0</v>
      </c>
      <c r="D16" s="9">
        <v>0</v>
      </c>
      <c r="E16" s="9">
        <v>0</v>
      </c>
      <c r="F16" s="9">
        <v>0</v>
      </c>
      <c r="G16" s="9">
        <v>0</v>
      </c>
      <c r="H16" s="9">
        <v>0</v>
      </c>
      <c r="I16" s="9">
        <v>0</v>
      </c>
      <c r="J16" s="9">
        <v>5</v>
      </c>
      <c r="K16" s="109"/>
      <c r="L16" s="37">
        <f t="shared" si="0"/>
        <v>0</v>
      </c>
      <c r="M16" s="49">
        <f t="shared" si="1"/>
        <v>0</v>
      </c>
    </row>
    <row r="17" spans="1:13" x14ac:dyDescent="0.2">
      <c r="A17" s="2" t="s">
        <v>12</v>
      </c>
      <c r="B17" s="9">
        <v>0</v>
      </c>
      <c r="C17" s="9">
        <v>0</v>
      </c>
      <c r="D17" s="9">
        <v>0</v>
      </c>
      <c r="E17" s="9">
        <v>0</v>
      </c>
      <c r="F17" s="9">
        <v>0</v>
      </c>
      <c r="G17" s="9">
        <v>0</v>
      </c>
      <c r="H17" s="9">
        <v>0</v>
      </c>
      <c r="I17" s="9">
        <v>0</v>
      </c>
      <c r="J17" s="9">
        <v>5</v>
      </c>
      <c r="K17" s="109"/>
      <c r="L17" s="37">
        <f t="shared" si="0"/>
        <v>0</v>
      </c>
      <c r="M17" s="49">
        <f t="shared" si="1"/>
        <v>0</v>
      </c>
    </row>
    <row r="18" spans="1:13" x14ac:dyDescent="0.2">
      <c r="A18" s="2" t="s">
        <v>13</v>
      </c>
      <c r="B18" s="9">
        <v>0</v>
      </c>
      <c r="C18" s="9">
        <v>0</v>
      </c>
      <c r="D18" s="9">
        <v>0</v>
      </c>
      <c r="E18" s="9">
        <v>0</v>
      </c>
      <c r="F18" s="9">
        <v>0</v>
      </c>
      <c r="G18" s="9">
        <v>0</v>
      </c>
      <c r="H18" s="9">
        <v>0</v>
      </c>
      <c r="I18" s="9">
        <v>0</v>
      </c>
      <c r="J18" s="9">
        <v>5</v>
      </c>
      <c r="K18" s="109"/>
      <c r="L18" s="37">
        <f t="shared" si="0"/>
        <v>0</v>
      </c>
      <c r="M18" s="91" t="s">
        <v>185</v>
      </c>
    </row>
    <row r="19" spans="1:13" x14ac:dyDescent="0.2">
      <c r="A19" s="2" t="s">
        <v>14</v>
      </c>
      <c r="B19" s="9">
        <v>5</v>
      </c>
      <c r="C19" s="9">
        <v>0</v>
      </c>
      <c r="D19" s="9">
        <v>0</v>
      </c>
      <c r="E19" s="9">
        <v>0</v>
      </c>
      <c r="F19" s="9">
        <v>0</v>
      </c>
      <c r="G19" s="9">
        <v>0</v>
      </c>
      <c r="H19" s="9">
        <v>5</v>
      </c>
      <c r="I19" s="9">
        <v>5</v>
      </c>
      <c r="J19" s="9">
        <v>20</v>
      </c>
      <c r="K19" s="109"/>
      <c r="L19" s="37">
        <f t="shared" si="0"/>
        <v>5</v>
      </c>
      <c r="M19" s="49">
        <f t="shared" si="1"/>
        <v>0.33333333333333331</v>
      </c>
    </row>
    <row r="20" spans="1:13" x14ac:dyDescent="0.2">
      <c r="A20" s="2" t="s">
        <v>15</v>
      </c>
      <c r="B20" s="9">
        <v>10</v>
      </c>
      <c r="C20" s="9">
        <v>5</v>
      </c>
      <c r="D20" s="9">
        <v>5</v>
      </c>
      <c r="E20" s="9">
        <v>0</v>
      </c>
      <c r="F20" s="9">
        <v>0</v>
      </c>
      <c r="G20" s="9">
        <v>10</v>
      </c>
      <c r="H20" s="9">
        <v>5</v>
      </c>
      <c r="I20" s="9">
        <v>10</v>
      </c>
      <c r="J20" s="9">
        <v>45</v>
      </c>
      <c r="K20" s="109"/>
      <c r="L20" s="37">
        <f t="shared" si="0"/>
        <v>20</v>
      </c>
      <c r="M20" s="49">
        <f t="shared" si="1"/>
        <v>0.5714285714285714</v>
      </c>
    </row>
    <row r="21" spans="1:13" x14ac:dyDescent="0.2">
      <c r="A21" s="2" t="s">
        <v>16</v>
      </c>
      <c r="B21" s="9">
        <v>0</v>
      </c>
      <c r="C21" s="9">
        <v>5</v>
      </c>
      <c r="D21" s="9">
        <v>5</v>
      </c>
      <c r="E21" s="9">
        <v>5</v>
      </c>
      <c r="F21" s="9">
        <v>5</v>
      </c>
      <c r="G21" s="9">
        <v>20</v>
      </c>
      <c r="H21" s="9">
        <v>15</v>
      </c>
      <c r="I21" s="9">
        <v>0</v>
      </c>
      <c r="J21" s="9">
        <v>60</v>
      </c>
      <c r="K21" s="109"/>
      <c r="L21" s="37">
        <f t="shared" si="0"/>
        <v>10</v>
      </c>
      <c r="M21" s="49">
        <f t="shared" si="1"/>
        <v>0.16666666666666666</v>
      </c>
    </row>
    <row r="22" spans="1:13" x14ac:dyDescent="0.2">
      <c r="A22" s="2" t="s">
        <v>17</v>
      </c>
      <c r="B22" s="9">
        <v>0</v>
      </c>
      <c r="C22" s="9">
        <v>0</v>
      </c>
      <c r="D22" s="9">
        <v>0</v>
      </c>
      <c r="E22" s="9">
        <v>0</v>
      </c>
      <c r="F22" s="9">
        <v>0</v>
      </c>
      <c r="G22" s="9">
        <v>0</v>
      </c>
      <c r="H22" s="9">
        <v>0</v>
      </c>
      <c r="I22" s="9">
        <v>0</v>
      </c>
      <c r="J22" s="9">
        <v>5</v>
      </c>
      <c r="K22" s="109"/>
      <c r="L22" s="37">
        <f t="shared" si="0"/>
        <v>0</v>
      </c>
      <c r="M22" s="49">
        <f t="shared" si="1"/>
        <v>0</v>
      </c>
    </row>
    <row r="23" spans="1:13" x14ac:dyDescent="0.2">
      <c r="A23" s="2" t="s">
        <v>18</v>
      </c>
      <c r="B23" s="9">
        <v>0</v>
      </c>
      <c r="C23" s="9">
        <v>0</v>
      </c>
      <c r="D23" s="9">
        <v>0</v>
      </c>
      <c r="E23" s="9">
        <v>0</v>
      </c>
      <c r="F23" s="9">
        <v>0</v>
      </c>
      <c r="G23" s="9">
        <v>0</v>
      </c>
      <c r="H23" s="9">
        <v>0</v>
      </c>
      <c r="I23" s="9">
        <v>0</v>
      </c>
      <c r="J23" s="9">
        <v>0</v>
      </c>
      <c r="K23" s="109"/>
      <c r="L23" s="37">
        <f t="shared" si="0"/>
        <v>0</v>
      </c>
      <c r="M23" s="91" t="s">
        <v>185</v>
      </c>
    </row>
    <row r="24" spans="1:13" x14ac:dyDescent="0.2">
      <c r="A24" s="2" t="s">
        <v>19</v>
      </c>
      <c r="B24" s="9">
        <v>0</v>
      </c>
      <c r="C24" s="9">
        <v>0</v>
      </c>
      <c r="D24" s="9">
        <v>0</v>
      </c>
      <c r="E24" s="9">
        <v>0</v>
      </c>
      <c r="F24" s="9">
        <v>0</v>
      </c>
      <c r="G24" s="9">
        <v>0</v>
      </c>
      <c r="H24" s="9">
        <v>0</v>
      </c>
      <c r="I24" s="9">
        <v>0</v>
      </c>
      <c r="J24" s="9">
        <v>5</v>
      </c>
      <c r="K24" s="109"/>
      <c r="L24" s="37">
        <f t="shared" si="0"/>
        <v>0</v>
      </c>
      <c r="M24" s="49">
        <f t="shared" si="1"/>
        <v>0</v>
      </c>
    </row>
    <row r="25" spans="1:13" x14ac:dyDescent="0.2">
      <c r="A25" s="2" t="s">
        <v>20</v>
      </c>
      <c r="B25" s="9">
        <v>5</v>
      </c>
      <c r="C25" s="9">
        <v>0</v>
      </c>
      <c r="D25" s="9">
        <v>0</v>
      </c>
      <c r="E25" s="9">
        <v>0</v>
      </c>
      <c r="F25" s="9">
        <v>5</v>
      </c>
      <c r="G25" s="9">
        <v>10</v>
      </c>
      <c r="H25" s="9">
        <v>5</v>
      </c>
      <c r="I25" s="9">
        <v>5</v>
      </c>
      <c r="J25" s="9">
        <v>35</v>
      </c>
      <c r="K25" s="109"/>
      <c r="L25" s="37">
        <f t="shared" si="0"/>
        <v>5</v>
      </c>
      <c r="M25" s="49">
        <f t="shared" si="1"/>
        <v>0.16666666666666666</v>
      </c>
    </row>
    <row r="26" spans="1:13" x14ac:dyDescent="0.2">
      <c r="A26" s="2" t="s">
        <v>21</v>
      </c>
      <c r="B26" s="9">
        <v>5</v>
      </c>
      <c r="C26" s="9">
        <v>5</v>
      </c>
      <c r="D26" s="9">
        <v>0</v>
      </c>
      <c r="E26" s="9">
        <v>0</v>
      </c>
      <c r="F26" s="9">
        <v>5</v>
      </c>
      <c r="G26" s="9">
        <v>5</v>
      </c>
      <c r="H26" s="9">
        <v>0</v>
      </c>
      <c r="I26" s="9">
        <v>0</v>
      </c>
      <c r="J26" s="9">
        <v>15</v>
      </c>
      <c r="K26" s="109"/>
      <c r="L26" s="37">
        <f t="shared" si="0"/>
        <v>10</v>
      </c>
      <c r="M26" s="49">
        <f t="shared" si="1"/>
        <v>0.66666666666666663</v>
      </c>
    </row>
    <row r="27" spans="1:13" x14ac:dyDescent="0.2">
      <c r="A27" s="2" t="s">
        <v>22</v>
      </c>
      <c r="B27" s="9">
        <v>20</v>
      </c>
      <c r="C27" s="9">
        <v>5</v>
      </c>
      <c r="D27" s="9">
        <v>0</v>
      </c>
      <c r="E27" s="9">
        <v>0</v>
      </c>
      <c r="F27" s="9">
        <v>5</v>
      </c>
      <c r="G27" s="9">
        <v>25</v>
      </c>
      <c r="H27" s="9">
        <v>5</v>
      </c>
      <c r="I27" s="9">
        <v>15</v>
      </c>
      <c r="J27" s="9">
        <v>70</v>
      </c>
      <c r="K27" s="109"/>
      <c r="L27" s="37">
        <f t="shared" si="0"/>
        <v>25</v>
      </c>
      <c r="M27" s="49">
        <f t="shared" si="1"/>
        <v>0.45454545454545453</v>
      </c>
    </row>
    <row r="28" spans="1:13" x14ac:dyDescent="0.2">
      <c r="A28" s="2" t="s">
        <v>23</v>
      </c>
      <c r="B28" s="9">
        <v>0</v>
      </c>
      <c r="C28" s="9">
        <v>0</v>
      </c>
      <c r="D28" s="9">
        <v>0</v>
      </c>
      <c r="E28" s="9">
        <v>0</v>
      </c>
      <c r="F28" s="9">
        <v>0</v>
      </c>
      <c r="G28" s="9">
        <v>0</v>
      </c>
      <c r="H28" s="9">
        <v>0</v>
      </c>
      <c r="I28" s="9">
        <v>0</v>
      </c>
      <c r="J28" s="9">
        <v>5</v>
      </c>
      <c r="K28" s="109"/>
      <c r="L28" s="37">
        <f t="shared" si="0"/>
        <v>0</v>
      </c>
      <c r="M28" s="91" t="s">
        <v>185</v>
      </c>
    </row>
    <row r="29" spans="1:13" x14ac:dyDescent="0.2">
      <c r="A29" s="2" t="s">
        <v>24</v>
      </c>
      <c r="B29" s="9">
        <v>10</v>
      </c>
      <c r="C29" s="9">
        <v>0</v>
      </c>
      <c r="D29" s="9">
        <v>0</v>
      </c>
      <c r="E29" s="9">
        <v>0</v>
      </c>
      <c r="F29" s="9">
        <v>0</v>
      </c>
      <c r="G29" s="9">
        <v>5</v>
      </c>
      <c r="H29" s="9">
        <v>0</v>
      </c>
      <c r="I29" s="9">
        <v>5</v>
      </c>
      <c r="J29" s="9">
        <v>20</v>
      </c>
      <c r="K29" s="109"/>
      <c r="L29" s="37">
        <f t="shared" si="0"/>
        <v>10</v>
      </c>
      <c r="M29" s="49">
        <f t="shared" si="1"/>
        <v>0.66666666666666663</v>
      </c>
    </row>
    <row r="30" spans="1:13" x14ac:dyDescent="0.2">
      <c r="A30" s="2" t="s">
        <v>25</v>
      </c>
      <c r="B30" s="9">
        <v>5</v>
      </c>
      <c r="C30" s="9">
        <v>0</v>
      </c>
      <c r="D30" s="9">
        <v>0</v>
      </c>
      <c r="E30" s="9">
        <v>0</v>
      </c>
      <c r="F30" s="9">
        <v>0</v>
      </c>
      <c r="G30" s="9">
        <v>0</v>
      </c>
      <c r="H30" s="9">
        <v>0</v>
      </c>
      <c r="I30" s="9">
        <v>0</v>
      </c>
      <c r="J30" s="9">
        <v>10</v>
      </c>
      <c r="K30" s="109"/>
      <c r="L30" s="37">
        <f t="shared" si="0"/>
        <v>5</v>
      </c>
      <c r="M30" s="49">
        <f t="shared" si="1"/>
        <v>0.5</v>
      </c>
    </row>
    <row r="31" spans="1:13" x14ac:dyDescent="0.2">
      <c r="A31" s="2" t="s">
        <v>26</v>
      </c>
      <c r="B31" s="9">
        <v>0</v>
      </c>
      <c r="C31" s="9">
        <v>0</v>
      </c>
      <c r="D31" s="9">
        <v>0</v>
      </c>
      <c r="E31" s="9">
        <v>0</v>
      </c>
      <c r="F31" s="9">
        <v>0</v>
      </c>
      <c r="G31" s="9">
        <v>0</v>
      </c>
      <c r="H31" s="9">
        <v>0</v>
      </c>
      <c r="I31" s="9">
        <v>0</v>
      </c>
      <c r="J31" s="9">
        <v>5</v>
      </c>
      <c r="K31" s="109"/>
      <c r="L31" s="37">
        <f t="shared" si="0"/>
        <v>0</v>
      </c>
      <c r="M31" s="49">
        <f t="shared" si="1"/>
        <v>0</v>
      </c>
    </row>
    <row r="32" spans="1:13" x14ac:dyDescent="0.2">
      <c r="A32" s="2" t="s">
        <v>27</v>
      </c>
      <c r="B32" s="9">
        <v>0</v>
      </c>
      <c r="C32" s="9">
        <v>0</v>
      </c>
      <c r="D32" s="9">
        <v>0</v>
      </c>
      <c r="E32" s="9">
        <v>0</v>
      </c>
      <c r="F32" s="9">
        <v>0</v>
      </c>
      <c r="G32" s="9">
        <v>0</v>
      </c>
      <c r="H32" s="9">
        <v>0</v>
      </c>
      <c r="I32" s="9">
        <v>0</v>
      </c>
      <c r="J32" s="9">
        <v>5</v>
      </c>
      <c r="K32" s="109"/>
      <c r="L32" s="37">
        <f t="shared" si="0"/>
        <v>0</v>
      </c>
      <c r="M32" s="91" t="s">
        <v>185</v>
      </c>
    </row>
    <row r="33" spans="1:13" x14ac:dyDescent="0.2">
      <c r="A33" s="2" t="s">
        <v>28</v>
      </c>
      <c r="B33" s="9">
        <v>0</v>
      </c>
      <c r="C33" s="9">
        <v>0</v>
      </c>
      <c r="D33" s="9">
        <v>0</v>
      </c>
      <c r="E33" s="9">
        <v>0</v>
      </c>
      <c r="F33" s="9">
        <v>0</v>
      </c>
      <c r="G33" s="9">
        <v>0</v>
      </c>
      <c r="H33" s="9">
        <v>5</v>
      </c>
      <c r="I33" s="9">
        <v>5</v>
      </c>
      <c r="J33" s="9">
        <v>10</v>
      </c>
      <c r="K33" s="109"/>
      <c r="L33" s="37">
        <f t="shared" si="0"/>
        <v>0</v>
      </c>
      <c r="M33" s="49">
        <f t="shared" si="1"/>
        <v>0</v>
      </c>
    </row>
    <row r="34" spans="1:13" x14ac:dyDescent="0.2">
      <c r="A34" s="2" t="s">
        <v>29</v>
      </c>
      <c r="B34" s="9">
        <v>5</v>
      </c>
      <c r="C34" s="9">
        <v>0</v>
      </c>
      <c r="D34" s="9">
        <v>0</v>
      </c>
      <c r="E34" s="9">
        <v>0</v>
      </c>
      <c r="F34" s="9">
        <v>0</v>
      </c>
      <c r="G34" s="9">
        <v>0</v>
      </c>
      <c r="H34" s="9">
        <v>5</v>
      </c>
      <c r="I34" s="9">
        <v>0</v>
      </c>
      <c r="J34" s="9">
        <v>10</v>
      </c>
      <c r="K34" s="109"/>
      <c r="L34" s="37">
        <f t="shared" si="0"/>
        <v>5</v>
      </c>
      <c r="M34" s="49">
        <f t="shared" si="1"/>
        <v>0.5</v>
      </c>
    </row>
    <row r="35" spans="1:13" x14ac:dyDescent="0.2">
      <c r="A35" s="2" t="s">
        <v>30</v>
      </c>
      <c r="B35" s="9">
        <v>0</v>
      </c>
      <c r="C35" s="9">
        <v>0</v>
      </c>
      <c r="D35" s="9">
        <v>0</v>
      </c>
      <c r="E35" s="9">
        <v>0</v>
      </c>
      <c r="F35" s="9">
        <v>0</v>
      </c>
      <c r="G35" s="9">
        <v>0</v>
      </c>
      <c r="H35" s="9">
        <v>0</v>
      </c>
      <c r="I35" s="9">
        <v>0</v>
      </c>
      <c r="J35" s="9">
        <v>10</v>
      </c>
      <c r="K35" s="109"/>
      <c r="L35" s="37">
        <f t="shared" si="0"/>
        <v>0</v>
      </c>
      <c r="M35" s="49">
        <f t="shared" si="1"/>
        <v>0</v>
      </c>
    </row>
    <row r="36" spans="1:13" x14ac:dyDescent="0.2">
      <c r="A36" s="2" t="s">
        <v>31</v>
      </c>
      <c r="B36" s="9">
        <v>20</v>
      </c>
      <c r="C36" s="9">
        <v>0</v>
      </c>
      <c r="D36" s="9">
        <v>5</v>
      </c>
      <c r="E36" s="9">
        <v>0</v>
      </c>
      <c r="F36" s="9">
        <v>0</v>
      </c>
      <c r="G36" s="9">
        <v>0</v>
      </c>
      <c r="H36" s="9">
        <v>0</v>
      </c>
      <c r="I36" s="9">
        <v>0</v>
      </c>
      <c r="J36" s="9">
        <v>30</v>
      </c>
      <c r="K36" s="109"/>
      <c r="L36" s="37">
        <f>SUM(B36:D36)</f>
        <v>25</v>
      </c>
      <c r="M36" s="49">
        <f>L36/(J36-I36)</f>
        <v>0.83333333333333337</v>
      </c>
    </row>
    <row r="37" spans="1:13" x14ac:dyDescent="0.2">
      <c r="A37" s="3" t="s">
        <v>32</v>
      </c>
      <c r="B37" s="11">
        <v>0</v>
      </c>
      <c r="C37" s="11">
        <v>0</v>
      </c>
      <c r="D37" s="11">
        <v>0</v>
      </c>
      <c r="E37" s="11">
        <v>0</v>
      </c>
      <c r="F37" s="11">
        <v>0</v>
      </c>
      <c r="G37" s="11">
        <v>5</v>
      </c>
      <c r="H37" s="11">
        <v>0</v>
      </c>
      <c r="I37" s="11">
        <v>0</v>
      </c>
      <c r="J37" s="11">
        <v>10</v>
      </c>
      <c r="K37" s="109"/>
      <c r="L37" s="36">
        <f t="shared" si="0"/>
        <v>0</v>
      </c>
      <c r="M37" s="50">
        <f t="shared" si="1"/>
        <v>0</v>
      </c>
    </row>
    <row r="38" spans="1:13" x14ac:dyDescent="0.2">
      <c r="A38" s="1"/>
      <c r="B38" s="119"/>
      <c r="C38" s="119"/>
      <c r="D38" s="119"/>
      <c r="E38" s="119"/>
      <c r="F38" s="119"/>
      <c r="G38" s="119"/>
      <c r="H38" s="119"/>
      <c r="I38" s="119"/>
      <c r="J38" s="119"/>
      <c r="K38" s="109"/>
      <c r="L38" s="150"/>
      <c r="M38" s="160"/>
    </row>
    <row r="39" spans="1:13" x14ac:dyDescent="0.2">
      <c r="A39" s="30" t="s">
        <v>369</v>
      </c>
    </row>
    <row r="41" spans="1:13" ht="38.25" x14ac:dyDescent="0.2">
      <c r="A41" s="2"/>
      <c r="B41" s="13" t="s">
        <v>128</v>
      </c>
      <c r="C41" s="13" t="s">
        <v>133</v>
      </c>
      <c r="D41" s="13" t="s">
        <v>132</v>
      </c>
      <c r="E41" s="13" t="s">
        <v>113</v>
      </c>
      <c r="F41" s="13" t="s">
        <v>134</v>
      </c>
      <c r="G41" s="13" t="s">
        <v>129</v>
      </c>
      <c r="H41" s="13" t="s">
        <v>131</v>
      </c>
      <c r="I41" s="13" t="s">
        <v>130</v>
      </c>
      <c r="J41" s="13" t="s">
        <v>206</v>
      </c>
    </row>
    <row r="42" spans="1:13" x14ac:dyDescent="0.2">
      <c r="A42" s="4" t="s">
        <v>0</v>
      </c>
      <c r="B42" s="68">
        <f>IFERROR(B5/$J5, "-")</f>
        <v>0.22772277227722773</v>
      </c>
      <c r="C42" s="68">
        <f t="shared" ref="C42:J42" si="2">IFERROR(C5/$J5, "-")</f>
        <v>8.9108910891089105E-2</v>
      </c>
      <c r="D42" s="68">
        <f t="shared" si="2"/>
        <v>4.9504950495049507E-2</v>
      </c>
      <c r="E42" s="68">
        <f t="shared" si="2"/>
        <v>9.9009900990099011E-3</v>
      </c>
      <c r="F42" s="68">
        <f t="shared" si="2"/>
        <v>8.9108910891089105E-2</v>
      </c>
      <c r="G42" s="68">
        <f t="shared" si="2"/>
        <v>0.21782178217821782</v>
      </c>
      <c r="H42" s="68">
        <f t="shared" si="2"/>
        <v>0.14851485148514851</v>
      </c>
      <c r="I42" s="68">
        <f t="shared" si="2"/>
        <v>0.15841584158415842</v>
      </c>
      <c r="J42" s="68">
        <f t="shared" si="2"/>
        <v>1</v>
      </c>
    </row>
    <row r="43" spans="1:13" x14ac:dyDescent="0.2">
      <c r="A43" s="2" t="s">
        <v>1</v>
      </c>
      <c r="B43" s="70">
        <f t="shared" ref="B43:J43" si="3">IFERROR(B6/$J6, "-")</f>
        <v>0</v>
      </c>
      <c r="C43" s="70">
        <f t="shared" si="3"/>
        <v>0</v>
      </c>
      <c r="D43" s="70">
        <f t="shared" si="3"/>
        <v>0</v>
      </c>
      <c r="E43" s="70">
        <f t="shared" si="3"/>
        <v>0</v>
      </c>
      <c r="F43" s="70">
        <f t="shared" si="3"/>
        <v>0</v>
      </c>
      <c r="G43" s="70">
        <f t="shared" si="3"/>
        <v>0</v>
      </c>
      <c r="H43" s="70">
        <f t="shared" si="3"/>
        <v>0</v>
      </c>
      <c r="I43" s="70">
        <f t="shared" si="3"/>
        <v>0</v>
      </c>
      <c r="J43" s="70">
        <f t="shared" si="3"/>
        <v>1</v>
      </c>
    </row>
    <row r="44" spans="1:13" x14ac:dyDescent="0.2">
      <c r="A44" s="2" t="s">
        <v>2</v>
      </c>
      <c r="B44" s="70">
        <f>IFERROR(B7/$J7, "-")</f>
        <v>0.33333333333333331</v>
      </c>
      <c r="C44" s="70">
        <f t="shared" ref="C44:J44" si="4">IFERROR(C7/$J7, "-")</f>
        <v>0</v>
      </c>
      <c r="D44" s="70">
        <f t="shared" si="4"/>
        <v>0</v>
      </c>
      <c r="E44" s="70">
        <f t="shared" si="4"/>
        <v>0</v>
      </c>
      <c r="F44" s="70">
        <f t="shared" si="4"/>
        <v>0</v>
      </c>
      <c r="G44" s="70">
        <f t="shared" si="4"/>
        <v>0</v>
      </c>
      <c r="H44" s="70">
        <f t="shared" si="4"/>
        <v>0</v>
      </c>
      <c r="I44" s="70">
        <f t="shared" si="4"/>
        <v>0.33333333333333331</v>
      </c>
      <c r="J44" s="70">
        <f t="shared" si="4"/>
        <v>1</v>
      </c>
    </row>
    <row r="45" spans="1:13" x14ac:dyDescent="0.2">
      <c r="A45" s="2" t="s">
        <v>3</v>
      </c>
      <c r="B45" s="70">
        <f t="shared" ref="B45:J45" si="5">IFERROR(B8/$J8, "-")</f>
        <v>0</v>
      </c>
      <c r="C45" s="70">
        <f t="shared" si="5"/>
        <v>0</v>
      </c>
      <c r="D45" s="70">
        <f t="shared" si="5"/>
        <v>0</v>
      </c>
      <c r="E45" s="70">
        <f t="shared" si="5"/>
        <v>0</v>
      </c>
      <c r="F45" s="70">
        <f t="shared" si="5"/>
        <v>0</v>
      </c>
      <c r="G45" s="70">
        <f t="shared" si="5"/>
        <v>0</v>
      </c>
      <c r="H45" s="70">
        <f t="shared" si="5"/>
        <v>1</v>
      </c>
      <c r="I45" s="70">
        <f t="shared" si="5"/>
        <v>0</v>
      </c>
      <c r="J45" s="70">
        <f t="shared" si="5"/>
        <v>1</v>
      </c>
    </row>
    <row r="46" spans="1:13" x14ac:dyDescent="0.2">
      <c r="A46" s="2" t="s">
        <v>4</v>
      </c>
      <c r="B46" s="70">
        <f t="shared" ref="B46:J46" si="6">IFERROR(B9/$J9, "-")</f>
        <v>0</v>
      </c>
      <c r="C46" s="70">
        <f t="shared" si="6"/>
        <v>0</v>
      </c>
      <c r="D46" s="70">
        <f t="shared" si="6"/>
        <v>0.5</v>
      </c>
      <c r="E46" s="70">
        <f t="shared" si="6"/>
        <v>0</v>
      </c>
      <c r="F46" s="70">
        <f t="shared" si="6"/>
        <v>0.5</v>
      </c>
      <c r="G46" s="70">
        <f t="shared" si="6"/>
        <v>0.5</v>
      </c>
      <c r="H46" s="70">
        <f t="shared" si="6"/>
        <v>0</v>
      </c>
      <c r="I46" s="70">
        <f t="shared" si="6"/>
        <v>0</v>
      </c>
      <c r="J46" s="70">
        <f t="shared" si="6"/>
        <v>1</v>
      </c>
    </row>
    <row r="47" spans="1:13" x14ac:dyDescent="0.2">
      <c r="A47" s="2" t="s">
        <v>5</v>
      </c>
      <c r="B47" s="70">
        <f t="shared" ref="B47:J47" si="7">IFERROR(B10/$J10, "-")</f>
        <v>0</v>
      </c>
      <c r="C47" s="70">
        <f t="shared" si="7"/>
        <v>0</v>
      </c>
      <c r="D47" s="70">
        <f t="shared" si="7"/>
        <v>0</v>
      </c>
      <c r="E47" s="70">
        <f t="shared" si="7"/>
        <v>0</v>
      </c>
      <c r="F47" s="70">
        <f t="shared" si="7"/>
        <v>0.25</v>
      </c>
      <c r="G47" s="70">
        <f t="shared" si="7"/>
        <v>0.25</v>
      </c>
      <c r="H47" s="70">
        <f t="shared" si="7"/>
        <v>0.25</v>
      </c>
      <c r="I47" s="70">
        <f t="shared" si="7"/>
        <v>0.25</v>
      </c>
      <c r="J47" s="70">
        <f t="shared" si="7"/>
        <v>1</v>
      </c>
    </row>
    <row r="48" spans="1:13" x14ac:dyDescent="0.2">
      <c r="A48" s="2" t="s">
        <v>6</v>
      </c>
      <c r="B48" s="70">
        <f t="shared" ref="B48:J48" si="8">IFERROR(B11/$J11, "-")</f>
        <v>0</v>
      </c>
      <c r="C48" s="70">
        <f t="shared" si="8"/>
        <v>0.25</v>
      </c>
      <c r="D48" s="70">
        <f>IFERROR(D11/$J11, "-")</f>
        <v>0</v>
      </c>
      <c r="E48" s="70">
        <f t="shared" si="8"/>
        <v>0</v>
      </c>
      <c r="F48" s="70">
        <f t="shared" si="8"/>
        <v>0.25</v>
      </c>
      <c r="G48" s="70">
        <f t="shared" si="8"/>
        <v>0.25</v>
      </c>
      <c r="H48" s="70">
        <f t="shared" si="8"/>
        <v>0</v>
      </c>
      <c r="I48" s="70">
        <f t="shared" si="8"/>
        <v>0.25</v>
      </c>
      <c r="J48" s="70">
        <f t="shared" si="8"/>
        <v>1</v>
      </c>
    </row>
    <row r="49" spans="1:10" x14ac:dyDescent="0.2">
      <c r="A49" s="2" t="s">
        <v>7</v>
      </c>
      <c r="B49" s="70" t="str">
        <f t="shared" ref="B49:J49" si="9">IFERROR(B12/$J12, "-")</f>
        <v>-</v>
      </c>
      <c r="C49" s="70" t="str">
        <f t="shared" si="9"/>
        <v>-</v>
      </c>
      <c r="D49" s="70" t="str">
        <f t="shared" si="9"/>
        <v>-</v>
      </c>
      <c r="E49" s="70" t="str">
        <f t="shared" si="9"/>
        <v>-</v>
      </c>
      <c r="F49" s="70" t="str">
        <f t="shared" si="9"/>
        <v>-</v>
      </c>
      <c r="G49" s="70" t="str">
        <f t="shared" si="9"/>
        <v>-</v>
      </c>
      <c r="H49" s="70" t="str">
        <f t="shared" si="9"/>
        <v>-</v>
      </c>
      <c r="I49" s="70" t="str">
        <f t="shared" si="9"/>
        <v>-</v>
      </c>
      <c r="J49" s="70" t="str">
        <f t="shared" si="9"/>
        <v>-</v>
      </c>
    </row>
    <row r="50" spans="1:10" x14ac:dyDescent="0.2">
      <c r="A50" s="2" t="s">
        <v>8</v>
      </c>
      <c r="B50" s="70">
        <f t="shared" ref="B50:J50" si="10">IFERROR(B13/$J13, "-")</f>
        <v>0.5</v>
      </c>
      <c r="C50" s="70">
        <f t="shared" si="10"/>
        <v>0</v>
      </c>
      <c r="D50" s="70">
        <f t="shared" si="10"/>
        <v>0</v>
      </c>
      <c r="E50" s="70">
        <f t="shared" si="10"/>
        <v>0</v>
      </c>
      <c r="F50" s="70">
        <f t="shared" si="10"/>
        <v>0</v>
      </c>
      <c r="G50" s="70">
        <f t="shared" si="10"/>
        <v>0</v>
      </c>
      <c r="H50" s="70">
        <f t="shared" si="10"/>
        <v>0</v>
      </c>
      <c r="I50" s="70">
        <f t="shared" si="10"/>
        <v>0</v>
      </c>
      <c r="J50" s="70">
        <f t="shared" si="10"/>
        <v>1</v>
      </c>
    </row>
    <row r="51" spans="1:10" x14ac:dyDescent="0.2">
      <c r="A51" s="2" t="s">
        <v>9</v>
      </c>
      <c r="B51" s="70">
        <f t="shared" ref="B51:J51" si="11">IFERROR(B14/$J14, "-")</f>
        <v>0</v>
      </c>
      <c r="C51" s="70">
        <f t="shared" si="11"/>
        <v>0</v>
      </c>
      <c r="D51" s="70">
        <f t="shared" si="11"/>
        <v>0</v>
      </c>
      <c r="E51" s="70">
        <f t="shared" si="11"/>
        <v>0</v>
      </c>
      <c r="F51" s="70">
        <f t="shared" si="11"/>
        <v>0</v>
      </c>
      <c r="G51" s="70">
        <f t="shared" si="11"/>
        <v>0</v>
      </c>
      <c r="H51" s="70">
        <f t="shared" si="11"/>
        <v>0</v>
      </c>
      <c r="I51" s="70">
        <f t="shared" si="11"/>
        <v>0</v>
      </c>
      <c r="J51" s="70">
        <f t="shared" si="11"/>
        <v>1</v>
      </c>
    </row>
    <row r="52" spans="1:10" x14ac:dyDescent="0.2">
      <c r="A52" s="2" t="s">
        <v>10</v>
      </c>
      <c r="B52" s="70">
        <f t="shared" ref="B52:J52" si="12">IFERROR(B15/$J15, "-")</f>
        <v>0</v>
      </c>
      <c r="C52" s="70">
        <f t="shared" si="12"/>
        <v>0.25</v>
      </c>
      <c r="D52" s="70">
        <f t="shared" si="12"/>
        <v>0</v>
      </c>
      <c r="E52" s="70">
        <f t="shared" si="12"/>
        <v>0</v>
      </c>
      <c r="F52" s="70">
        <f t="shared" si="12"/>
        <v>0</v>
      </c>
      <c r="G52" s="70">
        <f t="shared" si="12"/>
        <v>0.25</v>
      </c>
      <c r="H52" s="70">
        <f t="shared" si="12"/>
        <v>0</v>
      </c>
      <c r="I52" s="70">
        <f t="shared" si="12"/>
        <v>0.25</v>
      </c>
      <c r="J52" s="70">
        <f t="shared" si="12"/>
        <v>1</v>
      </c>
    </row>
    <row r="53" spans="1:10" x14ac:dyDescent="0.2">
      <c r="A53" s="2" t="s">
        <v>11</v>
      </c>
      <c r="B53" s="70">
        <f t="shared" ref="B53:J53" si="13">IFERROR(B16/$J16, "-")</f>
        <v>0</v>
      </c>
      <c r="C53" s="70">
        <f t="shared" si="13"/>
        <v>0</v>
      </c>
      <c r="D53" s="70">
        <f t="shared" si="13"/>
        <v>0</v>
      </c>
      <c r="E53" s="70">
        <f t="shared" si="13"/>
        <v>0</v>
      </c>
      <c r="F53" s="70">
        <f t="shared" si="13"/>
        <v>0</v>
      </c>
      <c r="G53" s="70">
        <f t="shared" si="13"/>
        <v>0</v>
      </c>
      <c r="H53" s="70">
        <f t="shared" si="13"/>
        <v>0</v>
      </c>
      <c r="I53" s="70">
        <f t="shared" si="13"/>
        <v>0</v>
      </c>
      <c r="J53" s="70">
        <f t="shared" si="13"/>
        <v>1</v>
      </c>
    </row>
    <row r="54" spans="1:10" x14ac:dyDescent="0.2">
      <c r="A54" s="2" t="s">
        <v>12</v>
      </c>
      <c r="B54" s="70">
        <f t="shared" ref="B54:J54" si="14">IFERROR(B17/$J17, "-")</f>
        <v>0</v>
      </c>
      <c r="C54" s="70">
        <f t="shared" si="14"/>
        <v>0</v>
      </c>
      <c r="D54" s="70">
        <f t="shared" si="14"/>
        <v>0</v>
      </c>
      <c r="E54" s="70">
        <f t="shared" si="14"/>
        <v>0</v>
      </c>
      <c r="F54" s="70">
        <f t="shared" si="14"/>
        <v>0</v>
      </c>
      <c r="G54" s="70">
        <f t="shared" si="14"/>
        <v>0</v>
      </c>
      <c r="H54" s="70">
        <f t="shared" si="14"/>
        <v>0</v>
      </c>
      <c r="I54" s="70">
        <f t="shared" si="14"/>
        <v>0</v>
      </c>
      <c r="J54" s="70">
        <f t="shared" si="14"/>
        <v>1</v>
      </c>
    </row>
    <row r="55" spans="1:10" x14ac:dyDescent="0.2">
      <c r="A55" s="2" t="s">
        <v>13</v>
      </c>
      <c r="B55" s="70">
        <f t="shared" ref="B55:J55" si="15">IFERROR(B18/$J18, "-")</f>
        <v>0</v>
      </c>
      <c r="C55" s="70">
        <f t="shared" si="15"/>
        <v>0</v>
      </c>
      <c r="D55" s="70">
        <f t="shared" si="15"/>
        <v>0</v>
      </c>
      <c r="E55" s="70">
        <f t="shared" si="15"/>
        <v>0</v>
      </c>
      <c r="F55" s="70">
        <f t="shared" si="15"/>
        <v>0</v>
      </c>
      <c r="G55" s="70">
        <f t="shared" si="15"/>
        <v>0</v>
      </c>
      <c r="H55" s="70">
        <f t="shared" si="15"/>
        <v>0</v>
      </c>
      <c r="I55" s="70">
        <f t="shared" si="15"/>
        <v>0</v>
      </c>
      <c r="J55" s="70">
        <f t="shared" si="15"/>
        <v>1</v>
      </c>
    </row>
    <row r="56" spans="1:10" x14ac:dyDescent="0.2">
      <c r="A56" s="2" t="s">
        <v>14</v>
      </c>
      <c r="B56" s="70">
        <f t="shared" ref="B56:J56" si="16">IFERROR(B19/$J19, "-")</f>
        <v>0.25</v>
      </c>
      <c r="C56" s="70">
        <f t="shared" si="16"/>
        <v>0</v>
      </c>
      <c r="D56" s="70">
        <f t="shared" si="16"/>
        <v>0</v>
      </c>
      <c r="E56" s="70">
        <f t="shared" si="16"/>
        <v>0</v>
      </c>
      <c r="F56" s="70">
        <f t="shared" si="16"/>
        <v>0</v>
      </c>
      <c r="G56" s="70">
        <f t="shared" si="16"/>
        <v>0</v>
      </c>
      <c r="H56" s="70">
        <f t="shared" si="16"/>
        <v>0.25</v>
      </c>
      <c r="I56" s="70">
        <f t="shared" si="16"/>
        <v>0.25</v>
      </c>
      <c r="J56" s="70">
        <f t="shared" si="16"/>
        <v>1</v>
      </c>
    </row>
    <row r="57" spans="1:10" x14ac:dyDescent="0.2">
      <c r="A57" s="2" t="s">
        <v>15</v>
      </c>
      <c r="B57" s="70">
        <f t="shared" ref="B57:J57" si="17">IFERROR(B20/$J20, "-")</f>
        <v>0.22222222222222221</v>
      </c>
      <c r="C57" s="70">
        <f t="shared" si="17"/>
        <v>0.1111111111111111</v>
      </c>
      <c r="D57" s="70">
        <f t="shared" si="17"/>
        <v>0.1111111111111111</v>
      </c>
      <c r="E57" s="70">
        <f t="shared" si="17"/>
        <v>0</v>
      </c>
      <c r="F57" s="70">
        <f t="shared" si="17"/>
        <v>0</v>
      </c>
      <c r="G57" s="70">
        <f t="shared" si="17"/>
        <v>0.22222222222222221</v>
      </c>
      <c r="H57" s="70">
        <f t="shared" si="17"/>
        <v>0.1111111111111111</v>
      </c>
      <c r="I57" s="70">
        <f t="shared" si="17"/>
        <v>0.22222222222222221</v>
      </c>
      <c r="J57" s="70">
        <f t="shared" si="17"/>
        <v>1</v>
      </c>
    </row>
    <row r="58" spans="1:10" x14ac:dyDescent="0.2">
      <c r="A58" s="2" t="s">
        <v>16</v>
      </c>
      <c r="B58" s="70">
        <f t="shared" ref="B58:J58" si="18">IFERROR(B21/$J21, "-")</f>
        <v>0</v>
      </c>
      <c r="C58" s="70">
        <f t="shared" si="18"/>
        <v>8.3333333333333329E-2</v>
      </c>
      <c r="D58" s="70">
        <f t="shared" si="18"/>
        <v>8.3333333333333329E-2</v>
      </c>
      <c r="E58" s="70">
        <f t="shared" si="18"/>
        <v>8.3333333333333329E-2</v>
      </c>
      <c r="F58" s="70">
        <f t="shared" si="18"/>
        <v>8.3333333333333329E-2</v>
      </c>
      <c r="G58" s="70">
        <f t="shared" si="18"/>
        <v>0.33333333333333331</v>
      </c>
      <c r="H58" s="70">
        <f t="shared" si="18"/>
        <v>0.25</v>
      </c>
      <c r="I58" s="70">
        <f t="shared" si="18"/>
        <v>0</v>
      </c>
      <c r="J58" s="70">
        <f t="shared" si="18"/>
        <v>1</v>
      </c>
    </row>
    <row r="59" spans="1:10" x14ac:dyDescent="0.2">
      <c r="A59" s="2" t="s">
        <v>17</v>
      </c>
      <c r="B59" s="70">
        <f t="shared" ref="B59:J59" si="19">IFERROR(B22/$J22, "-")</f>
        <v>0</v>
      </c>
      <c r="C59" s="70">
        <f t="shared" si="19"/>
        <v>0</v>
      </c>
      <c r="D59" s="70">
        <f t="shared" si="19"/>
        <v>0</v>
      </c>
      <c r="E59" s="70">
        <f t="shared" si="19"/>
        <v>0</v>
      </c>
      <c r="F59" s="70">
        <f t="shared" si="19"/>
        <v>0</v>
      </c>
      <c r="G59" s="70">
        <f t="shared" si="19"/>
        <v>0</v>
      </c>
      <c r="H59" s="70">
        <f t="shared" si="19"/>
        <v>0</v>
      </c>
      <c r="I59" s="70">
        <f t="shared" si="19"/>
        <v>0</v>
      </c>
      <c r="J59" s="70">
        <f t="shared" si="19"/>
        <v>1</v>
      </c>
    </row>
    <row r="60" spans="1:10" x14ac:dyDescent="0.2">
      <c r="A60" s="2" t="s">
        <v>18</v>
      </c>
      <c r="B60" s="70" t="str">
        <f t="shared" ref="B60:J60" si="20">IFERROR(B23/$J23, "-")</f>
        <v>-</v>
      </c>
      <c r="C60" s="70" t="str">
        <f t="shared" si="20"/>
        <v>-</v>
      </c>
      <c r="D60" s="70" t="str">
        <f t="shared" si="20"/>
        <v>-</v>
      </c>
      <c r="E60" s="70" t="str">
        <f t="shared" si="20"/>
        <v>-</v>
      </c>
      <c r="F60" s="70" t="str">
        <f t="shared" si="20"/>
        <v>-</v>
      </c>
      <c r="G60" s="70" t="str">
        <f t="shared" si="20"/>
        <v>-</v>
      </c>
      <c r="H60" s="70" t="str">
        <f t="shared" si="20"/>
        <v>-</v>
      </c>
      <c r="I60" s="70" t="str">
        <f t="shared" si="20"/>
        <v>-</v>
      </c>
      <c r="J60" s="70" t="str">
        <f t="shared" si="20"/>
        <v>-</v>
      </c>
    </row>
    <row r="61" spans="1:10" x14ac:dyDescent="0.2">
      <c r="A61" s="2" t="s">
        <v>19</v>
      </c>
      <c r="B61" s="70">
        <f t="shared" ref="B61:J61" si="21">IFERROR(B24/$J24, "-")</f>
        <v>0</v>
      </c>
      <c r="C61" s="70">
        <f t="shared" si="21"/>
        <v>0</v>
      </c>
      <c r="D61" s="70">
        <f t="shared" si="21"/>
        <v>0</v>
      </c>
      <c r="E61" s="70">
        <f t="shared" si="21"/>
        <v>0</v>
      </c>
      <c r="F61" s="70">
        <f t="shared" si="21"/>
        <v>0</v>
      </c>
      <c r="G61" s="70">
        <f t="shared" si="21"/>
        <v>0</v>
      </c>
      <c r="H61" s="70">
        <f t="shared" si="21"/>
        <v>0</v>
      </c>
      <c r="I61" s="70">
        <f t="shared" si="21"/>
        <v>0</v>
      </c>
      <c r="J61" s="70">
        <f t="shared" si="21"/>
        <v>1</v>
      </c>
    </row>
    <row r="62" spans="1:10" x14ac:dyDescent="0.2">
      <c r="A62" s="2" t="s">
        <v>20</v>
      </c>
      <c r="B62" s="70">
        <f t="shared" ref="B62:J62" si="22">IFERROR(B25/$J25, "-")</f>
        <v>0.14285714285714285</v>
      </c>
      <c r="C62" s="70">
        <f t="shared" si="22"/>
        <v>0</v>
      </c>
      <c r="D62" s="70">
        <f t="shared" si="22"/>
        <v>0</v>
      </c>
      <c r="E62" s="70">
        <f t="shared" si="22"/>
        <v>0</v>
      </c>
      <c r="F62" s="70">
        <f t="shared" si="22"/>
        <v>0.14285714285714285</v>
      </c>
      <c r="G62" s="70">
        <f t="shared" si="22"/>
        <v>0.2857142857142857</v>
      </c>
      <c r="H62" s="70">
        <f t="shared" si="22"/>
        <v>0.14285714285714285</v>
      </c>
      <c r="I62" s="70">
        <f t="shared" si="22"/>
        <v>0.14285714285714285</v>
      </c>
      <c r="J62" s="70">
        <f t="shared" si="22"/>
        <v>1</v>
      </c>
    </row>
    <row r="63" spans="1:10" x14ac:dyDescent="0.2">
      <c r="A63" s="2" t="s">
        <v>21</v>
      </c>
      <c r="B63" s="70">
        <f t="shared" ref="B63:J63" si="23">IFERROR(B26/$J26, "-")</f>
        <v>0.33333333333333331</v>
      </c>
      <c r="C63" s="70">
        <f t="shared" si="23"/>
        <v>0.33333333333333331</v>
      </c>
      <c r="D63" s="70">
        <f t="shared" si="23"/>
        <v>0</v>
      </c>
      <c r="E63" s="70">
        <f t="shared" si="23"/>
        <v>0</v>
      </c>
      <c r="F63" s="70">
        <f t="shared" si="23"/>
        <v>0.33333333333333331</v>
      </c>
      <c r="G63" s="70">
        <f t="shared" si="23"/>
        <v>0.33333333333333331</v>
      </c>
      <c r="H63" s="70">
        <f t="shared" si="23"/>
        <v>0</v>
      </c>
      <c r="I63" s="70">
        <f t="shared" si="23"/>
        <v>0</v>
      </c>
      <c r="J63" s="70">
        <f t="shared" si="23"/>
        <v>1</v>
      </c>
    </row>
    <row r="64" spans="1:10" x14ac:dyDescent="0.2">
      <c r="A64" s="2" t="s">
        <v>22</v>
      </c>
      <c r="B64" s="70">
        <f t="shared" ref="B64:J64" si="24">IFERROR(B27/$J27, "-")</f>
        <v>0.2857142857142857</v>
      </c>
      <c r="C64" s="70">
        <f t="shared" si="24"/>
        <v>7.1428571428571425E-2</v>
      </c>
      <c r="D64" s="70">
        <f t="shared" si="24"/>
        <v>0</v>
      </c>
      <c r="E64" s="70">
        <f t="shared" si="24"/>
        <v>0</v>
      </c>
      <c r="F64" s="70">
        <f t="shared" si="24"/>
        <v>7.1428571428571425E-2</v>
      </c>
      <c r="G64" s="70">
        <f t="shared" si="24"/>
        <v>0.35714285714285715</v>
      </c>
      <c r="H64" s="70">
        <f t="shared" si="24"/>
        <v>7.1428571428571425E-2</v>
      </c>
      <c r="I64" s="70">
        <f t="shared" si="24"/>
        <v>0.21428571428571427</v>
      </c>
      <c r="J64" s="70">
        <f t="shared" si="24"/>
        <v>1</v>
      </c>
    </row>
    <row r="65" spans="1:10" x14ac:dyDescent="0.2">
      <c r="A65" s="2" t="s">
        <v>23</v>
      </c>
      <c r="B65" s="70">
        <f t="shared" ref="B65:J65" si="25">IFERROR(B28/$J28, "-")</f>
        <v>0</v>
      </c>
      <c r="C65" s="70">
        <f t="shared" si="25"/>
        <v>0</v>
      </c>
      <c r="D65" s="70">
        <f t="shared" si="25"/>
        <v>0</v>
      </c>
      <c r="E65" s="70">
        <f t="shared" si="25"/>
        <v>0</v>
      </c>
      <c r="F65" s="70">
        <f t="shared" si="25"/>
        <v>0</v>
      </c>
      <c r="G65" s="70">
        <f t="shared" si="25"/>
        <v>0</v>
      </c>
      <c r="H65" s="70">
        <f t="shared" si="25"/>
        <v>0</v>
      </c>
      <c r="I65" s="70">
        <f t="shared" si="25"/>
        <v>0</v>
      </c>
      <c r="J65" s="70">
        <f t="shared" si="25"/>
        <v>1</v>
      </c>
    </row>
    <row r="66" spans="1:10" x14ac:dyDescent="0.2">
      <c r="A66" s="2" t="s">
        <v>24</v>
      </c>
      <c r="B66" s="70">
        <f t="shared" ref="B66:J66" si="26">IFERROR(B29/$J29, "-")</f>
        <v>0.5</v>
      </c>
      <c r="C66" s="70">
        <f t="shared" si="26"/>
        <v>0</v>
      </c>
      <c r="D66" s="70">
        <f t="shared" si="26"/>
        <v>0</v>
      </c>
      <c r="E66" s="70">
        <f t="shared" si="26"/>
        <v>0</v>
      </c>
      <c r="F66" s="70">
        <f t="shared" si="26"/>
        <v>0</v>
      </c>
      <c r="G66" s="70">
        <f t="shared" si="26"/>
        <v>0.25</v>
      </c>
      <c r="H66" s="70">
        <f t="shared" si="26"/>
        <v>0</v>
      </c>
      <c r="I66" s="70">
        <f t="shared" si="26"/>
        <v>0.25</v>
      </c>
      <c r="J66" s="70">
        <f t="shared" si="26"/>
        <v>1</v>
      </c>
    </row>
    <row r="67" spans="1:10" x14ac:dyDescent="0.2">
      <c r="A67" s="2" t="s">
        <v>25</v>
      </c>
      <c r="B67" s="70">
        <f t="shared" ref="B67:J67" si="27">IFERROR(B30/$J30, "-")</f>
        <v>0.5</v>
      </c>
      <c r="C67" s="70">
        <f t="shared" si="27"/>
        <v>0</v>
      </c>
      <c r="D67" s="70">
        <f t="shared" si="27"/>
        <v>0</v>
      </c>
      <c r="E67" s="70">
        <f t="shared" si="27"/>
        <v>0</v>
      </c>
      <c r="F67" s="70">
        <f t="shared" si="27"/>
        <v>0</v>
      </c>
      <c r="G67" s="70">
        <f t="shared" si="27"/>
        <v>0</v>
      </c>
      <c r="H67" s="70">
        <f t="shared" si="27"/>
        <v>0</v>
      </c>
      <c r="I67" s="70">
        <f t="shared" si="27"/>
        <v>0</v>
      </c>
      <c r="J67" s="70">
        <f t="shared" si="27"/>
        <v>1</v>
      </c>
    </row>
    <row r="68" spans="1:10" x14ac:dyDescent="0.2">
      <c r="A68" s="2" t="s">
        <v>26</v>
      </c>
      <c r="B68" s="70">
        <f t="shared" ref="B68:J68" si="28">IFERROR(B31/$J31, "-")</f>
        <v>0</v>
      </c>
      <c r="C68" s="70">
        <f t="shared" si="28"/>
        <v>0</v>
      </c>
      <c r="D68" s="70">
        <f t="shared" si="28"/>
        <v>0</v>
      </c>
      <c r="E68" s="70">
        <f t="shared" si="28"/>
        <v>0</v>
      </c>
      <c r="F68" s="70">
        <f t="shared" si="28"/>
        <v>0</v>
      </c>
      <c r="G68" s="70">
        <f t="shared" si="28"/>
        <v>0</v>
      </c>
      <c r="H68" s="70">
        <f t="shared" si="28"/>
        <v>0</v>
      </c>
      <c r="I68" s="70">
        <f t="shared" si="28"/>
        <v>0</v>
      </c>
      <c r="J68" s="70">
        <f t="shared" si="28"/>
        <v>1</v>
      </c>
    </row>
    <row r="69" spans="1:10" x14ac:dyDescent="0.2">
      <c r="A69" s="2" t="s">
        <v>27</v>
      </c>
      <c r="B69" s="70">
        <f t="shared" ref="B69:J69" si="29">IFERROR(B32/$J32, "-")</f>
        <v>0</v>
      </c>
      <c r="C69" s="70">
        <f t="shared" si="29"/>
        <v>0</v>
      </c>
      <c r="D69" s="70">
        <f t="shared" si="29"/>
        <v>0</v>
      </c>
      <c r="E69" s="70">
        <f t="shared" si="29"/>
        <v>0</v>
      </c>
      <c r="F69" s="70">
        <f t="shared" si="29"/>
        <v>0</v>
      </c>
      <c r="G69" s="70">
        <f t="shared" si="29"/>
        <v>0</v>
      </c>
      <c r="H69" s="70">
        <f t="shared" si="29"/>
        <v>0</v>
      </c>
      <c r="I69" s="70">
        <f t="shared" si="29"/>
        <v>0</v>
      </c>
      <c r="J69" s="70">
        <f t="shared" si="29"/>
        <v>1</v>
      </c>
    </row>
    <row r="70" spans="1:10" x14ac:dyDescent="0.2">
      <c r="A70" s="2" t="s">
        <v>28</v>
      </c>
      <c r="B70" s="70">
        <f t="shared" ref="B70:J70" si="30">IFERROR(B33/$J33, "-")</f>
        <v>0</v>
      </c>
      <c r="C70" s="70">
        <f t="shared" si="30"/>
        <v>0</v>
      </c>
      <c r="D70" s="70">
        <f t="shared" si="30"/>
        <v>0</v>
      </c>
      <c r="E70" s="70">
        <f t="shared" si="30"/>
        <v>0</v>
      </c>
      <c r="F70" s="70">
        <f t="shared" si="30"/>
        <v>0</v>
      </c>
      <c r="G70" s="70">
        <f t="shared" si="30"/>
        <v>0</v>
      </c>
      <c r="H70" s="70">
        <f t="shared" si="30"/>
        <v>0.5</v>
      </c>
      <c r="I70" s="70">
        <f t="shared" si="30"/>
        <v>0.5</v>
      </c>
      <c r="J70" s="70">
        <f t="shared" si="30"/>
        <v>1</v>
      </c>
    </row>
    <row r="71" spans="1:10" x14ac:dyDescent="0.2">
      <c r="A71" s="2" t="s">
        <v>29</v>
      </c>
      <c r="B71" s="70">
        <f t="shared" ref="B71:J71" si="31">IFERROR(B34/$J34, "-")</f>
        <v>0.5</v>
      </c>
      <c r="C71" s="70">
        <f t="shared" si="31"/>
        <v>0</v>
      </c>
      <c r="D71" s="70">
        <f t="shared" si="31"/>
        <v>0</v>
      </c>
      <c r="E71" s="70">
        <f t="shared" si="31"/>
        <v>0</v>
      </c>
      <c r="F71" s="70">
        <f t="shared" si="31"/>
        <v>0</v>
      </c>
      <c r="G71" s="70">
        <f t="shared" si="31"/>
        <v>0</v>
      </c>
      <c r="H71" s="70">
        <f t="shared" si="31"/>
        <v>0.5</v>
      </c>
      <c r="I71" s="70">
        <f t="shared" si="31"/>
        <v>0</v>
      </c>
      <c r="J71" s="70">
        <f t="shared" si="31"/>
        <v>1</v>
      </c>
    </row>
    <row r="72" spans="1:10" x14ac:dyDescent="0.2">
      <c r="A72" s="2" t="s">
        <v>30</v>
      </c>
      <c r="B72" s="70">
        <f t="shared" ref="B72:J72" si="32">IFERROR(B35/$J35, "-")</f>
        <v>0</v>
      </c>
      <c r="C72" s="70">
        <f t="shared" si="32"/>
        <v>0</v>
      </c>
      <c r="D72" s="70">
        <f t="shared" si="32"/>
        <v>0</v>
      </c>
      <c r="E72" s="70">
        <f t="shared" si="32"/>
        <v>0</v>
      </c>
      <c r="F72" s="70">
        <f t="shared" si="32"/>
        <v>0</v>
      </c>
      <c r="G72" s="70">
        <f t="shared" si="32"/>
        <v>0</v>
      </c>
      <c r="H72" s="70">
        <f t="shared" si="32"/>
        <v>0</v>
      </c>
      <c r="I72" s="70">
        <f t="shared" si="32"/>
        <v>0</v>
      </c>
      <c r="J72" s="70">
        <f t="shared" si="32"/>
        <v>1</v>
      </c>
    </row>
    <row r="73" spans="1:10" x14ac:dyDescent="0.2">
      <c r="A73" s="2" t="s">
        <v>31</v>
      </c>
      <c r="B73" s="70">
        <f t="shared" ref="B73:J73" si="33">IFERROR(B36/$J36, "-")</f>
        <v>0.66666666666666663</v>
      </c>
      <c r="C73" s="70">
        <f t="shared" si="33"/>
        <v>0</v>
      </c>
      <c r="D73" s="70">
        <f t="shared" si="33"/>
        <v>0.16666666666666666</v>
      </c>
      <c r="E73" s="70">
        <f t="shared" si="33"/>
        <v>0</v>
      </c>
      <c r="F73" s="70">
        <f t="shared" si="33"/>
        <v>0</v>
      </c>
      <c r="G73" s="70">
        <f t="shared" si="33"/>
        <v>0</v>
      </c>
      <c r="H73" s="70">
        <f t="shared" si="33"/>
        <v>0</v>
      </c>
      <c r="I73" s="70">
        <f t="shared" si="33"/>
        <v>0</v>
      </c>
      <c r="J73" s="70">
        <f t="shared" si="33"/>
        <v>1</v>
      </c>
    </row>
    <row r="74" spans="1:10" x14ac:dyDescent="0.2">
      <c r="A74" s="3" t="s">
        <v>32</v>
      </c>
      <c r="B74" s="71">
        <f t="shared" ref="B74:J74" si="34">IFERROR(B37/$J37, "-")</f>
        <v>0</v>
      </c>
      <c r="C74" s="71">
        <f t="shared" si="34"/>
        <v>0</v>
      </c>
      <c r="D74" s="71">
        <f t="shared" si="34"/>
        <v>0</v>
      </c>
      <c r="E74" s="71">
        <f t="shared" si="34"/>
        <v>0</v>
      </c>
      <c r="F74" s="71">
        <f t="shared" si="34"/>
        <v>0</v>
      </c>
      <c r="G74" s="71">
        <f t="shared" si="34"/>
        <v>0.5</v>
      </c>
      <c r="H74" s="71">
        <f t="shared" si="34"/>
        <v>0</v>
      </c>
      <c r="I74" s="71">
        <f t="shared" si="34"/>
        <v>0</v>
      </c>
      <c r="J74" s="71">
        <f t="shared" si="34"/>
        <v>1</v>
      </c>
    </row>
    <row r="76" spans="1:10" x14ac:dyDescent="0.2">
      <c r="A76" s="219" t="s">
        <v>225</v>
      </c>
    </row>
    <row r="77" spans="1:10" x14ac:dyDescent="0.2">
      <c r="A77" s="276" t="s">
        <v>262</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37"/>
  <sheetViews>
    <sheetView showGridLines="0" workbookViewId="0">
      <selection activeCell="A2" sqref="A2"/>
    </sheetView>
  </sheetViews>
  <sheetFormatPr defaultRowHeight="12.75" x14ac:dyDescent="0.2"/>
  <cols>
    <col min="1" max="1" width="25.28515625" style="21" customWidth="1"/>
    <col min="2" max="20" width="9.140625" style="21"/>
    <col min="21" max="21" width="3.42578125" style="21" customWidth="1"/>
    <col min="22" max="16384" width="9.140625" style="21"/>
  </cols>
  <sheetData>
    <row r="1" spans="1:20" x14ac:dyDescent="0.2">
      <c r="A1" s="30" t="s">
        <v>370</v>
      </c>
    </row>
    <row r="2" spans="1:20" ht="15" x14ac:dyDescent="0.25">
      <c r="A2" s="226" t="s">
        <v>241</v>
      </c>
    </row>
    <row r="4" spans="1:20" s="15" customFormat="1" x14ac:dyDescent="0.25">
      <c r="A4" s="14"/>
      <c r="B4" s="28" t="s">
        <v>135</v>
      </c>
      <c r="C4" s="28" t="s">
        <v>136</v>
      </c>
      <c r="D4" s="28" t="s">
        <v>137</v>
      </c>
      <c r="E4" s="28" t="s">
        <v>138</v>
      </c>
      <c r="F4" s="28" t="s">
        <v>139</v>
      </c>
      <c r="G4" s="28" t="s">
        <v>140</v>
      </c>
      <c r="H4" s="28" t="s">
        <v>141</v>
      </c>
      <c r="I4" s="28" t="s">
        <v>142</v>
      </c>
      <c r="J4" s="28" t="s">
        <v>143</v>
      </c>
      <c r="K4" s="28" t="s">
        <v>144</v>
      </c>
      <c r="L4" s="28" t="s">
        <v>145</v>
      </c>
      <c r="M4" s="28" t="s">
        <v>146</v>
      </c>
      <c r="N4" s="28" t="s">
        <v>147</v>
      </c>
      <c r="O4" s="28" t="s">
        <v>148</v>
      </c>
      <c r="P4" s="28" t="s">
        <v>149</v>
      </c>
      <c r="Q4" s="28" t="s">
        <v>150</v>
      </c>
      <c r="R4" s="28" t="s">
        <v>151</v>
      </c>
      <c r="S4" s="28" t="s">
        <v>152</v>
      </c>
      <c r="T4" s="28" t="s">
        <v>267</v>
      </c>
    </row>
    <row r="5" spans="1:20" x14ac:dyDescent="0.2">
      <c r="A5" s="4" t="s">
        <v>0</v>
      </c>
      <c r="B5" s="47">
        <v>41</v>
      </c>
      <c r="C5" s="47">
        <v>66</v>
      </c>
      <c r="D5" s="47">
        <v>98</v>
      </c>
      <c r="E5" s="47">
        <v>115</v>
      </c>
      <c r="F5" s="47">
        <v>123</v>
      </c>
      <c r="G5" s="47">
        <v>147</v>
      </c>
      <c r="H5" s="47">
        <v>153</v>
      </c>
      <c r="I5" s="47">
        <v>163</v>
      </c>
      <c r="J5" s="47">
        <v>171</v>
      </c>
      <c r="K5" s="47">
        <v>194</v>
      </c>
      <c r="L5" s="47">
        <v>191</v>
      </c>
      <c r="M5" s="47">
        <v>202</v>
      </c>
      <c r="N5" s="47">
        <v>202</v>
      </c>
      <c r="O5" s="47">
        <v>212</v>
      </c>
      <c r="P5" s="47">
        <v>222</v>
      </c>
      <c r="Q5" s="47">
        <v>221</v>
      </c>
      <c r="R5" s="47">
        <v>228</v>
      </c>
      <c r="S5" s="47">
        <v>225</v>
      </c>
      <c r="T5" s="47">
        <v>248</v>
      </c>
    </row>
    <row r="6" spans="1:20" x14ac:dyDescent="0.2">
      <c r="A6" s="2" t="s">
        <v>1</v>
      </c>
      <c r="B6" s="10">
        <v>24</v>
      </c>
      <c r="C6" s="10">
        <v>42</v>
      </c>
      <c r="D6" s="10">
        <v>51</v>
      </c>
      <c r="E6" s="10">
        <v>54</v>
      </c>
      <c r="F6" s="10">
        <v>50</v>
      </c>
      <c r="G6" s="10">
        <v>56</v>
      </c>
      <c r="H6" s="10">
        <v>79</v>
      </c>
      <c r="I6" s="10">
        <v>104</v>
      </c>
      <c r="J6" s="10">
        <v>109</v>
      </c>
      <c r="K6" s="10">
        <v>138</v>
      </c>
      <c r="L6" s="10">
        <v>119</v>
      </c>
      <c r="M6" s="10">
        <v>112</v>
      </c>
      <c r="N6" s="10">
        <v>124</v>
      </c>
      <c r="O6" s="10">
        <v>171</v>
      </c>
      <c r="P6" s="10">
        <v>162</v>
      </c>
      <c r="Q6" s="10">
        <v>153</v>
      </c>
      <c r="R6" s="10">
        <v>146</v>
      </c>
      <c r="S6" s="10">
        <v>125</v>
      </c>
      <c r="T6" s="10">
        <v>135</v>
      </c>
    </row>
    <row r="7" spans="1:20" x14ac:dyDescent="0.2">
      <c r="A7" s="2" t="s">
        <v>2</v>
      </c>
      <c r="B7" s="10">
        <v>39</v>
      </c>
      <c r="C7" s="10">
        <v>62</v>
      </c>
      <c r="D7" s="10">
        <v>80</v>
      </c>
      <c r="E7" s="10">
        <v>86</v>
      </c>
      <c r="F7" s="10">
        <v>103</v>
      </c>
      <c r="G7" s="10">
        <v>111</v>
      </c>
      <c r="H7" s="10">
        <v>133</v>
      </c>
      <c r="I7" s="10">
        <v>127</v>
      </c>
      <c r="J7" s="10">
        <v>131</v>
      </c>
      <c r="K7" s="10">
        <v>145</v>
      </c>
      <c r="L7" s="10">
        <v>160</v>
      </c>
      <c r="M7" s="10">
        <v>168</v>
      </c>
      <c r="N7" s="10">
        <v>174</v>
      </c>
      <c r="O7" s="10">
        <v>183</v>
      </c>
      <c r="P7" s="10">
        <v>189</v>
      </c>
      <c r="Q7" s="10">
        <v>171</v>
      </c>
      <c r="R7" s="10">
        <v>160</v>
      </c>
      <c r="S7" s="10">
        <v>143</v>
      </c>
      <c r="T7" s="10">
        <v>136</v>
      </c>
    </row>
    <row r="8" spans="1:20" x14ac:dyDescent="0.2">
      <c r="A8" s="2" t="s">
        <v>3</v>
      </c>
      <c r="B8" s="10">
        <v>42</v>
      </c>
      <c r="C8" s="10">
        <v>78</v>
      </c>
      <c r="D8" s="10">
        <v>87</v>
      </c>
      <c r="E8" s="10">
        <v>83</v>
      </c>
      <c r="F8" s="10">
        <v>130</v>
      </c>
      <c r="G8" s="10">
        <v>134</v>
      </c>
      <c r="H8" s="10">
        <v>138</v>
      </c>
      <c r="I8" s="10">
        <v>119</v>
      </c>
      <c r="J8" s="10">
        <v>122</v>
      </c>
      <c r="K8" s="10">
        <v>107</v>
      </c>
      <c r="L8" s="10">
        <v>135</v>
      </c>
      <c r="M8" s="10">
        <v>130</v>
      </c>
      <c r="N8" s="10">
        <v>122</v>
      </c>
      <c r="O8" s="10">
        <v>122</v>
      </c>
      <c r="P8" s="10">
        <v>158</v>
      </c>
      <c r="Q8" s="10">
        <v>182</v>
      </c>
      <c r="R8" s="10">
        <v>213</v>
      </c>
      <c r="S8" s="10">
        <v>159</v>
      </c>
      <c r="T8" s="10">
        <v>229</v>
      </c>
    </row>
    <row r="9" spans="1:20" x14ac:dyDescent="0.2">
      <c r="A9" s="2" t="s">
        <v>4</v>
      </c>
      <c r="B9" s="10">
        <v>43</v>
      </c>
      <c r="C9" s="10">
        <v>60</v>
      </c>
      <c r="D9" s="10">
        <v>104</v>
      </c>
      <c r="E9" s="10">
        <v>120</v>
      </c>
      <c r="F9" s="10">
        <v>171</v>
      </c>
      <c r="G9" s="10">
        <v>195</v>
      </c>
      <c r="H9" s="10">
        <v>203</v>
      </c>
      <c r="I9" s="10">
        <v>206</v>
      </c>
      <c r="J9" s="10">
        <v>219</v>
      </c>
      <c r="K9" s="10">
        <v>267</v>
      </c>
      <c r="L9" s="10">
        <v>268</v>
      </c>
      <c r="M9" s="10">
        <v>301</v>
      </c>
      <c r="N9" s="10">
        <v>307</v>
      </c>
      <c r="O9" s="10">
        <v>217</v>
      </c>
      <c r="P9" s="10">
        <v>209</v>
      </c>
      <c r="Q9" s="10">
        <v>154</v>
      </c>
      <c r="R9" s="10">
        <v>210</v>
      </c>
      <c r="S9" s="10">
        <v>209</v>
      </c>
      <c r="T9" s="10">
        <v>252</v>
      </c>
    </row>
    <row r="10" spans="1:20" x14ac:dyDescent="0.2">
      <c r="A10" s="2" t="s">
        <v>5</v>
      </c>
      <c r="B10" s="10">
        <v>43</v>
      </c>
      <c r="C10" s="10">
        <v>75</v>
      </c>
      <c r="D10" s="10">
        <v>108</v>
      </c>
      <c r="E10" s="10">
        <v>123</v>
      </c>
      <c r="F10" s="10">
        <v>118</v>
      </c>
      <c r="G10" s="10">
        <v>151</v>
      </c>
      <c r="H10" s="10">
        <v>114</v>
      </c>
      <c r="I10" s="10">
        <v>123</v>
      </c>
      <c r="J10" s="10">
        <v>147</v>
      </c>
      <c r="K10" s="10">
        <v>201</v>
      </c>
      <c r="L10" s="10">
        <v>238</v>
      </c>
      <c r="M10" s="10">
        <v>242</v>
      </c>
      <c r="N10" s="10">
        <v>219</v>
      </c>
      <c r="O10" s="10">
        <v>196</v>
      </c>
      <c r="P10" s="10">
        <v>152</v>
      </c>
      <c r="Q10" s="10">
        <v>150</v>
      </c>
      <c r="R10" s="10">
        <v>166</v>
      </c>
      <c r="S10" s="10">
        <v>162</v>
      </c>
      <c r="T10" s="10">
        <v>149</v>
      </c>
    </row>
    <row r="11" spans="1:20" x14ac:dyDescent="0.2">
      <c r="A11" s="2" t="s">
        <v>6</v>
      </c>
      <c r="B11" s="10">
        <v>38</v>
      </c>
      <c r="C11" s="10">
        <v>67</v>
      </c>
      <c r="D11" s="10">
        <v>76</v>
      </c>
      <c r="E11" s="10">
        <v>118</v>
      </c>
      <c r="F11" s="10">
        <v>130</v>
      </c>
      <c r="G11" s="10">
        <v>140</v>
      </c>
      <c r="H11" s="10">
        <v>151</v>
      </c>
      <c r="I11" s="10">
        <v>153</v>
      </c>
      <c r="J11" s="10">
        <v>161</v>
      </c>
      <c r="K11" s="10">
        <v>155</v>
      </c>
      <c r="L11" s="10">
        <v>162</v>
      </c>
      <c r="M11" s="10">
        <v>185</v>
      </c>
      <c r="N11" s="10">
        <v>199</v>
      </c>
      <c r="O11" s="10">
        <v>252</v>
      </c>
      <c r="P11" s="10">
        <v>198</v>
      </c>
      <c r="Q11" s="10">
        <v>142</v>
      </c>
      <c r="R11" s="10">
        <v>115</v>
      </c>
      <c r="S11" s="10">
        <v>102</v>
      </c>
      <c r="T11" s="10">
        <v>166</v>
      </c>
    </row>
    <row r="12" spans="1:20" x14ac:dyDescent="0.2">
      <c r="A12" s="2" t="s">
        <v>7</v>
      </c>
      <c r="B12" s="10">
        <v>83</v>
      </c>
      <c r="C12" s="10">
        <v>114</v>
      </c>
      <c r="D12" s="10">
        <v>143</v>
      </c>
      <c r="E12" s="10">
        <v>155</v>
      </c>
      <c r="F12" s="10">
        <v>182</v>
      </c>
      <c r="G12" s="10">
        <v>207</v>
      </c>
      <c r="H12" s="10">
        <v>203</v>
      </c>
      <c r="I12" s="10">
        <v>197</v>
      </c>
      <c r="J12" s="10">
        <v>242</v>
      </c>
      <c r="K12" s="10">
        <v>261</v>
      </c>
      <c r="L12" s="10">
        <v>276</v>
      </c>
      <c r="M12" s="10">
        <v>253</v>
      </c>
      <c r="N12" s="10">
        <v>200</v>
      </c>
      <c r="O12" s="10">
        <v>179</v>
      </c>
      <c r="P12" s="10">
        <v>166</v>
      </c>
      <c r="Q12" s="10">
        <v>177</v>
      </c>
      <c r="R12" s="10">
        <v>169</v>
      </c>
      <c r="S12" s="10">
        <v>163</v>
      </c>
      <c r="T12" s="10">
        <v>222</v>
      </c>
    </row>
    <row r="13" spans="1:20" x14ac:dyDescent="0.2">
      <c r="A13" s="2" t="s">
        <v>8</v>
      </c>
      <c r="B13" s="10">
        <v>24</v>
      </c>
      <c r="C13" s="10">
        <v>37</v>
      </c>
      <c r="D13" s="10">
        <v>48</v>
      </c>
      <c r="E13" s="10">
        <v>68</v>
      </c>
      <c r="F13" s="10">
        <v>101</v>
      </c>
      <c r="G13" s="10">
        <v>94</v>
      </c>
      <c r="H13" s="10">
        <v>96</v>
      </c>
      <c r="I13" s="10">
        <v>100</v>
      </c>
      <c r="J13" s="10">
        <v>90</v>
      </c>
      <c r="K13" s="10">
        <v>109</v>
      </c>
      <c r="L13" s="10">
        <v>114</v>
      </c>
      <c r="M13" s="10">
        <v>76</v>
      </c>
      <c r="N13" s="10">
        <v>80</v>
      </c>
      <c r="O13" s="10">
        <v>92</v>
      </c>
      <c r="P13" s="10">
        <v>120</v>
      </c>
      <c r="Q13" s="10">
        <v>143</v>
      </c>
      <c r="R13" s="10">
        <v>113</v>
      </c>
      <c r="S13" s="10">
        <v>110</v>
      </c>
      <c r="T13" s="10">
        <v>158</v>
      </c>
    </row>
    <row r="14" spans="1:20" x14ac:dyDescent="0.2">
      <c r="A14" s="2" t="s">
        <v>9</v>
      </c>
      <c r="B14" s="10">
        <v>54</v>
      </c>
      <c r="C14" s="10">
        <v>88</v>
      </c>
      <c r="D14" s="10">
        <v>170</v>
      </c>
      <c r="E14" s="10">
        <v>203</v>
      </c>
      <c r="F14" s="10">
        <v>196</v>
      </c>
      <c r="G14" s="10">
        <v>187</v>
      </c>
      <c r="H14" s="10">
        <v>251</v>
      </c>
      <c r="I14" s="10">
        <v>266</v>
      </c>
      <c r="J14" s="10">
        <v>291</v>
      </c>
      <c r="K14" s="10">
        <v>295</v>
      </c>
      <c r="L14" s="10">
        <v>282</v>
      </c>
      <c r="M14" s="10">
        <v>259</v>
      </c>
      <c r="N14" s="10">
        <v>269</v>
      </c>
      <c r="O14" s="10">
        <v>313</v>
      </c>
      <c r="P14" s="10">
        <v>394</v>
      </c>
      <c r="Q14" s="10">
        <v>428</v>
      </c>
      <c r="R14" s="10">
        <v>421</v>
      </c>
      <c r="S14" s="10">
        <v>358</v>
      </c>
      <c r="T14" s="10">
        <v>508</v>
      </c>
    </row>
    <row r="15" spans="1:20" x14ac:dyDescent="0.2">
      <c r="A15" s="2" t="s">
        <v>10</v>
      </c>
      <c r="B15" s="10">
        <v>66</v>
      </c>
      <c r="C15" s="10">
        <v>126</v>
      </c>
      <c r="D15" s="10">
        <v>145</v>
      </c>
      <c r="E15" s="10">
        <v>146</v>
      </c>
      <c r="F15" s="10">
        <v>133</v>
      </c>
      <c r="G15" s="10">
        <v>144</v>
      </c>
      <c r="H15" s="10">
        <v>158</v>
      </c>
      <c r="I15" s="10">
        <v>156</v>
      </c>
      <c r="J15" s="10">
        <v>151</v>
      </c>
      <c r="K15" s="10">
        <v>184</v>
      </c>
      <c r="L15" s="10">
        <v>176</v>
      </c>
      <c r="M15" s="10">
        <v>231</v>
      </c>
      <c r="N15" s="10">
        <v>248</v>
      </c>
      <c r="O15" s="10">
        <v>283</v>
      </c>
      <c r="P15" s="10">
        <v>317</v>
      </c>
      <c r="Q15" s="10">
        <v>366</v>
      </c>
      <c r="R15" s="10">
        <v>360</v>
      </c>
      <c r="S15" s="10">
        <v>372</v>
      </c>
      <c r="T15" s="10">
        <v>390</v>
      </c>
    </row>
    <row r="16" spans="1:20" x14ac:dyDescent="0.2">
      <c r="A16" s="2" t="s">
        <v>11</v>
      </c>
      <c r="B16" s="10">
        <v>73</v>
      </c>
      <c r="C16" s="10">
        <v>122</v>
      </c>
      <c r="D16" s="10">
        <v>124</v>
      </c>
      <c r="E16" s="10">
        <v>112</v>
      </c>
      <c r="F16" s="10">
        <v>101</v>
      </c>
      <c r="G16" s="10">
        <v>90</v>
      </c>
      <c r="H16" s="10">
        <v>108</v>
      </c>
      <c r="I16" s="10">
        <v>113</v>
      </c>
      <c r="J16" s="10">
        <v>112</v>
      </c>
      <c r="K16" s="10">
        <v>101</v>
      </c>
      <c r="L16" s="10">
        <v>84</v>
      </c>
      <c r="M16" s="10">
        <v>98</v>
      </c>
      <c r="N16" s="10">
        <v>121</v>
      </c>
      <c r="O16" s="10">
        <v>119</v>
      </c>
      <c r="P16" s="10">
        <v>140</v>
      </c>
      <c r="Q16" s="10">
        <v>131</v>
      </c>
      <c r="R16" s="10">
        <v>135</v>
      </c>
      <c r="S16" s="10">
        <v>176</v>
      </c>
      <c r="T16" s="10">
        <v>225</v>
      </c>
    </row>
    <row r="17" spans="1:20" x14ac:dyDescent="0.2">
      <c r="A17" s="2" t="s">
        <v>12</v>
      </c>
      <c r="B17" s="10">
        <v>54</v>
      </c>
      <c r="C17" s="10">
        <v>80</v>
      </c>
      <c r="D17" s="10">
        <v>82</v>
      </c>
      <c r="E17" s="10">
        <v>85</v>
      </c>
      <c r="F17" s="10">
        <v>89</v>
      </c>
      <c r="G17" s="10">
        <v>105</v>
      </c>
      <c r="H17" s="10">
        <v>129</v>
      </c>
      <c r="I17" s="10">
        <v>136</v>
      </c>
      <c r="J17" s="10">
        <v>144</v>
      </c>
      <c r="K17" s="10">
        <v>163</v>
      </c>
      <c r="L17" s="10">
        <v>165</v>
      </c>
      <c r="M17" s="10">
        <v>197</v>
      </c>
      <c r="N17" s="10">
        <v>205</v>
      </c>
      <c r="O17" s="10">
        <v>231</v>
      </c>
      <c r="P17" s="10">
        <v>282</v>
      </c>
      <c r="Q17" s="10">
        <v>294</v>
      </c>
      <c r="R17" s="10">
        <v>354</v>
      </c>
      <c r="S17" s="10">
        <v>378</v>
      </c>
      <c r="T17" s="10">
        <v>445</v>
      </c>
    </row>
    <row r="18" spans="1:20" x14ac:dyDescent="0.2">
      <c r="A18" s="2" t="s">
        <v>13</v>
      </c>
      <c r="B18" s="10">
        <v>36</v>
      </c>
      <c r="C18" s="10">
        <v>65</v>
      </c>
      <c r="D18" s="10">
        <v>85</v>
      </c>
      <c r="E18" s="10">
        <v>115</v>
      </c>
      <c r="F18" s="10">
        <v>131</v>
      </c>
      <c r="G18" s="10">
        <v>190</v>
      </c>
      <c r="H18" s="10">
        <v>173</v>
      </c>
      <c r="I18" s="10">
        <v>184</v>
      </c>
      <c r="J18" s="10">
        <v>241</v>
      </c>
      <c r="K18" s="10">
        <v>304</v>
      </c>
      <c r="L18" s="10">
        <v>306</v>
      </c>
      <c r="M18" s="10">
        <v>324</v>
      </c>
      <c r="N18" s="10">
        <v>315</v>
      </c>
      <c r="O18" s="10">
        <v>290</v>
      </c>
      <c r="P18" s="10">
        <v>341</v>
      </c>
      <c r="Q18" s="10">
        <v>383</v>
      </c>
      <c r="R18" s="10">
        <v>323</v>
      </c>
      <c r="S18" s="10">
        <v>330</v>
      </c>
      <c r="T18" s="10">
        <v>372</v>
      </c>
    </row>
    <row r="19" spans="1:20" x14ac:dyDescent="0.2">
      <c r="A19" s="2" t="s">
        <v>14</v>
      </c>
      <c r="B19" s="10">
        <v>15</v>
      </c>
      <c r="C19" s="10">
        <v>18</v>
      </c>
      <c r="D19" s="10">
        <v>51</v>
      </c>
      <c r="E19" s="10">
        <v>54</v>
      </c>
      <c r="F19" s="10">
        <v>68</v>
      </c>
      <c r="G19" s="10">
        <v>99</v>
      </c>
      <c r="H19" s="10">
        <v>134</v>
      </c>
      <c r="I19" s="10">
        <v>238</v>
      </c>
      <c r="J19" s="10">
        <v>204</v>
      </c>
      <c r="K19" s="10">
        <v>237</v>
      </c>
      <c r="L19" s="10">
        <v>196</v>
      </c>
      <c r="M19" s="10">
        <v>190</v>
      </c>
      <c r="N19" s="10">
        <v>126</v>
      </c>
      <c r="O19" s="10">
        <v>138</v>
      </c>
      <c r="P19" s="10">
        <v>121</v>
      </c>
      <c r="Q19" s="10">
        <v>146</v>
      </c>
      <c r="R19" s="10">
        <v>157</v>
      </c>
      <c r="S19" s="10">
        <v>161</v>
      </c>
      <c r="T19" s="10">
        <v>299</v>
      </c>
    </row>
    <row r="20" spans="1:20" x14ac:dyDescent="0.2">
      <c r="A20" s="2" t="s">
        <v>15</v>
      </c>
      <c r="B20" s="10">
        <v>40</v>
      </c>
      <c r="C20" s="10">
        <v>78</v>
      </c>
      <c r="D20" s="10">
        <v>113</v>
      </c>
      <c r="E20" s="10">
        <v>152</v>
      </c>
      <c r="F20" s="10">
        <v>161</v>
      </c>
      <c r="G20" s="10">
        <v>194</v>
      </c>
      <c r="H20" s="10">
        <v>216</v>
      </c>
      <c r="I20" s="10">
        <v>221</v>
      </c>
      <c r="J20" s="10">
        <v>199</v>
      </c>
      <c r="K20" s="10">
        <v>230</v>
      </c>
      <c r="L20" s="10">
        <v>228</v>
      </c>
      <c r="M20" s="10">
        <v>210</v>
      </c>
      <c r="N20" s="10">
        <v>216</v>
      </c>
      <c r="O20" s="10">
        <v>223</v>
      </c>
      <c r="P20" s="10">
        <v>200</v>
      </c>
      <c r="Q20" s="10">
        <v>205</v>
      </c>
      <c r="R20" s="10">
        <v>206</v>
      </c>
      <c r="S20" s="10">
        <v>222</v>
      </c>
      <c r="T20" s="10">
        <v>234</v>
      </c>
    </row>
    <row r="21" spans="1:20" x14ac:dyDescent="0.2">
      <c r="A21" s="2" t="s">
        <v>16</v>
      </c>
      <c r="B21" s="10">
        <v>36</v>
      </c>
      <c r="C21" s="10">
        <v>54</v>
      </c>
      <c r="D21" s="10">
        <v>120</v>
      </c>
      <c r="E21" s="10">
        <v>127</v>
      </c>
      <c r="F21" s="10">
        <v>134</v>
      </c>
      <c r="G21" s="10">
        <v>165</v>
      </c>
      <c r="H21" s="10">
        <v>157</v>
      </c>
      <c r="I21" s="10">
        <v>155</v>
      </c>
      <c r="J21" s="10">
        <v>168</v>
      </c>
      <c r="K21" s="10">
        <v>186</v>
      </c>
      <c r="L21" s="10">
        <v>176</v>
      </c>
      <c r="M21" s="10">
        <v>204</v>
      </c>
      <c r="N21" s="10">
        <v>211</v>
      </c>
      <c r="O21" s="10">
        <v>226</v>
      </c>
      <c r="P21" s="10">
        <v>258</v>
      </c>
      <c r="Q21" s="10">
        <v>237</v>
      </c>
      <c r="R21" s="10">
        <v>249</v>
      </c>
      <c r="S21" s="10">
        <v>261</v>
      </c>
      <c r="T21" s="10">
        <v>272</v>
      </c>
    </row>
    <row r="22" spans="1:20" x14ac:dyDescent="0.2">
      <c r="A22" s="2" t="s">
        <v>17</v>
      </c>
      <c r="B22" s="10">
        <v>43</v>
      </c>
      <c r="C22" s="10">
        <v>66</v>
      </c>
      <c r="D22" s="10">
        <v>79</v>
      </c>
      <c r="E22" s="10">
        <v>102</v>
      </c>
      <c r="F22" s="10">
        <v>128</v>
      </c>
      <c r="G22" s="10">
        <v>148</v>
      </c>
      <c r="H22" s="10">
        <v>183</v>
      </c>
      <c r="I22" s="10">
        <v>221</v>
      </c>
      <c r="J22" s="10">
        <v>271</v>
      </c>
      <c r="K22" s="10">
        <v>310</v>
      </c>
      <c r="L22" s="10">
        <v>301</v>
      </c>
      <c r="M22" s="10">
        <v>285</v>
      </c>
      <c r="N22" s="10">
        <v>243</v>
      </c>
      <c r="O22" s="10">
        <v>272</v>
      </c>
      <c r="P22" s="10">
        <v>232</v>
      </c>
      <c r="Q22" s="10">
        <v>276</v>
      </c>
      <c r="R22" s="10">
        <v>310</v>
      </c>
      <c r="S22" s="10">
        <v>289</v>
      </c>
      <c r="T22" s="10">
        <v>345</v>
      </c>
    </row>
    <row r="23" spans="1:20" x14ac:dyDescent="0.2">
      <c r="A23" s="2" t="s">
        <v>18</v>
      </c>
      <c r="B23" s="10">
        <v>67</v>
      </c>
      <c r="C23" s="10">
        <v>109</v>
      </c>
      <c r="D23" s="10">
        <v>136</v>
      </c>
      <c r="E23" s="10">
        <v>212</v>
      </c>
      <c r="F23" s="10">
        <v>118</v>
      </c>
      <c r="G23" s="10">
        <v>166</v>
      </c>
      <c r="H23" s="10">
        <v>159</v>
      </c>
      <c r="I23" s="10">
        <v>150</v>
      </c>
      <c r="J23" s="10">
        <v>151</v>
      </c>
      <c r="K23" s="10">
        <v>192</v>
      </c>
      <c r="L23" s="10">
        <v>186</v>
      </c>
      <c r="M23" s="10">
        <v>194</v>
      </c>
      <c r="N23" s="10">
        <v>188</v>
      </c>
      <c r="O23" s="10">
        <v>156</v>
      </c>
      <c r="P23" s="10">
        <v>131</v>
      </c>
      <c r="Q23" s="10">
        <v>132</v>
      </c>
      <c r="R23" s="10">
        <v>188</v>
      </c>
      <c r="S23" s="10">
        <v>185</v>
      </c>
      <c r="T23" s="10">
        <v>204</v>
      </c>
    </row>
    <row r="24" spans="1:20" x14ac:dyDescent="0.2">
      <c r="A24" s="2" t="s">
        <v>19</v>
      </c>
      <c r="B24" s="10">
        <v>7</v>
      </c>
      <c r="C24" s="10">
        <v>13</v>
      </c>
      <c r="D24" s="10">
        <v>46</v>
      </c>
      <c r="E24" s="10">
        <v>126</v>
      </c>
      <c r="F24" s="10">
        <v>231</v>
      </c>
      <c r="G24" s="10">
        <v>234</v>
      </c>
      <c r="H24" s="10">
        <v>347</v>
      </c>
      <c r="I24" s="10">
        <v>349</v>
      </c>
      <c r="J24" s="10">
        <v>409</v>
      </c>
      <c r="K24" s="10">
        <v>479</v>
      </c>
      <c r="L24" s="10">
        <v>482</v>
      </c>
      <c r="M24" s="10">
        <v>456</v>
      </c>
      <c r="N24" s="10">
        <v>490</v>
      </c>
      <c r="O24" s="10">
        <v>603</v>
      </c>
      <c r="P24" s="10">
        <v>728</v>
      </c>
      <c r="Q24" s="10">
        <v>731</v>
      </c>
      <c r="R24" s="10">
        <v>724</v>
      </c>
      <c r="S24" s="10">
        <v>738</v>
      </c>
      <c r="T24" s="10">
        <v>784</v>
      </c>
    </row>
    <row r="25" spans="1:20" x14ac:dyDescent="0.2">
      <c r="A25" s="2" t="s">
        <v>20</v>
      </c>
      <c r="B25" s="10">
        <v>36</v>
      </c>
      <c r="C25" s="10">
        <v>88</v>
      </c>
      <c r="D25" s="10">
        <v>56</v>
      </c>
      <c r="E25" s="10">
        <v>65</v>
      </c>
      <c r="F25" s="10">
        <v>79</v>
      </c>
      <c r="G25" s="10">
        <v>347</v>
      </c>
      <c r="H25" s="10">
        <v>141</v>
      </c>
      <c r="I25" s="10">
        <v>164</v>
      </c>
      <c r="J25" s="10">
        <v>219</v>
      </c>
      <c r="K25" s="10">
        <v>203</v>
      </c>
      <c r="L25" s="10">
        <v>140</v>
      </c>
      <c r="M25" s="10">
        <v>152</v>
      </c>
      <c r="N25" s="10">
        <v>153</v>
      </c>
      <c r="O25" s="10">
        <v>150</v>
      </c>
      <c r="P25" s="10">
        <v>153</v>
      </c>
      <c r="Q25" s="10">
        <v>165</v>
      </c>
      <c r="R25" s="10">
        <v>156</v>
      </c>
      <c r="S25" s="10">
        <v>154</v>
      </c>
      <c r="T25" s="10">
        <v>183</v>
      </c>
    </row>
    <row r="26" spans="1:20" x14ac:dyDescent="0.2">
      <c r="A26" s="2" t="s">
        <v>21</v>
      </c>
      <c r="B26" s="10">
        <v>45</v>
      </c>
      <c r="C26" s="10">
        <v>61</v>
      </c>
      <c r="D26" s="10">
        <v>67</v>
      </c>
      <c r="E26" s="10">
        <v>74</v>
      </c>
      <c r="F26" s="10">
        <v>75</v>
      </c>
      <c r="G26" s="10">
        <v>117</v>
      </c>
      <c r="H26" s="10">
        <v>112</v>
      </c>
      <c r="I26" s="10">
        <v>88</v>
      </c>
      <c r="J26" s="10">
        <v>119</v>
      </c>
      <c r="K26" s="10">
        <v>131</v>
      </c>
      <c r="L26" s="10">
        <v>148</v>
      </c>
      <c r="M26" s="10">
        <v>148</v>
      </c>
      <c r="N26" s="10">
        <v>129</v>
      </c>
      <c r="O26" s="10">
        <v>128</v>
      </c>
      <c r="P26" s="10">
        <v>166</v>
      </c>
      <c r="Q26" s="10">
        <v>170</v>
      </c>
      <c r="R26" s="10">
        <v>155</v>
      </c>
      <c r="S26" s="10">
        <v>178</v>
      </c>
      <c r="T26" s="10">
        <v>221</v>
      </c>
    </row>
    <row r="27" spans="1:20" x14ac:dyDescent="0.2">
      <c r="A27" s="2" t="s">
        <v>22</v>
      </c>
      <c r="B27" s="10">
        <v>46</v>
      </c>
      <c r="C27" s="10">
        <v>78</v>
      </c>
      <c r="D27" s="10">
        <v>95</v>
      </c>
      <c r="E27" s="10">
        <v>117</v>
      </c>
      <c r="F27" s="10">
        <v>138</v>
      </c>
      <c r="G27" s="10">
        <v>152</v>
      </c>
      <c r="H27" s="10">
        <v>162</v>
      </c>
      <c r="I27" s="10">
        <v>160</v>
      </c>
      <c r="J27" s="10">
        <v>160</v>
      </c>
      <c r="K27" s="10">
        <v>155</v>
      </c>
      <c r="L27" s="10">
        <v>159</v>
      </c>
      <c r="M27" s="10">
        <v>201</v>
      </c>
      <c r="N27" s="10">
        <v>219</v>
      </c>
      <c r="O27" s="10">
        <v>210</v>
      </c>
      <c r="P27" s="10">
        <v>201</v>
      </c>
      <c r="Q27" s="10">
        <v>181</v>
      </c>
      <c r="R27" s="10">
        <v>163</v>
      </c>
      <c r="S27" s="10">
        <v>153</v>
      </c>
      <c r="T27" s="10">
        <v>178</v>
      </c>
    </row>
    <row r="28" spans="1:20" x14ac:dyDescent="0.2">
      <c r="A28" s="2" t="s">
        <v>23</v>
      </c>
      <c r="B28" s="10">
        <v>46</v>
      </c>
      <c r="C28" s="10">
        <v>122</v>
      </c>
      <c r="D28" s="10">
        <v>203</v>
      </c>
      <c r="E28" s="10">
        <v>120</v>
      </c>
      <c r="F28" s="10">
        <v>205</v>
      </c>
      <c r="G28" s="10">
        <v>211</v>
      </c>
      <c r="H28" s="10">
        <v>249</v>
      </c>
      <c r="I28" s="10">
        <v>142</v>
      </c>
      <c r="J28" s="10">
        <v>170</v>
      </c>
      <c r="K28" s="10">
        <v>162</v>
      </c>
      <c r="L28" s="10">
        <v>155</v>
      </c>
      <c r="M28" s="10">
        <v>178</v>
      </c>
      <c r="N28" s="10">
        <v>159</v>
      </c>
      <c r="O28" s="10">
        <v>102</v>
      </c>
      <c r="P28" s="10">
        <v>120</v>
      </c>
      <c r="Q28" s="10">
        <v>146</v>
      </c>
      <c r="R28" s="10">
        <v>114</v>
      </c>
      <c r="S28" s="10">
        <v>188</v>
      </c>
      <c r="T28" s="10">
        <v>208</v>
      </c>
    </row>
    <row r="29" spans="1:20" x14ac:dyDescent="0.2">
      <c r="A29" s="2" t="s">
        <v>24</v>
      </c>
      <c r="B29" s="10">
        <v>39</v>
      </c>
      <c r="C29" s="10">
        <v>57</v>
      </c>
      <c r="D29" s="10">
        <v>91</v>
      </c>
      <c r="E29" s="10">
        <v>118</v>
      </c>
      <c r="F29" s="10">
        <v>141</v>
      </c>
      <c r="G29" s="10">
        <v>145</v>
      </c>
      <c r="H29" s="10">
        <v>154</v>
      </c>
      <c r="I29" s="10">
        <v>176</v>
      </c>
      <c r="J29" s="10">
        <v>190</v>
      </c>
      <c r="K29" s="10">
        <v>264</v>
      </c>
      <c r="L29" s="10">
        <v>304</v>
      </c>
      <c r="M29" s="10">
        <v>329</v>
      </c>
      <c r="N29" s="10">
        <v>350</v>
      </c>
      <c r="O29" s="10">
        <v>323</v>
      </c>
      <c r="P29" s="10">
        <v>248</v>
      </c>
      <c r="Q29" s="10">
        <v>133</v>
      </c>
      <c r="R29" s="10">
        <v>101</v>
      </c>
      <c r="S29" s="10">
        <v>89</v>
      </c>
      <c r="T29" s="10">
        <v>85</v>
      </c>
    </row>
    <row r="30" spans="1:20" x14ac:dyDescent="0.2">
      <c r="A30" s="2" t="s">
        <v>25</v>
      </c>
      <c r="B30" s="10">
        <v>34</v>
      </c>
      <c r="C30" s="10">
        <v>46</v>
      </c>
      <c r="D30" s="10">
        <v>61</v>
      </c>
      <c r="E30" s="10">
        <v>83</v>
      </c>
      <c r="F30" s="10">
        <v>77</v>
      </c>
      <c r="G30" s="10">
        <v>107</v>
      </c>
      <c r="H30" s="10">
        <v>100</v>
      </c>
      <c r="I30" s="10">
        <v>107</v>
      </c>
      <c r="J30" s="10">
        <v>109</v>
      </c>
      <c r="K30" s="10">
        <v>126</v>
      </c>
      <c r="L30" s="10">
        <v>127</v>
      </c>
      <c r="M30" s="10">
        <v>127</v>
      </c>
      <c r="N30" s="10">
        <v>132</v>
      </c>
      <c r="O30" s="10">
        <v>121</v>
      </c>
      <c r="P30" s="10">
        <v>139</v>
      </c>
      <c r="Q30" s="10">
        <v>148</v>
      </c>
      <c r="R30" s="10">
        <v>151</v>
      </c>
      <c r="S30" s="10">
        <v>142</v>
      </c>
      <c r="T30" s="10">
        <v>162</v>
      </c>
    </row>
    <row r="31" spans="1:20" x14ac:dyDescent="0.2">
      <c r="A31" s="2" t="s">
        <v>26</v>
      </c>
      <c r="B31" s="10">
        <v>37</v>
      </c>
      <c r="C31" s="10">
        <v>65</v>
      </c>
      <c r="D31" s="10">
        <v>98</v>
      </c>
      <c r="E31" s="10">
        <v>135</v>
      </c>
      <c r="F31" s="10">
        <v>177</v>
      </c>
      <c r="G31" s="10">
        <v>68</v>
      </c>
      <c r="H31" s="10">
        <v>87</v>
      </c>
      <c r="I31" s="10">
        <v>90</v>
      </c>
      <c r="J31" s="10">
        <v>85</v>
      </c>
      <c r="K31" s="10">
        <v>118</v>
      </c>
      <c r="L31" s="10">
        <v>122</v>
      </c>
      <c r="M31" s="10">
        <v>118</v>
      </c>
      <c r="N31" s="10">
        <v>120</v>
      </c>
      <c r="O31" s="10">
        <v>117</v>
      </c>
      <c r="P31" s="10">
        <v>131</v>
      </c>
      <c r="Q31" s="10">
        <v>131</v>
      </c>
      <c r="R31" s="10">
        <v>147</v>
      </c>
      <c r="S31" s="10">
        <v>137</v>
      </c>
      <c r="T31" s="10">
        <v>139</v>
      </c>
    </row>
    <row r="32" spans="1:20" x14ac:dyDescent="0.2">
      <c r="A32" s="2" t="s">
        <v>27</v>
      </c>
      <c r="B32" s="10">
        <v>43</v>
      </c>
      <c r="C32" s="10">
        <v>127</v>
      </c>
      <c r="D32" s="10">
        <v>244</v>
      </c>
      <c r="E32" s="10">
        <v>323</v>
      </c>
      <c r="F32" s="10">
        <v>257</v>
      </c>
      <c r="G32" s="10">
        <v>434</v>
      </c>
      <c r="H32" s="10">
        <v>339</v>
      </c>
      <c r="I32" s="10">
        <v>224</v>
      </c>
      <c r="J32" s="10">
        <v>216</v>
      </c>
      <c r="K32" s="10">
        <v>273</v>
      </c>
      <c r="L32" s="10">
        <v>333</v>
      </c>
      <c r="M32" s="10">
        <v>472</v>
      </c>
      <c r="N32" s="10">
        <v>460</v>
      </c>
      <c r="O32" s="10">
        <v>505</v>
      </c>
      <c r="P32" s="10">
        <v>553</v>
      </c>
      <c r="Q32" s="10">
        <v>517</v>
      </c>
      <c r="R32" s="10">
        <v>412</v>
      </c>
      <c r="S32" s="10">
        <v>354</v>
      </c>
      <c r="T32" s="10">
        <v>467</v>
      </c>
    </row>
    <row r="33" spans="1:20" x14ac:dyDescent="0.2">
      <c r="A33" s="2" t="s">
        <v>28</v>
      </c>
      <c r="B33" s="10">
        <v>46</v>
      </c>
      <c r="C33" s="10">
        <v>76</v>
      </c>
      <c r="D33" s="10">
        <v>88</v>
      </c>
      <c r="E33" s="10">
        <v>115</v>
      </c>
      <c r="F33" s="10">
        <v>156</v>
      </c>
      <c r="G33" s="10">
        <v>158</v>
      </c>
      <c r="H33" s="10">
        <v>165</v>
      </c>
      <c r="I33" s="10">
        <v>137</v>
      </c>
      <c r="J33" s="10">
        <v>128</v>
      </c>
      <c r="K33" s="10">
        <v>138</v>
      </c>
      <c r="L33" s="10">
        <v>198</v>
      </c>
      <c r="M33" s="10">
        <v>150</v>
      </c>
      <c r="N33" s="10">
        <v>140</v>
      </c>
      <c r="O33" s="10">
        <v>94</v>
      </c>
      <c r="P33" s="10">
        <v>88</v>
      </c>
      <c r="Q33" s="10">
        <v>90</v>
      </c>
      <c r="R33" s="10">
        <v>102</v>
      </c>
      <c r="S33" s="10">
        <v>123</v>
      </c>
      <c r="T33" s="10">
        <v>172</v>
      </c>
    </row>
    <row r="34" spans="1:20" x14ac:dyDescent="0.2">
      <c r="A34" s="2" t="s">
        <v>29</v>
      </c>
      <c r="B34" s="10">
        <v>53</v>
      </c>
      <c r="C34" s="10">
        <v>92</v>
      </c>
      <c r="D34" s="10">
        <v>141</v>
      </c>
      <c r="E34" s="10">
        <v>165</v>
      </c>
      <c r="F34" s="10">
        <v>120</v>
      </c>
      <c r="G34" s="10">
        <v>137</v>
      </c>
      <c r="H34" s="10">
        <v>151</v>
      </c>
      <c r="I34" s="10">
        <v>171</v>
      </c>
      <c r="J34" s="10">
        <v>198</v>
      </c>
      <c r="K34" s="10">
        <v>221</v>
      </c>
      <c r="L34" s="10">
        <v>192</v>
      </c>
      <c r="M34" s="10">
        <v>185</v>
      </c>
      <c r="N34" s="10">
        <v>213</v>
      </c>
      <c r="O34" s="10">
        <v>230</v>
      </c>
      <c r="P34" s="10">
        <v>233</v>
      </c>
      <c r="Q34" s="10">
        <v>235</v>
      </c>
      <c r="R34" s="10">
        <v>223</v>
      </c>
      <c r="S34" s="10">
        <v>207</v>
      </c>
      <c r="T34" s="10">
        <v>244</v>
      </c>
    </row>
    <row r="35" spans="1:20" x14ac:dyDescent="0.2">
      <c r="A35" s="2" t="s">
        <v>30</v>
      </c>
      <c r="B35" s="10">
        <v>17</v>
      </c>
      <c r="C35" s="10">
        <v>45</v>
      </c>
      <c r="D35" s="10">
        <v>56</v>
      </c>
      <c r="E35" s="10">
        <v>81</v>
      </c>
      <c r="F35" s="10">
        <v>109</v>
      </c>
      <c r="G35" s="10">
        <v>125</v>
      </c>
      <c r="H35" s="10">
        <v>170</v>
      </c>
      <c r="I35" s="10">
        <v>173</v>
      </c>
      <c r="J35" s="10">
        <v>243</v>
      </c>
      <c r="K35" s="10">
        <v>270</v>
      </c>
      <c r="L35" s="10">
        <v>247</v>
      </c>
      <c r="M35" s="10">
        <v>267</v>
      </c>
      <c r="N35" s="10">
        <v>273</v>
      </c>
      <c r="O35" s="10">
        <v>240</v>
      </c>
      <c r="P35" s="10">
        <v>213</v>
      </c>
      <c r="Q35" s="10">
        <v>227</v>
      </c>
      <c r="R35" s="10">
        <v>263</v>
      </c>
      <c r="S35" s="10">
        <v>247</v>
      </c>
      <c r="T35" s="10">
        <v>346</v>
      </c>
    </row>
    <row r="36" spans="1:20" x14ac:dyDescent="0.2">
      <c r="A36" s="2" t="s">
        <v>31</v>
      </c>
      <c r="B36" s="10">
        <v>58</v>
      </c>
      <c r="C36" s="10">
        <v>73</v>
      </c>
      <c r="D36" s="10">
        <v>93</v>
      </c>
      <c r="E36" s="10">
        <v>114</v>
      </c>
      <c r="F36" s="10">
        <v>110</v>
      </c>
      <c r="G36" s="10">
        <v>115</v>
      </c>
      <c r="H36" s="10">
        <v>130</v>
      </c>
      <c r="I36" s="10">
        <v>141</v>
      </c>
      <c r="J36" s="10">
        <v>143</v>
      </c>
      <c r="K36" s="10">
        <v>143</v>
      </c>
      <c r="L36" s="10">
        <v>149</v>
      </c>
      <c r="M36" s="10">
        <v>141</v>
      </c>
      <c r="N36" s="10">
        <v>136</v>
      </c>
      <c r="O36" s="10">
        <v>133</v>
      </c>
      <c r="P36" s="10">
        <v>147</v>
      </c>
      <c r="Q36" s="10">
        <v>162</v>
      </c>
      <c r="R36" s="10">
        <v>157</v>
      </c>
      <c r="S36" s="10">
        <v>192</v>
      </c>
      <c r="T36" s="10">
        <v>234</v>
      </c>
    </row>
    <row r="37" spans="1:20" x14ac:dyDescent="0.2">
      <c r="A37" s="3" t="s">
        <v>32</v>
      </c>
      <c r="B37" s="24">
        <v>31</v>
      </c>
      <c r="C37" s="24">
        <v>53</v>
      </c>
      <c r="D37" s="24">
        <v>89</v>
      </c>
      <c r="E37" s="24">
        <v>101</v>
      </c>
      <c r="F37" s="24">
        <v>126</v>
      </c>
      <c r="G37" s="24">
        <v>162</v>
      </c>
      <c r="H37" s="24">
        <v>178</v>
      </c>
      <c r="I37" s="24">
        <v>176</v>
      </c>
      <c r="J37" s="24">
        <v>144</v>
      </c>
      <c r="K37" s="24">
        <v>164</v>
      </c>
      <c r="L37" s="24">
        <v>192</v>
      </c>
      <c r="M37" s="24">
        <v>194</v>
      </c>
      <c r="N37" s="24">
        <v>191</v>
      </c>
      <c r="O37" s="24">
        <v>213</v>
      </c>
      <c r="P37" s="24">
        <v>253</v>
      </c>
      <c r="Q37" s="24">
        <v>291</v>
      </c>
      <c r="R37" s="24">
        <v>310</v>
      </c>
      <c r="S37" s="24">
        <v>247</v>
      </c>
      <c r="T37" s="24">
        <v>286</v>
      </c>
    </row>
  </sheetData>
  <hyperlinks>
    <hyperlink ref="A2" location="Contents!A1" display="Back to contents"/>
  </hyperlinks>
  <pageMargins left="0.7" right="0.7" top="0.75" bottom="0.75" header="0.3" footer="0.3"/>
  <pageSetup paperSize="9" orientation="portrait" horizontalDpi="90" verticalDpi="9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37"/>
  <sheetViews>
    <sheetView showGridLines="0" workbookViewId="0">
      <selection activeCell="A2" sqref="A2"/>
    </sheetView>
  </sheetViews>
  <sheetFormatPr defaultRowHeight="14.25" x14ac:dyDescent="0.2"/>
  <cols>
    <col min="1" max="1" width="19.5703125" style="101" customWidth="1"/>
    <col min="2" max="16384" width="9.140625" style="101"/>
  </cols>
  <sheetData>
    <row r="1" spans="1:20" x14ac:dyDescent="0.2">
      <c r="A1" s="30" t="s">
        <v>376</v>
      </c>
    </row>
    <row r="2" spans="1:20" ht="15" x14ac:dyDescent="0.25">
      <c r="A2" s="226" t="s">
        <v>241</v>
      </c>
    </row>
    <row r="3" spans="1:20" s="196" customFormat="1" x14ac:dyDescent="0.2">
      <c r="A3" s="195"/>
    </row>
    <row r="4" spans="1:20" s="15" customFormat="1" ht="12.75" x14ac:dyDescent="0.25">
      <c r="A4" s="14"/>
      <c r="B4" s="28" t="s">
        <v>135</v>
      </c>
      <c r="C4" s="28" t="s">
        <v>136</v>
      </c>
      <c r="D4" s="28" t="s">
        <v>137</v>
      </c>
      <c r="E4" s="28" t="s">
        <v>138</v>
      </c>
      <c r="F4" s="28" t="s">
        <v>139</v>
      </c>
      <c r="G4" s="28" t="s">
        <v>140</v>
      </c>
      <c r="H4" s="28" t="s">
        <v>141</v>
      </c>
      <c r="I4" s="28" t="s">
        <v>142</v>
      </c>
      <c r="J4" s="28" t="s">
        <v>143</v>
      </c>
      <c r="K4" s="28" t="s">
        <v>144</v>
      </c>
      <c r="L4" s="28" t="s">
        <v>145</v>
      </c>
      <c r="M4" s="28" t="s">
        <v>146</v>
      </c>
      <c r="N4" s="28" t="s">
        <v>147</v>
      </c>
      <c r="O4" s="28" t="s">
        <v>148</v>
      </c>
      <c r="P4" s="28" t="s">
        <v>149</v>
      </c>
      <c r="Q4" s="28" t="s">
        <v>150</v>
      </c>
      <c r="R4" s="28" t="s">
        <v>151</v>
      </c>
      <c r="S4" s="28" t="s">
        <v>152</v>
      </c>
      <c r="T4" s="28" t="s">
        <v>267</v>
      </c>
    </row>
    <row r="5" spans="1:20" s="6" customFormat="1" ht="12.75" x14ac:dyDescent="0.2">
      <c r="A5" s="4" t="s">
        <v>0</v>
      </c>
      <c r="B5" s="47">
        <v>7</v>
      </c>
      <c r="C5" s="47">
        <v>11</v>
      </c>
      <c r="D5" s="47">
        <v>13</v>
      </c>
      <c r="E5" s="47">
        <v>13</v>
      </c>
      <c r="F5" s="47">
        <v>15</v>
      </c>
      <c r="G5" s="47">
        <v>20</v>
      </c>
      <c r="H5" s="47">
        <v>23</v>
      </c>
      <c r="I5" s="47">
        <v>19</v>
      </c>
      <c r="J5" s="47">
        <v>18</v>
      </c>
      <c r="K5" s="47">
        <v>19</v>
      </c>
      <c r="L5" s="47">
        <v>22</v>
      </c>
      <c r="M5" s="47">
        <v>23</v>
      </c>
      <c r="N5" s="47">
        <v>26</v>
      </c>
      <c r="O5" s="47">
        <v>34</v>
      </c>
      <c r="P5" s="47">
        <v>28</v>
      </c>
      <c r="Q5" s="47">
        <v>29</v>
      </c>
      <c r="R5" s="47">
        <v>28</v>
      </c>
      <c r="S5" s="47">
        <v>27</v>
      </c>
      <c r="T5" s="47">
        <v>30</v>
      </c>
    </row>
    <row r="6" spans="1:20" s="6" customFormat="1" ht="12.75" x14ac:dyDescent="0.2">
      <c r="A6" s="2" t="s">
        <v>1</v>
      </c>
      <c r="B6" s="10">
        <v>6</v>
      </c>
      <c r="C6" s="10">
        <v>19</v>
      </c>
      <c r="D6" s="10">
        <v>11</v>
      </c>
      <c r="E6" s="10">
        <v>9</v>
      </c>
      <c r="F6" s="10">
        <v>5</v>
      </c>
      <c r="G6" s="10">
        <v>5</v>
      </c>
      <c r="H6" s="10">
        <v>11</v>
      </c>
      <c r="I6" s="10">
        <v>6</v>
      </c>
      <c r="J6" s="10">
        <v>4</v>
      </c>
      <c r="K6" s="10">
        <v>15</v>
      </c>
      <c r="L6" s="10">
        <v>14</v>
      </c>
      <c r="M6" s="10">
        <v>19</v>
      </c>
      <c r="N6" s="10">
        <v>17</v>
      </c>
      <c r="O6" s="10">
        <v>59</v>
      </c>
      <c r="P6" s="10">
        <v>35</v>
      </c>
      <c r="Q6" s="10">
        <v>28</v>
      </c>
      <c r="R6" s="10">
        <v>33</v>
      </c>
      <c r="S6" s="10">
        <v>32</v>
      </c>
      <c r="T6" s="10">
        <v>23</v>
      </c>
    </row>
    <row r="7" spans="1:20" s="6" customFormat="1" ht="12.75" x14ac:dyDescent="0.2">
      <c r="A7" s="2" t="s">
        <v>2</v>
      </c>
      <c r="B7" s="10">
        <v>21</v>
      </c>
      <c r="C7" s="10">
        <v>18</v>
      </c>
      <c r="D7" s="10">
        <v>25</v>
      </c>
      <c r="E7" s="10">
        <v>17</v>
      </c>
      <c r="F7" s="10">
        <v>33</v>
      </c>
      <c r="G7" s="10">
        <v>18</v>
      </c>
      <c r="H7" s="10">
        <v>14</v>
      </c>
      <c r="I7" s="10">
        <v>16</v>
      </c>
      <c r="J7" s="10">
        <v>17</v>
      </c>
      <c r="K7" s="10">
        <v>6</v>
      </c>
      <c r="L7" s="10">
        <v>12</v>
      </c>
      <c r="M7" s="10">
        <v>14</v>
      </c>
      <c r="N7" s="10">
        <v>11</v>
      </c>
      <c r="O7" s="10">
        <v>7</v>
      </c>
      <c r="P7" s="10">
        <v>31</v>
      </c>
      <c r="Q7" s="10">
        <v>12</v>
      </c>
      <c r="R7" s="10">
        <v>22</v>
      </c>
      <c r="S7" s="10">
        <v>9</v>
      </c>
      <c r="T7" s="10">
        <v>17</v>
      </c>
    </row>
    <row r="8" spans="1:20" s="6" customFormat="1" ht="12.75" x14ac:dyDescent="0.2">
      <c r="A8" s="2" t="s">
        <v>3</v>
      </c>
      <c r="B8" s="10">
        <v>4</v>
      </c>
      <c r="C8" s="10">
        <v>6</v>
      </c>
      <c r="D8" s="10">
        <v>2</v>
      </c>
      <c r="E8" s="10">
        <v>6</v>
      </c>
      <c r="F8" s="10">
        <v>23</v>
      </c>
      <c r="G8" s="10">
        <v>19</v>
      </c>
      <c r="H8" s="10">
        <v>2</v>
      </c>
      <c r="I8" s="10">
        <v>0</v>
      </c>
      <c r="J8" s="10">
        <v>4</v>
      </c>
      <c r="K8" s="10">
        <v>0</v>
      </c>
      <c r="L8" s="10">
        <v>1</v>
      </c>
      <c r="M8" s="10">
        <v>1</v>
      </c>
      <c r="N8" s="10">
        <v>4</v>
      </c>
      <c r="O8" s="10">
        <v>14</v>
      </c>
      <c r="P8" s="10">
        <v>9</v>
      </c>
      <c r="Q8" s="10">
        <v>12</v>
      </c>
      <c r="R8" s="10">
        <v>16</v>
      </c>
      <c r="S8" s="10">
        <v>4</v>
      </c>
      <c r="T8" s="10">
        <v>259</v>
      </c>
    </row>
    <row r="9" spans="1:20" s="6" customFormat="1" ht="12.75" x14ac:dyDescent="0.2">
      <c r="A9" s="2" t="s">
        <v>4</v>
      </c>
      <c r="B9" s="10">
        <v>7</v>
      </c>
      <c r="C9" s="10">
        <v>8</v>
      </c>
      <c r="D9" s="10">
        <v>8</v>
      </c>
      <c r="E9" s="10">
        <v>9</v>
      </c>
      <c r="F9" s="10">
        <v>7</v>
      </c>
      <c r="G9" s="10">
        <v>10</v>
      </c>
      <c r="H9" s="10">
        <v>6</v>
      </c>
      <c r="I9" s="10">
        <v>11</v>
      </c>
      <c r="J9" s="10">
        <v>15</v>
      </c>
      <c r="K9" s="10">
        <v>22</v>
      </c>
      <c r="L9" s="10">
        <v>43</v>
      </c>
      <c r="M9" s="10">
        <v>29</v>
      </c>
      <c r="N9" s="10">
        <v>46</v>
      </c>
      <c r="O9" s="10">
        <v>42</v>
      </c>
      <c r="P9" s="10">
        <v>51</v>
      </c>
      <c r="Q9" s="10">
        <v>29</v>
      </c>
      <c r="R9" s="10">
        <v>32</v>
      </c>
      <c r="S9" s="10">
        <v>47</v>
      </c>
      <c r="T9" s="10">
        <v>48</v>
      </c>
    </row>
    <row r="10" spans="1:20" s="6" customFormat="1" ht="12.75" x14ac:dyDescent="0.2">
      <c r="A10" s="2" t="s">
        <v>5</v>
      </c>
      <c r="B10" s="10">
        <v>19</v>
      </c>
      <c r="C10" s="10">
        <v>29</v>
      </c>
      <c r="D10" s="10">
        <v>27</v>
      </c>
      <c r="E10" s="10">
        <v>14</v>
      </c>
      <c r="F10" s="10">
        <v>11</v>
      </c>
      <c r="G10" s="10">
        <v>20</v>
      </c>
      <c r="H10" s="10">
        <v>14</v>
      </c>
      <c r="I10" s="10">
        <v>11</v>
      </c>
      <c r="J10" s="10">
        <v>6</v>
      </c>
      <c r="K10" s="10">
        <v>6</v>
      </c>
      <c r="L10" s="10">
        <v>6</v>
      </c>
      <c r="M10" s="10">
        <v>4</v>
      </c>
      <c r="N10" s="10">
        <v>7</v>
      </c>
      <c r="O10" s="10">
        <v>2</v>
      </c>
      <c r="P10" s="10">
        <v>6</v>
      </c>
      <c r="Q10" s="10">
        <v>2</v>
      </c>
      <c r="R10" s="10">
        <v>7</v>
      </c>
      <c r="S10" s="10">
        <v>9</v>
      </c>
      <c r="T10" s="10">
        <v>15</v>
      </c>
    </row>
    <row r="11" spans="1:20" s="6" customFormat="1" ht="12.75" x14ac:dyDescent="0.2">
      <c r="A11" s="2" t="s">
        <v>6</v>
      </c>
      <c r="B11" s="10">
        <v>4</v>
      </c>
      <c r="C11" s="10">
        <v>11</v>
      </c>
      <c r="D11" s="10">
        <v>12</v>
      </c>
      <c r="E11" s="10">
        <v>14</v>
      </c>
      <c r="F11" s="10">
        <v>15</v>
      </c>
      <c r="G11" s="10">
        <v>18</v>
      </c>
      <c r="H11" s="10">
        <v>23</v>
      </c>
      <c r="I11" s="10">
        <v>26</v>
      </c>
      <c r="J11" s="10">
        <v>27</v>
      </c>
      <c r="K11" s="10">
        <v>24</v>
      </c>
      <c r="L11" s="10">
        <v>26</v>
      </c>
      <c r="M11" s="10">
        <v>35</v>
      </c>
      <c r="N11" s="10">
        <v>47</v>
      </c>
      <c r="O11" s="10">
        <v>59</v>
      </c>
      <c r="P11" s="10">
        <v>30</v>
      </c>
      <c r="Q11" s="10">
        <v>34</v>
      </c>
      <c r="R11" s="10">
        <v>31</v>
      </c>
      <c r="S11" s="10">
        <v>33</v>
      </c>
      <c r="T11" s="10">
        <v>41</v>
      </c>
    </row>
    <row r="12" spans="1:20" s="6" customFormat="1" ht="12.75" x14ac:dyDescent="0.2">
      <c r="A12" s="2" t="s">
        <v>7</v>
      </c>
      <c r="B12" s="10">
        <v>3</v>
      </c>
      <c r="C12" s="10">
        <v>7</v>
      </c>
      <c r="D12" s="10">
        <v>5</v>
      </c>
      <c r="E12" s="10">
        <v>4</v>
      </c>
      <c r="F12" s="10">
        <v>4</v>
      </c>
      <c r="G12" s="10">
        <v>3</v>
      </c>
      <c r="H12" s="10">
        <v>7</v>
      </c>
      <c r="I12" s="10">
        <v>8</v>
      </c>
      <c r="J12" s="10">
        <v>21</v>
      </c>
      <c r="K12" s="10">
        <v>9</v>
      </c>
      <c r="L12" s="10">
        <v>6</v>
      </c>
      <c r="M12" s="10">
        <v>5</v>
      </c>
      <c r="N12" s="10">
        <v>9</v>
      </c>
      <c r="O12" s="10">
        <v>8</v>
      </c>
      <c r="P12" s="10">
        <v>8</v>
      </c>
      <c r="Q12" s="10">
        <v>8</v>
      </c>
      <c r="R12" s="10">
        <v>10</v>
      </c>
      <c r="S12" s="10">
        <v>10</v>
      </c>
      <c r="T12" s="10">
        <v>7</v>
      </c>
    </row>
    <row r="13" spans="1:20" s="6" customFormat="1" ht="12.75" x14ac:dyDescent="0.2">
      <c r="A13" s="2" t="s">
        <v>8</v>
      </c>
      <c r="B13" s="10">
        <v>2</v>
      </c>
      <c r="C13" s="10">
        <v>2</v>
      </c>
      <c r="D13" s="10">
        <v>4</v>
      </c>
      <c r="E13" s="10">
        <v>7</v>
      </c>
      <c r="F13" s="10">
        <v>18</v>
      </c>
      <c r="G13" s="10">
        <v>17</v>
      </c>
      <c r="H13" s="10">
        <v>4</v>
      </c>
      <c r="I13" s="10">
        <v>4</v>
      </c>
      <c r="J13" s="10">
        <v>7</v>
      </c>
      <c r="K13" s="10">
        <v>15</v>
      </c>
      <c r="L13" s="10">
        <v>34</v>
      </c>
      <c r="M13" s="10">
        <v>25</v>
      </c>
      <c r="N13" s="10">
        <v>12</v>
      </c>
      <c r="O13" s="10">
        <v>8</v>
      </c>
      <c r="P13" s="10">
        <v>8</v>
      </c>
      <c r="Q13" s="10">
        <v>31</v>
      </c>
      <c r="R13" s="10">
        <v>7</v>
      </c>
      <c r="S13" s="10">
        <v>4</v>
      </c>
      <c r="T13" s="10">
        <v>8</v>
      </c>
    </row>
    <row r="14" spans="1:20" s="6" customFormat="1" ht="12.75" x14ac:dyDescent="0.2">
      <c r="A14" s="2" t="s">
        <v>9</v>
      </c>
      <c r="B14" s="10">
        <v>4</v>
      </c>
      <c r="C14" s="10">
        <v>6</v>
      </c>
      <c r="D14" s="10">
        <v>17</v>
      </c>
      <c r="E14" s="10">
        <v>19</v>
      </c>
      <c r="F14" s="10">
        <v>27</v>
      </c>
      <c r="G14" s="10">
        <v>36</v>
      </c>
      <c r="H14" s="10">
        <v>25</v>
      </c>
      <c r="I14" s="10">
        <v>20</v>
      </c>
      <c r="J14" s="10">
        <v>19</v>
      </c>
      <c r="K14" s="10">
        <v>22</v>
      </c>
      <c r="L14" s="10">
        <v>27</v>
      </c>
      <c r="M14" s="10">
        <v>7</v>
      </c>
      <c r="N14" s="10">
        <v>9</v>
      </c>
      <c r="O14" s="10">
        <v>9</v>
      </c>
      <c r="P14" s="10">
        <v>9</v>
      </c>
      <c r="Q14" s="10">
        <v>13</v>
      </c>
      <c r="R14" s="10">
        <v>15</v>
      </c>
      <c r="S14" s="10">
        <v>10</v>
      </c>
      <c r="T14" s="10">
        <v>2</v>
      </c>
    </row>
    <row r="15" spans="1:20" s="6" customFormat="1" ht="12.75" x14ac:dyDescent="0.2">
      <c r="A15" s="2" t="s">
        <v>10</v>
      </c>
      <c r="B15" s="10">
        <v>23</v>
      </c>
      <c r="C15" s="10">
        <v>29</v>
      </c>
      <c r="D15" s="10">
        <v>27</v>
      </c>
      <c r="E15" s="10">
        <v>31</v>
      </c>
      <c r="F15" s="10">
        <v>28</v>
      </c>
      <c r="G15" s="10">
        <v>28</v>
      </c>
      <c r="H15" s="10">
        <v>22</v>
      </c>
      <c r="I15" s="10">
        <v>23</v>
      </c>
      <c r="J15" s="10">
        <v>21</v>
      </c>
      <c r="K15" s="10">
        <v>18</v>
      </c>
      <c r="L15" s="10">
        <v>21</v>
      </c>
      <c r="M15" s="10">
        <v>12</v>
      </c>
      <c r="N15" s="10">
        <v>19</v>
      </c>
      <c r="O15" s="10">
        <v>23</v>
      </c>
      <c r="P15" s="10">
        <v>24</v>
      </c>
      <c r="Q15" s="10">
        <v>16</v>
      </c>
      <c r="R15" s="10">
        <v>17</v>
      </c>
      <c r="S15" s="10">
        <v>15</v>
      </c>
      <c r="T15" s="10">
        <v>16</v>
      </c>
    </row>
    <row r="16" spans="1:20" s="6" customFormat="1" ht="12.75" x14ac:dyDescent="0.2">
      <c r="A16" s="2" t="s">
        <v>11</v>
      </c>
      <c r="B16" s="10">
        <v>59</v>
      </c>
      <c r="C16" s="10">
        <v>95</v>
      </c>
      <c r="D16" s="10">
        <v>94</v>
      </c>
      <c r="E16" s="10">
        <v>90</v>
      </c>
      <c r="F16" s="10">
        <v>66</v>
      </c>
      <c r="G16" s="10">
        <v>50</v>
      </c>
      <c r="H16" s="10">
        <v>58</v>
      </c>
      <c r="I16" s="10">
        <v>74</v>
      </c>
      <c r="J16" s="10">
        <v>66</v>
      </c>
      <c r="K16" s="10">
        <v>43</v>
      </c>
      <c r="L16" s="10">
        <v>31</v>
      </c>
      <c r="M16" s="10">
        <v>29</v>
      </c>
      <c r="N16" s="10">
        <v>48</v>
      </c>
      <c r="O16" s="10">
        <v>39</v>
      </c>
      <c r="P16" s="10">
        <v>61</v>
      </c>
      <c r="Q16" s="10">
        <v>48</v>
      </c>
      <c r="R16" s="10">
        <v>36</v>
      </c>
      <c r="S16" s="10">
        <v>51</v>
      </c>
      <c r="T16" s="10">
        <v>59</v>
      </c>
    </row>
    <row r="17" spans="1:20" s="6" customFormat="1" ht="12.75" x14ac:dyDescent="0.2">
      <c r="A17" s="2" t="s">
        <v>12</v>
      </c>
      <c r="B17" s="10">
        <v>3</v>
      </c>
      <c r="C17" s="10">
        <v>10</v>
      </c>
      <c r="D17" s="10">
        <v>11</v>
      </c>
      <c r="E17" s="10">
        <v>9</v>
      </c>
      <c r="F17" s="10">
        <v>12</v>
      </c>
      <c r="G17" s="10">
        <v>13</v>
      </c>
      <c r="H17" s="10">
        <v>10</v>
      </c>
      <c r="I17" s="10">
        <v>15</v>
      </c>
      <c r="J17" s="10">
        <v>16</v>
      </c>
      <c r="K17" s="10">
        <v>14</v>
      </c>
      <c r="L17" s="10">
        <v>14</v>
      </c>
      <c r="M17" s="10">
        <v>19</v>
      </c>
      <c r="N17" s="10">
        <v>13</v>
      </c>
      <c r="O17" s="10">
        <v>10</v>
      </c>
      <c r="P17" s="10">
        <v>17</v>
      </c>
      <c r="Q17" s="10">
        <v>22</v>
      </c>
      <c r="R17" s="10">
        <v>24</v>
      </c>
      <c r="S17" s="10">
        <v>25</v>
      </c>
      <c r="T17" s="10">
        <v>57</v>
      </c>
    </row>
    <row r="18" spans="1:20" s="6" customFormat="1" ht="12.75" x14ac:dyDescent="0.2">
      <c r="A18" s="2" t="s">
        <v>13</v>
      </c>
      <c r="B18" s="10">
        <v>4</v>
      </c>
      <c r="C18" s="10">
        <v>11</v>
      </c>
      <c r="D18" s="10">
        <v>18</v>
      </c>
      <c r="E18" s="10">
        <v>31</v>
      </c>
      <c r="F18" s="10">
        <v>27</v>
      </c>
      <c r="G18" s="10">
        <v>23</v>
      </c>
      <c r="H18" s="10">
        <v>25</v>
      </c>
      <c r="I18" s="10">
        <v>9</v>
      </c>
      <c r="J18" s="10">
        <v>28</v>
      </c>
      <c r="K18" s="10">
        <v>32</v>
      </c>
      <c r="L18" s="10">
        <v>39</v>
      </c>
      <c r="M18" s="10">
        <v>10</v>
      </c>
      <c r="N18" s="10">
        <v>35</v>
      </c>
      <c r="O18" s="10">
        <v>14</v>
      </c>
      <c r="P18" s="10">
        <v>8</v>
      </c>
      <c r="Q18" s="10">
        <v>14</v>
      </c>
      <c r="R18" s="10">
        <v>4</v>
      </c>
      <c r="S18" s="10">
        <v>33</v>
      </c>
      <c r="T18" s="10">
        <v>2</v>
      </c>
    </row>
    <row r="19" spans="1:20" s="6" customFormat="1" ht="12.75" x14ac:dyDescent="0.2">
      <c r="A19" s="2" t="s">
        <v>14</v>
      </c>
      <c r="B19" s="10">
        <v>3</v>
      </c>
      <c r="C19" s="10">
        <v>1</v>
      </c>
      <c r="D19" s="10">
        <v>9</v>
      </c>
      <c r="E19" s="10">
        <v>5</v>
      </c>
      <c r="F19" s="10">
        <v>6</v>
      </c>
      <c r="G19" s="10">
        <v>8</v>
      </c>
      <c r="H19" s="10">
        <v>6</v>
      </c>
      <c r="I19" s="10">
        <v>12</v>
      </c>
      <c r="J19" s="10">
        <v>24</v>
      </c>
      <c r="K19" s="10">
        <v>43</v>
      </c>
      <c r="L19" s="10">
        <v>31</v>
      </c>
      <c r="M19" s="10">
        <v>72</v>
      </c>
      <c r="N19" s="10">
        <v>41</v>
      </c>
      <c r="O19" s="10">
        <v>35</v>
      </c>
      <c r="P19" s="10">
        <v>29</v>
      </c>
      <c r="Q19" s="10">
        <v>32</v>
      </c>
      <c r="R19" s="10">
        <v>34</v>
      </c>
      <c r="S19" s="10">
        <v>62</v>
      </c>
      <c r="T19" s="10">
        <v>70</v>
      </c>
    </row>
    <row r="20" spans="1:20" s="6" customFormat="1" ht="12.75" x14ac:dyDescent="0.2">
      <c r="A20" s="2" t="s">
        <v>15</v>
      </c>
      <c r="B20" s="10">
        <v>3</v>
      </c>
      <c r="C20" s="10">
        <v>6</v>
      </c>
      <c r="D20" s="10">
        <v>5</v>
      </c>
      <c r="E20" s="10">
        <v>4</v>
      </c>
      <c r="F20" s="10">
        <v>4</v>
      </c>
      <c r="G20" s="10">
        <v>5</v>
      </c>
      <c r="H20" s="10">
        <v>7</v>
      </c>
      <c r="I20" s="10">
        <v>5</v>
      </c>
      <c r="J20" s="10">
        <v>7</v>
      </c>
      <c r="K20" s="10">
        <v>9</v>
      </c>
      <c r="L20" s="10">
        <v>20</v>
      </c>
      <c r="M20" s="10">
        <v>20</v>
      </c>
      <c r="N20" s="10">
        <v>31</v>
      </c>
      <c r="O20" s="10">
        <v>25</v>
      </c>
      <c r="P20" s="10">
        <v>22</v>
      </c>
      <c r="Q20" s="10">
        <v>26</v>
      </c>
      <c r="R20" s="10">
        <v>26</v>
      </c>
      <c r="S20" s="10">
        <v>17</v>
      </c>
      <c r="T20" s="10">
        <v>19</v>
      </c>
    </row>
    <row r="21" spans="1:20" s="6" customFormat="1" ht="12.75" x14ac:dyDescent="0.2">
      <c r="A21" s="2" t="s">
        <v>16</v>
      </c>
      <c r="B21" s="10">
        <v>6</v>
      </c>
      <c r="C21" s="10">
        <v>2</v>
      </c>
      <c r="D21" s="10">
        <v>11</v>
      </c>
      <c r="E21" s="10">
        <v>17</v>
      </c>
      <c r="F21" s="10">
        <v>19</v>
      </c>
      <c r="G21" s="10">
        <v>21</v>
      </c>
      <c r="H21" s="10">
        <v>23</v>
      </c>
      <c r="I21" s="10">
        <v>23</v>
      </c>
      <c r="J21" s="10">
        <v>17</v>
      </c>
      <c r="K21" s="10">
        <v>18</v>
      </c>
      <c r="L21" s="10">
        <v>18</v>
      </c>
      <c r="M21" s="10">
        <v>17</v>
      </c>
      <c r="N21" s="10">
        <v>20</v>
      </c>
      <c r="O21" s="10">
        <v>26</v>
      </c>
      <c r="P21" s="10">
        <v>39</v>
      </c>
      <c r="Q21" s="10">
        <v>45</v>
      </c>
      <c r="R21" s="10">
        <v>36</v>
      </c>
      <c r="S21" s="10">
        <v>37</v>
      </c>
      <c r="T21" s="10">
        <v>43</v>
      </c>
    </row>
    <row r="22" spans="1:20" s="6" customFormat="1" ht="12.75" x14ac:dyDescent="0.2">
      <c r="A22" s="2" t="s">
        <v>17</v>
      </c>
      <c r="B22" s="10">
        <v>6</v>
      </c>
      <c r="C22" s="10">
        <v>6</v>
      </c>
      <c r="D22" s="10">
        <v>6</v>
      </c>
      <c r="E22" s="10">
        <v>12</v>
      </c>
      <c r="F22" s="10">
        <v>15</v>
      </c>
      <c r="G22" s="10">
        <v>22</v>
      </c>
      <c r="H22" s="10">
        <v>26</v>
      </c>
      <c r="I22" s="10">
        <v>21</v>
      </c>
      <c r="J22" s="10">
        <v>23</v>
      </c>
      <c r="K22" s="10">
        <v>29</v>
      </c>
      <c r="L22" s="10">
        <v>44</v>
      </c>
      <c r="M22" s="10">
        <v>42</v>
      </c>
      <c r="N22" s="10">
        <v>39</v>
      </c>
      <c r="O22" s="10">
        <v>60</v>
      </c>
      <c r="P22" s="10">
        <v>19</v>
      </c>
      <c r="Q22" s="10">
        <v>40</v>
      </c>
      <c r="R22" s="10">
        <v>27</v>
      </c>
      <c r="S22" s="10">
        <v>94</v>
      </c>
      <c r="T22" s="10">
        <v>29</v>
      </c>
    </row>
    <row r="23" spans="1:20" s="6" customFormat="1" ht="12.75" x14ac:dyDescent="0.2">
      <c r="A23" s="2" t="s">
        <v>18</v>
      </c>
      <c r="B23" s="10">
        <v>36</v>
      </c>
      <c r="C23" s="10">
        <v>59</v>
      </c>
      <c r="D23" s="10">
        <v>12</v>
      </c>
      <c r="E23" s="10">
        <v>21</v>
      </c>
      <c r="F23" s="10">
        <v>15</v>
      </c>
      <c r="G23" s="10">
        <v>22</v>
      </c>
      <c r="H23" s="10">
        <v>10</v>
      </c>
      <c r="I23" s="10">
        <v>8</v>
      </c>
      <c r="J23" s="10">
        <v>9</v>
      </c>
      <c r="K23" s="10">
        <v>20</v>
      </c>
      <c r="L23" s="10">
        <v>17</v>
      </c>
      <c r="M23" s="10">
        <v>103</v>
      </c>
      <c r="N23" s="10">
        <v>28</v>
      </c>
      <c r="O23" s="10">
        <v>23</v>
      </c>
      <c r="P23" s="10">
        <v>27</v>
      </c>
      <c r="Q23" s="10">
        <v>19</v>
      </c>
      <c r="R23" s="10">
        <v>13</v>
      </c>
      <c r="S23" s="10">
        <v>23</v>
      </c>
      <c r="T23" s="10">
        <v>18</v>
      </c>
    </row>
    <row r="24" spans="1:20" s="6" customFormat="1" ht="12.75" x14ac:dyDescent="0.2">
      <c r="A24" s="2" t="s">
        <v>19</v>
      </c>
      <c r="B24" s="10">
        <v>1</v>
      </c>
      <c r="C24" s="10">
        <v>2</v>
      </c>
      <c r="D24" s="10">
        <v>7</v>
      </c>
      <c r="E24" s="10">
        <v>36</v>
      </c>
      <c r="F24" s="10">
        <v>49</v>
      </c>
      <c r="G24" s="10">
        <v>79</v>
      </c>
      <c r="H24" s="10">
        <v>43</v>
      </c>
      <c r="I24" s="10">
        <v>19</v>
      </c>
      <c r="J24" s="10">
        <v>20</v>
      </c>
      <c r="K24" s="10">
        <v>31</v>
      </c>
      <c r="L24" s="10">
        <v>34</v>
      </c>
      <c r="M24" s="10">
        <v>5</v>
      </c>
      <c r="N24" s="10">
        <v>57</v>
      </c>
      <c r="O24" s="10">
        <v>48</v>
      </c>
      <c r="P24" s="10">
        <v>46</v>
      </c>
      <c r="Q24" s="10">
        <v>101</v>
      </c>
      <c r="R24" s="10">
        <v>137</v>
      </c>
      <c r="S24" s="10">
        <v>2</v>
      </c>
      <c r="T24" s="10">
        <v>54</v>
      </c>
    </row>
    <row r="25" spans="1:20" s="6" customFormat="1" ht="12.75" x14ac:dyDescent="0.2">
      <c r="A25" s="2" t="s">
        <v>20</v>
      </c>
      <c r="B25" s="10">
        <v>1</v>
      </c>
      <c r="C25" s="10">
        <v>4</v>
      </c>
      <c r="D25" s="10">
        <v>12</v>
      </c>
      <c r="E25" s="10">
        <v>14</v>
      </c>
      <c r="F25" s="10">
        <v>17</v>
      </c>
      <c r="G25" s="10">
        <v>19</v>
      </c>
      <c r="H25" s="10">
        <v>23</v>
      </c>
      <c r="I25" s="10">
        <v>30</v>
      </c>
      <c r="J25" s="10">
        <v>32</v>
      </c>
      <c r="K25" s="10">
        <v>31</v>
      </c>
      <c r="L25" s="10">
        <v>51</v>
      </c>
      <c r="M25" s="10">
        <v>36</v>
      </c>
      <c r="N25" s="10">
        <v>31</v>
      </c>
      <c r="O25" s="10">
        <v>44</v>
      </c>
      <c r="P25" s="10">
        <v>40</v>
      </c>
      <c r="Q25" s="10">
        <v>41</v>
      </c>
      <c r="R25" s="10">
        <v>38</v>
      </c>
      <c r="S25" s="10">
        <v>49</v>
      </c>
      <c r="T25" s="10">
        <v>49</v>
      </c>
    </row>
    <row r="26" spans="1:20" s="6" customFormat="1" ht="12.75" x14ac:dyDescent="0.2">
      <c r="A26" s="2" t="s">
        <v>21</v>
      </c>
      <c r="B26" s="10">
        <v>3</v>
      </c>
      <c r="C26" s="10">
        <v>4</v>
      </c>
      <c r="D26" s="10">
        <v>6</v>
      </c>
      <c r="E26" s="10">
        <v>6</v>
      </c>
      <c r="F26" s="10">
        <v>10</v>
      </c>
      <c r="G26" s="10">
        <v>17</v>
      </c>
      <c r="H26" s="10">
        <v>8</v>
      </c>
      <c r="I26" s="10">
        <v>6</v>
      </c>
      <c r="J26" s="10">
        <v>10</v>
      </c>
      <c r="K26" s="10">
        <v>6</v>
      </c>
      <c r="L26" s="10">
        <v>11</v>
      </c>
      <c r="M26" s="10">
        <v>22</v>
      </c>
      <c r="N26" s="10">
        <v>51</v>
      </c>
      <c r="O26" s="10">
        <v>30</v>
      </c>
      <c r="P26" s="10">
        <v>41</v>
      </c>
      <c r="Q26" s="10">
        <v>12</v>
      </c>
      <c r="R26" s="10">
        <v>9</v>
      </c>
      <c r="S26" s="10">
        <v>19</v>
      </c>
      <c r="T26" s="10">
        <v>10</v>
      </c>
    </row>
    <row r="27" spans="1:20" s="6" customFormat="1" ht="12.75" x14ac:dyDescent="0.2">
      <c r="A27" s="2" t="s">
        <v>22</v>
      </c>
      <c r="B27" s="10">
        <v>3</v>
      </c>
      <c r="C27" s="10">
        <v>12</v>
      </c>
      <c r="D27" s="10">
        <v>19</v>
      </c>
      <c r="E27" s="10">
        <v>30</v>
      </c>
      <c r="F27" s="10">
        <v>54</v>
      </c>
      <c r="G27" s="10">
        <v>99</v>
      </c>
      <c r="H27" s="10">
        <v>125</v>
      </c>
      <c r="I27" s="10">
        <v>70</v>
      </c>
      <c r="J27" s="10">
        <v>57</v>
      </c>
      <c r="K27" s="10">
        <v>52</v>
      </c>
      <c r="L27" s="10">
        <v>48</v>
      </c>
      <c r="M27" s="10">
        <v>59</v>
      </c>
      <c r="N27" s="10">
        <v>59</v>
      </c>
      <c r="O27" s="10">
        <v>113</v>
      </c>
      <c r="P27" s="10">
        <v>64</v>
      </c>
      <c r="Q27" s="10">
        <v>62</v>
      </c>
      <c r="R27" s="10">
        <v>51</v>
      </c>
      <c r="S27" s="10">
        <v>35</v>
      </c>
      <c r="T27" s="10">
        <v>40</v>
      </c>
    </row>
    <row r="28" spans="1:20" s="6" customFormat="1" ht="12.75" x14ac:dyDescent="0.2">
      <c r="A28" s="2" t="s">
        <v>23</v>
      </c>
      <c r="B28" s="10">
        <v>3</v>
      </c>
      <c r="C28" s="10">
        <v>10</v>
      </c>
      <c r="D28" s="10">
        <v>10</v>
      </c>
      <c r="E28" s="10">
        <v>13</v>
      </c>
      <c r="F28" s="10">
        <v>7</v>
      </c>
      <c r="G28" s="10">
        <v>4</v>
      </c>
      <c r="H28" s="10">
        <v>12</v>
      </c>
      <c r="I28" s="10">
        <v>4</v>
      </c>
      <c r="J28" s="10">
        <v>3</v>
      </c>
      <c r="K28" s="10">
        <v>4</v>
      </c>
      <c r="L28" s="10">
        <v>12</v>
      </c>
      <c r="M28" s="10">
        <v>7</v>
      </c>
      <c r="N28" s="10">
        <v>3</v>
      </c>
      <c r="O28" s="10">
        <v>4</v>
      </c>
      <c r="P28" s="10">
        <v>12</v>
      </c>
      <c r="Q28" s="10">
        <v>4</v>
      </c>
      <c r="R28" s="10">
        <v>13</v>
      </c>
      <c r="S28" s="10">
        <v>13</v>
      </c>
      <c r="T28" s="10">
        <v>16</v>
      </c>
    </row>
    <row r="29" spans="1:20" s="6" customFormat="1" ht="12.75" x14ac:dyDescent="0.2">
      <c r="A29" s="2" t="s">
        <v>24</v>
      </c>
      <c r="B29" s="10">
        <v>3</v>
      </c>
      <c r="C29" s="10">
        <v>11</v>
      </c>
      <c r="D29" s="10">
        <v>15</v>
      </c>
      <c r="E29" s="10">
        <v>22</v>
      </c>
      <c r="F29" s="10">
        <v>23</v>
      </c>
      <c r="G29" s="10">
        <v>38</v>
      </c>
      <c r="H29" s="10">
        <v>14</v>
      </c>
      <c r="I29" s="10">
        <v>29</v>
      </c>
      <c r="J29" s="10">
        <v>32</v>
      </c>
      <c r="K29" s="10">
        <v>31</v>
      </c>
      <c r="L29" s="10">
        <v>46</v>
      </c>
      <c r="M29" s="10">
        <v>80</v>
      </c>
      <c r="N29" s="10">
        <v>81</v>
      </c>
      <c r="O29" s="10">
        <v>87</v>
      </c>
      <c r="P29" s="10">
        <v>53</v>
      </c>
      <c r="Q29" s="10">
        <v>42</v>
      </c>
      <c r="R29" s="10">
        <v>41</v>
      </c>
      <c r="S29" s="10">
        <v>30</v>
      </c>
      <c r="T29" s="10">
        <v>38</v>
      </c>
    </row>
    <row r="30" spans="1:20" s="6" customFormat="1" ht="12.75" x14ac:dyDescent="0.2">
      <c r="A30" s="2" t="s">
        <v>25</v>
      </c>
      <c r="B30" s="10">
        <v>1</v>
      </c>
      <c r="C30" s="10">
        <v>1</v>
      </c>
      <c r="D30" s="10">
        <v>1</v>
      </c>
      <c r="E30" s="10">
        <v>1</v>
      </c>
      <c r="F30" s="10">
        <v>1</v>
      </c>
      <c r="G30" s="10">
        <v>10</v>
      </c>
      <c r="H30" s="10">
        <v>7</v>
      </c>
      <c r="I30" s="10">
        <v>6</v>
      </c>
      <c r="J30" s="10">
        <v>8</v>
      </c>
      <c r="K30" s="10">
        <v>10</v>
      </c>
      <c r="L30" s="10">
        <v>10</v>
      </c>
      <c r="M30" s="10">
        <v>11</v>
      </c>
      <c r="N30" s="10">
        <v>11</v>
      </c>
      <c r="O30" s="10">
        <v>19</v>
      </c>
      <c r="P30" s="10">
        <v>18</v>
      </c>
      <c r="Q30" s="10">
        <v>26</v>
      </c>
      <c r="R30" s="10">
        <v>18</v>
      </c>
      <c r="S30" s="10">
        <v>11</v>
      </c>
      <c r="T30" s="10">
        <v>19</v>
      </c>
    </row>
    <row r="31" spans="1:20" s="6" customFormat="1" ht="12.75" x14ac:dyDescent="0.2">
      <c r="A31" s="2" t="s">
        <v>26</v>
      </c>
      <c r="B31" s="10">
        <v>16</v>
      </c>
      <c r="C31" s="10">
        <v>15</v>
      </c>
      <c r="D31" s="10">
        <v>20</v>
      </c>
      <c r="E31" s="10">
        <v>14</v>
      </c>
      <c r="F31" s="10">
        <v>22</v>
      </c>
      <c r="G31" s="10">
        <v>5</v>
      </c>
      <c r="H31" s="10">
        <v>8</v>
      </c>
      <c r="I31" s="10">
        <v>10</v>
      </c>
      <c r="J31" s="10">
        <v>8</v>
      </c>
      <c r="K31" s="10">
        <v>8</v>
      </c>
      <c r="L31" s="10">
        <v>16</v>
      </c>
      <c r="M31" s="10">
        <v>18</v>
      </c>
      <c r="N31" s="10">
        <v>8</v>
      </c>
      <c r="O31" s="10">
        <v>12</v>
      </c>
      <c r="P31" s="10">
        <v>20</v>
      </c>
      <c r="Q31" s="10">
        <v>18</v>
      </c>
      <c r="R31" s="10">
        <v>28</v>
      </c>
      <c r="S31" s="10">
        <v>25</v>
      </c>
      <c r="T31" s="10">
        <v>27</v>
      </c>
    </row>
    <row r="32" spans="1:20" s="6" customFormat="1" ht="12.75" x14ac:dyDescent="0.2">
      <c r="A32" s="2" t="s">
        <v>27</v>
      </c>
      <c r="B32" s="10">
        <v>4</v>
      </c>
      <c r="C32" s="10">
        <v>5</v>
      </c>
      <c r="D32" s="10">
        <v>8</v>
      </c>
      <c r="E32" s="10">
        <v>6</v>
      </c>
      <c r="F32" s="10">
        <v>14</v>
      </c>
      <c r="G32" s="10">
        <v>147</v>
      </c>
      <c r="H32" s="10">
        <v>55</v>
      </c>
      <c r="I32" s="10">
        <v>53</v>
      </c>
      <c r="J32" s="10">
        <v>51</v>
      </c>
      <c r="K32" s="10">
        <v>45</v>
      </c>
      <c r="L32" s="10">
        <v>44</v>
      </c>
      <c r="M32" s="10">
        <v>45</v>
      </c>
      <c r="N32" s="10">
        <v>43</v>
      </c>
      <c r="O32" s="10">
        <v>28</v>
      </c>
      <c r="P32" s="10">
        <v>7</v>
      </c>
      <c r="Q32" s="10">
        <v>10</v>
      </c>
      <c r="R32" s="10">
        <v>4</v>
      </c>
      <c r="S32" s="10">
        <v>8</v>
      </c>
      <c r="T32" s="10">
        <v>1</v>
      </c>
    </row>
    <row r="33" spans="1:20" s="6" customFormat="1" ht="12.75" x14ac:dyDescent="0.2">
      <c r="A33" s="2" t="s">
        <v>28</v>
      </c>
      <c r="B33" s="10">
        <v>3</v>
      </c>
      <c r="C33" s="10">
        <v>5</v>
      </c>
      <c r="D33" s="10">
        <v>7</v>
      </c>
      <c r="E33" s="10">
        <v>25</v>
      </c>
      <c r="F33" s="10">
        <v>28</v>
      </c>
      <c r="G33" s="10">
        <v>26</v>
      </c>
      <c r="H33" s="10">
        <v>12</v>
      </c>
      <c r="I33" s="10">
        <v>15</v>
      </c>
      <c r="J33" s="10">
        <v>25</v>
      </c>
      <c r="K33" s="10">
        <v>4</v>
      </c>
      <c r="L33" s="10">
        <v>15</v>
      </c>
      <c r="M33" s="10">
        <v>3</v>
      </c>
      <c r="N33" s="10">
        <v>1</v>
      </c>
      <c r="O33" s="10">
        <v>3</v>
      </c>
      <c r="P33" s="10">
        <v>3</v>
      </c>
      <c r="Q33" s="10">
        <v>0</v>
      </c>
      <c r="R33" s="10">
        <v>0</v>
      </c>
      <c r="S33" s="10">
        <v>4</v>
      </c>
      <c r="T33" s="10">
        <v>6</v>
      </c>
    </row>
    <row r="34" spans="1:20" s="6" customFormat="1" ht="12.75" x14ac:dyDescent="0.2">
      <c r="A34" s="2" t="s">
        <v>29</v>
      </c>
      <c r="B34" s="10">
        <v>2</v>
      </c>
      <c r="C34" s="10">
        <v>11</v>
      </c>
      <c r="D34" s="10">
        <v>35</v>
      </c>
      <c r="E34" s="10">
        <v>33</v>
      </c>
      <c r="F34" s="10">
        <v>28</v>
      </c>
      <c r="G34" s="10">
        <v>28</v>
      </c>
      <c r="H34" s="10">
        <v>33</v>
      </c>
      <c r="I34" s="10">
        <v>32</v>
      </c>
      <c r="J34" s="10">
        <v>38</v>
      </c>
      <c r="K34" s="10">
        <v>29</v>
      </c>
      <c r="L34" s="10">
        <v>25</v>
      </c>
      <c r="M34" s="10">
        <v>16</v>
      </c>
      <c r="N34" s="10">
        <v>16</v>
      </c>
      <c r="O34" s="10">
        <v>23</v>
      </c>
      <c r="P34" s="10">
        <v>17</v>
      </c>
      <c r="Q34" s="10">
        <v>15</v>
      </c>
      <c r="R34" s="10">
        <v>13</v>
      </c>
      <c r="S34" s="10">
        <v>13</v>
      </c>
      <c r="T34" s="10">
        <v>12</v>
      </c>
    </row>
    <row r="35" spans="1:20" s="6" customFormat="1" ht="12.75" x14ac:dyDescent="0.2">
      <c r="A35" s="2" t="s">
        <v>30</v>
      </c>
      <c r="B35" s="10">
        <v>1</v>
      </c>
      <c r="C35" s="10">
        <v>1</v>
      </c>
      <c r="D35" s="10">
        <v>1</v>
      </c>
      <c r="E35" s="10">
        <v>1</v>
      </c>
      <c r="F35" s="10">
        <v>1</v>
      </c>
      <c r="G35" s="10">
        <v>3</v>
      </c>
      <c r="H35" s="10">
        <v>3</v>
      </c>
      <c r="I35" s="10">
        <v>4</v>
      </c>
      <c r="J35" s="10">
        <v>5</v>
      </c>
      <c r="K35" s="10">
        <v>13</v>
      </c>
      <c r="L35" s="10">
        <v>24</v>
      </c>
      <c r="M35" s="10">
        <v>42</v>
      </c>
      <c r="N35" s="10">
        <v>8</v>
      </c>
      <c r="O35" s="10">
        <v>17</v>
      </c>
      <c r="P35" s="10">
        <v>2</v>
      </c>
      <c r="Q35" s="10">
        <v>5</v>
      </c>
      <c r="R35" s="10">
        <v>7</v>
      </c>
      <c r="S35" s="10">
        <v>13</v>
      </c>
      <c r="T35" s="10">
        <v>10</v>
      </c>
    </row>
    <row r="36" spans="1:20" s="6" customFormat="1" ht="12.75" x14ac:dyDescent="0.2">
      <c r="A36" s="2" t="s">
        <v>31</v>
      </c>
      <c r="B36" s="10">
        <v>0</v>
      </c>
      <c r="C36" s="10">
        <v>1</v>
      </c>
      <c r="D36" s="10">
        <v>1</v>
      </c>
      <c r="E36" s="10">
        <v>0</v>
      </c>
      <c r="F36" s="10">
        <v>0</v>
      </c>
      <c r="G36" s="10">
        <v>0</v>
      </c>
      <c r="H36" s="10">
        <v>0</v>
      </c>
      <c r="I36" s="10">
        <v>0</v>
      </c>
      <c r="J36" s="10">
        <v>0</v>
      </c>
      <c r="K36" s="10">
        <v>0</v>
      </c>
      <c r="L36" s="10">
        <v>0</v>
      </c>
      <c r="M36" s="10">
        <v>1</v>
      </c>
      <c r="N36" s="10">
        <v>0</v>
      </c>
      <c r="O36" s="10">
        <v>4</v>
      </c>
      <c r="P36" s="10">
        <v>4</v>
      </c>
      <c r="Q36" s="10">
        <v>2</v>
      </c>
      <c r="R36" s="10">
        <v>8</v>
      </c>
      <c r="S36" s="10">
        <v>7</v>
      </c>
      <c r="T36" s="10">
        <v>2</v>
      </c>
    </row>
    <row r="37" spans="1:20" s="6" customFormat="1" ht="12.75" x14ac:dyDescent="0.2">
      <c r="A37" s="3" t="s">
        <v>32</v>
      </c>
      <c r="B37" s="24">
        <v>4</v>
      </c>
      <c r="C37" s="24">
        <v>12</v>
      </c>
      <c r="D37" s="24">
        <v>20</v>
      </c>
      <c r="E37" s="24">
        <v>28</v>
      </c>
      <c r="F37" s="24">
        <v>28</v>
      </c>
      <c r="G37" s="24">
        <v>29</v>
      </c>
      <c r="H37" s="24">
        <v>25</v>
      </c>
      <c r="I37" s="24">
        <v>32</v>
      </c>
      <c r="J37" s="24">
        <v>36</v>
      </c>
      <c r="K37" s="24">
        <v>44</v>
      </c>
      <c r="L37" s="24">
        <v>49</v>
      </c>
      <c r="M37" s="24">
        <v>39</v>
      </c>
      <c r="N37" s="24">
        <v>40</v>
      </c>
      <c r="O37" s="24">
        <v>37</v>
      </c>
      <c r="P37" s="24">
        <v>37</v>
      </c>
      <c r="Q37" s="24">
        <v>64</v>
      </c>
      <c r="R37" s="24">
        <v>64</v>
      </c>
      <c r="S37" s="24">
        <v>61</v>
      </c>
      <c r="T37" s="24">
        <v>47</v>
      </c>
    </row>
  </sheetData>
  <hyperlinks>
    <hyperlink ref="A2" location="Contents!A1" display="Back to contents"/>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39"/>
  <sheetViews>
    <sheetView showGridLines="0" workbookViewId="0">
      <selection activeCell="A2" sqref="A2"/>
    </sheetView>
  </sheetViews>
  <sheetFormatPr defaultRowHeight="12.75" x14ac:dyDescent="0.2"/>
  <cols>
    <col min="1" max="1" width="18.7109375" style="21" customWidth="1"/>
    <col min="2" max="20" width="9.140625" style="21"/>
    <col min="21" max="21" width="6" style="21" customWidth="1"/>
    <col min="22" max="16384" width="9.140625" style="21"/>
  </cols>
  <sheetData>
    <row r="1" spans="1:20" x14ac:dyDescent="0.2">
      <c r="A1" s="30" t="s">
        <v>377</v>
      </c>
    </row>
    <row r="2" spans="1:20" ht="15" x14ac:dyDescent="0.25">
      <c r="A2" s="226" t="s">
        <v>241</v>
      </c>
    </row>
    <row r="4" spans="1:20" s="15" customFormat="1" x14ac:dyDescent="0.25">
      <c r="A4" s="14"/>
      <c r="B4" s="28" t="s">
        <v>135</v>
      </c>
      <c r="C4" s="28" t="s">
        <v>136</v>
      </c>
      <c r="D4" s="28" t="s">
        <v>137</v>
      </c>
      <c r="E4" s="28" t="s">
        <v>138</v>
      </c>
      <c r="F4" s="28" t="s">
        <v>139</v>
      </c>
      <c r="G4" s="28" t="s">
        <v>140</v>
      </c>
      <c r="H4" s="28" t="s">
        <v>141</v>
      </c>
      <c r="I4" s="28" t="s">
        <v>142</v>
      </c>
      <c r="J4" s="28" t="s">
        <v>143</v>
      </c>
      <c r="K4" s="28" t="s">
        <v>144</v>
      </c>
      <c r="L4" s="28" t="s">
        <v>145</v>
      </c>
      <c r="M4" s="28" t="s">
        <v>146</v>
      </c>
      <c r="N4" s="28" t="s">
        <v>147</v>
      </c>
      <c r="O4" s="28" t="s">
        <v>148</v>
      </c>
      <c r="P4" s="28" t="s">
        <v>149</v>
      </c>
      <c r="Q4" s="28" t="s">
        <v>150</v>
      </c>
      <c r="R4" s="28" t="s">
        <v>151</v>
      </c>
      <c r="S4" s="28" t="s">
        <v>152</v>
      </c>
      <c r="T4" s="28" t="s">
        <v>267</v>
      </c>
    </row>
    <row r="5" spans="1:20" x14ac:dyDescent="0.2">
      <c r="A5" s="4" t="s">
        <v>0</v>
      </c>
      <c r="B5" s="47">
        <v>305</v>
      </c>
      <c r="C5" s="47">
        <v>330</v>
      </c>
      <c r="D5" s="47">
        <v>340</v>
      </c>
      <c r="E5" s="47">
        <v>390</v>
      </c>
      <c r="F5" s="47">
        <v>345</v>
      </c>
      <c r="G5" s="47">
        <v>260</v>
      </c>
      <c r="H5" s="47">
        <v>270</v>
      </c>
      <c r="I5" s="47">
        <v>290</v>
      </c>
      <c r="J5" s="47">
        <v>240</v>
      </c>
      <c r="K5" s="47">
        <v>235</v>
      </c>
      <c r="L5" s="47">
        <v>205</v>
      </c>
      <c r="M5" s="47">
        <v>190</v>
      </c>
      <c r="N5" s="47">
        <v>210</v>
      </c>
      <c r="O5" s="47">
        <v>180</v>
      </c>
      <c r="P5" s="47">
        <v>140</v>
      </c>
      <c r="Q5" s="47">
        <v>185</v>
      </c>
      <c r="R5" s="47">
        <v>185</v>
      </c>
      <c r="S5" s="47">
        <v>175</v>
      </c>
      <c r="T5" s="47">
        <v>240</v>
      </c>
    </row>
    <row r="6" spans="1:20" x14ac:dyDescent="0.2">
      <c r="A6" s="2" t="s">
        <v>1</v>
      </c>
      <c r="B6" s="10">
        <v>10</v>
      </c>
      <c r="C6" s="10">
        <v>5</v>
      </c>
      <c r="D6" s="10">
        <v>0</v>
      </c>
      <c r="E6" s="10">
        <v>5</v>
      </c>
      <c r="F6" s="10">
        <v>5</v>
      </c>
      <c r="G6" s="10">
        <v>5</v>
      </c>
      <c r="H6" s="10">
        <v>5</v>
      </c>
      <c r="I6" s="10">
        <v>5</v>
      </c>
      <c r="J6" s="10">
        <v>5</v>
      </c>
      <c r="K6" s="10">
        <v>5</v>
      </c>
      <c r="L6" s="10">
        <v>5</v>
      </c>
      <c r="M6" s="10">
        <v>5</v>
      </c>
      <c r="N6" s="10">
        <v>0</v>
      </c>
      <c r="O6" s="10">
        <v>5</v>
      </c>
      <c r="P6" s="10">
        <v>5</v>
      </c>
      <c r="Q6" s="10">
        <v>25</v>
      </c>
      <c r="R6" s="10">
        <v>15</v>
      </c>
      <c r="S6" s="10">
        <v>30</v>
      </c>
      <c r="T6" s="10">
        <v>30</v>
      </c>
    </row>
    <row r="7" spans="1:20" x14ac:dyDescent="0.2">
      <c r="A7" s="2" t="s">
        <v>2</v>
      </c>
      <c r="B7" s="10">
        <v>5</v>
      </c>
      <c r="C7" s="10">
        <v>0</v>
      </c>
      <c r="D7" s="10">
        <v>5</v>
      </c>
      <c r="E7" s="10">
        <v>5</v>
      </c>
      <c r="F7" s="10">
        <v>5</v>
      </c>
      <c r="G7" s="10">
        <v>5</v>
      </c>
      <c r="H7" s="10">
        <v>5</v>
      </c>
      <c r="I7" s="10">
        <v>5</v>
      </c>
      <c r="J7" s="10">
        <v>5</v>
      </c>
      <c r="K7" s="10">
        <v>5</v>
      </c>
      <c r="L7" s="10">
        <v>5</v>
      </c>
      <c r="M7" s="10">
        <v>0</v>
      </c>
      <c r="N7" s="10">
        <v>5</v>
      </c>
      <c r="O7" s="10">
        <v>5</v>
      </c>
      <c r="P7" s="10">
        <v>5</v>
      </c>
      <c r="Q7" s="10">
        <v>10</v>
      </c>
      <c r="R7" s="10">
        <v>15</v>
      </c>
      <c r="S7" s="10">
        <v>10</v>
      </c>
      <c r="T7" s="10">
        <v>10</v>
      </c>
    </row>
    <row r="8" spans="1:20" x14ac:dyDescent="0.2">
      <c r="A8" s="2" t="s">
        <v>3</v>
      </c>
      <c r="B8" s="10">
        <v>5</v>
      </c>
      <c r="C8" s="10">
        <v>10</v>
      </c>
      <c r="D8" s="10">
        <v>10</v>
      </c>
      <c r="E8" s="10">
        <v>10</v>
      </c>
      <c r="F8" s="10">
        <v>15</v>
      </c>
      <c r="G8" s="10">
        <v>10</v>
      </c>
      <c r="H8" s="10">
        <v>15</v>
      </c>
      <c r="I8" s="10">
        <v>15</v>
      </c>
      <c r="J8" s="10">
        <v>15</v>
      </c>
      <c r="K8" s="10">
        <v>15</v>
      </c>
      <c r="L8" s="10">
        <v>5</v>
      </c>
      <c r="M8" s="10">
        <v>5</v>
      </c>
      <c r="N8" s="10">
        <v>5</v>
      </c>
      <c r="O8" s="10">
        <v>10</v>
      </c>
      <c r="P8" s="10">
        <v>5</v>
      </c>
      <c r="Q8" s="10">
        <v>5</v>
      </c>
      <c r="R8" s="10">
        <v>10</v>
      </c>
      <c r="S8" s="10">
        <v>5</v>
      </c>
      <c r="T8" s="10">
        <v>5</v>
      </c>
    </row>
    <row r="9" spans="1:20" x14ac:dyDescent="0.2">
      <c r="A9" s="2" t="s">
        <v>4</v>
      </c>
      <c r="B9" s="10">
        <v>5</v>
      </c>
      <c r="C9" s="10">
        <v>5</v>
      </c>
      <c r="D9" s="10">
        <v>10</v>
      </c>
      <c r="E9" s="10">
        <v>10</v>
      </c>
      <c r="F9" s="10">
        <v>10</v>
      </c>
      <c r="G9" s="10">
        <v>10</v>
      </c>
      <c r="H9" s="10">
        <v>10</v>
      </c>
      <c r="I9" s="10">
        <v>5</v>
      </c>
      <c r="J9" s="10">
        <v>0</v>
      </c>
      <c r="K9" s="10">
        <v>0</v>
      </c>
      <c r="L9" s="10">
        <v>0</v>
      </c>
      <c r="M9" s="10">
        <v>5</v>
      </c>
      <c r="N9" s="10">
        <v>0</v>
      </c>
      <c r="O9" s="10">
        <v>0</v>
      </c>
      <c r="P9" s="10">
        <v>0</v>
      </c>
      <c r="Q9" s="10">
        <v>0</v>
      </c>
      <c r="R9" s="10">
        <v>5</v>
      </c>
      <c r="S9" s="10">
        <v>0</v>
      </c>
      <c r="T9" s="10">
        <v>10</v>
      </c>
    </row>
    <row r="10" spans="1:20" x14ac:dyDescent="0.2">
      <c r="A10" s="2" t="s">
        <v>5</v>
      </c>
      <c r="B10" s="10">
        <v>0</v>
      </c>
      <c r="C10" s="10">
        <v>5</v>
      </c>
      <c r="D10" s="10">
        <v>0</v>
      </c>
      <c r="E10" s="10">
        <v>0</v>
      </c>
      <c r="F10" s="10">
        <v>0</v>
      </c>
      <c r="G10" s="10">
        <v>0</v>
      </c>
      <c r="H10" s="10">
        <v>0</v>
      </c>
      <c r="I10" s="10">
        <v>5</v>
      </c>
      <c r="J10" s="10">
        <v>0</v>
      </c>
      <c r="K10" s="10">
        <v>0</v>
      </c>
      <c r="L10" s="10">
        <v>0</v>
      </c>
      <c r="M10" s="10">
        <v>0</v>
      </c>
      <c r="N10" s="10">
        <v>5</v>
      </c>
      <c r="O10" s="10">
        <v>0</v>
      </c>
      <c r="P10" s="10">
        <v>5</v>
      </c>
      <c r="Q10" s="10">
        <v>0</v>
      </c>
      <c r="R10" s="10">
        <v>5</v>
      </c>
      <c r="S10" s="10">
        <v>5</v>
      </c>
      <c r="T10" s="10">
        <v>5</v>
      </c>
    </row>
    <row r="11" spans="1:20" x14ac:dyDescent="0.2">
      <c r="A11" s="2" t="s">
        <v>6</v>
      </c>
      <c r="B11" s="10">
        <v>5</v>
      </c>
      <c r="C11" s="10">
        <v>0</v>
      </c>
      <c r="D11" s="10">
        <v>5</v>
      </c>
      <c r="E11" s="10">
        <v>5</v>
      </c>
      <c r="F11" s="10">
        <v>0</v>
      </c>
      <c r="G11" s="10">
        <v>0</v>
      </c>
      <c r="H11" s="10">
        <v>5</v>
      </c>
      <c r="I11" s="10">
        <v>0</v>
      </c>
      <c r="J11" s="10">
        <v>5</v>
      </c>
      <c r="K11" s="10">
        <v>5</v>
      </c>
      <c r="L11" s="10">
        <v>5</v>
      </c>
      <c r="M11" s="10">
        <v>5</v>
      </c>
      <c r="N11" s="10">
        <v>0</v>
      </c>
      <c r="O11" s="10">
        <v>0</v>
      </c>
      <c r="P11" s="10">
        <v>5</v>
      </c>
      <c r="Q11" s="10">
        <v>5</v>
      </c>
      <c r="R11" s="10">
        <v>5</v>
      </c>
      <c r="S11" s="10">
        <v>0</v>
      </c>
      <c r="T11" s="10">
        <v>5</v>
      </c>
    </row>
    <row r="12" spans="1:20" x14ac:dyDescent="0.2">
      <c r="A12" s="2" t="s">
        <v>7</v>
      </c>
      <c r="B12" s="10">
        <v>5</v>
      </c>
      <c r="C12" s="10">
        <v>5</v>
      </c>
      <c r="D12" s="10">
        <v>5</v>
      </c>
      <c r="E12" s="10">
        <v>5</v>
      </c>
      <c r="F12" s="10">
        <v>5</v>
      </c>
      <c r="G12" s="10">
        <v>5</v>
      </c>
      <c r="H12" s="10">
        <v>10</v>
      </c>
      <c r="I12" s="10">
        <v>5</v>
      </c>
      <c r="J12" s="10">
        <v>5</v>
      </c>
      <c r="K12" s="10">
        <v>10</v>
      </c>
      <c r="L12" s="10">
        <v>10</v>
      </c>
      <c r="M12" s="10">
        <v>5</v>
      </c>
      <c r="N12" s="10">
        <v>5</v>
      </c>
      <c r="O12" s="10">
        <v>0</v>
      </c>
      <c r="P12" s="10">
        <v>5</v>
      </c>
      <c r="Q12" s="10">
        <v>5</v>
      </c>
      <c r="R12" s="10">
        <v>5</v>
      </c>
      <c r="S12" s="10">
        <v>5</v>
      </c>
      <c r="T12" s="10">
        <v>5</v>
      </c>
    </row>
    <row r="13" spans="1:20" x14ac:dyDescent="0.2">
      <c r="A13" s="2" t="s">
        <v>8</v>
      </c>
      <c r="B13" s="10">
        <v>5</v>
      </c>
      <c r="C13" s="10">
        <v>5</v>
      </c>
      <c r="D13" s="10">
        <v>5</v>
      </c>
      <c r="E13" s="10">
        <v>5</v>
      </c>
      <c r="F13" s="10">
        <v>0</v>
      </c>
      <c r="G13" s="10">
        <v>5</v>
      </c>
      <c r="H13" s="10">
        <v>5</v>
      </c>
      <c r="I13" s="10">
        <v>5</v>
      </c>
      <c r="J13" s="10">
        <v>0</v>
      </c>
      <c r="K13" s="10">
        <v>0</v>
      </c>
      <c r="L13" s="10">
        <v>0</v>
      </c>
      <c r="M13" s="10">
        <v>0</v>
      </c>
      <c r="N13" s="10">
        <v>5</v>
      </c>
      <c r="O13" s="10">
        <v>5</v>
      </c>
      <c r="P13" s="10">
        <v>0</v>
      </c>
      <c r="Q13" s="10">
        <v>0</v>
      </c>
      <c r="R13" s="10">
        <v>5</v>
      </c>
      <c r="S13" s="10">
        <v>0</v>
      </c>
      <c r="T13" s="10">
        <v>0</v>
      </c>
    </row>
    <row r="14" spans="1:20" x14ac:dyDescent="0.2">
      <c r="A14" s="2" t="s">
        <v>9</v>
      </c>
      <c r="B14" s="10">
        <v>5</v>
      </c>
      <c r="C14" s="10">
        <v>5</v>
      </c>
      <c r="D14" s="10">
        <v>10</v>
      </c>
      <c r="E14" s="10">
        <v>5</v>
      </c>
      <c r="F14" s="10">
        <v>5</v>
      </c>
      <c r="G14" s="10">
        <v>10</v>
      </c>
      <c r="H14" s="10">
        <v>5</v>
      </c>
      <c r="I14" s="10">
        <v>5</v>
      </c>
      <c r="J14" s="10">
        <v>5</v>
      </c>
      <c r="K14" s="10">
        <v>5</v>
      </c>
      <c r="L14" s="10">
        <v>5</v>
      </c>
      <c r="M14" s="10">
        <v>0</v>
      </c>
      <c r="N14" s="10">
        <v>5</v>
      </c>
      <c r="O14" s="10">
        <v>5</v>
      </c>
      <c r="P14" s="10">
        <v>5</v>
      </c>
      <c r="Q14" s="10">
        <v>5</v>
      </c>
      <c r="R14" s="10">
        <v>0</v>
      </c>
      <c r="S14" s="10">
        <v>0</v>
      </c>
      <c r="T14" s="10">
        <v>0</v>
      </c>
    </row>
    <row r="15" spans="1:20" x14ac:dyDescent="0.2">
      <c r="A15" s="2" t="s">
        <v>10</v>
      </c>
      <c r="B15" s="10">
        <v>10</v>
      </c>
      <c r="C15" s="10">
        <v>10</v>
      </c>
      <c r="D15" s="10">
        <v>10</v>
      </c>
      <c r="E15" s="10">
        <v>10</v>
      </c>
      <c r="F15" s="10">
        <v>10</v>
      </c>
      <c r="G15" s="10">
        <v>5</v>
      </c>
      <c r="H15" s="10">
        <v>5</v>
      </c>
      <c r="I15" s="10">
        <v>10</v>
      </c>
      <c r="J15" s="10">
        <v>10</v>
      </c>
      <c r="K15" s="10">
        <v>5</v>
      </c>
      <c r="L15" s="10">
        <v>15</v>
      </c>
      <c r="M15" s="10">
        <v>10</v>
      </c>
      <c r="N15" s="10">
        <v>5</v>
      </c>
      <c r="O15" s="10">
        <v>5</v>
      </c>
      <c r="P15" s="10">
        <v>5</v>
      </c>
      <c r="Q15" s="10">
        <v>5</v>
      </c>
      <c r="R15" s="10">
        <v>0</v>
      </c>
      <c r="S15" s="10">
        <v>5</v>
      </c>
      <c r="T15" s="10">
        <v>0</v>
      </c>
    </row>
    <row r="16" spans="1:20" x14ac:dyDescent="0.2">
      <c r="A16" s="2" t="s">
        <v>11</v>
      </c>
      <c r="B16" s="10">
        <v>0</v>
      </c>
      <c r="C16" s="10">
        <v>5</v>
      </c>
      <c r="D16" s="10">
        <v>5</v>
      </c>
      <c r="E16" s="10">
        <v>10</v>
      </c>
      <c r="F16" s="10">
        <v>0</v>
      </c>
      <c r="G16" s="10">
        <v>5</v>
      </c>
      <c r="H16" s="10">
        <v>5</v>
      </c>
      <c r="I16" s="10">
        <v>0</v>
      </c>
      <c r="J16" s="10">
        <v>0</v>
      </c>
      <c r="K16" s="10">
        <v>0</v>
      </c>
      <c r="L16" s="10">
        <v>0</v>
      </c>
      <c r="M16" s="10">
        <v>5</v>
      </c>
      <c r="N16" s="10">
        <v>5</v>
      </c>
      <c r="O16" s="10">
        <v>5</v>
      </c>
      <c r="P16" s="10">
        <v>0</v>
      </c>
      <c r="Q16" s="10">
        <v>5</v>
      </c>
      <c r="R16" s="10">
        <v>0</v>
      </c>
      <c r="S16" s="10">
        <v>0</v>
      </c>
      <c r="T16" s="10">
        <v>0</v>
      </c>
    </row>
    <row r="17" spans="1:20" x14ac:dyDescent="0.2">
      <c r="A17" s="2" t="s">
        <v>12</v>
      </c>
      <c r="B17" s="10">
        <v>35</v>
      </c>
      <c r="C17" s="10">
        <v>45</v>
      </c>
      <c r="D17" s="10">
        <v>40</v>
      </c>
      <c r="E17" s="10">
        <v>30</v>
      </c>
      <c r="F17" s="10">
        <v>45</v>
      </c>
      <c r="G17" s="10">
        <v>40</v>
      </c>
      <c r="H17" s="10">
        <v>50</v>
      </c>
      <c r="I17" s="10">
        <v>45</v>
      </c>
      <c r="J17" s="10">
        <v>45</v>
      </c>
      <c r="K17" s="10">
        <v>40</v>
      </c>
      <c r="L17" s="10">
        <v>30</v>
      </c>
      <c r="M17" s="10">
        <v>40</v>
      </c>
      <c r="N17" s="10">
        <v>45</v>
      </c>
      <c r="O17" s="10">
        <v>50</v>
      </c>
      <c r="P17" s="10">
        <v>30</v>
      </c>
      <c r="Q17" s="10">
        <v>25</v>
      </c>
      <c r="R17" s="10">
        <v>25</v>
      </c>
      <c r="S17" s="10">
        <v>25</v>
      </c>
      <c r="T17" s="10">
        <v>20</v>
      </c>
    </row>
    <row r="18" spans="1:20" x14ac:dyDescent="0.2">
      <c r="A18" s="2" t="s">
        <v>13</v>
      </c>
      <c r="B18" s="10">
        <v>0</v>
      </c>
      <c r="C18" s="10">
        <v>0</v>
      </c>
      <c r="D18" s="10">
        <v>0</v>
      </c>
      <c r="E18" s="10">
        <v>0</v>
      </c>
      <c r="F18" s="10">
        <v>0</v>
      </c>
      <c r="G18" s="10">
        <v>5</v>
      </c>
      <c r="H18" s="10">
        <v>5</v>
      </c>
      <c r="I18" s="10">
        <v>5</v>
      </c>
      <c r="J18" s="10">
        <v>0</v>
      </c>
      <c r="K18" s="10">
        <v>0</v>
      </c>
      <c r="L18" s="10">
        <v>0</v>
      </c>
      <c r="M18" s="10">
        <v>0</v>
      </c>
      <c r="N18" s="10">
        <v>0</v>
      </c>
      <c r="O18" s="10">
        <v>0</v>
      </c>
      <c r="P18" s="10">
        <v>0</v>
      </c>
      <c r="Q18" s="10">
        <v>0</v>
      </c>
      <c r="R18" s="10">
        <v>0</v>
      </c>
      <c r="S18" s="10">
        <v>0</v>
      </c>
      <c r="T18" s="10">
        <v>0</v>
      </c>
    </row>
    <row r="19" spans="1:20" x14ac:dyDescent="0.2">
      <c r="A19" s="2" t="s">
        <v>14</v>
      </c>
      <c r="B19" s="10">
        <v>5</v>
      </c>
      <c r="C19" s="10">
        <v>5</v>
      </c>
      <c r="D19" s="10">
        <v>10</v>
      </c>
      <c r="E19" s="10">
        <v>5</v>
      </c>
      <c r="F19" s="10">
        <v>5</v>
      </c>
      <c r="G19" s="10">
        <v>15</v>
      </c>
      <c r="H19" s="10">
        <v>15</v>
      </c>
      <c r="I19" s="10">
        <v>30</v>
      </c>
      <c r="J19" s="10">
        <v>20</v>
      </c>
      <c r="K19" s="10">
        <v>5</v>
      </c>
      <c r="L19" s="10">
        <v>10</v>
      </c>
      <c r="M19" s="10">
        <v>5</v>
      </c>
      <c r="N19" s="10">
        <v>0</v>
      </c>
      <c r="O19" s="10">
        <v>5</v>
      </c>
      <c r="P19" s="10">
        <v>10</v>
      </c>
      <c r="Q19" s="10">
        <v>5</v>
      </c>
      <c r="R19" s="10">
        <v>10</v>
      </c>
      <c r="S19" s="10">
        <v>5</v>
      </c>
      <c r="T19" s="10">
        <v>10</v>
      </c>
    </row>
    <row r="20" spans="1:20" x14ac:dyDescent="0.2">
      <c r="A20" s="2" t="s">
        <v>15</v>
      </c>
      <c r="B20" s="10">
        <v>5</v>
      </c>
      <c r="C20" s="10">
        <v>10</v>
      </c>
      <c r="D20" s="10">
        <v>15</v>
      </c>
      <c r="E20" s="10">
        <v>20</v>
      </c>
      <c r="F20" s="10">
        <v>10</v>
      </c>
      <c r="G20" s="10">
        <v>5</v>
      </c>
      <c r="H20" s="10">
        <v>20</v>
      </c>
      <c r="I20" s="10">
        <v>25</v>
      </c>
      <c r="J20" s="10">
        <v>10</v>
      </c>
      <c r="K20" s="10">
        <v>20</v>
      </c>
      <c r="L20" s="10">
        <v>15</v>
      </c>
      <c r="M20" s="10">
        <v>20</v>
      </c>
      <c r="N20" s="10">
        <v>10</v>
      </c>
      <c r="O20" s="10">
        <v>15</v>
      </c>
      <c r="P20" s="10">
        <v>10</v>
      </c>
      <c r="Q20" s="10">
        <v>10</v>
      </c>
      <c r="R20" s="10">
        <v>15</v>
      </c>
      <c r="S20" s="10">
        <v>25</v>
      </c>
      <c r="T20" s="10">
        <v>25</v>
      </c>
    </row>
    <row r="21" spans="1:20" x14ac:dyDescent="0.2">
      <c r="A21" s="2" t="s">
        <v>16</v>
      </c>
      <c r="B21" s="10">
        <v>125</v>
      </c>
      <c r="C21" s="10">
        <v>100</v>
      </c>
      <c r="D21" s="10">
        <v>105</v>
      </c>
      <c r="E21" s="10">
        <v>150</v>
      </c>
      <c r="F21" s="10">
        <v>115</v>
      </c>
      <c r="G21" s="10">
        <v>45</v>
      </c>
      <c r="H21" s="10">
        <v>35</v>
      </c>
      <c r="I21" s="10">
        <v>30</v>
      </c>
      <c r="J21" s="10">
        <v>25</v>
      </c>
      <c r="K21" s="10">
        <v>15</v>
      </c>
      <c r="L21" s="10">
        <v>20</v>
      </c>
      <c r="M21" s="10">
        <v>10</v>
      </c>
      <c r="N21" s="10">
        <v>15</v>
      </c>
      <c r="O21" s="10">
        <v>10</v>
      </c>
      <c r="P21" s="10">
        <v>5</v>
      </c>
      <c r="Q21" s="10">
        <v>5</v>
      </c>
      <c r="R21" s="10">
        <v>5</v>
      </c>
      <c r="S21" s="10">
        <v>0</v>
      </c>
      <c r="T21" s="10">
        <v>15</v>
      </c>
    </row>
    <row r="22" spans="1:20" x14ac:dyDescent="0.2">
      <c r="A22" s="2" t="s">
        <v>17</v>
      </c>
      <c r="B22" s="10">
        <v>5</v>
      </c>
      <c r="C22" s="10">
        <v>10</v>
      </c>
      <c r="D22" s="10">
        <v>5</v>
      </c>
      <c r="E22" s="10">
        <v>5</v>
      </c>
      <c r="F22" s="10">
        <v>5</v>
      </c>
      <c r="G22" s="10">
        <v>5</v>
      </c>
      <c r="H22" s="10">
        <v>15</v>
      </c>
      <c r="I22" s="10">
        <v>10</v>
      </c>
      <c r="J22" s="10">
        <v>15</v>
      </c>
      <c r="K22" s="10">
        <v>5</v>
      </c>
      <c r="L22" s="10">
        <v>5</v>
      </c>
      <c r="M22" s="10">
        <v>5</v>
      </c>
      <c r="N22" s="10">
        <v>5</v>
      </c>
      <c r="O22" s="10">
        <v>0</v>
      </c>
      <c r="P22" s="10">
        <v>0</v>
      </c>
      <c r="Q22" s="10">
        <v>0</v>
      </c>
      <c r="R22" s="10">
        <v>10</v>
      </c>
      <c r="S22" s="10">
        <v>5</v>
      </c>
      <c r="T22" s="10">
        <v>5</v>
      </c>
    </row>
    <row r="23" spans="1:20" x14ac:dyDescent="0.2">
      <c r="A23" s="2" t="s">
        <v>18</v>
      </c>
      <c r="B23" s="10">
        <v>0</v>
      </c>
      <c r="C23" s="10">
        <v>0</v>
      </c>
      <c r="D23" s="10">
        <v>0</v>
      </c>
      <c r="E23" s="10">
        <v>0</v>
      </c>
      <c r="F23" s="10">
        <v>5</v>
      </c>
      <c r="G23" s="10">
        <v>5</v>
      </c>
      <c r="H23" s="10">
        <v>5</v>
      </c>
      <c r="I23" s="10">
        <v>0</v>
      </c>
      <c r="J23" s="10">
        <v>5</v>
      </c>
      <c r="K23" s="10">
        <v>0</v>
      </c>
      <c r="L23" s="10">
        <v>5</v>
      </c>
      <c r="M23" s="10">
        <v>0</v>
      </c>
      <c r="N23" s="10">
        <v>0</v>
      </c>
      <c r="O23" s="10">
        <v>5</v>
      </c>
      <c r="P23" s="10">
        <v>0</v>
      </c>
      <c r="Q23" s="10">
        <v>0</v>
      </c>
      <c r="R23" s="10">
        <v>0</v>
      </c>
      <c r="S23" s="10">
        <v>0</v>
      </c>
      <c r="T23" s="10">
        <v>5</v>
      </c>
    </row>
    <row r="24" spans="1:20" x14ac:dyDescent="0.2">
      <c r="A24" s="2" t="s">
        <v>19</v>
      </c>
      <c r="B24" s="10">
        <v>0</v>
      </c>
      <c r="C24" s="10">
        <v>5</v>
      </c>
      <c r="D24" s="10">
        <v>0</v>
      </c>
      <c r="E24" s="10">
        <v>5</v>
      </c>
      <c r="F24" s="10">
        <v>10</v>
      </c>
      <c r="G24" s="10">
        <v>10</v>
      </c>
      <c r="H24" s="10">
        <v>10</v>
      </c>
      <c r="I24" s="10">
        <v>5</v>
      </c>
      <c r="J24" s="10">
        <v>5</v>
      </c>
      <c r="K24" s="10">
        <v>10</v>
      </c>
      <c r="L24" s="10">
        <v>5</v>
      </c>
      <c r="M24" s="10">
        <v>10</v>
      </c>
      <c r="N24" s="10">
        <v>15</v>
      </c>
      <c r="O24" s="10">
        <v>5</v>
      </c>
      <c r="P24" s="10">
        <v>10</v>
      </c>
      <c r="Q24" s="10">
        <v>10</v>
      </c>
      <c r="R24" s="10">
        <v>5</v>
      </c>
      <c r="S24" s="10">
        <v>5</v>
      </c>
      <c r="T24" s="10">
        <v>5</v>
      </c>
    </row>
    <row r="25" spans="1:20" x14ac:dyDescent="0.2">
      <c r="A25" s="2" t="s">
        <v>20</v>
      </c>
      <c r="B25" s="10">
        <v>5</v>
      </c>
      <c r="C25" s="10">
        <v>10</v>
      </c>
      <c r="D25" s="10">
        <v>5</v>
      </c>
      <c r="E25" s="10">
        <v>5</v>
      </c>
      <c r="F25" s="10">
        <v>0</v>
      </c>
      <c r="G25" s="10">
        <v>0</v>
      </c>
      <c r="H25" s="10">
        <v>0</v>
      </c>
      <c r="I25" s="10">
        <v>5</v>
      </c>
      <c r="J25" s="10">
        <v>0</v>
      </c>
      <c r="K25" s="10">
        <v>0</v>
      </c>
      <c r="L25" s="10">
        <v>5</v>
      </c>
      <c r="M25" s="10">
        <v>5</v>
      </c>
      <c r="N25" s="10">
        <v>5</v>
      </c>
      <c r="O25" s="10">
        <v>0</v>
      </c>
      <c r="P25" s="10">
        <v>0</v>
      </c>
      <c r="Q25" s="10">
        <v>0</v>
      </c>
      <c r="R25" s="10">
        <v>0</v>
      </c>
      <c r="S25" s="10">
        <v>0</v>
      </c>
      <c r="T25" s="10">
        <v>0</v>
      </c>
    </row>
    <row r="26" spans="1:20" x14ac:dyDescent="0.2">
      <c r="A26" s="2" t="s">
        <v>21</v>
      </c>
      <c r="B26" s="10">
        <v>5</v>
      </c>
      <c r="C26" s="10">
        <v>15</v>
      </c>
      <c r="D26" s="10">
        <v>20</v>
      </c>
      <c r="E26" s="10">
        <v>10</v>
      </c>
      <c r="F26" s="10">
        <v>10</v>
      </c>
      <c r="G26" s="10">
        <v>10</v>
      </c>
      <c r="H26" s="10">
        <v>10</v>
      </c>
      <c r="I26" s="10">
        <v>0</v>
      </c>
      <c r="J26" s="10">
        <v>0</v>
      </c>
      <c r="K26" s="10">
        <v>5</v>
      </c>
      <c r="L26" s="10">
        <v>0</v>
      </c>
      <c r="M26" s="10">
        <v>0</v>
      </c>
      <c r="N26" s="10">
        <v>0</v>
      </c>
      <c r="O26" s="10">
        <v>0</v>
      </c>
      <c r="P26" s="10">
        <v>0</v>
      </c>
      <c r="Q26" s="10">
        <v>5</v>
      </c>
      <c r="R26" s="10">
        <v>0</v>
      </c>
      <c r="S26" s="10">
        <v>0</v>
      </c>
      <c r="T26" s="10">
        <v>0</v>
      </c>
    </row>
    <row r="27" spans="1:20" x14ac:dyDescent="0.2">
      <c r="A27" s="2" t="s">
        <v>22</v>
      </c>
      <c r="B27" s="10">
        <v>10</v>
      </c>
      <c r="C27" s="10">
        <v>15</v>
      </c>
      <c r="D27" s="10">
        <v>15</v>
      </c>
      <c r="E27" s="10">
        <v>30</v>
      </c>
      <c r="F27" s="10">
        <v>15</v>
      </c>
      <c r="G27" s="10">
        <v>20</v>
      </c>
      <c r="H27" s="10">
        <v>15</v>
      </c>
      <c r="I27" s="10">
        <v>10</v>
      </c>
      <c r="J27" s="10">
        <v>5</v>
      </c>
      <c r="K27" s="10">
        <v>5</v>
      </c>
      <c r="L27" s="10">
        <v>10</v>
      </c>
      <c r="M27" s="10">
        <v>5</v>
      </c>
      <c r="N27" s="10">
        <v>15</v>
      </c>
      <c r="O27" s="10">
        <v>10</v>
      </c>
      <c r="P27" s="10">
        <v>5</v>
      </c>
      <c r="Q27" s="10">
        <v>10</v>
      </c>
      <c r="R27" s="10">
        <v>15</v>
      </c>
      <c r="S27" s="10">
        <v>5</v>
      </c>
      <c r="T27" s="10">
        <v>10</v>
      </c>
    </row>
    <row r="28" spans="1:20" x14ac:dyDescent="0.2">
      <c r="A28" s="2" t="s">
        <v>23</v>
      </c>
      <c r="B28" s="10">
        <v>0</v>
      </c>
      <c r="C28" s="10">
        <v>0</v>
      </c>
      <c r="D28" s="10">
        <v>0</v>
      </c>
      <c r="E28" s="10">
        <v>0</v>
      </c>
      <c r="F28" s="10">
        <v>0</v>
      </c>
      <c r="G28" s="10">
        <v>5</v>
      </c>
      <c r="H28" s="10">
        <v>0</v>
      </c>
      <c r="I28" s="10">
        <v>0</v>
      </c>
      <c r="J28" s="10">
        <v>0</v>
      </c>
      <c r="K28" s="10">
        <v>5</v>
      </c>
      <c r="L28" s="10">
        <v>5</v>
      </c>
      <c r="M28" s="10">
        <v>0</v>
      </c>
      <c r="N28" s="10">
        <v>0</v>
      </c>
      <c r="O28" s="10">
        <v>0</v>
      </c>
      <c r="P28" s="10">
        <v>0</v>
      </c>
      <c r="Q28" s="10">
        <v>0</v>
      </c>
      <c r="R28" s="10">
        <v>0</v>
      </c>
      <c r="S28" s="10">
        <v>0</v>
      </c>
      <c r="T28" s="10">
        <v>0</v>
      </c>
    </row>
    <row r="29" spans="1:20" x14ac:dyDescent="0.2">
      <c r="A29" s="2" t="s">
        <v>24</v>
      </c>
      <c r="B29" s="10">
        <v>10</v>
      </c>
      <c r="C29" s="10">
        <v>10</v>
      </c>
      <c r="D29" s="10">
        <v>5</v>
      </c>
      <c r="E29" s="10">
        <v>5</v>
      </c>
      <c r="F29" s="10">
        <v>5</v>
      </c>
      <c r="G29" s="10">
        <v>5</v>
      </c>
      <c r="H29" s="10">
        <v>0</v>
      </c>
      <c r="I29" s="10">
        <v>5</v>
      </c>
      <c r="J29" s="10">
        <v>5</v>
      </c>
      <c r="K29" s="10">
        <v>5</v>
      </c>
      <c r="L29" s="10">
        <v>5</v>
      </c>
      <c r="M29" s="10">
        <v>5</v>
      </c>
      <c r="N29" s="10">
        <v>10</v>
      </c>
      <c r="O29" s="10">
        <v>5</v>
      </c>
      <c r="P29" s="10">
        <v>0</v>
      </c>
      <c r="Q29" s="10">
        <v>5</v>
      </c>
      <c r="R29" s="10">
        <v>5</v>
      </c>
      <c r="S29" s="10">
        <v>5</v>
      </c>
      <c r="T29" s="10">
        <v>5</v>
      </c>
    </row>
    <row r="30" spans="1:20" x14ac:dyDescent="0.2">
      <c r="A30" s="2" t="s">
        <v>25</v>
      </c>
      <c r="B30" s="10">
        <v>5</v>
      </c>
      <c r="C30" s="10">
        <v>5</v>
      </c>
      <c r="D30" s="10">
        <v>5</v>
      </c>
      <c r="E30" s="10">
        <v>5</v>
      </c>
      <c r="F30" s="10">
        <v>5</v>
      </c>
      <c r="G30" s="10">
        <v>0</v>
      </c>
      <c r="H30" s="10">
        <v>0</v>
      </c>
      <c r="I30" s="10">
        <v>10</v>
      </c>
      <c r="J30" s="10">
        <v>0</v>
      </c>
      <c r="K30" s="10">
        <v>10</v>
      </c>
      <c r="L30" s="10">
        <v>0</v>
      </c>
      <c r="M30" s="10">
        <v>5</v>
      </c>
      <c r="N30" s="10">
        <v>0</v>
      </c>
      <c r="O30" s="10">
        <v>0</v>
      </c>
      <c r="P30" s="10">
        <v>0</v>
      </c>
      <c r="Q30" s="10">
        <v>5</v>
      </c>
      <c r="R30" s="10">
        <v>0</v>
      </c>
      <c r="S30" s="10">
        <v>0</v>
      </c>
      <c r="T30" s="10">
        <v>5</v>
      </c>
    </row>
    <row r="31" spans="1:20" x14ac:dyDescent="0.2">
      <c r="A31" s="2" t="s">
        <v>26</v>
      </c>
      <c r="B31" s="10">
        <v>5</v>
      </c>
      <c r="C31" s="10">
        <v>5</v>
      </c>
      <c r="D31" s="10">
        <v>10</v>
      </c>
      <c r="E31" s="10">
        <v>0</v>
      </c>
      <c r="F31" s="10">
        <v>0</v>
      </c>
      <c r="G31" s="10">
        <v>5</v>
      </c>
      <c r="H31" s="10">
        <v>10</v>
      </c>
      <c r="I31" s="10">
        <v>10</v>
      </c>
      <c r="J31" s="10">
        <v>5</v>
      </c>
      <c r="K31" s="10">
        <v>5</v>
      </c>
      <c r="L31" s="10">
        <v>10</v>
      </c>
      <c r="M31" s="10">
        <v>5</v>
      </c>
      <c r="N31" s="10">
        <v>5</v>
      </c>
      <c r="O31" s="10">
        <v>0</v>
      </c>
      <c r="P31" s="10">
        <v>5</v>
      </c>
      <c r="Q31" s="10">
        <v>10</v>
      </c>
      <c r="R31" s="10">
        <v>5</v>
      </c>
      <c r="S31" s="10">
        <v>5</v>
      </c>
      <c r="T31" s="10">
        <v>0</v>
      </c>
    </row>
    <row r="32" spans="1:20" x14ac:dyDescent="0.2">
      <c r="A32" s="2" t="s">
        <v>27</v>
      </c>
      <c r="B32" s="10">
        <v>0</v>
      </c>
      <c r="C32" s="10">
        <v>0</v>
      </c>
      <c r="D32" s="10">
        <v>0</v>
      </c>
      <c r="E32" s="10">
        <v>0</v>
      </c>
      <c r="F32" s="10">
        <v>0</v>
      </c>
      <c r="G32" s="10">
        <v>5</v>
      </c>
      <c r="H32" s="10">
        <v>0</v>
      </c>
      <c r="I32" s="10">
        <v>0</v>
      </c>
      <c r="J32" s="10">
        <v>0</v>
      </c>
      <c r="K32" s="10">
        <v>0</v>
      </c>
      <c r="L32" s="10">
        <v>0</v>
      </c>
      <c r="M32" s="10">
        <v>0</v>
      </c>
      <c r="N32" s="10">
        <v>0</v>
      </c>
      <c r="O32" s="10">
        <v>0</v>
      </c>
      <c r="P32" s="10">
        <v>0</v>
      </c>
      <c r="Q32" s="10">
        <v>0</v>
      </c>
      <c r="R32" s="10">
        <v>0</v>
      </c>
      <c r="S32" s="10">
        <v>0</v>
      </c>
      <c r="T32" s="10">
        <v>0</v>
      </c>
    </row>
    <row r="33" spans="1:20" x14ac:dyDescent="0.2">
      <c r="A33" s="2" t="s">
        <v>28</v>
      </c>
      <c r="B33" s="10">
        <v>5</v>
      </c>
      <c r="C33" s="10">
        <v>5</v>
      </c>
      <c r="D33" s="10">
        <v>0</v>
      </c>
      <c r="E33" s="10">
        <v>5</v>
      </c>
      <c r="F33" s="10">
        <v>10</v>
      </c>
      <c r="G33" s="10">
        <v>5</v>
      </c>
      <c r="H33" s="10">
        <v>5</v>
      </c>
      <c r="I33" s="10">
        <v>5</v>
      </c>
      <c r="J33" s="10">
        <v>5</v>
      </c>
      <c r="K33" s="10">
        <v>0</v>
      </c>
      <c r="L33" s="10">
        <v>5</v>
      </c>
      <c r="M33" s="10">
        <v>5</v>
      </c>
      <c r="N33" s="10">
        <v>5</v>
      </c>
      <c r="O33" s="10">
        <v>5</v>
      </c>
      <c r="P33" s="10">
        <v>5</v>
      </c>
      <c r="Q33" s="10">
        <v>0</v>
      </c>
      <c r="R33" s="10">
        <v>10</v>
      </c>
      <c r="S33" s="10">
        <v>5</v>
      </c>
      <c r="T33" s="10">
        <v>10</v>
      </c>
    </row>
    <row r="34" spans="1:20" x14ac:dyDescent="0.2">
      <c r="A34" s="2" t="s">
        <v>29</v>
      </c>
      <c r="B34" s="10">
        <v>25</v>
      </c>
      <c r="C34" s="10">
        <v>15</v>
      </c>
      <c r="D34" s="10">
        <v>25</v>
      </c>
      <c r="E34" s="10">
        <v>10</v>
      </c>
      <c r="F34" s="10">
        <v>15</v>
      </c>
      <c r="G34" s="10">
        <v>15</v>
      </c>
      <c r="H34" s="10">
        <v>10</v>
      </c>
      <c r="I34" s="10">
        <v>15</v>
      </c>
      <c r="J34" s="10">
        <v>20</v>
      </c>
      <c r="K34" s="10">
        <v>15</v>
      </c>
      <c r="L34" s="10">
        <v>5</v>
      </c>
      <c r="M34" s="10">
        <v>10</v>
      </c>
      <c r="N34" s="10">
        <v>20</v>
      </c>
      <c r="O34" s="10">
        <v>10</v>
      </c>
      <c r="P34" s="10">
        <v>10</v>
      </c>
      <c r="Q34" s="10">
        <v>10</v>
      </c>
      <c r="R34" s="10">
        <v>5</v>
      </c>
      <c r="S34" s="10">
        <v>15</v>
      </c>
      <c r="T34" s="10">
        <v>15</v>
      </c>
    </row>
    <row r="35" spans="1:20" x14ac:dyDescent="0.2">
      <c r="A35" s="2" t="s">
        <v>30</v>
      </c>
      <c r="B35" s="10">
        <v>0</v>
      </c>
      <c r="C35" s="10">
        <v>0</v>
      </c>
      <c r="D35" s="10">
        <v>0</v>
      </c>
      <c r="E35" s="10">
        <v>5</v>
      </c>
      <c r="F35" s="10">
        <v>5</v>
      </c>
      <c r="G35" s="10">
        <v>5</v>
      </c>
      <c r="H35" s="10">
        <v>5</v>
      </c>
      <c r="I35" s="10">
        <v>15</v>
      </c>
      <c r="J35" s="10">
        <v>5</v>
      </c>
      <c r="K35" s="10">
        <v>5</v>
      </c>
      <c r="L35" s="10">
        <v>5</v>
      </c>
      <c r="M35" s="10">
        <v>5</v>
      </c>
      <c r="N35" s="10">
        <v>5</v>
      </c>
      <c r="O35" s="10">
        <v>5</v>
      </c>
      <c r="P35" s="10">
        <v>5</v>
      </c>
      <c r="Q35" s="10">
        <v>5</v>
      </c>
      <c r="R35" s="10">
        <v>5</v>
      </c>
      <c r="S35" s="10">
        <v>5</v>
      </c>
      <c r="T35" s="10">
        <v>10</v>
      </c>
    </row>
    <row r="36" spans="1:20" x14ac:dyDescent="0.2">
      <c r="A36" s="2" t="s">
        <v>31</v>
      </c>
      <c r="B36" s="10">
        <v>5</v>
      </c>
      <c r="C36" s="10">
        <v>5</v>
      </c>
      <c r="D36" s="10">
        <v>10</v>
      </c>
      <c r="E36" s="10">
        <v>5</v>
      </c>
      <c r="F36" s="10">
        <v>5</v>
      </c>
      <c r="G36" s="10">
        <v>10</v>
      </c>
      <c r="H36" s="10">
        <v>0</v>
      </c>
      <c r="I36" s="10">
        <v>5</v>
      </c>
      <c r="J36" s="10">
        <v>0</v>
      </c>
      <c r="K36" s="10">
        <v>10</v>
      </c>
      <c r="L36" s="10">
        <v>5</v>
      </c>
      <c r="M36" s="10">
        <v>0</v>
      </c>
      <c r="N36" s="10">
        <v>0</v>
      </c>
      <c r="O36" s="10">
        <v>5</v>
      </c>
      <c r="P36" s="10">
        <v>5</v>
      </c>
      <c r="Q36" s="10">
        <v>5</v>
      </c>
      <c r="R36" s="10">
        <v>0</v>
      </c>
      <c r="S36" s="10">
        <v>5</v>
      </c>
      <c r="T36" s="10">
        <v>5</v>
      </c>
    </row>
    <row r="37" spans="1:20" x14ac:dyDescent="0.2">
      <c r="A37" s="3" t="s">
        <v>32</v>
      </c>
      <c r="B37" s="24">
        <v>5</v>
      </c>
      <c r="C37" s="24">
        <v>15</v>
      </c>
      <c r="D37" s="24">
        <v>5</v>
      </c>
      <c r="E37" s="24">
        <v>20</v>
      </c>
      <c r="F37" s="24">
        <v>10</v>
      </c>
      <c r="G37" s="24">
        <v>5</v>
      </c>
      <c r="H37" s="24">
        <v>0</v>
      </c>
      <c r="I37" s="24">
        <v>10</v>
      </c>
      <c r="J37" s="24">
        <v>5</v>
      </c>
      <c r="K37" s="24">
        <v>5</v>
      </c>
      <c r="L37" s="24">
        <v>10</v>
      </c>
      <c r="M37" s="24">
        <v>5</v>
      </c>
      <c r="N37" s="24">
        <v>5</v>
      </c>
      <c r="O37" s="24">
        <v>5</v>
      </c>
      <c r="P37" s="24">
        <v>5</v>
      </c>
      <c r="Q37" s="24">
        <v>5</v>
      </c>
      <c r="R37" s="24">
        <v>5</v>
      </c>
      <c r="S37" s="24">
        <v>0</v>
      </c>
      <c r="T37" s="24">
        <v>5</v>
      </c>
    </row>
    <row r="39" spans="1:20" x14ac:dyDescent="0.2">
      <c r="A39" s="219" t="s">
        <v>225</v>
      </c>
    </row>
  </sheetData>
  <hyperlinks>
    <hyperlink ref="A2" location="Contents!A1" display="Back to contents"/>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39"/>
  <sheetViews>
    <sheetView showGridLines="0" workbookViewId="0">
      <selection activeCell="A2" sqref="A2"/>
    </sheetView>
  </sheetViews>
  <sheetFormatPr defaultRowHeight="12.75" x14ac:dyDescent="0.2"/>
  <cols>
    <col min="1" max="1" width="22.42578125" style="6" customWidth="1"/>
    <col min="2" max="2" width="15.5703125" style="6" customWidth="1"/>
    <col min="3" max="3" width="12.42578125" style="6" customWidth="1"/>
    <col min="4" max="4" width="13.140625" style="6" customWidth="1"/>
    <col min="5" max="5" width="17" style="6" customWidth="1"/>
    <col min="6" max="6" width="14.140625" style="6" customWidth="1"/>
    <col min="7" max="7" width="13.85546875" style="6" customWidth="1"/>
    <col min="8" max="8" width="16" style="6" customWidth="1"/>
    <col min="9" max="9" width="10.85546875" style="6" customWidth="1"/>
    <col min="10" max="10" width="3.7109375" style="6" customWidth="1"/>
    <col min="11" max="11" width="17.5703125" style="6" customWidth="1"/>
    <col min="12" max="12" width="15.42578125" style="6" customWidth="1"/>
    <col min="13" max="13" width="18.28515625" style="6" customWidth="1"/>
    <col min="14" max="14" width="20.5703125" style="161" customWidth="1"/>
    <col min="15" max="16384" width="9.140625" style="6"/>
  </cols>
  <sheetData>
    <row r="1" spans="1:14" ht="15" customHeight="1" x14ac:dyDescent="0.2">
      <c r="A1" s="8" t="s">
        <v>387</v>
      </c>
    </row>
    <row r="2" spans="1:14" ht="15.75" thickBot="1" x14ac:dyDescent="0.3">
      <c r="A2" s="226" t="s">
        <v>241</v>
      </c>
      <c r="N2" s="200"/>
    </row>
    <row r="3" spans="1:14" ht="12.75" customHeight="1" x14ac:dyDescent="0.2">
      <c r="B3" s="362" t="s">
        <v>178</v>
      </c>
      <c r="C3" s="363"/>
      <c r="D3" s="362" t="s">
        <v>179</v>
      </c>
      <c r="E3" s="364"/>
      <c r="F3" s="363"/>
      <c r="G3" s="362" t="s">
        <v>180</v>
      </c>
      <c r="H3" s="363"/>
      <c r="I3" s="365" t="s">
        <v>206</v>
      </c>
      <c r="K3" s="367" t="s">
        <v>213</v>
      </c>
      <c r="L3" s="368"/>
      <c r="M3" s="368"/>
      <c r="N3" s="369"/>
    </row>
    <row r="4" spans="1:14" ht="60" x14ac:dyDescent="0.2">
      <c r="B4" s="174" t="s">
        <v>181</v>
      </c>
      <c r="C4" s="175" t="s">
        <v>184</v>
      </c>
      <c r="D4" s="174" t="s">
        <v>182</v>
      </c>
      <c r="E4" s="170" t="s">
        <v>183</v>
      </c>
      <c r="F4" s="175" t="s">
        <v>184</v>
      </c>
      <c r="G4" s="174" t="s">
        <v>181</v>
      </c>
      <c r="H4" s="175" t="s">
        <v>184</v>
      </c>
      <c r="I4" s="366"/>
      <c r="K4" s="203" t="s">
        <v>214</v>
      </c>
      <c r="L4" s="201" t="s">
        <v>186</v>
      </c>
      <c r="M4" s="202" t="s">
        <v>250</v>
      </c>
      <c r="N4" s="202" t="s">
        <v>248</v>
      </c>
    </row>
    <row r="5" spans="1:14" s="8" customFormat="1" x14ac:dyDescent="0.2">
      <c r="A5" s="17" t="s">
        <v>0</v>
      </c>
      <c r="B5" s="176">
        <v>4410</v>
      </c>
      <c r="C5" s="177">
        <v>140</v>
      </c>
      <c r="D5" s="176">
        <v>7220</v>
      </c>
      <c r="E5" s="7">
        <v>900</v>
      </c>
      <c r="F5" s="177">
        <v>9940</v>
      </c>
      <c r="G5" s="176">
        <v>805</v>
      </c>
      <c r="H5" s="177">
        <v>5</v>
      </c>
      <c r="I5" s="183">
        <v>23420</v>
      </c>
      <c r="K5" s="84">
        <f>(D5+E5+F5)/SUM(B5:F5)</f>
        <v>0.79876160990712075</v>
      </c>
      <c r="L5" s="84">
        <f>(C5+F5+H5)/I5</f>
        <v>0.4306148590947908</v>
      </c>
      <c r="M5" s="84">
        <f>E5/(E5+F5)</f>
        <v>8.3025830258302583E-2</v>
      </c>
      <c r="N5" s="197">
        <f>B5/(I5-G5-H5)</f>
        <v>0.19504643962848298</v>
      </c>
    </row>
    <row r="6" spans="1:14" x14ac:dyDescent="0.2">
      <c r="A6" s="18" t="s">
        <v>1</v>
      </c>
      <c r="B6" s="178">
        <v>280</v>
      </c>
      <c r="C6" s="179">
        <v>10</v>
      </c>
      <c r="D6" s="178">
        <v>70</v>
      </c>
      <c r="E6" s="9">
        <v>20</v>
      </c>
      <c r="F6" s="179">
        <v>840</v>
      </c>
      <c r="G6" s="178">
        <v>10</v>
      </c>
      <c r="H6" s="179">
        <v>0</v>
      </c>
      <c r="I6" s="184">
        <v>1220</v>
      </c>
      <c r="K6" s="49">
        <f t="shared" ref="K6:K37" si="0">(D6+E6+F6)/SUM(B6:F6)</f>
        <v>0.76229508196721307</v>
      </c>
      <c r="L6" s="49">
        <f t="shared" ref="L6:L37" si="1">(C6+F6+H6)/I6</f>
        <v>0.69672131147540983</v>
      </c>
      <c r="M6" s="49">
        <f t="shared" ref="M6:M37" si="2">E6/(E6+F6)</f>
        <v>2.3255813953488372E-2</v>
      </c>
      <c r="N6" s="198">
        <f t="shared" ref="N6:N37" si="3">B6/(I6-G6-H6)</f>
        <v>0.23140495867768596</v>
      </c>
    </row>
    <row r="7" spans="1:14" x14ac:dyDescent="0.2">
      <c r="A7" s="18" t="s">
        <v>2</v>
      </c>
      <c r="B7" s="178">
        <v>380</v>
      </c>
      <c r="C7" s="179">
        <v>5</v>
      </c>
      <c r="D7" s="178">
        <v>80</v>
      </c>
      <c r="E7" s="9">
        <v>5</v>
      </c>
      <c r="F7" s="179">
        <v>305</v>
      </c>
      <c r="G7" s="178">
        <v>75</v>
      </c>
      <c r="H7" s="179">
        <v>0</v>
      </c>
      <c r="I7" s="184">
        <v>845</v>
      </c>
      <c r="K7" s="49">
        <f t="shared" si="0"/>
        <v>0.50322580645161286</v>
      </c>
      <c r="L7" s="49">
        <f>(C7+F7+H7)/I7</f>
        <v>0.36686390532544377</v>
      </c>
      <c r="M7" s="49">
        <f t="shared" si="2"/>
        <v>1.6129032258064516E-2</v>
      </c>
      <c r="N7" s="198">
        <f t="shared" si="3"/>
        <v>0.4935064935064935</v>
      </c>
    </row>
    <row r="8" spans="1:14" x14ac:dyDescent="0.2">
      <c r="A8" s="18" t="s">
        <v>3</v>
      </c>
      <c r="B8" s="178">
        <v>60</v>
      </c>
      <c r="C8" s="179">
        <v>0</v>
      </c>
      <c r="D8" s="178">
        <v>190</v>
      </c>
      <c r="E8" s="9">
        <v>10</v>
      </c>
      <c r="F8" s="179">
        <v>70</v>
      </c>
      <c r="G8" s="178">
        <v>0</v>
      </c>
      <c r="H8" s="179">
        <v>0</v>
      </c>
      <c r="I8" s="184">
        <v>335</v>
      </c>
      <c r="K8" s="49">
        <f t="shared" si="0"/>
        <v>0.81818181818181823</v>
      </c>
      <c r="L8" s="49">
        <f t="shared" si="1"/>
        <v>0.20895522388059701</v>
      </c>
      <c r="M8" s="49">
        <f t="shared" si="2"/>
        <v>0.125</v>
      </c>
      <c r="N8" s="198">
        <f t="shared" si="3"/>
        <v>0.17910447761194029</v>
      </c>
    </row>
    <row r="9" spans="1:14" x14ac:dyDescent="0.2">
      <c r="A9" s="18" t="s">
        <v>4</v>
      </c>
      <c r="B9" s="178">
        <v>0</v>
      </c>
      <c r="C9" s="179">
        <v>0</v>
      </c>
      <c r="D9" s="178">
        <v>220</v>
      </c>
      <c r="E9" s="9">
        <v>0</v>
      </c>
      <c r="F9" s="179">
        <v>110</v>
      </c>
      <c r="G9" s="178">
        <v>0</v>
      </c>
      <c r="H9" s="179">
        <v>0</v>
      </c>
      <c r="I9" s="184">
        <v>330</v>
      </c>
      <c r="K9" s="49">
        <f t="shared" si="0"/>
        <v>1</v>
      </c>
      <c r="L9" s="49">
        <f t="shared" si="1"/>
        <v>0.33333333333333331</v>
      </c>
      <c r="M9" s="49">
        <f t="shared" si="2"/>
        <v>0</v>
      </c>
      <c r="N9" s="198">
        <f t="shared" si="3"/>
        <v>0</v>
      </c>
    </row>
    <row r="10" spans="1:14" x14ac:dyDescent="0.2">
      <c r="A10" s="18" t="s">
        <v>5</v>
      </c>
      <c r="B10" s="178">
        <v>135</v>
      </c>
      <c r="C10" s="179">
        <v>0</v>
      </c>
      <c r="D10" s="178">
        <v>70</v>
      </c>
      <c r="E10" s="9">
        <v>5</v>
      </c>
      <c r="F10" s="179">
        <v>85</v>
      </c>
      <c r="G10" s="178">
        <v>40</v>
      </c>
      <c r="H10" s="179">
        <v>0</v>
      </c>
      <c r="I10" s="184">
        <v>340</v>
      </c>
      <c r="K10" s="49">
        <f t="shared" si="0"/>
        <v>0.5423728813559322</v>
      </c>
      <c r="L10" s="49">
        <f t="shared" si="1"/>
        <v>0.25</v>
      </c>
      <c r="M10" s="49">
        <f t="shared" si="2"/>
        <v>5.5555555555555552E-2</v>
      </c>
      <c r="N10" s="198">
        <f t="shared" si="3"/>
        <v>0.45</v>
      </c>
    </row>
    <row r="11" spans="1:14" x14ac:dyDescent="0.2">
      <c r="A11" s="18" t="s">
        <v>6</v>
      </c>
      <c r="B11" s="178">
        <v>0</v>
      </c>
      <c r="C11" s="179">
        <v>0</v>
      </c>
      <c r="D11" s="178">
        <v>180</v>
      </c>
      <c r="E11" s="9">
        <v>10</v>
      </c>
      <c r="F11" s="179">
        <v>485</v>
      </c>
      <c r="G11" s="178">
        <v>0</v>
      </c>
      <c r="H11" s="179">
        <v>0</v>
      </c>
      <c r="I11" s="184">
        <v>675</v>
      </c>
      <c r="K11" s="49">
        <f t="shared" si="0"/>
        <v>1</v>
      </c>
      <c r="L11" s="49">
        <f t="shared" si="1"/>
        <v>0.71851851851851856</v>
      </c>
      <c r="M11" s="49">
        <f t="shared" si="2"/>
        <v>2.0202020202020204E-2</v>
      </c>
      <c r="N11" s="198">
        <f t="shared" si="3"/>
        <v>0</v>
      </c>
    </row>
    <row r="12" spans="1:14" x14ac:dyDescent="0.2">
      <c r="A12" s="18" t="s">
        <v>7</v>
      </c>
      <c r="B12" s="178">
        <v>165</v>
      </c>
      <c r="C12" s="179">
        <v>10</v>
      </c>
      <c r="D12" s="178">
        <v>245</v>
      </c>
      <c r="E12" s="9">
        <v>50</v>
      </c>
      <c r="F12" s="179">
        <v>200</v>
      </c>
      <c r="G12" s="178">
        <v>0</v>
      </c>
      <c r="H12" s="179">
        <v>0</v>
      </c>
      <c r="I12" s="184">
        <v>670</v>
      </c>
      <c r="K12" s="49">
        <f t="shared" si="0"/>
        <v>0.73880597014925375</v>
      </c>
      <c r="L12" s="49">
        <f t="shared" si="1"/>
        <v>0.31343283582089554</v>
      </c>
      <c r="M12" s="49">
        <f t="shared" si="2"/>
        <v>0.2</v>
      </c>
      <c r="N12" s="198">
        <f t="shared" si="3"/>
        <v>0.2462686567164179</v>
      </c>
    </row>
    <row r="13" spans="1:14" x14ac:dyDescent="0.2">
      <c r="A13" s="18" t="s">
        <v>8</v>
      </c>
      <c r="B13" s="178">
        <v>0</v>
      </c>
      <c r="C13" s="179">
        <v>0</v>
      </c>
      <c r="D13" s="178">
        <v>5</v>
      </c>
      <c r="E13" s="9">
        <v>0</v>
      </c>
      <c r="F13" s="179">
        <v>650</v>
      </c>
      <c r="G13" s="178">
        <v>0</v>
      </c>
      <c r="H13" s="179">
        <v>0</v>
      </c>
      <c r="I13" s="184">
        <v>655</v>
      </c>
      <c r="K13" s="49">
        <f t="shared" si="0"/>
        <v>1</v>
      </c>
      <c r="L13" s="49">
        <f t="shared" si="1"/>
        <v>0.99236641221374045</v>
      </c>
      <c r="M13" s="49">
        <f t="shared" si="2"/>
        <v>0</v>
      </c>
      <c r="N13" s="198">
        <f t="shared" si="3"/>
        <v>0</v>
      </c>
    </row>
    <row r="14" spans="1:14" x14ac:dyDescent="0.2">
      <c r="A14" s="18" t="s">
        <v>9</v>
      </c>
      <c r="B14" s="178">
        <v>5</v>
      </c>
      <c r="C14" s="179">
        <v>0</v>
      </c>
      <c r="D14" s="178">
        <v>130</v>
      </c>
      <c r="E14" s="9">
        <v>0</v>
      </c>
      <c r="F14" s="179">
        <v>100</v>
      </c>
      <c r="G14" s="178">
        <v>20</v>
      </c>
      <c r="H14" s="179">
        <v>0</v>
      </c>
      <c r="I14" s="184">
        <v>250</v>
      </c>
      <c r="K14" s="49">
        <f t="shared" si="0"/>
        <v>0.97872340425531912</v>
      </c>
      <c r="L14" s="49">
        <f t="shared" si="1"/>
        <v>0.4</v>
      </c>
      <c r="M14" s="49">
        <f t="shared" si="2"/>
        <v>0</v>
      </c>
      <c r="N14" s="198">
        <f t="shared" si="3"/>
        <v>2.1739130434782608E-2</v>
      </c>
    </row>
    <row r="15" spans="1:14" x14ac:dyDescent="0.2">
      <c r="A15" s="18" t="s">
        <v>10</v>
      </c>
      <c r="B15" s="178">
        <v>20</v>
      </c>
      <c r="C15" s="179">
        <v>0</v>
      </c>
      <c r="D15" s="178">
        <v>380</v>
      </c>
      <c r="E15" s="9">
        <v>5</v>
      </c>
      <c r="F15" s="179">
        <v>25</v>
      </c>
      <c r="G15" s="178">
        <v>0</v>
      </c>
      <c r="H15" s="179">
        <v>0</v>
      </c>
      <c r="I15" s="184">
        <v>425</v>
      </c>
      <c r="K15" s="49">
        <f t="shared" si="0"/>
        <v>0.95348837209302328</v>
      </c>
      <c r="L15" s="49">
        <f t="shared" si="1"/>
        <v>5.8823529411764705E-2</v>
      </c>
      <c r="M15" s="49">
        <f t="shared" si="2"/>
        <v>0.16666666666666666</v>
      </c>
      <c r="N15" s="198">
        <f t="shared" si="3"/>
        <v>4.7058823529411764E-2</v>
      </c>
    </row>
    <row r="16" spans="1:14" x14ac:dyDescent="0.2">
      <c r="A16" s="18" t="s">
        <v>11</v>
      </c>
      <c r="B16" s="178">
        <v>65</v>
      </c>
      <c r="C16" s="179">
        <v>0</v>
      </c>
      <c r="D16" s="178">
        <v>55</v>
      </c>
      <c r="E16" s="9">
        <v>5</v>
      </c>
      <c r="F16" s="179">
        <v>90</v>
      </c>
      <c r="G16" s="178">
        <v>0</v>
      </c>
      <c r="H16" s="179">
        <v>0</v>
      </c>
      <c r="I16" s="184">
        <v>220</v>
      </c>
      <c r="K16" s="49">
        <f t="shared" si="0"/>
        <v>0.69767441860465118</v>
      </c>
      <c r="L16" s="49">
        <f t="shared" si="1"/>
        <v>0.40909090909090912</v>
      </c>
      <c r="M16" s="49">
        <f t="shared" si="2"/>
        <v>5.2631578947368418E-2</v>
      </c>
      <c r="N16" s="198">
        <f t="shared" si="3"/>
        <v>0.29545454545454547</v>
      </c>
    </row>
    <row r="17" spans="1:14" x14ac:dyDescent="0.2">
      <c r="A17" s="18" t="s">
        <v>12</v>
      </c>
      <c r="B17" s="178">
        <v>15</v>
      </c>
      <c r="C17" s="179">
        <v>0</v>
      </c>
      <c r="D17" s="178">
        <v>520</v>
      </c>
      <c r="E17" s="9">
        <v>5</v>
      </c>
      <c r="F17" s="179">
        <v>135</v>
      </c>
      <c r="G17" s="178">
        <v>0</v>
      </c>
      <c r="H17" s="179">
        <v>0</v>
      </c>
      <c r="I17" s="184">
        <v>675</v>
      </c>
      <c r="K17" s="49">
        <f t="shared" si="0"/>
        <v>0.97777777777777775</v>
      </c>
      <c r="L17" s="49">
        <f t="shared" si="1"/>
        <v>0.2</v>
      </c>
      <c r="M17" s="49">
        <f t="shared" si="2"/>
        <v>3.5714285714285712E-2</v>
      </c>
      <c r="N17" s="198">
        <f t="shared" si="3"/>
        <v>2.2222222222222223E-2</v>
      </c>
    </row>
    <row r="18" spans="1:14" x14ac:dyDescent="0.2">
      <c r="A18" s="18" t="s">
        <v>13</v>
      </c>
      <c r="B18" s="178">
        <v>45</v>
      </c>
      <c r="C18" s="179">
        <v>5</v>
      </c>
      <c r="D18" s="178">
        <v>25</v>
      </c>
      <c r="E18" s="9">
        <v>0</v>
      </c>
      <c r="F18" s="179">
        <v>20</v>
      </c>
      <c r="G18" s="178">
        <v>0</v>
      </c>
      <c r="H18" s="179">
        <v>0</v>
      </c>
      <c r="I18" s="184">
        <v>95</v>
      </c>
      <c r="K18" s="49">
        <f t="shared" si="0"/>
        <v>0.47368421052631576</v>
      </c>
      <c r="L18" s="49">
        <f t="shared" si="1"/>
        <v>0.26315789473684209</v>
      </c>
      <c r="M18" s="49">
        <f t="shared" si="2"/>
        <v>0</v>
      </c>
      <c r="N18" s="198">
        <f t="shared" si="3"/>
        <v>0.47368421052631576</v>
      </c>
    </row>
    <row r="19" spans="1:14" x14ac:dyDescent="0.2">
      <c r="A19" s="18" t="s">
        <v>14</v>
      </c>
      <c r="B19" s="178">
        <v>85</v>
      </c>
      <c r="C19" s="179">
        <v>0</v>
      </c>
      <c r="D19" s="178">
        <v>0</v>
      </c>
      <c r="E19" s="9">
        <v>265</v>
      </c>
      <c r="F19" s="179">
        <v>270</v>
      </c>
      <c r="G19" s="178">
        <v>0</v>
      </c>
      <c r="H19" s="179">
        <v>0</v>
      </c>
      <c r="I19" s="184">
        <v>615</v>
      </c>
      <c r="K19" s="49">
        <f t="shared" si="0"/>
        <v>0.86290322580645162</v>
      </c>
      <c r="L19" s="49">
        <f t="shared" si="1"/>
        <v>0.43902439024390244</v>
      </c>
      <c r="M19" s="49">
        <f t="shared" si="2"/>
        <v>0.49532710280373832</v>
      </c>
      <c r="N19" s="198">
        <f t="shared" si="3"/>
        <v>0.13821138211382114</v>
      </c>
    </row>
    <row r="20" spans="1:14" x14ac:dyDescent="0.2">
      <c r="A20" s="18" t="s">
        <v>15</v>
      </c>
      <c r="B20" s="178">
        <v>880</v>
      </c>
      <c r="C20" s="179">
        <v>5</v>
      </c>
      <c r="D20" s="178">
        <v>540</v>
      </c>
      <c r="E20" s="9">
        <v>95</v>
      </c>
      <c r="F20" s="179">
        <v>55</v>
      </c>
      <c r="G20" s="178">
        <v>5</v>
      </c>
      <c r="H20" s="179">
        <v>0</v>
      </c>
      <c r="I20" s="184">
        <v>1575</v>
      </c>
      <c r="K20" s="49">
        <f t="shared" si="0"/>
        <v>0.43809523809523809</v>
      </c>
      <c r="L20" s="49">
        <f t="shared" si="1"/>
        <v>3.8095238095238099E-2</v>
      </c>
      <c r="M20" s="49">
        <f t="shared" si="2"/>
        <v>0.6333333333333333</v>
      </c>
      <c r="N20" s="198">
        <f t="shared" si="3"/>
        <v>0.56050955414012738</v>
      </c>
    </row>
    <row r="21" spans="1:14" x14ac:dyDescent="0.2">
      <c r="A21" s="18" t="s">
        <v>16</v>
      </c>
      <c r="B21" s="178">
        <v>470</v>
      </c>
      <c r="C21" s="179">
        <v>0</v>
      </c>
      <c r="D21" s="178">
        <v>2295</v>
      </c>
      <c r="E21" s="9">
        <v>50</v>
      </c>
      <c r="F21" s="179">
        <v>2040</v>
      </c>
      <c r="G21" s="178">
        <v>35</v>
      </c>
      <c r="H21" s="179">
        <v>0</v>
      </c>
      <c r="I21" s="184">
        <v>4885</v>
      </c>
      <c r="K21" s="49">
        <f t="shared" si="0"/>
        <v>0.90319258496395471</v>
      </c>
      <c r="L21" s="49">
        <f t="shared" si="1"/>
        <v>0.41760491299897645</v>
      </c>
      <c r="M21" s="49">
        <f t="shared" si="2"/>
        <v>2.3923444976076555E-2</v>
      </c>
      <c r="N21" s="198">
        <f t="shared" si="3"/>
        <v>9.6907216494845363E-2</v>
      </c>
    </row>
    <row r="22" spans="1:14" x14ac:dyDescent="0.2">
      <c r="A22" s="18" t="s">
        <v>17</v>
      </c>
      <c r="B22" s="178">
        <v>350</v>
      </c>
      <c r="C22" s="179">
        <v>5</v>
      </c>
      <c r="D22" s="178">
        <v>155</v>
      </c>
      <c r="E22" s="9">
        <v>0</v>
      </c>
      <c r="F22" s="179">
        <v>185</v>
      </c>
      <c r="G22" s="178">
        <v>45</v>
      </c>
      <c r="H22" s="179">
        <v>0</v>
      </c>
      <c r="I22" s="184">
        <v>745</v>
      </c>
      <c r="K22" s="49">
        <f t="shared" si="0"/>
        <v>0.48920863309352519</v>
      </c>
      <c r="L22" s="49">
        <f t="shared" si="1"/>
        <v>0.25503355704697989</v>
      </c>
      <c r="M22" s="49">
        <f t="shared" si="2"/>
        <v>0</v>
      </c>
      <c r="N22" s="198">
        <f t="shared" si="3"/>
        <v>0.5</v>
      </c>
    </row>
    <row r="23" spans="1:14" x14ac:dyDescent="0.2">
      <c r="A23" s="18" t="s">
        <v>18</v>
      </c>
      <c r="B23" s="178">
        <v>95</v>
      </c>
      <c r="C23" s="179">
        <v>0</v>
      </c>
      <c r="D23" s="178">
        <v>10</v>
      </c>
      <c r="E23" s="9">
        <v>0</v>
      </c>
      <c r="F23" s="179">
        <v>45</v>
      </c>
      <c r="G23" s="178">
        <v>0</v>
      </c>
      <c r="H23" s="179">
        <v>0</v>
      </c>
      <c r="I23" s="184">
        <v>155</v>
      </c>
      <c r="K23" s="49">
        <f t="shared" si="0"/>
        <v>0.36666666666666664</v>
      </c>
      <c r="L23" s="49">
        <f t="shared" si="1"/>
        <v>0.29032258064516131</v>
      </c>
      <c r="M23" s="91" t="s">
        <v>185</v>
      </c>
      <c r="N23" s="198">
        <f t="shared" si="3"/>
        <v>0.61290322580645162</v>
      </c>
    </row>
    <row r="24" spans="1:14" x14ac:dyDescent="0.2">
      <c r="A24" s="18" t="s">
        <v>19</v>
      </c>
      <c r="B24" s="178">
        <v>275</v>
      </c>
      <c r="C24" s="179">
        <v>0</v>
      </c>
      <c r="D24" s="178">
        <v>0</v>
      </c>
      <c r="E24" s="9">
        <v>40</v>
      </c>
      <c r="F24" s="179">
        <v>120</v>
      </c>
      <c r="G24" s="178">
        <v>0</v>
      </c>
      <c r="H24" s="179">
        <v>0</v>
      </c>
      <c r="I24" s="184">
        <v>435</v>
      </c>
      <c r="K24" s="49">
        <f t="shared" si="0"/>
        <v>0.36781609195402298</v>
      </c>
      <c r="L24" s="49">
        <f t="shared" si="1"/>
        <v>0.27586206896551724</v>
      </c>
      <c r="M24" s="49">
        <f t="shared" si="2"/>
        <v>0.25</v>
      </c>
      <c r="N24" s="198">
        <f t="shared" si="3"/>
        <v>0.63218390804597702</v>
      </c>
    </row>
    <row r="25" spans="1:14" x14ac:dyDescent="0.2">
      <c r="A25" s="18" t="s">
        <v>20</v>
      </c>
      <c r="B25" s="178">
        <v>80</v>
      </c>
      <c r="C25" s="179">
        <v>5</v>
      </c>
      <c r="D25" s="178">
        <v>45</v>
      </c>
      <c r="E25" s="9">
        <v>0</v>
      </c>
      <c r="F25" s="179">
        <v>180</v>
      </c>
      <c r="G25" s="178">
        <v>0</v>
      </c>
      <c r="H25" s="179">
        <v>0</v>
      </c>
      <c r="I25" s="184">
        <v>315</v>
      </c>
      <c r="K25" s="49">
        <f t="shared" si="0"/>
        <v>0.72580645161290325</v>
      </c>
      <c r="L25" s="49">
        <f t="shared" si="1"/>
        <v>0.58730158730158732</v>
      </c>
      <c r="M25" s="49">
        <f t="shared" si="2"/>
        <v>0</v>
      </c>
      <c r="N25" s="198">
        <f t="shared" si="3"/>
        <v>0.25396825396825395</v>
      </c>
    </row>
    <row r="26" spans="1:14" x14ac:dyDescent="0.2">
      <c r="A26" s="18" t="s">
        <v>21</v>
      </c>
      <c r="B26" s="178">
        <v>0</v>
      </c>
      <c r="C26" s="179">
        <v>0</v>
      </c>
      <c r="D26" s="178">
        <v>5</v>
      </c>
      <c r="E26" s="9">
        <v>0</v>
      </c>
      <c r="F26" s="179">
        <v>865</v>
      </c>
      <c r="G26" s="178">
        <v>0</v>
      </c>
      <c r="H26" s="179">
        <v>0</v>
      </c>
      <c r="I26" s="184">
        <v>870</v>
      </c>
      <c r="K26" s="49">
        <f t="shared" si="0"/>
        <v>1</v>
      </c>
      <c r="L26" s="49">
        <f t="shared" si="1"/>
        <v>0.99425287356321834</v>
      </c>
      <c r="M26" s="49">
        <f t="shared" si="2"/>
        <v>0</v>
      </c>
      <c r="N26" s="198">
        <f t="shared" si="3"/>
        <v>0</v>
      </c>
    </row>
    <row r="27" spans="1:14" x14ac:dyDescent="0.2">
      <c r="A27" s="18" t="s">
        <v>22</v>
      </c>
      <c r="B27" s="178">
        <v>255</v>
      </c>
      <c r="C27" s="179">
        <v>0</v>
      </c>
      <c r="D27" s="178">
        <v>355</v>
      </c>
      <c r="E27" s="9">
        <v>265</v>
      </c>
      <c r="F27" s="179">
        <v>405</v>
      </c>
      <c r="G27" s="178">
        <v>0</v>
      </c>
      <c r="H27" s="179">
        <v>0</v>
      </c>
      <c r="I27" s="184">
        <v>1280</v>
      </c>
      <c r="K27" s="49">
        <f t="shared" si="0"/>
        <v>0.80078125</v>
      </c>
      <c r="L27" s="49">
        <f t="shared" si="1"/>
        <v>0.31640625</v>
      </c>
      <c r="M27" s="49">
        <f t="shared" si="2"/>
        <v>0.39552238805970147</v>
      </c>
      <c r="N27" s="198">
        <f t="shared" si="3"/>
        <v>0.19921875</v>
      </c>
    </row>
    <row r="28" spans="1:14" x14ac:dyDescent="0.2">
      <c r="A28" s="18" t="s">
        <v>23</v>
      </c>
      <c r="B28" s="178">
        <v>20</v>
      </c>
      <c r="C28" s="179">
        <v>0</v>
      </c>
      <c r="D28" s="178">
        <v>30</v>
      </c>
      <c r="E28" s="9">
        <v>5</v>
      </c>
      <c r="F28" s="179">
        <v>25</v>
      </c>
      <c r="G28" s="178">
        <v>0</v>
      </c>
      <c r="H28" s="179">
        <v>0</v>
      </c>
      <c r="I28" s="184">
        <v>85</v>
      </c>
      <c r="K28" s="49">
        <f t="shared" si="0"/>
        <v>0.75</v>
      </c>
      <c r="L28" s="49">
        <f t="shared" si="1"/>
        <v>0.29411764705882354</v>
      </c>
      <c r="M28" s="49">
        <f t="shared" si="2"/>
        <v>0.16666666666666666</v>
      </c>
      <c r="N28" s="198">
        <f t="shared" si="3"/>
        <v>0.23529411764705882</v>
      </c>
    </row>
    <row r="29" spans="1:14" x14ac:dyDescent="0.2">
      <c r="A29" s="18" t="s">
        <v>24</v>
      </c>
      <c r="B29" s="178">
        <v>5</v>
      </c>
      <c r="C29" s="179">
        <v>5</v>
      </c>
      <c r="D29" s="178">
        <v>5</v>
      </c>
      <c r="E29" s="9">
        <v>0</v>
      </c>
      <c r="F29" s="179">
        <v>545</v>
      </c>
      <c r="G29" s="178">
        <v>0</v>
      </c>
      <c r="H29" s="179">
        <v>0</v>
      </c>
      <c r="I29" s="184">
        <v>560</v>
      </c>
      <c r="K29" s="49">
        <f t="shared" si="0"/>
        <v>0.9821428571428571</v>
      </c>
      <c r="L29" s="49">
        <f t="shared" si="1"/>
        <v>0.9821428571428571</v>
      </c>
      <c r="M29" s="49">
        <f t="shared" si="2"/>
        <v>0</v>
      </c>
      <c r="N29" s="198">
        <f t="shared" si="3"/>
        <v>8.9285714285714281E-3</v>
      </c>
    </row>
    <row r="30" spans="1:14" x14ac:dyDescent="0.2">
      <c r="A30" s="18" t="s">
        <v>25</v>
      </c>
      <c r="B30" s="178">
        <v>15</v>
      </c>
      <c r="C30" s="179">
        <v>0</v>
      </c>
      <c r="D30" s="178">
        <v>85</v>
      </c>
      <c r="E30" s="9">
        <v>35</v>
      </c>
      <c r="F30" s="179">
        <v>405</v>
      </c>
      <c r="G30" s="178">
        <v>0</v>
      </c>
      <c r="H30" s="179">
        <v>0</v>
      </c>
      <c r="I30" s="184">
        <v>540</v>
      </c>
      <c r="K30" s="49">
        <f t="shared" si="0"/>
        <v>0.97222222222222221</v>
      </c>
      <c r="L30" s="49">
        <f t="shared" si="1"/>
        <v>0.75</v>
      </c>
      <c r="M30" s="49">
        <f t="shared" si="2"/>
        <v>7.9545454545454544E-2</v>
      </c>
      <c r="N30" s="198">
        <f t="shared" si="3"/>
        <v>2.7777777777777776E-2</v>
      </c>
    </row>
    <row r="31" spans="1:14" x14ac:dyDescent="0.2">
      <c r="A31" s="18" t="s">
        <v>26</v>
      </c>
      <c r="B31" s="178">
        <v>320</v>
      </c>
      <c r="C31" s="179">
        <v>5</v>
      </c>
      <c r="D31" s="178">
        <v>10</v>
      </c>
      <c r="E31" s="9">
        <v>0</v>
      </c>
      <c r="F31" s="179">
        <v>145</v>
      </c>
      <c r="G31" s="178">
        <v>0</v>
      </c>
      <c r="H31" s="179">
        <v>0</v>
      </c>
      <c r="I31" s="184">
        <v>485</v>
      </c>
      <c r="K31" s="49">
        <f t="shared" si="0"/>
        <v>0.32291666666666669</v>
      </c>
      <c r="L31" s="49">
        <f t="shared" si="1"/>
        <v>0.30927835051546393</v>
      </c>
      <c r="M31" s="49">
        <f t="shared" si="2"/>
        <v>0</v>
      </c>
      <c r="N31" s="198">
        <f t="shared" si="3"/>
        <v>0.65979381443298968</v>
      </c>
    </row>
    <row r="32" spans="1:14" x14ac:dyDescent="0.2">
      <c r="A32" s="18" t="s">
        <v>27</v>
      </c>
      <c r="B32" s="178">
        <v>0</v>
      </c>
      <c r="C32" s="179">
        <v>0</v>
      </c>
      <c r="D32" s="178">
        <v>50</v>
      </c>
      <c r="E32" s="9">
        <v>0</v>
      </c>
      <c r="F32" s="179">
        <v>15</v>
      </c>
      <c r="G32" s="178">
        <v>0</v>
      </c>
      <c r="H32" s="179">
        <v>0</v>
      </c>
      <c r="I32" s="184">
        <v>65</v>
      </c>
      <c r="K32" s="49">
        <f t="shared" si="0"/>
        <v>1</v>
      </c>
      <c r="L32" s="49">
        <f t="shared" si="1"/>
        <v>0.23076923076923078</v>
      </c>
      <c r="M32" s="49">
        <f t="shared" si="2"/>
        <v>0</v>
      </c>
      <c r="N32" s="198">
        <f t="shared" si="3"/>
        <v>0</v>
      </c>
    </row>
    <row r="33" spans="1:14" x14ac:dyDescent="0.2">
      <c r="A33" s="18" t="s">
        <v>28</v>
      </c>
      <c r="B33" s="178">
        <v>40</v>
      </c>
      <c r="C33" s="179">
        <v>0</v>
      </c>
      <c r="D33" s="178">
        <v>5</v>
      </c>
      <c r="E33" s="9">
        <v>0</v>
      </c>
      <c r="F33" s="179">
        <v>460</v>
      </c>
      <c r="G33" s="178">
        <v>20</v>
      </c>
      <c r="H33" s="179">
        <v>0</v>
      </c>
      <c r="I33" s="184">
        <v>530</v>
      </c>
      <c r="K33" s="49">
        <f t="shared" si="0"/>
        <v>0.92079207920792083</v>
      </c>
      <c r="L33" s="49">
        <f t="shared" si="1"/>
        <v>0.86792452830188682</v>
      </c>
      <c r="M33" s="49">
        <f t="shared" si="2"/>
        <v>0</v>
      </c>
      <c r="N33" s="198">
        <f t="shared" si="3"/>
        <v>7.8431372549019607E-2</v>
      </c>
    </row>
    <row r="34" spans="1:14" x14ac:dyDescent="0.2">
      <c r="A34" s="18" t="s">
        <v>29</v>
      </c>
      <c r="B34" s="178">
        <v>0</v>
      </c>
      <c r="C34" s="179">
        <v>0</v>
      </c>
      <c r="D34" s="178">
        <v>1150</v>
      </c>
      <c r="E34" s="9">
        <v>20</v>
      </c>
      <c r="F34" s="179">
        <v>440</v>
      </c>
      <c r="G34" s="178">
        <v>0</v>
      </c>
      <c r="H34" s="179">
        <v>0</v>
      </c>
      <c r="I34" s="184">
        <v>1610</v>
      </c>
      <c r="K34" s="49">
        <f t="shared" si="0"/>
        <v>1</v>
      </c>
      <c r="L34" s="49">
        <f t="shared" si="1"/>
        <v>0.27329192546583853</v>
      </c>
      <c r="M34" s="49">
        <f t="shared" si="2"/>
        <v>4.3478260869565216E-2</v>
      </c>
      <c r="N34" s="198">
        <f t="shared" si="3"/>
        <v>0</v>
      </c>
    </row>
    <row r="35" spans="1:14" x14ac:dyDescent="0.2">
      <c r="A35" s="18" t="s">
        <v>30</v>
      </c>
      <c r="B35" s="178">
        <v>45</v>
      </c>
      <c r="C35" s="179">
        <v>0</v>
      </c>
      <c r="D35" s="178">
        <v>25</v>
      </c>
      <c r="E35" s="9">
        <v>0</v>
      </c>
      <c r="F35" s="179">
        <v>220</v>
      </c>
      <c r="G35" s="178">
        <v>0</v>
      </c>
      <c r="H35" s="179">
        <v>0</v>
      </c>
      <c r="I35" s="184">
        <v>295</v>
      </c>
      <c r="K35" s="49">
        <f t="shared" si="0"/>
        <v>0.84482758620689657</v>
      </c>
      <c r="L35" s="49">
        <f t="shared" si="1"/>
        <v>0.74576271186440679</v>
      </c>
      <c r="M35" s="49">
        <f t="shared" si="2"/>
        <v>0</v>
      </c>
      <c r="N35" s="198">
        <f t="shared" si="3"/>
        <v>0.15254237288135594</v>
      </c>
    </row>
    <row r="36" spans="1:14" x14ac:dyDescent="0.2">
      <c r="A36" s="18" t="s">
        <v>31</v>
      </c>
      <c r="B36" s="178">
        <v>15</v>
      </c>
      <c r="C36" s="179">
        <v>80</v>
      </c>
      <c r="D36" s="178">
        <v>0</v>
      </c>
      <c r="E36" s="9">
        <v>0</v>
      </c>
      <c r="F36" s="179">
        <v>185</v>
      </c>
      <c r="G36" s="178">
        <v>540</v>
      </c>
      <c r="H36" s="179">
        <v>0</v>
      </c>
      <c r="I36" s="184">
        <v>820</v>
      </c>
      <c r="K36" s="49">
        <f t="shared" si="0"/>
        <v>0.6607142857142857</v>
      </c>
      <c r="L36" s="49">
        <f t="shared" si="1"/>
        <v>0.32317073170731708</v>
      </c>
      <c r="M36" s="49">
        <f t="shared" si="2"/>
        <v>0</v>
      </c>
      <c r="N36" s="198">
        <f t="shared" si="3"/>
        <v>5.3571428571428568E-2</v>
      </c>
    </row>
    <row r="37" spans="1:14" ht="13.5" thickBot="1" x14ac:dyDescent="0.25">
      <c r="A37" s="19" t="s">
        <v>32</v>
      </c>
      <c r="B37" s="180">
        <v>290</v>
      </c>
      <c r="C37" s="181">
        <v>0</v>
      </c>
      <c r="D37" s="180">
        <v>285</v>
      </c>
      <c r="E37" s="182">
        <v>5</v>
      </c>
      <c r="F37" s="181">
        <v>220</v>
      </c>
      <c r="G37" s="180">
        <v>15</v>
      </c>
      <c r="H37" s="181">
        <v>0</v>
      </c>
      <c r="I37" s="185">
        <v>815</v>
      </c>
      <c r="K37" s="50">
        <f t="shared" si="0"/>
        <v>0.63749999999999996</v>
      </c>
      <c r="L37" s="50">
        <f t="shared" si="1"/>
        <v>0.26993865030674846</v>
      </c>
      <c r="M37" s="50">
        <f t="shared" si="2"/>
        <v>2.2222222222222223E-2</v>
      </c>
      <c r="N37" s="199">
        <f t="shared" si="3"/>
        <v>0.36249999999999999</v>
      </c>
    </row>
    <row r="39" spans="1:14" x14ac:dyDescent="0.2">
      <c r="A39" s="219" t="s">
        <v>225</v>
      </c>
    </row>
  </sheetData>
  <mergeCells count="5">
    <mergeCell ref="B3:C3"/>
    <mergeCell ref="D3:F3"/>
    <mergeCell ref="G3:H3"/>
    <mergeCell ref="I3:I4"/>
    <mergeCell ref="K3:N3"/>
  </mergeCells>
  <hyperlinks>
    <hyperlink ref="A2" location="Contents!A1" display="Back to contents"/>
  </hyperlinks>
  <pageMargins left="0.7" right="0.7" top="0.75" bottom="0.75" header="0.3" footer="0.3"/>
  <pageSetup paperSize="9" orientation="portrait" horizontalDpi="90" verticalDpi="9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8"/>
  <sheetViews>
    <sheetView showGridLines="0" workbookViewId="0">
      <selection activeCell="A2" sqref="A2"/>
    </sheetView>
  </sheetViews>
  <sheetFormatPr defaultRowHeight="12.75" x14ac:dyDescent="0.2"/>
  <cols>
    <col min="1" max="1" width="22" style="6" bestFit="1" customWidth="1"/>
    <col min="2" max="12" width="10.140625" style="6" customWidth="1"/>
    <col min="13" max="13" width="9.140625" style="6"/>
    <col min="14" max="14" width="10.42578125" style="6" bestFit="1" customWidth="1"/>
    <col min="15" max="16384" width="9.140625" style="6"/>
  </cols>
  <sheetData>
    <row r="1" spans="1:14" x14ac:dyDescent="0.2">
      <c r="A1" s="8" t="s">
        <v>371</v>
      </c>
    </row>
    <row r="2" spans="1:14" ht="15" x14ac:dyDescent="0.25">
      <c r="A2" s="226" t="s">
        <v>241</v>
      </c>
    </row>
    <row r="4" spans="1:14" x14ac:dyDescent="0.2">
      <c r="B4" s="370">
        <v>2018</v>
      </c>
      <c r="C4" s="371"/>
      <c r="D4" s="371"/>
      <c r="E4" s="371"/>
      <c r="F4" s="370">
        <v>2019</v>
      </c>
      <c r="G4" s="371"/>
      <c r="H4" s="371"/>
      <c r="I4" s="371"/>
      <c r="J4" s="370">
        <v>2020</v>
      </c>
      <c r="K4" s="371"/>
      <c r="L4" s="371"/>
      <c r="M4" s="371"/>
      <c r="N4" s="313">
        <v>2021</v>
      </c>
    </row>
    <row r="5" spans="1:14" x14ac:dyDescent="0.2">
      <c r="A5" s="299"/>
      <c r="B5" s="313" t="s">
        <v>319</v>
      </c>
      <c r="C5" s="313" t="s">
        <v>320</v>
      </c>
      <c r="D5" s="313" t="s">
        <v>245</v>
      </c>
      <c r="E5" s="313" t="s">
        <v>246</v>
      </c>
      <c r="F5" s="313" t="s">
        <v>319</v>
      </c>
      <c r="G5" s="313" t="s">
        <v>320</v>
      </c>
      <c r="H5" s="313" t="s">
        <v>245</v>
      </c>
      <c r="I5" s="313" t="s">
        <v>246</v>
      </c>
      <c r="J5" s="313" t="s">
        <v>319</v>
      </c>
      <c r="K5" s="313" t="s">
        <v>320</v>
      </c>
      <c r="L5" s="313" t="s">
        <v>245</v>
      </c>
      <c r="M5" s="313" t="s">
        <v>246</v>
      </c>
      <c r="N5" s="313" t="s">
        <v>319</v>
      </c>
    </row>
    <row r="6" spans="1:14" x14ac:dyDescent="0.2">
      <c r="A6" s="17" t="s">
        <v>0</v>
      </c>
      <c r="B6" s="314">
        <v>9409</v>
      </c>
      <c r="C6" s="314">
        <v>9571</v>
      </c>
      <c r="D6" s="314">
        <v>9452</v>
      </c>
      <c r="E6" s="314">
        <v>8290</v>
      </c>
      <c r="F6" s="314">
        <v>9465</v>
      </c>
      <c r="G6" s="314">
        <v>9273</v>
      </c>
      <c r="H6" s="314">
        <v>9635</v>
      </c>
      <c r="I6" s="314">
        <v>8660</v>
      </c>
      <c r="J6" s="314">
        <v>9475</v>
      </c>
      <c r="K6" s="314">
        <v>7948</v>
      </c>
      <c r="L6" s="314">
        <v>9157</v>
      </c>
      <c r="M6" s="314">
        <v>7841</v>
      </c>
      <c r="N6" s="314">
        <v>8846</v>
      </c>
    </row>
    <row r="7" spans="1:14" x14ac:dyDescent="0.2">
      <c r="A7" s="18" t="s">
        <v>1</v>
      </c>
      <c r="B7" s="303">
        <v>441</v>
      </c>
      <c r="C7" s="303">
        <v>424</v>
      </c>
      <c r="D7" s="303">
        <v>431</v>
      </c>
      <c r="E7" s="303">
        <v>351</v>
      </c>
      <c r="F7" s="303">
        <v>421</v>
      </c>
      <c r="G7" s="303">
        <v>357</v>
      </c>
      <c r="H7" s="303">
        <v>381</v>
      </c>
      <c r="I7" s="303">
        <v>381</v>
      </c>
      <c r="J7" s="303">
        <v>368</v>
      </c>
      <c r="K7" s="303">
        <v>413</v>
      </c>
      <c r="L7" s="303">
        <v>358</v>
      </c>
      <c r="M7" s="303">
        <v>319</v>
      </c>
      <c r="N7" s="303">
        <v>374</v>
      </c>
    </row>
    <row r="8" spans="1:14" x14ac:dyDescent="0.2">
      <c r="A8" s="18" t="s">
        <v>2</v>
      </c>
      <c r="B8" s="303">
        <v>307</v>
      </c>
      <c r="C8" s="303">
        <v>296</v>
      </c>
      <c r="D8" s="303">
        <v>289</v>
      </c>
      <c r="E8" s="303">
        <v>259</v>
      </c>
      <c r="F8" s="303">
        <v>313</v>
      </c>
      <c r="G8" s="303">
        <v>319</v>
      </c>
      <c r="H8" s="303">
        <v>322</v>
      </c>
      <c r="I8" s="303">
        <v>290</v>
      </c>
      <c r="J8" s="303">
        <v>298</v>
      </c>
      <c r="K8" s="303">
        <v>208</v>
      </c>
      <c r="L8" s="303">
        <v>244</v>
      </c>
      <c r="M8" s="303">
        <v>211</v>
      </c>
      <c r="N8" s="303">
        <v>227</v>
      </c>
    </row>
    <row r="9" spans="1:14" x14ac:dyDescent="0.2">
      <c r="A9" s="18" t="s">
        <v>3</v>
      </c>
      <c r="B9" s="303">
        <v>205</v>
      </c>
      <c r="C9" s="303">
        <v>190</v>
      </c>
      <c r="D9" s="303">
        <v>164</v>
      </c>
      <c r="E9" s="303">
        <v>184</v>
      </c>
      <c r="F9" s="303">
        <v>177</v>
      </c>
      <c r="G9" s="303">
        <v>193</v>
      </c>
      <c r="H9" s="303">
        <v>178</v>
      </c>
      <c r="I9" s="303">
        <v>142</v>
      </c>
      <c r="J9" s="303">
        <v>152</v>
      </c>
      <c r="K9" s="303">
        <v>85</v>
      </c>
      <c r="L9" s="303">
        <v>108</v>
      </c>
      <c r="M9" s="303">
        <v>94</v>
      </c>
      <c r="N9" s="303">
        <v>79</v>
      </c>
    </row>
    <row r="10" spans="1:14" x14ac:dyDescent="0.2">
      <c r="A10" s="18" t="s">
        <v>4</v>
      </c>
      <c r="B10" s="303">
        <v>142</v>
      </c>
      <c r="C10" s="303">
        <v>88</v>
      </c>
      <c r="D10" s="303">
        <v>120</v>
      </c>
      <c r="E10" s="303">
        <v>120</v>
      </c>
      <c r="F10" s="303">
        <v>132</v>
      </c>
      <c r="G10" s="303">
        <v>124</v>
      </c>
      <c r="H10" s="303">
        <v>103</v>
      </c>
      <c r="I10" s="303">
        <v>92</v>
      </c>
      <c r="J10" s="303">
        <v>115</v>
      </c>
      <c r="K10" s="303">
        <v>97</v>
      </c>
      <c r="L10" s="303">
        <v>97</v>
      </c>
      <c r="M10" s="303">
        <v>97</v>
      </c>
      <c r="N10" s="303">
        <v>125</v>
      </c>
    </row>
    <row r="11" spans="1:14" x14ac:dyDescent="0.2">
      <c r="A11" s="18" t="s">
        <v>5</v>
      </c>
      <c r="B11" s="303">
        <v>129</v>
      </c>
      <c r="C11" s="303">
        <v>142</v>
      </c>
      <c r="D11" s="303">
        <v>160</v>
      </c>
      <c r="E11" s="303">
        <v>95</v>
      </c>
      <c r="F11" s="303">
        <v>156</v>
      </c>
      <c r="G11" s="303">
        <v>137</v>
      </c>
      <c r="H11" s="303">
        <v>141</v>
      </c>
      <c r="I11" s="303">
        <v>107</v>
      </c>
      <c r="J11" s="303">
        <v>138</v>
      </c>
      <c r="K11" s="303">
        <v>115</v>
      </c>
      <c r="L11" s="303">
        <v>123</v>
      </c>
      <c r="M11" s="303">
        <v>100</v>
      </c>
      <c r="N11" s="303">
        <v>166</v>
      </c>
    </row>
    <row r="12" spans="1:14" x14ac:dyDescent="0.2">
      <c r="A12" s="18" t="s">
        <v>6</v>
      </c>
      <c r="B12" s="303">
        <v>215</v>
      </c>
      <c r="C12" s="303">
        <v>250</v>
      </c>
      <c r="D12" s="303">
        <v>224</v>
      </c>
      <c r="E12" s="303">
        <v>212</v>
      </c>
      <c r="F12" s="303">
        <v>227</v>
      </c>
      <c r="G12" s="303">
        <v>213</v>
      </c>
      <c r="H12" s="303">
        <v>213</v>
      </c>
      <c r="I12" s="303">
        <v>207</v>
      </c>
      <c r="J12" s="303">
        <v>251</v>
      </c>
      <c r="K12" s="303">
        <v>208</v>
      </c>
      <c r="L12" s="303">
        <v>266</v>
      </c>
      <c r="M12" s="303">
        <v>180</v>
      </c>
      <c r="N12" s="303">
        <v>247</v>
      </c>
    </row>
    <row r="13" spans="1:14" x14ac:dyDescent="0.2">
      <c r="A13" s="18" t="s">
        <v>7</v>
      </c>
      <c r="B13" s="303">
        <v>389</v>
      </c>
      <c r="C13" s="303">
        <v>363</v>
      </c>
      <c r="D13" s="303">
        <v>374</v>
      </c>
      <c r="E13" s="303">
        <v>357</v>
      </c>
      <c r="F13" s="303">
        <v>372</v>
      </c>
      <c r="G13" s="303">
        <v>398</v>
      </c>
      <c r="H13" s="303">
        <v>398</v>
      </c>
      <c r="I13" s="303">
        <v>288</v>
      </c>
      <c r="J13" s="303">
        <v>330</v>
      </c>
      <c r="K13" s="303">
        <v>335</v>
      </c>
      <c r="L13" s="303">
        <v>396</v>
      </c>
      <c r="M13" s="303">
        <v>367</v>
      </c>
      <c r="N13" s="303">
        <v>335</v>
      </c>
    </row>
    <row r="14" spans="1:14" x14ac:dyDescent="0.2">
      <c r="A14" s="18" t="s">
        <v>8</v>
      </c>
      <c r="B14" s="303">
        <v>207</v>
      </c>
      <c r="C14" s="303">
        <v>210</v>
      </c>
      <c r="D14" s="303">
        <v>204</v>
      </c>
      <c r="E14" s="303">
        <v>184</v>
      </c>
      <c r="F14" s="303">
        <v>209</v>
      </c>
      <c r="G14" s="303">
        <v>239</v>
      </c>
      <c r="H14" s="303">
        <v>223</v>
      </c>
      <c r="I14" s="303">
        <v>192</v>
      </c>
      <c r="J14" s="303">
        <v>212</v>
      </c>
      <c r="K14" s="303">
        <v>187</v>
      </c>
      <c r="L14" s="303">
        <v>220</v>
      </c>
      <c r="M14" s="303">
        <v>188</v>
      </c>
      <c r="N14" s="303">
        <v>196</v>
      </c>
    </row>
    <row r="15" spans="1:14" x14ac:dyDescent="0.2">
      <c r="A15" s="18" t="s">
        <v>9</v>
      </c>
      <c r="B15" s="303">
        <v>133</v>
      </c>
      <c r="C15" s="303">
        <v>113</v>
      </c>
      <c r="D15" s="303">
        <v>123</v>
      </c>
      <c r="E15" s="303">
        <v>83</v>
      </c>
      <c r="F15" s="303">
        <v>108</v>
      </c>
      <c r="G15" s="303">
        <v>111</v>
      </c>
      <c r="H15" s="303">
        <v>120</v>
      </c>
      <c r="I15" s="303">
        <v>81</v>
      </c>
      <c r="J15" s="303">
        <v>111</v>
      </c>
      <c r="K15" s="303">
        <v>55</v>
      </c>
      <c r="L15" s="303">
        <v>72</v>
      </c>
      <c r="M15" s="303">
        <v>56</v>
      </c>
      <c r="N15" s="303">
        <v>66</v>
      </c>
    </row>
    <row r="16" spans="1:14" x14ac:dyDescent="0.2">
      <c r="A16" s="18" t="s">
        <v>10</v>
      </c>
      <c r="B16" s="303">
        <v>216</v>
      </c>
      <c r="C16" s="303">
        <v>187</v>
      </c>
      <c r="D16" s="303">
        <v>224</v>
      </c>
      <c r="E16" s="303">
        <v>189</v>
      </c>
      <c r="F16" s="303">
        <v>195</v>
      </c>
      <c r="G16" s="303">
        <v>193</v>
      </c>
      <c r="H16" s="303">
        <v>201</v>
      </c>
      <c r="I16" s="303">
        <v>164</v>
      </c>
      <c r="J16" s="303">
        <v>170</v>
      </c>
      <c r="K16" s="303">
        <v>126</v>
      </c>
      <c r="L16" s="303">
        <v>193</v>
      </c>
      <c r="M16" s="303">
        <v>139</v>
      </c>
      <c r="N16" s="303">
        <v>169</v>
      </c>
    </row>
    <row r="17" spans="1:14" x14ac:dyDescent="0.2">
      <c r="A17" s="18" t="s">
        <v>11</v>
      </c>
      <c r="B17" s="303">
        <v>98</v>
      </c>
      <c r="C17" s="303">
        <v>88</v>
      </c>
      <c r="D17" s="303">
        <v>76</v>
      </c>
      <c r="E17" s="303">
        <v>54</v>
      </c>
      <c r="F17" s="303">
        <v>90</v>
      </c>
      <c r="G17" s="303">
        <v>89</v>
      </c>
      <c r="H17" s="303">
        <v>82</v>
      </c>
      <c r="I17" s="303">
        <v>83</v>
      </c>
      <c r="J17" s="303">
        <v>85</v>
      </c>
      <c r="K17" s="303">
        <v>96</v>
      </c>
      <c r="L17" s="303">
        <v>102</v>
      </c>
      <c r="M17" s="303">
        <v>90</v>
      </c>
      <c r="N17" s="303">
        <v>84</v>
      </c>
    </row>
    <row r="18" spans="1:14" x14ac:dyDescent="0.2">
      <c r="A18" s="18" t="s">
        <v>12</v>
      </c>
      <c r="B18" s="303">
        <v>823</v>
      </c>
      <c r="C18" s="303">
        <v>962</v>
      </c>
      <c r="D18" s="303">
        <v>863</v>
      </c>
      <c r="E18" s="303">
        <v>739</v>
      </c>
      <c r="F18" s="303">
        <v>831</v>
      </c>
      <c r="G18" s="303">
        <v>957</v>
      </c>
      <c r="H18" s="303">
        <v>896</v>
      </c>
      <c r="I18" s="303">
        <v>818</v>
      </c>
      <c r="J18" s="303">
        <v>891</v>
      </c>
      <c r="K18" s="303">
        <v>622</v>
      </c>
      <c r="L18" s="303">
        <v>676</v>
      </c>
      <c r="M18" s="303">
        <v>570</v>
      </c>
      <c r="N18" s="303">
        <v>303</v>
      </c>
    </row>
    <row r="19" spans="1:14" x14ac:dyDescent="0.2">
      <c r="A19" s="18" t="s">
        <v>13</v>
      </c>
      <c r="B19" s="303">
        <v>40</v>
      </c>
      <c r="C19" s="303">
        <v>33</v>
      </c>
      <c r="D19" s="303">
        <v>37</v>
      </c>
      <c r="E19" s="303">
        <v>33</v>
      </c>
      <c r="F19" s="303">
        <v>40</v>
      </c>
      <c r="G19" s="303">
        <v>39</v>
      </c>
      <c r="H19" s="303">
        <v>48</v>
      </c>
      <c r="I19" s="303">
        <v>28</v>
      </c>
      <c r="J19" s="303">
        <v>38</v>
      </c>
      <c r="K19" s="303">
        <v>36</v>
      </c>
      <c r="L19" s="303">
        <v>48</v>
      </c>
      <c r="M19" s="303">
        <v>27</v>
      </c>
      <c r="N19" s="303">
        <v>42</v>
      </c>
    </row>
    <row r="20" spans="1:14" x14ac:dyDescent="0.2">
      <c r="A20" s="18" t="s">
        <v>14</v>
      </c>
      <c r="B20" s="303">
        <v>276</v>
      </c>
      <c r="C20" s="303">
        <v>273</v>
      </c>
      <c r="D20" s="303">
        <v>262</v>
      </c>
      <c r="E20" s="303">
        <v>223</v>
      </c>
      <c r="F20" s="303">
        <v>252</v>
      </c>
      <c r="G20" s="303">
        <v>281</v>
      </c>
      <c r="H20" s="303">
        <v>294</v>
      </c>
      <c r="I20" s="303">
        <v>305</v>
      </c>
      <c r="J20" s="303">
        <v>284</v>
      </c>
      <c r="K20" s="303">
        <v>240</v>
      </c>
      <c r="L20" s="303">
        <v>281</v>
      </c>
      <c r="M20" s="303">
        <v>235</v>
      </c>
      <c r="N20" s="303">
        <v>316</v>
      </c>
    </row>
    <row r="21" spans="1:14" x14ac:dyDescent="0.2">
      <c r="A21" s="18" t="s">
        <v>15</v>
      </c>
      <c r="B21" s="303">
        <v>624</v>
      </c>
      <c r="C21" s="303">
        <v>710</v>
      </c>
      <c r="D21" s="303">
        <v>690</v>
      </c>
      <c r="E21" s="303">
        <v>542</v>
      </c>
      <c r="F21" s="303">
        <v>695</v>
      </c>
      <c r="G21" s="303">
        <v>633</v>
      </c>
      <c r="H21" s="303">
        <v>644</v>
      </c>
      <c r="I21" s="303">
        <v>652</v>
      </c>
      <c r="J21" s="303">
        <v>697</v>
      </c>
      <c r="K21" s="303">
        <v>574</v>
      </c>
      <c r="L21" s="303">
        <v>722</v>
      </c>
      <c r="M21" s="303">
        <v>562</v>
      </c>
      <c r="N21" s="303">
        <v>684</v>
      </c>
    </row>
    <row r="22" spans="1:14" x14ac:dyDescent="0.2">
      <c r="A22" s="18" t="s">
        <v>16</v>
      </c>
      <c r="B22" s="304">
        <v>1234</v>
      </c>
      <c r="C22" s="304">
        <v>1404</v>
      </c>
      <c r="D22" s="304">
        <v>1389</v>
      </c>
      <c r="E22" s="304">
        <v>1388</v>
      </c>
      <c r="F22" s="304">
        <v>1501</v>
      </c>
      <c r="G22" s="304">
        <v>1449</v>
      </c>
      <c r="H22" s="304">
        <v>1557</v>
      </c>
      <c r="I22" s="304">
        <v>1524</v>
      </c>
      <c r="J22" s="304">
        <v>1545</v>
      </c>
      <c r="K22" s="304">
        <v>1376</v>
      </c>
      <c r="L22" s="304">
        <v>1540</v>
      </c>
      <c r="M22" s="304">
        <v>1534</v>
      </c>
      <c r="N22" s="304">
        <v>1885</v>
      </c>
    </row>
    <row r="23" spans="1:14" x14ac:dyDescent="0.2">
      <c r="A23" s="18" t="s">
        <v>17</v>
      </c>
      <c r="B23" s="303">
        <v>337</v>
      </c>
      <c r="C23" s="303">
        <v>315</v>
      </c>
      <c r="D23" s="303">
        <v>301</v>
      </c>
      <c r="E23" s="303">
        <v>284</v>
      </c>
      <c r="F23" s="303">
        <v>306</v>
      </c>
      <c r="G23" s="303">
        <v>319</v>
      </c>
      <c r="H23" s="303">
        <v>300</v>
      </c>
      <c r="I23" s="303">
        <v>265</v>
      </c>
      <c r="J23" s="303">
        <v>359</v>
      </c>
      <c r="K23" s="303">
        <v>299</v>
      </c>
      <c r="L23" s="303">
        <v>262</v>
      </c>
      <c r="M23" s="303">
        <v>238</v>
      </c>
      <c r="N23" s="303">
        <v>250</v>
      </c>
    </row>
    <row r="24" spans="1:14" x14ac:dyDescent="0.2">
      <c r="A24" s="18" t="s">
        <v>18</v>
      </c>
      <c r="B24" s="303">
        <v>52</v>
      </c>
      <c r="C24" s="303">
        <v>52</v>
      </c>
      <c r="D24" s="303">
        <v>66</v>
      </c>
      <c r="E24" s="303">
        <v>41</v>
      </c>
      <c r="F24" s="303">
        <v>46</v>
      </c>
      <c r="G24" s="303">
        <v>64</v>
      </c>
      <c r="H24" s="303">
        <v>68</v>
      </c>
      <c r="I24" s="303">
        <v>64</v>
      </c>
      <c r="J24" s="303">
        <v>59</v>
      </c>
      <c r="K24" s="303">
        <v>59</v>
      </c>
      <c r="L24" s="303">
        <v>85</v>
      </c>
      <c r="M24" s="303">
        <v>83</v>
      </c>
      <c r="N24" s="303">
        <v>80</v>
      </c>
    </row>
    <row r="25" spans="1:14" x14ac:dyDescent="0.2">
      <c r="A25" s="18" t="s">
        <v>19</v>
      </c>
      <c r="B25" s="303">
        <v>146</v>
      </c>
      <c r="C25" s="303">
        <v>131</v>
      </c>
      <c r="D25" s="303">
        <v>127</v>
      </c>
      <c r="E25" s="303">
        <v>111</v>
      </c>
      <c r="F25" s="303">
        <v>126</v>
      </c>
      <c r="G25" s="303">
        <v>131</v>
      </c>
      <c r="H25" s="303">
        <v>134</v>
      </c>
      <c r="I25" s="303">
        <v>99</v>
      </c>
      <c r="J25" s="303">
        <v>117</v>
      </c>
      <c r="K25" s="303">
        <v>93</v>
      </c>
      <c r="L25" s="303">
        <v>137</v>
      </c>
      <c r="M25" s="303">
        <v>119</v>
      </c>
      <c r="N25" s="303">
        <v>141</v>
      </c>
    </row>
    <row r="26" spans="1:14" x14ac:dyDescent="0.2">
      <c r="A26" s="18" t="s">
        <v>20</v>
      </c>
      <c r="B26" s="303">
        <v>141</v>
      </c>
      <c r="C26" s="303">
        <v>151</v>
      </c>
      <c r="D26" s="303">
        <v>152</v>
      </c>
      <c r="E26" s="303">
        <v>135</v>
      </c>
      <c r="F26" s="303">
        <v>134</v>
      </c>
      <c r="G26" s="303">
        <v>132</v>
      </c>
      <c r="H26" s="303">
        <v>142</v>
      </c>
      <c r="I26" s="303">
        <v>117</v>
      </c>
      <c r="J26" s="303">
        <v>137</v>
      </c>
      <c r="K26" s="303">
        <v>88</v>
      </c>
      <c r="L26" s="303">
        <v>135</v>
      </c>
      <c r="M26" s="303">
        <v>100</v>
      </c>
      <c r="N26" s="303">
        <v>132</v>
      </c>
    </row>
    <row r="27" spans="1:14" x14ac:dyDescent="0.2">
      <c r="A27" s="18" t="s">
        <v>21</v>
      </c>
      <c r="B27" s="303">
        <v>265</v>
      </c>
      <c r="C27" s="303">
        <v>272</v>
      </c>
      <c r="D27" s="303">
        <v>248</v>
      </c>
      <c r="E27" s="303">
        <v>247</v>
      </c>
      <c r="F27" s="303">
        <v>268</v>
      </c>
      <c r="G27" s="303">
        <v>278</v>
      </c>
      <c r="H27" s="303">
        <v>278</v>
      </c>
      <c r="I27" s="303">
        <v>241</v>
      </c>
      <c r="J27" s="303">
        <v>301</v>
      </c>
      <c r="K27" s="303">
        <v>189</v>
      </c>
      <c r="L27" s="303">
        <v>283</v>
      </c>
      <c r="M27" s="303">
        <v>231</v>
      </c>
      <c r="N27" s="303">
        <v>301</v>
      </c>
    </row>
    <row r="28" spans="1:14" x14ac:dyDescent="0.2">
      <c r="A28" s="18" t="s">
        <v>22</v>
      </c>
      <c r="B28" s="303">
        <v>623</v>
      </c>
      <c r="C28" s="303">
        <v>616</v>
      </c>
      <c r="D28" s="303">
        <v>649</v>
      </c>
      <c r="E28" s="303">
        <v>531</v>
      </c>
      <c r="F28" s="303">
        <v>570</v>
      </c>
      <c r="G28" s="303">
        <v>516</v>
      </c>
      <c r="H28" s="303">
        <v>593</v>
      </c>
      <c r="I28" s="303">
        <v>498</v>
      </c>
      <c r="J28" s="303">
        <v>518</v>
      </c>
      <c r="K28" s="303">
        <v>388</v>
      </c>
      <c r="L28" s="303">
        <v>483</v>
      </c>
      <c r="M28" s="303">
        <v>372</v>
      </c>
      <c r="N28" s="303">
        <v>443</v>
      </c>
    </row>
    <row r="29" spans="1:14" x14ac:dyDescent="0.2">
      <c r="A29" s="18" t="s">
        <v>23</v>
      </c>
      <c r="B29" s="303">
        <v>29</v>
      </c>
      <c r="C29" s="303">
        <v>28</v>
      </c>
      <c r="D29" s="303">
        <v>39</v>
      </c>
      <c r="E29" s="303">
        <v>31</v>
      </c>
      <c r="F29" s="303">
        <v>36</v>
      </c>
      <c r="G29" s="303">
        <v>25</v>
      </c>
      <c r="H29" s="303">
        <v>22</v>
      </c>
      <c r="I29" s="303">
        <v>29</v>
      </c>
      <c r="J29" s="303">
        <v>43</v>
      </c>
      <c r="K29" s="303">
        <v>30</v>
      </c>
      <c r="L29" s="303">
        <v>32</v>
      </c>
      <c r="M29" s="303">
        <v>33</v>
      </c>
      <c r="N29" s="303">
        <v>40</v>
      </c>
    </row>
    <row r="30" spans="1:14" x14ac:dyDescent="0.2">
      <c r="A30" s="18" t="s">
        <v>24</v>
      </c>
      <c r="B30" s="303">
        <v>324</v>
      </c>
      <c r="C30" s="303">
        <v>242</v>
      </c>
      <c r="D30" s="303">
        <v>275</v>
      </c>
      <c r="E30" s="303">
        <v>173</v>
      </c>
      <c r="F30" s="303">
        <v>253</v>
      </c>
      <c r="G30" s="303">
        <v>154</v>
      </c>
      <c r="H30" s="303">
        <v>200</v>
      </c>
      <c r="I30" s="303">
        <v>214</v>
      </c>
      <c r="J30" s="303">
        <v>190</v>
      </c>
      <c r="K30" s="303">
        <v>151</v>
      </c>
      <c r="L30" s="303">
        <v>170</v>
      </c>
      <c r="M30" s="303">
        <v>170</v>
      </c>
      <c r="N30" s="303">
        <v>179</v>
      </c>
    </row>
    <row r="31" spans="1:14" x14ac:dyDescent="0.2">
      <c r="A31" s="18" t="s">
        <v>25</v>
      </c>
      <c r="B31" s="303">
        <v>226</v>
      </c>
      <c r="C31" s="303">
        <v>229</v>
      </c>
      <c r="D31" s="303">
        <v>235</v>
      </c>
      <c r="E31" s="303">
        <v>178</v>
      </c>
      <c r="F31" s="303">
        <v>207</v>
      </c>
      <c r="G31" s="303">
        <v>227</v>
      </c>
      <c r="H31" s="303">
        <v>232</v>
      </c>
      <c r="I31" s="303">
        <v>184</v>
      </c>
      <c r="J31" s="303">
        <v>231</v>
      </c>
      <c r="K31" s="303">
        <v>209</v>
      </c>
      <c r="L31" s="303">
        <v>231</v>
      </c>
      <c r="M31" s="303">
        <v>195</v>
      </c>
      <c r="N31" s="303">
        <v>197</v>
      </c>
    </row>
    <row r="32" spans="1:14" x14ac:dyDescent="0.2">
      <c r="A32" s="18" t="s">
        <v>26</v>
      </c>
      <c r="B32" s="303">
        <v>177</v>
      </c>
      <c r="C32" s="303">
        <v>220</v>
      </c>
      <c r="D32" s="303">
        <v>181</v>
      </c>
      <c r="E32" s="303">
        <v>181</v>
      </c>
      <c r="F32" s="303">
        <v>186</v>
      </c>
      <c r="G32" s="303">
        <v>209</v>
      </c>
      <c r="H32" s="303">
        <v>189</v>
      </c>
      <c r="I32" s="303">
        <v>168</v>
      </c>
      <c r="J32" s="303">
        <v>199</v>
      </c>
      <c r="K32" s="303">
        <v>159</v>
      </c>
      <c r="L32" s="303">
        <v>196</v>
      </c>
      <c r="M32" s="303">
        <v>145</v>
      </c>
      <c r="N32" s="303">
        <v>154</v>
      </c>
    </row>
    <row r="33" spans="1:14" x14ac:dyDescent="0.2">
      <c r="A33" s="18" t="s">
        <v>27</v>
      </c>
      <c r="B33" s="303">
        <v>39</v>
      </c>
      <c r="C33" s="303">
        <v>30</v>
      </c>
      <c r="D33" s="303">
        <v>28</v>
      </c>
      <c r="E33" s="303">
        <v>26</v>
      </c>
      <c r="F33" s="303">
        <v>34</v>
      </c>
      <c r="G33" s="303">
        <v>33</v>
      </c>
      <c r="H33" s="303">
        <v>28</v>
      </c>
      <c r="I33" s="303">
        <v>21</v>
      </c>
      <c r="J33" s="303">
        <v>21</v>
      </c>
      <c r="K33" s="303">
        <v>17</v>
      </c>
      <c r="L33" s="303">
        <v>22</v>
      </c>
      <c r="M33" s="303">
        <v>19</v>
      </c>
      <c r="N33" s="303">
        <v>27</v>
      </c>
    </row>
    <row r="34" spans="1:14" x14ac:dyDescent="0.2">
      <c r="A34" s="18" t="s">
        <v>28</v>
      </c>
      <c r="B34" s="303">
        <v>213</v>
      </c>
      <c r="C34" s="303">
        <v>217</v>
      </c>
      <c r="D34" s="303">
        <v>239</v>
      </c>
      <c r="E34" s="303">
        <v>184</v>
      </c>
      <c r="F34" s="303">
        <v>231</v>
      </c>
      <c r="G34" s="303">
        <v>185</v>
      </c>
      <c r="H34" s="303">
        <v>213</v>
      </c>
      <c r="I34" s="303">
        <v>201</v>
      </c>
      <c r="J34" s="303">
        <v>247</v>
      </c>
      <c r="K34" s="303">
        <v>208</v>
      </c>
      <c r="L34" s="303">
        <v>222</v>
      </c>
      <c r="M34" s="303">
        <v>174</v>
      </c>
      <c r="N34" s="303">
        <v>210</v>
      </c>
    </row>
    <row r="35" spans="1:14" x14ac:dyDescent="0.2">
      <c r="A35" s="18" t="s">
        <v>29</v>
      </c>
      <c r="B35" s="303">
        <v>521</v>
      </c>
      <c r="C35" s="303">
        <v>493</v>
      </c>
      <c r="D35" s="303">
        <v>473</v>
      </c>
      <c r="E35" s="303">
        <v>438</v>
      </c>
      <c r="F35" s="303">
        <v>522</v>
      </c>
      <c r="G35" s="303">
        <v>533</v>
      </c>
      <c r="H35" s="303">
        <v>551</v>
      </c>
      <c r="I35" s="303">
        <v>478</v>
      </c>
      <c r="J35" s="303">
        <v>503</v>
      </c>
      <c r="K35" s="303">
        <v>527</v>
      </c>
      <c r="L35" s="303">
        <v>614</v>
      </c>
      <c r="M35" s="303">
        <v>505</v>
      </c>
      <c r="N35" s="303">
        <v>555</v>
      </c>
    </row>
    <row r="36" spans="1:14" x14ac:dyDescent="0.2">
      <c r="A36" s="18" t="s">
        <v>30</v>
      </c>
      <c r="B36" s="303">
        <v>156</v>
      </c>
      <c r="C36" s="303">
        <v>169</v>
      </c>
      <c r="D36" s="303">
        <v>151</v>
      </c>
      <c r="E36" s="303">
        <v>136</v>
      </c>
      <c r="F36" s="303">
        <v>184</v>
      </c>
      <c r="G36" s="303">
        <v>169</v>
      </c>
      <c r="H36" s="303">
        <v>179</v>
      </c>
      <c r="I36" s="303">
        <v>152</v>
      </c>
      <c r="J36" s="303">
        <v>215</v>
      </c>
      <c r="K36" s="303">
        <v>162</v>
      </c>
      <c r="L36" s="303">
        <v>159</v>
      </c>
      <c r="M36" s="303">
        <v>146</v>
      </c>
      <c r="N36" s="303">
        <v>140</v>
      </c>
    </row>
    <row r="37" spans="1:14" x14ac:dyDescent="0.2">
      <c r="A37" s="18" t="s">
        <v>31</v>
      </c>
      <c r="B37" s="303">
        <v>264</v>
      </c>
      <c r="C37" s="303">
        <v>266</v>
      </c>
      <c r="D37" s="303">
        <v>268</v>
      </c>
      <c r="E37" s="303">
        <v>231</v>
      </c>
      <c r="F37" s="303">
        <v>273</v>
      </c>
      <c r="G37" s="303">
        <v>243</v>
      </c>
      <c r="H37" s="303">
        <v>258</v>
      </c>
      <c r="I37" s="303">
        <v>247</v>
      </c>
      <c r="J37" s="303">
        <v>274</v>
      </c>
      <c r="K37" s="303">
        <v>234</v>
      </c>
      <c r="L37" s="303">
        <v>297</v>
      </c>
      <c r="M37" s="303">
        <v>248</v>
      </c>
      <c r="N37" s="303">
        <v>274</v>
      </c>
    </row>
    <row r="38" spans="1:14" x14ac:dyDescent="0.2">
      <c r="A38" s="19" t="s">
        <v>32</v>
      </c>
      <c r="B38" s="305">
        <v>417</v>
      </c>
      <c r="C38" s="305">
        <v>407</v>
      </c>
      <c r="D38" s="305">
        <v>390</v>
      </c>
      <c r="E38" s="305">
        <v>350</v>
      </c>
      <c r="F38" s="305">
        <v>370</v>
      </c>
      <c r="G38" s="305">
        <v>323</v>
      </c>
      <c r="H38" s="305">
        <v>447</v>
      </c>
      <c r="I38" s="305">
        <v>328</v>
      </c>
      <c r="J38" s="305">
        <v>376</v>
      </c>
      <c r="K38" s="305">
        <v>362</v>
      </c>
      <c r="L38" s="305">
        <v>383</v>
      </c>
      <c r="M38" s="305">
        <v>294</v>
      </c>
      <c r="N38" s="305">
        <v>425</v>
      </c>
    </row>
  </sheetData>
  <mergeCells count="3">
    <mergeCell ref="B4:E4"/>
    <mergeCell ref="F4:I4"/>
    <mergeCell ref="J4:M4"/>
  </mergeCells>
  <hyperlinks>
    <hyperlink ref="A2" location="Contents!A1" display="Back to contents"/>
  </hyperlinks>
  <pageMargins left="0.7" right="0.7" top="0.75" bottom="0.75" header="0.3" footer="0.3"/>
  <pageSetup paperSize="9" orientation="portrait" horizontalDpi="90" verticalDpi="9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8"/>
  <sheetViews>
    <sheetView showGridLines="0" workbookViewId="0">
      <selection activeCell="A2" sqref="A2"/>
    </sheetView>
  </sheetViews>
  <sheetFormatPr defaultRowHeight="12.75" x14ac:dyDescent="0.2"/>
  <cols>
    <col min="1" max="1" width="22" style="6" bestFit="1" customWidth="1"/>
    <col min="2" max="12" width="10.140625" style="6" customWidth="1"/>
    <col min="13" max="13" width="10.28515625" style="6" bestFit="1" customWidth="1"/>
    <col min="14" max="14" width="10.5703125" style="6" bestFit="1" customWidth="1"/>
    <col min="15" max="16384" width="9.140625" style="6"/>
  </cols>
  <sheetData>
    <row r="1" spans="1:17" x14ac:dyDescent="0.2">
      <c r="A1" s="8" t="s">
        <v>372</v>
      </c>
    </row>
    <row r="2" spans="1:17" ht="15" x14ac:dyDescent="0.25">
      <c r="A2" s="226" t="s">
        <v>241</v>
      </c>
    </row>
    <row r="4" spans="1:17" x14ac:dyDescent="0.2">
      <c r="B4" s="370">
        <v>2018</v>
      </c>
      <c r="C4" s="371"/>
      <c r="D4" s="371"/>
      <c r="E4" s="371"/>
      <c r="F4" s="370">
        <v>2019</v>
      </c>
      <c r="G4" s="371"/>
      <c r="H4" s="371"/>
      <c r="I4" s="371"/>
      <c r="J4" s="370">
        <v>2020</v>
      </c>
      <c r="K4" s="371"/>
      <c r="L4" s="371"/>
      <c r="M4" s="371"/>
      <c r="N4" s="313">
        <v>2021</v>
      </c>
    </row>
    <row r="5" spans="1:17" x14ac:dyDescent="0.2">
      <c r="A5" s="299"/>
      <c r="B5" s="313" t="s">
        <v>319</v>
      </c>
      <c r="C5" s="313" t="s">
        <v>320</v>
      </c>
      <c r="D5" s="313" t="s">
        <v>245</v>
      </c>
      <c r="E5" s="313" t="s">
        <v>246</v>
      </c>
      <c r="F5" s="313" t="s">
        <v>319</v>
      </c>
      <c r="G5" s="313" t="s">
        <v>320</v>
      </c>
      <c r="H5" s="313" t="s">
        <v>245</v>
      </c>
      <c r="I5" s="313" t="s">
        <v>246</v>
      </c>
      <c r="J5" s="313" t="s">
        <v>319</v>
      </c>
      <c r="K5" s="313" t="s">
        <v>320</v>
      </c>
      <c r="L5" s="313" t="s">
        <v>245</v>
      </c>
      <c r="M5" s="313" t="s">
        <v>246</v>
      </c>
      <c r="N5" s="313" t="s">
        <v>319</v>
      </c>
    </row>
    <row r="6" spans="1:17" x14ac:dyDescent="0.2">
      <c r="A6" s="17" t="s">
        <v>0</v>
      </c>
      <c r="B6" s="308">
        <v>21680</v>
      </c>
      <c r="C6" s="308">
        <v>21943</v>
      </c>
      <c r="D6" s="308">
        <v>22137</v>
      </c>
      <c r="E6" s="308">
        <v>21009</v>
      </c>
      <c r="F6" s="308">
        <v>21613</v>
      </c>
      <c r="G6" s="308">
        <v>21705</v>
      </c>
      <c r="H6" s="308">
        <v>22477</v>
      </c>
      <c r="I6" s="308">
        <v>22093</v>
      </c>
      <c r="J6" s="308">
        <v>22932</v>
      </c>
      <c r="K6" s="308">
        <v>25654</v>
      </c>
      <c r="L6" s="308">
        <v>27058</v>
      </c>
      <c r="M6" s="308">
        <v>25695</v>
      </c>
      <c r="N6" s="308">
        <v>25226</v>
      </c>
      <c r="P6" s="204"/>
      <c r="Q6" s="229"/>
    </row>
    <row r="7" spans="1:17" x14ac:dyDescent="0.2">
      <c r="A7" s="18" t="s">
        <v>1</v>
      </c>
      <c r="B7" s="306">
        <v>669</v>
      </c>
      <c r="C7" s="306">
        <v>643</v>
      </c>
      <c r="D7" s="306">
        <v>654</v>
      </c>
      <c r="E7" s="306">
        <v>631</v>
      </c>
      <c r="F7" s="306">
        <v>618</v>
      </c>
      <c r="G7" s="306">
        <v>553</v>
      </c>
      <c r="H7" s="306">
        <v>510</v>
      </c>
      <c r="I7" s="306">
        <v>546</v>
      </c>
      <c r="J7" s="306">
        <v>479</v>
      </c>
      <c r="K7" s="306">
        <v>599</v>
      </c>
      <c r="L7" s="306">
        <v>600</v>
      </c>
      <c r="M7" s="306">
        <v>499</v>
      </c>
      <c r="N7" s="306">
        <v>457</v>
      </c>
    </row>
    <row r="8" spans="1:17" x14ac:dyDescent="0.2">
      <c r="A8" s="18" t="s">
        <v>2</v>
      </c>
      <c r="B8" s="306">
        <v>620</v>
      </c>
      <c r="C8" s="306">
        <v>586</v>
      </c>
      <c r="D8" s="306">
        <v>539</v>
      </c>
      <c r="E8" s="306">
        <v>520</v>
      </c>
      <c r="F8" s="306">
        <v>548</v>
      </c>
      <c r="G8" s="306">
        <v>578</v>
      </c>
      <c r="H8" s="306">
        <v>563</v>
      </c>
      <c r="I8" s="306">
        <v>512</v>
      </c>
      <c r="J8" s="306">
        <v>509</v>
      </c>
      <c r="K8" s="306">
        <v>505</v>
      </c>
      <c r="L8" s="306">
        <v>442</v>
      </c>
      <c r="M8" s="306">
        <v>365</v>
      </c>
      <c r="N8" s="306">
        <v>345</v>
      </c>
    </row>
    <row r="9" spans="1:17" x14ac:dyDescent="0.2">
      <c r="A9" s="18" t="s">
        <v>3</v>
      </c>
      <c r="B9" s="306">
        <v>637</v>
      </c>
      <c r="C9" s="306">
        <v>667</v>
      </c>
      <c r="D9" s="306">
        <v>677</v>
      </c>
      <c r="E9" s="306">
        <v>687</v>
      </c>
      <c r="F9" s="306">
        <v>602</v>
      </c>
      <c r="G9" s="306">
        <v>620</v>
      </c>
      <c r="H9" s="306">
        <v>606</v>
      </c>
      <c r="I9" s="306">
        <v>615</v>
      </c>
      <c r="J9" s="306">
        <v>605</v>
      </c>
      <c r="K9" s="306">
        <v>600</v>
      </c>
      <c r="L9" s="306">
        <v>617</v>
      </c>
      <c r="M9" s="306">
        <v>608</v>
      </c>
      <c r="N9" s="306">
        <v>536</v>
      </c>
    </row>
    <row r="10" spans="1:17" x14ac:dyDescent="0.2">
      <c r="A10" s="18" t="s">
        <v>4</v>
      </c>
      <c r="B10" s="306">
        <v>342</v>
      </c>
      <c r="C10" s="306">
        <v>327</v>
      </c>
      <c r="D10" s="306">
        <v>340</v>
      </c>
      <c r="E10" s="306">
        <v>353</v>
      </c>
      <c r="F10" s="306">
        <v>359</v>
      </c>
      <c r="G10" s="306">
        <v>360</v>
      </c>
      <c r="H10" s="306">
        <v>352</v>
      </c>
      <c r="I10" s="306">
        <v>344</v>
      </c>
      <c r="J10" s="306">
        <v>369</v>
      </c>
      <c r="K10" s="306">
        <v>405</v>
      </c>
      <c r="L10" s="306">
        <v>359</v>
      </c>
      <c r="M10" s="306">
        <v>332</v>
      </c>
      <c r="N10" s="306">
        <v>330</v>
      </c>
    </row>
    <row r="11" spans="1:17" x14ac:dyDescent="0.2">
      <c r="A11" s="18" t="s">
        <v>5</v>
      </c>
      <c r="B11" s="306">
        <v>233</v>
      </c>
      <c r="C11" s="306">
        <v>259</v>
      </c>
      <c r="D11" s="306">
        <v>261</v>
      </c>
      <c r="E11" s="306">
        <v>211</v>
      </c>
      <c r="F11" s="306">
        <v>214</v>
      </c>
      <c r="G11" s="306">
        <v>207</v>
      </c>
      <c r="H11" s="306">
        <v>203</v>
      </c>
      <c r="I11" s="306">
        <v>184</v>
      </c>
      <c r="J11" s="306">
        <v>193</v>
      </c>
      <c r="K11" s="306">
        <v>221</v>
      </c>
      <c r="L11" s="306">
        <v>224</v>
      </c>
      <c r="M11" s="306">
        <v>183</v>
      </c>
      <c r="N11" s="306">
        <v>198</v>
      </c>
    </row>
    <row r="12" spans="1:17" x14ac:dyDescent="0.2">
      <c r="A12" s="18" t="s">
        <v>6</v>
      </c>
      <c r="B12" s="306">
        <v>247</v>
      </c>
      <c r="C12" s="306">
        <v>279</v>
      </c>
      <c r="D12" s="306">
        <v>252</v>
      </c>
      <c r="E12" s="306">
        <v>272</v>
      </c>
      <c r="F12" s="306">
        <v>280</v>
      </c>
      <c r="G12" s="306">
        <v>273</v>
      </c>
      <c r="H12" s="306">
        <v>280</v>
      </c>
      <c r="I12" s="306">
        <v>276</v>
      </c>
      <c r="J12" s="306">
        <v>333</v>
      </c>
      <c r="K12" s="306">
        <v>429</v>
      </c>
      <c r="L12" s="306">
        <v>400</v>
      </c>
      <c r="M12" s="306">
        <v>303</v>
      </c>
      <c r="N12" s="306">
        <v>299</v>
      </c>
    </row>
    <row r="13" spans="1:17" x14ac:dyDescent="0.2">
      <c r="A13" s="18" t="s">
        <v>7</v>
      </c>
      <c r="B13" s="306">
        <v>592</v>
      </c>
      <c r="C13" s="306">
        <v>556</v>
      </c>
      <c r="D13" s="306">
        <v>566</v>
      </c>
      <c r="E13" s="306">
        <v>622</v>
      </c>
      <c r="F13" s="306">
        <v>565</v>
      </c>
      <c r="G13" s="306">
        <v>589</v>
      </c>
      <c r="H13" s="306">
        <v>655</v>
      </c>
      <c r="I13" s="306">
        <v>552</v>
      </c>
      <c r="J13" s="306">
        <v>564</v>
      </c>
      <c r="K13" s="306">
        <v>703</v>
      </c>
      <c r="L13" s="306">
        <v>802</v>
      </c>
      <c r="M13" s="306">
        <v>831</v>
      </c>
      <c r="N13" s="306">
        <v>848</v>
      </c>
    </row>
    <row r="14" spans="1:17" x14ac:dyDescent="0.2">
      <c r="A14" s="18" t="s">
        <v>8</v>
      </c>
      <c r="B14" s="306">
        <v>244</v>
      </c>
      <c r="C14" s="306">
        <v>225</v>
      </c>
      <c r="D14" s="306">
        <v>234</v>
      </c>
      <c r="E14" s="306">
        <v>204</v>
      </c>
      <c r="F14" s="306">
        <v>226</v>
      </c>
      <c r="G14" s="306">
        <v>239</v>
      </c>
      <c r="H14" s="306">
        <v>266</v>
      </c>
      <c r="I14" s="306">
        <v>265</v>
      </c>
      <c r="J14" s="306">
        <v>316</v>
      </c>
      <c r="K14" s="306">
        <v>395</v>
      </c>
      <c r="L14" s="306">
        <v>408</v>
      </c>
      <c r="M14" s="306">
        <v>330</v>
      </c>
      <c r="N14" s="306">
        <v>308</v>
      </c>
    </row>
    <row r="15" spans="1:17" x14ac:dyDescent="0.2">
      <c r="A15" s="18" t="s">
        <v>9</v>
      </c>
      <c r="B15" s="306">
        <v>511</v>
      </c>
      <c r="C15" s="306">
        <v>517</v>
      </c>
      <c r="D15" s="306">
        <v>532</v>
      </c>
      <c r="E15" s="306">
        <v>498</v>
      </c>
      <c r="F15" s="306">
        <v>492</v>
      </c>
      <c r="G15" s="306">
        <v>487</v>
      </c>
      <c r="H15" s="306">
        <v>483</v>
      </c>
      <c r="I15" s="306">
        <v>465</v>
      </c>
      <c r="J15" s="306">
        <v>479</v>
      </c>
      <c r="K15" s="306">
        <v>506</v>
      </c>
      <c r="L15" s="306">
        <v>516</v>
      </c>
      <c r="M15" s="306">
        <v>473</v>
      </c>
      <c r="N15" s="306">
        <v>434</v>
      </c>
    </row>
    <row r="16" spans="1:17" x14ac:dyDescent="0.2">
      <c r="A16" s="18" t="s">
        <v>10</v>
      </c>
      <c r="B16" s="306">
        <v>674</v>
      </c>
      <c r="C16" s="306">
        <v>647</v>
      </c>
      <c r="D16" s="306">
        <v>675</v>
      </c>
      <c r="E16" s="306">
        <v>674</v>
      </c>
      <c r="F16" s="306">
        <v>704</v>
      </c>
      <c r="G16" s="306">
        <v>688</v>
      </c>
      <c r="H16" s="306">
        <v>663</v>
      </c>
      <c r="I16" s="306">
        <v>659</v>
      </c>
      <c r="J16" s="306">
        <v>676</v>
      </c>
      <c r="K16" s="306">
        <v>687</v>
      </c>
      <c r="L16" s="306">
        <v>729</v>
      </c>
      <c r="M16" s="306">
        <v>734</v>
      </c>
      <c r="N16" s="306">
        <v>747</v>
      </c>
    </row>
    <row r="17" spans="1:14" x14ac:dyDescent="0.2">
      <c r="A17" s="18" t="s">
        <v>11</v>
      </c>
      <c r="B17" s="306">
        <v>126</v>
      </c>
      <c r="C17" s="306">
        <v>137</v>
      </c>
      <c r="D17" s="306">
        <v>133</v>
      </c>
      <c r="E17" s="306">
        <v>115</v>
      </c>
      <c r="F17" s="306">
        <v>155</v>
      </c>
      <c r="G17" s="306">
        <v>159</v>
      </c>
      <c r="H17" s="306">
        <v>165</v>
      </c>
      <c r="I17" s="306">
        <v>162</v>
      </c>
      <c r="J17" s="306">
        <v>181</v>
      </c>
      <c r="K17" s="306">
        <v>248</v>
      </c>
      <c r="L17" s="306">
        <v>247</v>
      </c>
      <c r="M17" s="306">
        <v>245</v>
      </c>
      <c r="N17" s="306">
        <v>264</v>
      </c>
    </row>
    <row r="18" spans="1:14" x14ac:dyDescent="0.2">
      <c r="A18" s="18" t="s">
        <v>12</v>
      </c>
      <c r="B18" s="306">
        <v>3029</v>
      </c>
      <c r="C18" s="306">
        <v>3208</v>
      </c>
      <c r="D18" s="306">
        <v>3379</v>
      </c>
      <c r="E18" s="306">
        <v>3286</v>
      </c>
      <c r="F18" s="306">
        <v>3345</v>
      </c>
      <c r="G18" s="306">
        <v>3601</v>
      </c>
      <c r="H18" s="306">
        <v>3811</v>
      </c>
      <c r="I18" s="306">
        <v>3855</v>
      </c>
      <c r="J18" s="306">
        <v>4127</v>
      </c>
      <c r="K18" s="306">
        <v>4496</v>
      </c>
      <c r="L18" s="306">
        <v>4794</v>
      </c>
      <c r="M18" s="306">
        <v>5320</v>
      </c>
      <c r="N18" s="306">
        <v>5446</v>
      </c>
    </row>
    <row r="19" spans="1:14" x14ac:dyDescent="0.2">
      <c r="A19" s="18" t="s">
        <v>13</v>
      </c>
      <c r="B19" s="306">
        <v>127</v>
      </c>
      <c r="C19" s="306">
        <v>127</v>
      </c>
      <c r="D19" s="306">
        <v>139</v>
      </c>
      <c r="E19" s="306">
        <v>136</v>
      </c>
      <c r="F19" s="306">
        <v>134</v>
      </c>
      <c r="G19" s="306">
        <v>132</v>
      </c>
      <c r="H19" s="306">
        <v>139</v>
      </c>
      <c r="I19" s="306">
        <v>127</v>
      </c>
      <c r="J19" s="306">
        <v>126</v>
      </c>
      <c r="K19" s="306">
        <v>134</v>
      </c>
      <c r="L19" s="306">
        <v>140</v>
      </c>
      <c r="M19" s="306">
        <v>139</v>
      </c>
      <c r="N19" s="306">
        <v>135</v>
      </c>
    </row>
    <row r="20" spans="1:14" x14ac:dyDescent="0.2">
      <c r="A20" s="18" t="s">
        <v>14</v>
      </c>
      <c r="B20" s="306">
        <v>488</v>
      </c>
      <c r="C20" s="306">
        <v>454</v>
      </c>
      <c r="D20" s="306">
        <v>409</v>
      </c>
      <c r="E20" s="306">
        <v>370</v>
      </c>
      <c r="F20" s="306">
        <v>404</v>
      </c>
      <c r="G20" s="306">
        <v>466</v>
      </c>
      <c r="H20" s="306">
        <v>540</v>
      </c>
      <c r="I20" s="306">
        <v>645</v>
      </c>
      <c r="J20" s="306">
        <v>717</v>
      </c>
      <c r="K20" s="306">
        <v>831</v>
      </c>
      <c r="L20" s="306">
        <v>909</v>
      </c>
      <c r="M20" s="306">
        <v>900</v>
      </c>
      <c r="N20" s="306">
        <v>919</v>
      </c>
    </row>
    <row r="21" spans="1:14" x14ac:dyDescent="0.2">
      <c r="A21" s="18" t="s">
        <v>15</v>
      </c>
      <c r="B21" s="306">
        <v>1244</v>
      </c>
      <c r="C21" s="306">
        <v>1281</v>
      </c>
      <c r="D21" s="306">
        <v>1316</v>
      </c>
      <c r="E21" s="306">
        <v>1304</v>
      </c>
      <c r="F21" s="306">
        <v>1372</v>
      </c>
      <c r="G21" s="306">
        <v>1377</v>
      </c>
      <c r="H21" s="306">
        <v>1382</v>
      </c>
      <c r="I21" s="306">
        <v>1374</v>
      </c>
      <c r="J21" s="306">
        <v>1372</v>
      </c>
      <c r="K21" s="306">
        <v>1504</v>
      </c>
      <c r="L21" s="306">
        <v>1583</v>
      </c>
      <c r="M21" s="306">
        <v>1519</v>
      </c>
      <c r="N21" s="306">
        <v>1646</v>
      </c>
    </row>
    <row r="22" spans="1:14" x14ac:dyDescent="0.2">
      <c r="A22" s="18" t="s">
        <v>16</v>
      </c>
      <c r="B22" s="306">
        <v>3533</v>
      </c>
      <c r="C22" s="306">
        <v>3608</v>
      </c>
      <c r="D22" s="306">
        <v>3636</v>
      </c>
      <c r="E22" s="306">
        <v>3401</v>
      </c>
      <c r="F22" s="306">
        <v>3638</v>
      </c>
      <c r="G22" s="306">
        <v>3684</v>
      </c>
      <c r="H22" s="306">
        <v>3878</v>
      </c>
      <c r="I22" s="306">
        <v>3879</v>
      </c>
      <c r="J22" s="306">
        <v>4028</v>
      </c>
      <c r="K22" s="306">
        <v>4580</v>
      </c>
      <c r="L22" s="306">
        <v>5079</v>
      </c>
      <c r="M22" s="306">
        <v>4318</v>
      </c>
      <c r="N22" s="306">
        <v>3919</v>
      </c>
    </row>
    <row r="23" spans="1:14" x14ac:dyDescent="0.2">
      <c r="A23" s="18" t="s">
        <v>17</v>
      </c>
      <c r="B23" s="306">
        <v>972</v>
      </c>
      <c r="C23" s="306">
        <v>1010</v>
      </c>
      <c r="D23" s="306">
        <v>945</v>
      </c>
      <c r="E23" s="306">
        <v>925</v>
      </c>
      <c r="F23" s="306">
        <v>953</v>
      </c>
      <c r="G23" s="306">
        <v>957</v>
      </c>
      <c r="H23" s="306">
        <v>984</v>
      </c>
      <c r="I23" s="306">
        <v>910</v>
      </c>
      <c r="J23" s="306">
        <v>960</v>
      </c>
      <c r="K23" s="306">
        <v>1092</v>
      </c>
      <c r="L23" s="306">
        <v>1161</v>
      </c>
      <c r="M23" s="306">
        <v>1113</v>
      </c>
      <c r="N23" s="306">
        <v>1061</v>
      </c>
    </row>
    <row r="24" spans="1:14" x14ac:dyDescent="0.2">
      <c r="A24" s="18" t="s">
        <v>18</v>
      </c>
      <c r="B24" s="306">
        <v>109</v>
      </c>
      <c r="C24" s="306">
        <v>117</v>
      </c>
      <c r="D24" s="306">
        <v>107</v>
      </c>
      <c r="E24" s="306">
        <v>113</v>
      </c>
      <c r="F24" s="306">
        <v>108</v>
      </c>
      <c r="G24" s="306">
        <v>137</v>
      </c>
      <c r="H24" s="306">
        <v>142</v>
      </c>
      <c r="I24" s="306">
        <v>165</v>
      </c>
      <c r="J24" s="306">
        <v>167</v>
      </c>
      <c r="K24" s="306">
        <v>171</v>
      </c>
      <c r="L24" s="306">
        <v>168</v>
      </c>
      <c r="M24" s="306">
        <v>188</v>
      </c>
      <c r="N24" s="306">
        <v>179</v>
      </c>
    </row>
    <row r="25" spans="1:14" x14ac:dyDescent="0.2">
      <c r="A25" s="18" t="s">
        <v>19</v>
      </c>
      <c r="B25" s="306">
        <v>1082</v>
      </c>
      <c r="C25" s="306">
        <v>1007</v>
      </c>
      <c r="D25" s="306">
        <v>998</v>
      </c>
      <c r="E25" s="306">
        <v>943</v>
      </c>
      <c r="F25" s="306">
        <v>899</v>
      </c>
      <c r="G25" s="306">
        <v>840</v>
      </c>
      <c r="H25" s="306">
        <v>872</v>
      </c>
      <c r="I25" s="306">
        <v>850</v>
      </c>
      <c r="J25" s="306">
        <v>843</v>
      </c>
      <c r="K25" s="306">
        <v>855</v>
      </c>
      <c r="L25" s="306">
        <v>913</v>
      </c>
      <c r="M25" s="306">
        <v>862</v>
      </c>
      <c r="N25" s="306">
        <v>802</v>
      </c>
    </row>
    <row r="26" spans="1:14" x14ac:dyDescent="0.2">
      <c r="A26" s="18" t="s">
        <v>20</v>
      </c>
      <c r="B26" s="306">
        <v>189</v>
      </c>
      <c r="C26" s="306">
        <v>200</v>
      </c>
      <c r="D26" s="306">
        <v>209</v>
      </c>
      <c r="E26" s="306">
        <v>209</v>
      </c>
      <c r="F26" s="306">
        <v>229</v>
      </c>
      <c r="G26" s="306">
        <v>196</v>
      </c>
      <c r="H26" s="306">
        <v>208</v>
      </c>
      <c r="I26" s="306">
        <v>195</v>
      </c>
      <c r="J26" s="306">
        <v>220</v>
      </c>
      <c r="K26" s="306">
        <v>211</v>
      </c>
      <c r="L26" s="306">
        <v>240</v>
      </c>
      <c r="M26" s="306">
        <v>197</v>
      </c>
      <c r="N26" s="306">
        <v>190</v>
      </c>
    </row>
    <row r="27" spans="1:14" x14ac:dyDescent="0.2">
      <c r="A27" s="18" t="s">
        <v>21</v>
      </c>
      <c r="B27" s="306">
        <v>419</v>
      </c>
      <c r="C27" s="306">
        <v>408</v>
      </c>
      <c r="D27" s="306">
        <v>409</v>
      </c>
      <c r="E27" s="306">
        <v>418</v>
      </c>
      <c r="F27" s="306">
        <v>451</v>
      </c>
      <c r="G27" s="306">
        <v>516</v>
      </c>
      <c r="H27" s="306">
        <v>542</v>
      </c>
      <c r="I27" s="306">
        <v>530</v>
      </c>
      <c r="J27" s="306">
        <v>548</v>
      </c>
      <c r="K27" s="306">
        <v>520</v>
      </c>
      <c r="L27" s="306">
        <v>474</v>
      </c>
      <c r="M27" s="306">
        <v>440</v>
      </c>
      <c r="N27" s="306">
        <v>460</v>
      </c>
    </row>
    <row r="28" spans="1:14" x14ac:dyDescent="0.2">
      <c r="A28" s="18" t="s">
        <v>22</v>
      </c>
      <c r="B28" s="306">
        <v>1089</v>
      </c>
      <c r="C28" s="306">
        <v>1046</v>
      </c>
      <c r="D28" s="306">
        <v>1064</v>
      </c>
      <c r="E28" s="306">
        <v>990</v>
      </c>
      <c r="F28" s="306">
        <v>965</v>
      </c>
      <c r="G28" s="306">
        <v>895</v>
      </c>
      <c r="H28" s="306">
        <v>856</v>
      </c>
      <c r="I28" s="306">
        <v>792</v>
      </c>
      <c r="J28" s="306">
        <v>783</v>
      </c>
      <c r="K28" s="306">
        <v>915</v>
      </c>
      <c r="L28" s="306">
        <v>876</v>
      </c>
      <c r="M28" s="306">
        <v>742</v>
      </c>
      <c r="N28" s="306">
        <v>737</v>
      </c>
    </row>
    <row r="29" spans="1:14" x14ac:dyDescent="0.2">
      <c r="A29" s="18" t="s">
        <v>23</v>
      </c>
      <c r="B29" s="306">
        <v>105</v>
      </c>
      <c r="C29" s="306">
        <v>104</v>
      </c>
      <c r="D29" s="306">
        <v>119</v>
      </c>
      <c r="E29" s="306">
        <v>119</v>
      </c>
      <c r="F29" s="306">
        <v>139</v>
      </c>
      <c r="G29" s="306">
        <v>146</v>
      </c>
      <c r="H29" s="306">
        <v>140</v>
      </c>
      <c r="I29" s="306">
        <v>140</v>
      </c>
      <c r="J29" s="306">
        <v>138</v>
      </c>
      <c r="K29" s="306">
        <v>152</v>
      </c>
      <c r="L29" s="306">
        <v>154</v>
      </c>
      <c r="M29" s="306">
        <v>153</v>
      </c>
      <c r="N29" s="306">
        <v>164</v>
      </c>
    </row>
    <row r="30" spans="1:14" x14ac:dyDescent="0.2">
      <c r="A30" s="18" t="s">
        <v>24</v>
      </c>
      <c r="B30" s="306">
        <v>302</v>
      </c>
      <c r="C30" s="306">
        <v>281</v>
      </c>
      <c r="D30" s="306">
        <v>292</v>
      </c>
      <c r="E30" s="306">
        <v>185</v>
      </c>
      <c r="F30" s="306">
        <v>233</v>
      </c>
      <c r="G30" s="306">
        <v>159</v>
      </c>
      <c r="H30" s="306">
        <v>193</v>
      </c>
      <c r="I30" s="306">
        <v>183</v>
      </c>
      <c r="J30" s="306">
        <v>177</v>
      </c>
      <c r="K30" s="306">
        <v>163</v>
      </c>
      <c r="L30" s="306">
        <v>183</v>
      </c>
      <c r="M30" s="306">
        <v>151</v>
      </c>
      <c r="N30" s="306">
        <v>132</v>
      </c>
    </row>
    <row r="31" spans="1:14" x14ac:dyDescent="0.2">
      <c r="A31" s="18" t="s">
        <v>25</v>
      </c>
      <c r="B31" s="306">
        <v>348</v>
      </c>
      <c r="C31" s="306">
        <v>349</v>
      </c>
      <c r="D31" s="306">
        <v>357</v>
      </c>
      <c r="E31" s="306">
        <v>328</v>
      </c>
      <c r="F31" s="306">
        <v>317</v>
      </c>
      <c r="G31" s="306">
        <v>311</v>
      </c>
      <c r="H31" s="306">
        <v>325</v>
      </c>
      <c r="I31" s="306">
        <v>289</v>
      </c>
      <c r="J31" s="306">
        <v>292</v>
      </c>
      <c r="K31" s="306">
        <v>374</v>
      </c>
      <c r="L31" s="306">
        <v>411</v>
      </c>
      <c r="M31" s="306">
        <v>375</v>
      </c>
      <c r="N31" s="306">
        <v>326</v>
      </c>
    </row>
    <row r="32" spans="1:14" x14ac:dyDescent="0.2">
      <c r="A32" s="18" t="s">
        <v>26</v>
      </c>
      <c r="B32" s="306">
        <v>286</v>
      </c>
      <c r="C32" s="306">
        <v>319</v>
      </c>
      <c r="D32" s="306">
        <v>288</v>
      </c>
      <c r="E32" s="306">
        <v>272</v>
      </c>
      <c r="F32" s="306">
        <v>256</v>
      </c>
      <c r="G32" s="306">
        <v>277</v>
      </c>
      <c r="H32" s="306">
        <v>277</v>
      </c>
      <c r="I32" s="306">
        <v>261</v>
      </c>
      <c r="J32" s="306">
        <v>240</v>
      </c>
      <c r="K32" s="306">
        <v>290</v>
      </c>
      <c r="L32" s="306">
        <v>286</v>
      </c>
      <c r="M32" s="306">
        <v>289</v>
      </c>
      <c r="N32" s="306">
        <v>264</v>
      </c>
    </row>
    <row r="33" spans="1:14" x14ac:dyDescent="0.2">
      <c r="A33" s="18" t="s">
        <v>27</v>
      </c>
      <c r="B33" s="306">
        <v>128</v>
      </c>
      <c r="C33" s="306">
        <v>111</v>
      </c>
      <c r="D33" s="306">
        <v>105</v>
      </c>
      <c r="E33" s="306">
        <v>95</v>
      </c>
      <c r="F33" s="306">
        <v>109</v>
      </c>
      <c r="G33" s="306">
        <v>111</v>
      </c>
      <c r="H33" s="306">
        <v>112</v>
      </c>
      <c r="I33" s="306">
        <v>105</v>
      </c>
      <c r="J33" s="306">
        <v>99</v>
      </c>
      <c r="K33" s="306">
        <v>101</v>
      </c>
      <c r="L33" s="306">
        <v>102</v>
      </c>
      <c r="M33" s="306">
        <v>89</v>
      </c>
      <c r="N33" s="306">
        <v>89</v>
      </c>
    </row>
    <row r="34" spans="1:14" x14ac:dyDescent="0.2">
      <c r="A34" s="18" t="s">
        <v>28</v>
      </c>
      <c r="B34" s="306">
        <v>241</v>
      </c>
      <c r="C34" s="306">
        <v>260</v>
      </c>
      <c r="D34" s="306">
        <v>268</v>
      </c>
      <c r="E34" s="306">
        <v>246</v>
      </c>
      <c r="F34" s="306">
        <v>291</v>
      </c>
      <c r="G34" s="306">
        <v>285</v>
      </c>
      <c r="H34" s="306">
        <v>297</v>
      </c>
      <c r="I34" s="306">
        <v>292</v>
      </c>
      <c r="J34" s="306">
        <v>339</v>
      </c>
      <c r="K34" s="306">
        <v>413</v>
      </c>
      <c r="L34" s="306">
        <v>412</v>
      </c>
      <c r="M34" s="306">
        <v>358</v>
      </c>
      <c r="N34" s="306">
        <v>400</v>
      </c>
    </row>
    <row r="35" spans="1:14" x14ac:dyDescent="0.2">
      <c r="A35" s="18" t="s">
        <v>29</v>
      </c>
      <c r="B35" s="306">
        <v>1104</v>
      </c>
      <c r="C35" s="306">
        <v>1113</v>
      </c>
      <c r="D35" s="306">
        <v>1097</v>
      </c>
      <c r="E35" s="306">
        <v>997</v>
      </c>
      <c r="F35" s="306">
        <v>1014</v>
      </c>
      <c r="G35" s="306">
        <v>1042</v>
      </c>
      <c r="H35" s="306">
        <v>1089</v>
      </c>
      <c r="I35" s="306">
        <v>1074</v>
      </c>
      <c r="J35" s="306">
        <v>1061</v>
      </c>
      <c r="K35" s="306">
        <v>1235</v>
      </c>
      <c r="L35" s="306">
        <v>1326</v>
      </c>
      <c r="M35" s="306">
        <v>1237</v>
      </c>
      <c r="N35" s="306">
        <v>1129</v>
      </c>
    </row>
    <row r="36" spans="1:14" x14ac:dyDescent="0.2">
      <c r="A36" s="18" t="s">
        <v>30</v>
      </c>
      <c r="B36" s="306">
        <v>362</v>
      </c>
      <c r="C36" s="306">
        <v>382</v>
      </c>
      <c r="D36" s="306">
        <v>368</v>
      </c>
      <c r="E36" s="306">
        <v>377</v>
      </c>
      <c r="F36" s="306">
        <v>412</v>
      </c>
      <c r="G36" s="306">
        <v>431</v>
      </c>
      <c r="H36" s="306">
        <v>464</v>
      </c>
      <c r="I36" s="306">
        <v>507</v>
      </c>
      <c r="J36" s="306">
        <v>592</v>
      </c>
      <c r="K36" s="306">
        <v>650</v>
      </c>
      <c r="L36" s="306">
        <v>697</v>
      </c>
      <c r="M36" s="306">
        <v>731</v>
      </c>
      <c r="N36" s="306">
        <v>716</v>
      </c>
    </row>
    <row r="37" spans="1:14" x14ac:dyDescent="0.2">
      <c r="A37" s="18" t="s">
        <v>31</v>
      </c>
      <c r="B37" s="306">
        <v>482</v>
      </c>
      <c r="C37" s="306">
        <v>456</v>
      </c>
      <c r="D37" s="306">
        <v>501</v>
      </c>
      <c r="E37" s="306">
        <v>470</v>
      </c>
      <c r="F37" s="306">
        <v>532</v>
      </c>
      <c r="G37" s="306">
        <v>494</v>
      </c>
      <c r="H37" s="306">
        <v>491</v>
      </c>
      <c r="I37" s="306">
        <v>502</v>
      </c>
      <c r="J37" s="306">
        <v>526</v>
      </c>
      <c r="K37" s="306">
        <v>621</v>
      </c>
      <c r="L37" s="306">
        <v>629</v>
      </c>
      <c r="M37" s="306">
        <v>517</v>
      </c>
      <c r="N37" s="306">
        <v>500</v>
      </c>
    </row>
    <row r="38" spans="1:14" x14ac:dyDescent="0.2">
      <c r="A38" s="19" t="s">
        <v>32</v>
      </c>
      <c r="B38" s="307">
        <v>1146</v>
      </c>
      <c r="C38" s="307">
        <v>1259</v>
      </c>
      <c r="D38" s="307">
        <v>1268</v>
      </c>
      <c r="E38" s="307">
        <v>1038</v>
      </c>
      <c r="F38" s="307">
        <v>1049</v>
      </c>
      <c r="G38" s="307">
        <v>895</v>
      </c>
      <c r="H38" s="307">
        <v>989</v>
      </c>
      <c r="I38" s="307">
        <v>838</v>
      </c>
      <c r="J38" s="307">
        <v>873</v>
      </c>
      <c r="K38" s="307">
        <v>1048</v>
      </c>
      <c r="L38" s="307">
        <v>1177</v>
      </c>
      <c r="M38" s="307">
        <v>1154</v>
      </c>
      <c r="N38" s="307">
        <v>1246</v>
      </c>
    </row>
  </sheetData>
  <mergeCells count="3">
    <mergeCell ref="B4:E4"/>
    <mergeCell ref="F4:I4"/>
    <mergeCell ref="J4:M4"/>
  </mergeCells>
  <hyperlinks>
    <hyperlink ref="A2" location="Contents!A1" display="Back to contents"/>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W46"/>
  <sheetViews>
    <sheetView showGridLines="0" topLeftCell="B1" workbookViewId="0">
      <selection activeCell="A2" sqref="A2"/>
    </sheetView>
  </sheetViews>
  <sheetFormatPr defaultRowHeight="12.75" x14ac:dyDescent="0.2"/>
  <cols>
    <col min="1" max="1" width="29.7109375" style="21" customWidth="1"/>
    <col min="2" max="20" width="10.140625" style="21" customWidth="1"/>
    <col min="21" max="21" width="3.85546875" style="21" customWidth="1"/>
    <col min="22" max="22" width="9.140625" style="21"/>
    <col min="23" max="23" width="12.7109375" style="21" customWidth="1"/>
    <col min="24" max="16384" width="9.140625" style="21"/>
  </cols>
  <sheetData>
    <row r="1" spans="1:23" x14ac:dyDescent="0.2">
      <c r="A1" s="30" t="s">
        <v>272</v>
      </c>
    </row>
    <row r="2" spans="1:23" ht="15" x14ac:dyDescent="0.25">
      <c r="A2" s="226" t="s">
        <v>241</v>
      </c>
    </row>
    <row r="3" spans="1:23" ht="12.75" customHeight="1" x14ac:dyDescent="0.2">
      <c r="V3" s="345" t="s">
        <v>269</v>
      </c>
      <c r="W3" s="346"/>
    </row>
    <row r="4" spans="1:23" s="15" customFormat="1" x14ac:dyDescent="0.25">
      <c r="A4" s="14"/>
      <c r="B4" s="12" t="s">
        <v>135</v>
      </c>
      <c r="C4" s="12" t="s">
        <v>136</v>
      </c>
      <c r="D4" s="12" t="s">
        <v>137</v>
      </c>
      <c r="E4" s="12" t="s">
        <v>138</v>
      </c>
      <c r="F4" s="12" t="s">
        <v>139</v>
      </c>
      <c r="G4" s="12" t="s">
        <v>140</v>
      </c>
      <c r="H4" s="288" t="s">
        <v>141</v>
      </c>
      <c r="I4" s="288" t="s">
        <v>142</v>
      </c>
      <c r="J4" s="287" t="s">
        <v>143</v>
      </c>
      <c r="K4" s="288" t="s">
        <v>144</v>
      </c>
      <c r="L4" s="288" t="s">
        <v>145</v>
      </c>
      <c r="M4" s="288" t="s">
        <v>146</v>
      </c>
      <c r="N4" s="288" t="s">
        <v>147</v>
      </c>
      <c r="O4" s="288" t="s">
        <v>148</v>
      </c>
      <c r="P4" s="288" t="s">
        <v>149</v>
      </c>
      <c r="Q4" s="288" t="s">
        <v>150</v>
      </c>
      <c r="R4" s="288" t="s">
        <v>151</v>
      </c>
      <c r="S4" s="288" t="s">
        <v>152</v>
      </c>
      <c r="T4" s="288" t="s">
        <v>267</v>
      </c>
      <c r="V4" s="13" t="s">
        <v>154</v>
      </c>
      <c r="W4" s="13" t="s">
        <v>155</v>
      </c>
    </row>
    <row r="5" spans="1:23" s="16" customFormat="1" x14ac:dyDescent="0.2">
      <c r="A5" s="4" t="s">
        <v>153</v>
      </c>
      <c r="B5" s="7">
        <v>52049</v>
      </c>
      <c r="C5" s="7">
        <v>56551</v>
      </c>
      <c r="D5" s="7">
        <v>57281</v>
      </c>
      <c r="E5" s="7">
        <v>60292</v>
      </c>
      <c r="F5" s="7">
        <v>59210</v>
      </c>
      <c r="G5" s="7">
        <v>57235</v>
      </c>
      <c r="H5" s="7">
        <v>57666</v>
      </c>
      <c r="I5" s="7">
        <v>57208</v>
      </c>
      <c r="J5" s="7">
        <v>55629</v>
      </c>
      <c r="K5" s="7">
        <v>45534</v>
      </c>
      <c r="L5" s="7">
        <v>40026</v>
      </c>
      <c r="M5" s="7">
        <v>36827</v>
      </c>
      <c r="N5" s="7">
        <v>35968</v>
      </c>
      <c r="O5" s="7">
        <v>34970</v>
      </c>
      <c r="P5" s="7">
        <v>34719</v>
      </c>
      <c r="Q5" s="7">
        <v>35558</v>
      </c>
      <c r="R5" s="7">
        <v>36778</v>
      </c>
      <c r="S5" s="7">
        <v>37043</v>
      </c>
      <c r="T5" s="7">
        <v>33792</v>
      </c>
      <c r="V5" s="35">
        <f>T5-S5</f>
        <v>-3251</v>
      </c>
      <c r="W5" s="41">
        <f>V5/S5</f>
        <v>-8.7762870177901353E-2</v>
      </c>
    </row>
    <row r="6" spans="1:23" s="165" customFormat="1" x14ac:dyDescent="0.2">
      <c r="A6" s="163" t="s">
        <v>193</v>
      </c>
      <c r="B6" s="164">
        <v>5287</v>
      </c>
      <c r="C6" s="164">
        <v>5275</v>
      </c>
      <c r="D6" s="164">
        <v>4148</v>
      </c>
      <c r="E6" s="164">
        <v>3883</v>
      </c>
      <c r="F6" s="164">
        <v>3817</v>
      </c>
      <c r="G6" s="164">
        <v>3426</v>
      </c>
      <c r="H6" s="164">
        <v>3296</v>
      </c>
      <c r="I6" s="164">
        <v>2744</v>
      </c>
      <c r="J6" s="164">
        <v>2523</v>
      </c>
      <c r="K6" s="164">
        <v>1963</v>
      </c>
      <c r="L6" s="164">
        <v>1762</v>
      </c>
      <c r="M6" s="164">
        <v>1560</v>
      </c>
      <c r="N6" s="164">
        <v>1513</v>
      </c>
      <c r="O6" s="164">
        <v>1404</v>
      </c>
      <c r="P6" s="164">
        <v>1581</v>
      </c>
      <c r="Q6" s="164">
        <v>1542</v>
      </c>
      <c r="R6" s="164">
        <v>1664</v>
      </c>
      <c r="S6" s="164">
        <v>1661</v>
      </c>
      <c r="T6" s="164">
        <v>1471</v>
      </c>
      <c r="V6" s="36">
        <f>T6-S6</f>
        <v>-190</v>
      </c>
      <c r="W6" s="166">
        <f>V6/S6</f>
        <v>-0.11438892233594221</v>
      </c>
    </row>
    <row r="7" spans="1:23" s="22" customFormat="1" x14ac:dyDescent="0.25">
      <c r="A7" s="3" t="s">
        <v>192</v>
      </c>
      <c r="B7" s="20">
        <f>B6/B5</f>
        <v>0.10157735979557725</v>
      </c>
      <c r="C7" s="20">
        <f t="shared" ref="C7:S7" si="0">C6/C5</f>
        <v>9.3278633445916082E-2</v>
      </c>
      <c r="D7" s="20">
        <f t="shared" si="0"/>
        <v>7.2414936890068254E-2</v>
      </c>
      <c r="E7" s="20">
        <f t="shared" si="0"/>
        <v>6.4403237577124656E-2</v>
      </c>
      <c r="F7" s="20">
        <f t="shared" si="0"/>
        <v>6.4465461915217029E-2</v>
      </c>
      <c r="G7" s="20">
        <f t="shared" si="0"/>
        <v>5.9858478203896219E-2</v>
      </c>
      <c r="H7" s="20">
        <f t="shared" si="0"/>
        <v>5.7156730135608506E-2</v>
      </c>
      <c r="I7" s="20">
        <f t="shared" si="0"/>
        <v>4.7965319535729266E-2</v>
      </c>
      <c r="J7" s="20">
        <f t="shared" si="0"/>
        <v>4.5354041956533461E-2</v>
      </c>
      <c r="K7" s="20">
        <f t="shared" si="0"/>
        <v>4.3110642596740897E-2</v>
      </c>
      <c r="L7" s="20">
        <f t="shared" si="0"/>
        <v>4.402138609903563E-2</v>
      </c>
      <c r="M7" s="20">
        <f t="shared" si="0"/>
        <v>4.2360224835039512E-2</v>
      </c>
      <c r="N7" s="20">
        <f t="shared" si="0"/>
        <v>4.2065169039145908E-2</v>
      </c>
      <c r="O7" s="20">
        <f t="shared" si="0"/>
        <v>4.0148698884758367E-2</v>
      </c>
      <c r="P7" s="20">
        <f t="shared" si="0"/>
        <v>4.5537025835997579E-2</v>
      </c>
      <c r="Q7" s="20">
        <f t="shared" si="0"/>
        <v>4.3365768603408517E-2</v>
      </c>
      <c r="R7" s="20">
        <f t="shared" si="0"/>
        <v>4.5244439610636795E-2</v>
      </c>
      <c r="S7" s="20">
        <f t="shared" si="0"/>
        <v>4.483978079529196E-2</v>
      </c>
      <c r="T7" s="20">
        <f>T6/T5</f>
        <v>4.353101325757576E-2</v>
      </c>
    </row>
    <row r="9" spans="1:23" s="154" customFormat="1" ht="12.75" customHeight="1" x14ac:dyDescent="0.2">
      <c r="A9" s="30" t="s">
        <v>291</v>
      </c>
    </row>
    <row r="10" spans="1:23" ht="12.75" customHeight="1" x14ac:dyDescent="0.2">
      <c r="V10" s="345" t="s">
        <v>269</v>
      </c>
      <c r="W10" s="346"/>
    </row>
    <row r="11" spans="1:23" s="15" customFormat="1" x14ac:dyDescent="0.25">
      <c r="A11" s="14"/>
      <c r="B11" s="12" t="s">
        <v>135</v>
      </c>
      <c r="C11" s="12" t="s">
        <v>136</v>
      </c>
      <c r="D11" s="12" t="s">
        <v>137</v>
      </c>
      <c r="E11" s="12" t="s">
        <v>138</v>
      </c>
      <c r="F11" s="12" t="s">
        <v>139</v>
      </c>
      <c r="G11" s="12" t="s">
        <v>140</v>
      </c>
      <c r="H11" s="288" t="s">
        <v>141</v>
      </c>
      <c r="I11" s="288" t="s">
        <v>142</v>
      </c>
      <c r="J11" s="287" t="s">
        <v>143</v>
      </c>
      <c r="K11" s="288" t="s">
        <v>144</v>
      </c>
      <c r="L11" s="288" t="s">
        <v>145</v>
      </c>
      <c r="M11" s="288" t="s">
        <v>146</v>
      </c>
      <c r="N11" s="288" t="s">
        <v>147</v>
      </c>
      <c r="O11" s="288" t="s">
        <v>148</v>
      </c>
      <c r="P11" s="288" t="s">
        <v>149</v>
      </c>
      <c r="Q11" s="288" t="s">
        <v>150</v>
      </c>
      <c r="R11" s="288" t="s">
        <v>151</v>
      </c>
      <c r="S11" s="288" t="s">
        <v>152</v>
      </c>
      <c r="T11" s="288" t="s">
        <v>267</v>
      </c>
      <c r="V11" s="13" t="s">
        <v>154</v>
      </c>
      <c r="W11" s="13" t="s">
        <v>155</v>
      </c>
    </row>
    <row r="12" spans="1:23" s="23" customFormat="1" x14ac:dyDescent="0.2">
      <c r="A12" s="4" t="s">
        <v>0</v>
      </c>
      <c r="B12" s="125">
        <v>5285</v>
      </c>
      <c r="C12" s="125">
        <v>5275</v>
      </c>
      <c r="D12" s="125">
        <v>4150</v>
      </c>
      <c r="E12" s="125">
        <v>3885</v>
      </c>
      <c r="F12" s="125">
        <v>3815</v>
      </c>
      <c r="G12" s="125">
        <v>3425</v>
      </c>
      <c r="H12" s="125">
        <v>3295</v>
      </c>
      <c r="I12" s="125">
        <v>2745</v>
      </c>
      <c r="J12" s="125">
        <v>2525</v>
      </c>
      <c r="K12" s="125">
        <v>1965</v>
      </c>
      <c r="L12" s="125">
        <v>1760</v>
      </c>
      <c r="M12" s="125">
        <v>1560</v>
      </c>
      <c r="N12" s="125">
        <v>1515</v>
      </c>
      <c r="O12" s="125">
        <v>1405</v>
      </c>
      <c r="P12" s="125">
        <v>1580</v>
      </c>
      <c r="Q12" s="125">
        <v>1540</v>
      </c>
      <c r="R12" s="125">
        <v>1665</v>
      </c>
      <c r="S12" s="125">
        <v>1660</v>
      </c>
      <c r="T12" s="125">
        <v>1470</v>
      </c>
      <c r="V12" s="35">
        <f>T12-S12</f>
        <v>-190</v>
      </c>
      <c r="W12" s="41">
        <f>V12/S12</f>
        <v>-0.1144578313253012</v>
      </c>
    </row>
    <row r="13" spans="1:23" x14ac:dyDescent="0.2">
      <c r="A13" s="2" t="s">
        <v>1</v>
      </c>
      <c r="B13" s="123">
        <v>485</v>
      </c>
      <c r="C13" s="123">
        <v>670</v>
      </c>
      <c r="D13" s="123">
        <v>515</v>
      </c>
      <c r="E13" s="123">
        <v>465</v>
      </c>
      <c r="F13" s="123">
        <v>445</v>
      </c>
      <c r="G13" s="123">
        <v>360</v>
      </c>
      <c r="H13" s="123">
        <v>340</v>
      </c>
      <c r="I13" s="123">
        <v>185</v>
      </c>
      <c r="J13" s="123">
        <v>220</v>
      </c>
      <c r="K13" s="123">
        <v>85</v>
      </c>
      <c r="L13" s="123">
        <v>65</v>
      </c>
      <c r="M13" s="123">
        <v>40</v>
      </c>
      <c r="N13" s="123">
        <v>100</v>
      </c>
      <c r="O13" s="123">
        <v>100</v>
      </c>
      <c r="P13" s="123">
        <v>70</v>
      </c>
      <c r="Q13" s="123">
        <v>45</v>
      </c>
      <c r="R13" s="123">
        <v>60</v>
      </c>
      <c r="S13" s="123">
        <v>60</v>
      </c>
      <c r="T13" s="123">
        <v>55</v>
      </c>
      <c r="V13" s="37">
        <f t="shared" ref="V13:V44" si="1">T13-S13</f>
        <v>-5</v>
      </c>
      <c r="W13" s="43">
        <f>V13/S13</f>
        <v>-8.3333333333333329E-2</v>
      </c>
    </row>
    <row r="14" spans="1:23" x14ac:dyDescent="0.2">
      <c r="A14" s="2" t="s">
        <v>2</v>
      </c>
      <c r="B14" s="123">
        <v>85</v>
      </c>
      <c r="C14" s="123">
        <v>90</v>
      </c>
      <c r="D14" s="123">
        <v>80</v>
      </c>
      <c r="E14" s="123">
        <v>125</v>
      </c>
      <c r="F14" s="123">
        <v>140</v>
      </c>
      <c r="G14" s="123">
        <v>125</v>
      </c>
      <c r="H14" s="123">
        <v>140</v>
      </c>
      <c r="I14" s="123">
        <v>115</v>
      </c>
      <c r="J14" s="123">
        <v>105</v>
      </c>
      <c r="K14" s="123">
        <v>85</v>
      </c>
      <c r="L14" s="123">
        <v>80</v>
      </c>
      <c r="M14" s="123">
        <v>70</v>
      </c>
      <c r="N14" s="123">
        <v>70</v>
      </c>
      <c r="O14" s="123">
        <v>45</v>
      </c>
      <c r="P14" s="123">
        <v>40</v>
      </c>
      <c r="Q14" s="123">
        <v>45</v>
      </c>
      <c r="R14" s="123">
        <v>55</v>
      </c>
      <c r="S14" s="123">
        <v>55</v>
      </c>
      <c r="T14" s="123">
        <v>45</v>
      </c>
      <c r="V14" s="37">
        <f t="shared" si="1"/>
        <v>-10</v>
      </c>
      <c r="W14" s="43">
        <f t="shared" ref="W14:W44" si="2">V14/S14</f>
        <v>-0.18181818181818182</v>
      </c>
    </row>
    <row r="15" spans="1:23" x14ac:dyDescent="0.2">
      <c r="A15" s="2" t="s">
        <v>3</v>
      </c>
      <c r="B15" s="123">
        <v>40</v>
      </c>
      <c r="C15" s="123">
        <v>60</v>
      </c>
      <c r="D15" s="123">
        <v>20</v>
      </c>
      <c r="E15" s="123">
        <v>10</v>
      </c>
      <c r="F15" s="123">
        <v>25</v>
      </c>
      <c r="G15" s="123">
        <v>30</v>
      </c>
      <c r="H15" s="123">
        <v>40</v>
      </c>
      <c r="I15" s="123">
        <v>20</v>
      </c>
      <c r="J15" s="123">
        <v>40</v>
      </c>
      <c r="K15" s="123">
        <v>30</v>
      </c>
      <c r="L15" s="123">
        <v>20</v>
      </c>
      <c r="M15" s="123">
        <v>20</v>
      </c>
      <c r="N15" s="123">
        <v>20</v>
      </c>
      <c r="O15" s="123">
        <v>35</v>
      </c>
      <c r="P15" s="123">
        <v>30</v>
      </c>
      <c r="Q15" s="123">
        <v>25</v>
      </c>
      <c r="R15" s="123">
        <v>20</v>
      </c>
      <c r="S15" s="123">
        <v>25</v>
      </c>
      <c r="T15" s="123">
        <v>15</v>
      </c>
      <c r="V15" s="37">
        <f t="shared" si="1"/>
        <v>-10</v>
      </c>
      <c r="W15" s="43">
        <f t="shared" si="2"/>
        <v>-0.4</v>
      </c>
    </row>
    <row r="16" spans="1:23" x14ac:dyDescent="0.2">
      <c r="A16" s="2" t="s">
        <v>4</v>
      </c>
      <c r="B16" s="123">
        <v>35</v>
      </c>
      <c r="C16" s="123">
        <v>60</v>
      </c>
      <c r="D16" s="123">
        <v>75</v>
      </c>
      <c r="E16" s="123">
        <v>75</v>
      </c>
      <c r="F16" s="123">
        <v>60</v>
      </c>
      <c r="G16" s="123">
        <v>45</v>
      </c>
      <c r="H16" s="123">
        <v>60</v>
      </c>
      <c r="I16" s="123">
        <v>60</v>
      </c>
      <c r="J16" s="123">
        <v>35</v>
      </c>
      <c r="K16" s="123">
        <v>30</v>
      </c>
      <c r="L16" s="123">
        <v>30</v>
      </c>
      <c r="M16" s="123">
        <v>25</v>
      </c>
      <c r="N16" s="123">
        <v>25</v>
      </c>
      <c r="O16" s="123">
        <v>20</v>
      </c>
      <c r="P16" s="123">
        <v>20</v>
      </c>
      <c r="Q16" s="123">
        <v>25</v>
      </c>
      <c r="R16" s="123">
        <v>30</v>
      </c>
      <c r="S16" s="123">
        <v>25</v>
      </c>
      <c r="T16" s="123">
        <v>25</v>
      </c>
      <c r="V16" s="37">
        <f t="shared" si="1"/>
        <v>0</v>
      </c>
      <c r="W16" s="43">
        <f t="shared" si="2"/>
        <v>0</v>
      </c>
    </row>
    <row r="17" spans="1:23" x14ac:dyDescent="0.2">
      <c r="A17" s="2" t="s">
        <v>5</v>
      </c>
      <c r="B17" s="123">
        <v>40</v>
      </c>
      <c r="C17" s="123">
        <v>60</v>
      </c>
      <c r="D17" s="123">
        <v>25</v>
      </c>
      <c r="E17" s="123">
        <v>10</v>
      </c>
      <c r="F17" s="123">
        <v>35</v>
      </c>
      <c r="G17" s="123">
        <v>35</v>
      </c>
      <c r="H17" s="123">
        <v>40</v>
      </c>
      <c r="I17" s="123">
        <v>25</v>
      </c>
      <c r="J17" s="123">
        <v>30</v>
      </c>
      <c r="K17" s="123">
        <v>20</v>
      </c>
      <c r="L17" s="123">
        <v>10</v>
      </c>
      <c r="M17" s="123">
        <v>20</v>
      </c>
      <c r="N17" s="123">
        <v>20</v>
      </c>
      <c r="O17" s="123">
        <v>15</v>
      </c>
      <c r="P17" s="123">
        <v>10</v>
      </c>
      <c r="Q17" s="123">
        <v>25</v>
      </c>
      <c r="R17" s="123">
        <v>30</v>
      </c>
      <c r="S17" s="123">
        <v>10</v>
      </c>
      <c r="T17" s="123">
        <v>10</v>
      </c>
      <c r="V17" s="37">
        <f t="shared" si="1"/>
        <v>0</v>
      </c>
      <c r="W17" s="43">
        <f t="shared" si="2"/>
        <v>0</v>
      </c>
    </row>
    <row r="18" spans="1:23" x14ac:dyDescent="0.2">
      <c r="A18" s="2" t="s">
        <v>6</v>
      </c>
      <c r="B18" s="123">
        <v>140</v>
      </c>
      <c r="C18" s="123">
        <v>120</v>
      </c>
      <c r="D18" s="123">
        <v>115</v>
      </c>
      <c r="E18" s="123">
        <v>115</v>
      </c>
      <c r="F18" s="123">
        <v>100</v>
      </c>
      <c r="G18" s="123">
        <v>115</v>
      </c>
      <c r="H18" s="123">
        <v>75</v>
      </c>
      <c r="I18" s="123">
        <v>70</v>
      </c>
      <c r="J18" s="123">
        <v>50</v>
      </c>
      <c r="K18" s="123">
        <v>55</v>
      </c>
      <c r="L18" s="123">
        <v>45</v>
      </c>
      <c r="M18" s="123">
        <v>40</v>
      </c>
      <c r="N18" s="123">
        <v>35</v>
      </c>
      <c r="O18" s="123">
        <v>35</v>
      </c>
      <c r="P18" s="123">
        <v>50</v>
      </c>
      <c r="Q18" s="123">
        <v>50</v>
      </c>
      <c r="R18" s="123">
        <v>50</v>
      </c>
      <c r="S18" s="123">
        <v>55</v>
      </c>
      <c r="T18" s="123">
        <v>40</v>
      </c>
      <c r="V18" s="37">
        <f t="shared" si="1"/>
        <v>-15</v>
      </c>
      <c r="W18" s="43">
        <f t="shared" si="2"/>
        <v>-0.27272727272727271</v>
      </c>
    </row>
    <row r="19" spans="1:23" x14ac:dyDescent="0.2">
      <c r="A19" s="2" t="s">
        <v>7</v>
      </c>
      <c r="B19" s="123">
        <v>60</v>
      </c>
      <c r="C19" s="123">
        <v>145</v>
      </c>
      <c r="D19" s="123">
        <v>190</v>
      </c>
      <c r="E19" s="123">
        <v>175</v>
      </c>
      <c r="F19" s="123">
        <v>170</v>
      </c>
      <c r="G19" s="123">
        <v>20</v>
      </c>
      <c r="H19" s="123">
        <v>215</v>
      </c>
      <c r="I19" s="123">
        <v>195</v>
      </c>
      <c r="J19" s="123">
        <v>135</v>
      </c>
      <c r="K19" s="123">
        <v>85</v>
      </c>
      <c r="L19" s="123">
        <v>90</v>
      </c>
      <c r="M19" s="123">
        <v>90</v>
      </c>
      <c r="N19" s="123">
        <v>75</v>
      </c>
      <c r="O19" s="123">
        <v>110</v>
      </c>
      <c r="P19" s="123">
        <v>105</v>
      </c>
      <c r="Q19" s="123">
        <v>85</v>
      </c>
      <c r="R19" s="123">
        <v>65</v>
      </c>
      <c r="S19" s="123">
        <v>75</v>
      </c>
      <c r="T19" s="123">
        <v>85</v>
      </c>
      <c r="V19" s="37">
        <f t="shared" si="1"/>
        <v>10</v>
      </c>
      <c r="W19" s="43">
        <f t="shared" si="2"/>
        <v>0.13333333333333333</v>
      </c>
    </row>
    <row r="20" spans="1:23" x14ac:dyDescent="0.2">
      <c r="A20" s="2" t="s">
        <v>8</v>
      </c>
      <c r="B20" s="123">
        <v>110</v>
      </c>
      <c r="C20" s="123">
        <v>75</v>
      </c>
      <c r="D20" s="123">
        <v>75</v>
      </c>
      <c r="E20" s="123">
        <v>75</v>
      </c>
      <c r="F20" s="123">
        <v>70</v>
      </c>
      <c r="G20" s="123">
        <v>60</v>
      </c>
      <c r="H20" s="123">
        <v>35</v>
      </c>
      <c r="I20" s="123">
        <v>25</v>
      </c>
      <c r="J20" s="123">
        <v>20</v>
      </c>
      <c r="K20" s="123">
        <v>30</v>
      </c>
      <c r="L20" s="123">
        <v>10</v>
      </c>
      <c r="M20" s="123">
        <v>10</v>
      </c>
      <c r="N20" s="123">
        <v>15</v>
      </c>
      <c r="O20" s="123">
        <v>20</v>
      </c>
      <c r="P20" s="123">
        <v>40</v>
      </c>
      <c r="Q20" s="123">
        <v>35</v>
      </c>
      <c r="R20" s="123">
        <v>40</v>
      </c>
      <c r="S20" s="123">
        <v>40</v>
      </c>
      <c r="T20" s="123">
        <v>50</v>
      </c>
      <c r="V20" s="37">
        <f t="shared" si="1"/>
        <v>10</v>
      </c>
      <c r="W20" s="43">
        <f t="shared" si="2"/>
        <v>0.25</v>
      </c>
    </row>
    <row r="21" spans="1:23" x14ac:dyDescent="0.2">
      <c r="A21" s="2" t="s">
        <v>9</v>
      </c>
      <c r="B21" s="123">
        <v>5</v>
      </c>
      <c r="C21" s="123">
        <v>15</v>
      </c>
      <c r="D21" s="123">
        <v>15</v>
      </c>
      <c r="E21" s="123">
        <v>20</v>
      </c>
      <c r="F21" s="123">
        <v>15</v>
      </c>
      <c r="G21" s="123">
        <v>20</v>
      </c>
      <c r="H21" s="123">
        <v>10</v>
      </c>
      <c r="I21" s="123">
        <v>10</v>
      </c>
      <c r="J21" s="123">
        <v>15</v>
      </c>
      <c r="K21" s="123">
        <v>10</v>
      </c>
      <c r="L21" s="123">
        <v>5</v>
      </c>
      <c r="M21" s="123">
        <v>10</v>
      </c>
      <c r="N21" s="123">
        <v>5</v>
      </c>
      <c r="O21" s="123">
        <v>5</v>
      </c>
      <c r="P21" s="123">
        <v>10</v>
      </c>
      <c r="Q21" s="123">
        <v>15</v>
      </c>
      <c r="R21" s="123">
        <v>20</v>
      </c>
      <c r="S21" s="123">
        <v>15</v>
      </c>
      <c r="T21" s="123">
        <v>5</v>
      </c>
      <c r="V21" s="37">
        <f t="shared" si="1"/>
        <v>-10</v>
      </c>
      <c r="W21" s="43">
        <f t="shared" si="2"/>
        <v>-0.66666666666666663</v>
      </c>
    </row>
    <row r="22" spans="1:23" x14ac:dyDescent="0.2">
      <c r="A22" s="2" t="s">
        <v>10</v>
      </c>
      <c r="B22" s="123">
        <v>80</v>
      </c>
      <c r="C22" s="123">
        <v>80</v>
      </c>
      <c r="D22" s="123">
        <v>25</v>
      </c>
      <c r="E22" s="123">
        <v>35</v>
      </c>
      <c r="F22" s="123">
        <v>30</v>
      </c>
      <c r="G22" s="123">
        <v>40</v>
      </c>
      <c r="H22" s="123">
        <v>25</v>
      </c>
      <c r="I22" s="123">
        <v>105</v>
      </c>
      <c r="J22" s="123">
        <v>60</v>
      </c>
      <c r="K22" s="123">
        <v>25</v>
      </c>
      <c r="L22" s="123">
        <v>20</v>
      </c>
      <c r="M22" s="123">
        <v>25</v>
      </c>
      <c r="N22" s="123">
        <v>15</v>
      </c>
      <c r="O22" s="123">
        <v>10</v>
      </c>
      <c r="P22" s="123">
        <v>15</v>
      </c>
      <c r="Q22" s="123">
        <v>15</v>
      </c>
      <c r="R22" s="123">
        <v>10</v>
      </c>
      <c r="S22" s="123">
        <v>15</v>
      </c>
      <c r="T22" s="123">
        <v>30</v>
      </c>
      <c r="V22" s="37">
        <f t="shared" si="1"/>
        <v>15</v>
      </c>
      <c r="W22" s="43">
        <f>V22/S22</f>
        <v>1</v>
      </c>
    </row>
    <row r="23" spans="1:23" x14ac:dyDescent="0.2">
      <c r="A23" s="2" t="s">
        <v>11</v>
      </c>
      <c r="B23" s="123">
        <v>35</v>
      </c>
      <c r="C23" s="123">
        <v>15</v>
      </c>
      <c r="D23" s="123">
        <v>15</v>
      </c>
      <c r="E23" s="123">
        <v>15</v>
      </c>
      <c r="F23" s="123">
        <v>5</v>
      </c>
      <c r="G23" s="123">
        <v>20</v>
      </c>
      <c r="H23" s="123">
        <v>15</v>
      </c>
      <c r="I23" s="123">
        <v>15</v>
      </c>
      <c r="J23" s="123">
        <v>15</v>
      </c>
      <c r="K23" s="123">
        <v>20</v>
      </c>
      <c r="L23" s="123">
        <v>15</v>
      </c>
      <c r="M23" s="123">
        <v>10</v>
      </c>
      <c r="N23" s="123">
        <v>20</v>
      </c>
      <c r="O23" s="123">
        <v>5</v>
      </c>
      <c r="P23" s="123">
        <v>15</v>
      </c>
      <c r="Q23" s="123">
        <v>10</v>
      </c>
      <c r="R23" s="123">
        <v>5</v>
      </c>
      <c r="S23" s="123">
        <v>25</v>
      </c>
      <c r="T23" s="123">
        <v>20</v>
      </c>
      <c r="V23" s="37">
        <f t="shared" si="1"/>
        <v>-5</v>
      </c>
      <c r="W23" s="43">
        <f t="shared" si="2"/>
        <v>-0.2</v>
      </c>
    </row>
    <row r="24" spans="1:23" x14ac:dyDescent="0.2">
      <c r="A24" s="2" t="s">
        <v>12</v>
      </c>
      <c r="B24" s="123">
        <v>1000</v>
      </c>
      <c r="C24" s="123">
        <v>1085</v>
      </c>
      <c r="D24" s="123">
        <v>910</v>
      </c>
      <c r="E24" s="123">
        <v>715</v>
      </c>
      <c r="F24" s="123">
        <v>695</v>
      </c>
      <c r="G24" s="123">
        <v>785</v>
      </c>
      <c r="H24" s="123">
        <v>520</v>
      </c>
      <c r="I24" s="123">
        <v>465</v>
      </c>
      <c r="J24" s="123">
        <v>510</v>
      </c>
      <c r="K24" s="123">
        <v>445</v>
      </c>
      <c r="L24" s="123">
        <v>365</v>
      </c>
      <c r="M24" s="123">
        <v>125</v>
      </c>
      <c r="N24" s="123">
        <v>100</v>
      </c>
      <c r="O24" s="123">
        <v>105</v>
      </c>
      <c r="P24" s="123">
        <v>120</v>
      </c>
      <c r="Q24" s="123">
        <v>190</v>
      </c>
      <c r="R24" s="123">
        <v>240</v>
      </c>
      <c r="S24" s="123">
        <v>190</v>
      </c>
      <c r="T24" s="123">
        <v>115</v>
      </c>
      <c r="V24" s="37">
        <f t="shared" si="1"/>
        <v>-75</v>
      </c>
      <c r="W24" s="43">
        <f t="shared" si="2"/>
        <v>-0.39473684210526316</v>
      </c>
    </row>
    <row r="25" spans="1:23" x14ac:dyDescent="0.2">
      <c r="A25" s="2" t="s">
        <v>13</v>
      </c>
      <c r="B25" s="123">
        <v>15</v>
      </c>
      <c r="C25" s="123">
        <v>5</v>
      </c>
      <c r="D25" s="123">
        <v>15</v>
      </c>
      <c r="E25" s="123">
        <v>15</v>
      </c>
      <c r="F25" s="123">
        <v>5</v>
      </c>
      <c r="G25" s="123">
        <v>20</v>
      </c>
      <c r="H25" s="123">
        <v>10</v>
      </c>
      <c r="I25" s="123">
        <v>5</v>
      </c>
      <c r="J25" s="123">
        <v>5</v>
      </c>
      <c r="K25" s="123">
        <v>10</v>
      </c>
      <c r="L25" s="123">
        <v>5</v>
      </c>
      <c r="M25" s="123">
        <v>5</v>
      </c>
      <c r="N25" s="123">
        <v>5</v>
      </c>
      <c r="O25" s="123">
        <v>5</v>
      </c>
      <c r="P25" s="123">
        <v>10</v>
      </c>
      <c r="Q25" s="123">
        <v>10</v>
      </c>
      <c r="R25" s="123">
        <v>5</v>
      </c>
      <c r="S25" s="123">
        <v>5</v>
      </c>
      <c r="T25" s="123">
        <v>5</v>
      </c>
      <c r="V25" s="37">
        <f t="shared" si="1"/>
        <v>0</v>
      </c>
      <c r="W25" s="43">
        <f t="shared" si="2"/>
        <v>0</v>
      </c>
    </row>
    <row r="26" spans="1:23" x14ac:dyDescent="0.2">
      <c r="A26" s="2" t="s">
        <v>14</v>
      </c>
      <c r="B26" s="123">
        <v>150</v>
      </c>
      <c r="C26" s="123">
        <v>175</v>
      </c>
      <c r="D26" s="123">
        <v>115</v>
      </c>
      <c r="E26" s="123">
        <v>135</v>
      </c>
      <c r="F26" s="123">
        <v>145</v>
      </c>
      <c r="G26" s="123">
        <v>155</v>
      </c>
      <c r="H26" s="123">
        <v>180</v>
      </c>
      <c r="I26" s="123">
        <v>115</v>
      </c>
      <c r="J26" s="123">
        <v>65</v>
      </c>
      <c r="K26" s="123">
        <v>10</v>
      </c>
      <c r="L26" s="123">
        <v>0</v>
      </c>
      <c r="M26" s="123">
        <v>0</v>
      </c>
      <c r="N26" s="123">
        <v>0</v>
      </c>
      <c r="O26" s="123">
        <v>0</v>
      </c>
      <c r="P26" s="123">
        <v>5</v>
      </c>
      <c r="Q26" s="123">
        <v>5</v>
      </c>
      <c r="R26" s="123">
        <v>5</v>
      </c>
      <c r="S26" s="123">
        <v>0</v>
      </c>
      <c r="T26" s="123">
        <v>5</v>
      </c>
      <c r="V26" s="37">
        <f t="shared" si="1"/>
        <v>5</v>
      </c>
      <c r="W26" s="298" t="s">
        <v>185</v>
      </c>
    </row>
    <row r="27" spans="1:23" x14ac:dyDescent="0.2">
      <c r="A27" s="2" t="s">
        <v>15</v>
      </c>
      <c r="B27" s="123">
        <v>120</v>
      </c>
      <c r="C27" s="123">
        <v>95</v>
      </c>
      <c r="D27" s="123">
        <v>40</v>
      </c>
      <c r="E27" s="123">
        <v>210</v>
      </c>
      <c r="F27" s="123">
        <v>435</v>
      </c>
      <c r="G27" s="123">
        <v>305</v>
      </c>
      <c r="H27" s="123">
        <v>230</v>
      </c>
      <c r="I27" s="123">
        <v>175</v>
      </c>
      <c r="J27" s="123">
        <v>375</v>
      </c>
      <c r="K27" s="123">
        <v>75</v>
      </c>
      <c r="L27" s="123">
        <v>160</v>
      </c>
      <c r="M27" s="123">
        <v>170</v>
      </c>
      <c r="N27" s="123">
        <v>120</v>
      </c>
      <c r="O27" s="123">
        <v>145</v>
      </c>
      <c r="P27" s="123">
        <v>220</v>
      </c>
      <c r="Q27" s="123">
        <v>75</v>
      </c>
      <c r="R27" s="123">
        <v>90</v>
      </c>
      <c r="S27" s="123">
        <v>85</v>
      </c>
      <c r="T27" s="123">
        <v>85</v>
      </c>
      <c r="V27" s="37">
        <f t="shared" si="1"/>
        <v>0</v>
      </c>
      <c r="W27" s="43">
        <f t="shared" si="2"/>
        <v>0</v>
      </c>
    </row>
    <row r="28" spans="1:23" x14ac:dyDescent="0.2">
      <c r="A28" s="2" t="s">
        <v>16</v>
      </c>
      <c r="B28" s="123">
        <v>1880</v>
      </c>
      <c r="C28" s="123">
        <v>1490</v>
      </c>
      <c r="D28" s="123">
        <v>1005</v>
      </c>
      <c r="E28" s="123">
        <v>775</v>
      </c>
      <c r="F28" s="123">
        <v>640</v>
      </c>
      <c r="G28" s="123">
        <v>590</v>
      </c>
      <c r="H28" s="123">
        <v>640</v>
      </c>
      <c r="I28" s="123">
        <v>490</v>
      </c>
      <c r="J28" s="123">
        <v>370</v>
      </c>
      <c r="K28" s="123">
        <v>535</v>
      </c>
      <c r="L28" s="123">
        <v>475</v>
      </c>
      <c r="M28" s="123">
        <v>450</v>
      </c>
      <c r="N28" s="123">
        <v>465</v>
      </c>
      <c r="O28" s="123">
        <v>370</v>
      </c>
      <c r="P28" s="123">
        <v>400</v>
      </c>
      <c r="Q28" s="123">
        <v>460</v>
      </c>
      <c r="R28" s="123">
        <v>425</v>
      </c>
      <c r="S28" s="123">
        <v>430</v>
      </c>
      <c r="T28" s="123">
        <v>370</v>
      </c>
      <c r="V28" s="37">
        <f t="shared" si="1"/>
        <v>-60</v>
      </c>
      <c r="W28" s="43">
        <f t="shared" si="2"/>
        <v>-0.13953488372093023</v>
      </c>
    </row>
    <row r="29" spans="1:23" x14ac:dyDescent="0.2">
      <c r="A29" s="2" t="s">
        <v>17</v>
      </c>
      <c r="B29" s="123">
        <v>125</v>
      </c>
      <c r="C29" s="123">
        <v>250</v>
      </c>
      <c r="D29" s="123">
        <v>200</v>
      </c>
      <c r="E29" s="123">
        <v>245</v>
      </c>
      <c r="F29" s="123">
        <v>175</v>
      </c>
      <c r="G29" s="123">
        <v>190</v>
      </c>
      <c r="H29" s="123">
        <v>190</v>
      </c>
      <c r="I29" s="123">
        <v>185</v>
      </c>
      <c r="J29" s="123">
        <v>115</v>
      </c>
      <c r="K29" s="123">
        <v>85</v>
      </c>
      <c r="L29" s="123">
        <v>45</v>
      </c>
      <c r="M29" s="123">
        <v>60</v>
      </c>
      <c r="N29" s="123">
        <v>45</v>
      </c>
      <c r="O29" s="123">
        <v>50</v>
      </c>
      <c r="P29" s="123">
        <v>85</v>
      </c>
      <c r="Q29" s="123">
        <v>65</v>
      </c>
      <c r="R29" s="123">
        <v>65</v>
      </c>
      <c r="S29" s="123">
        <v>70</v>
      </c>
      <c r="T29" s="123">
        <v>70</v>
      </c>
      <c r="V29" s="37">
        <f t="shared" si="1"/>
        <v>0</v>
      </c>
      <c r="W29" s="43">
        <f t="shared" si="2"/>
        <v>0</v>
      </c>
    </row>
    <row r="30" spans="1:23" x14ac:dyDescent="0.2">
      <c r="A30" s="2" t="s">
        <v>18</v>
      </c>
      <c r="B30" s="123">
        <v>40</v>
      </c>
      <c r="C30" s="123">
        <v>25</v>
      </c>
      <c r="D30" s="123">
        <v>25</v>
      </c>
      <c r="E30" s="123">
        <v>45</v>
      </c>
      <c r="F30" s="123">
        <v>60</v>
      </c>
      <c r="G30" s="123">
        <v>40</v>
      </c>
      <c r="H30" s="123">
        <v>30</v>
      </c>
      <c r="I30" s="123">
        <v>20</v>
      </c>
      <c r="J30" s="123">
        <v>25</v>
      </c>
      <c r="K30" s="123">
        <v>20</v>
      </c>
      <c r="L30" s="123">
        <v>10</v>
      </c>
      <c r="M30" s="123">
        <v>5</v>
      </c>
      <c r="N30" s="123">
        <v>5</v>
      </c>
      <c r="O30" s="123">
        <v>10</v>
      </c>
      <c r="P30" s="123">
        <v>20</v>
      </c>
      <c r="Q30" s="123">
        <v>10</v>
      </c>
      <c r="R30" s="123">
        <v>10</v>
      </c>
      <c r="S30" s="123">
        <v>15</v>
      </c>
      <c r="T30" s="123">
        <v>15</v>
      </c>
      <c r="V30" s="37">
        <f t="shared" si="1"/>
        <v>0</v>
      </c>
      <c r="W30" s="43">
        <f t="shared" si="2"/>
        <v>0</v>
      </c>
    </row>
    <row r="31" spans="1:23" x14ac:dyDescent="0.2">
      <c r="A31" s="2" t="s">
        <v>19</v>
      </c>
      <c r="B31" s="123">
        <v>0</v>
      </c>
      <c r="C31" s="123">
        <v>0</v>
      </c>
      <c r="D31" s="123">
        <v>0</v>
      </c>
      <c r="E31" s="123">
        <v>0</v>
      </c>
      <c r="F31" s="123">
        <v>5</v>
      </c>
      <c r="G31" s="123">
        <v>5</v>
      </c>
      <c r="H31" s="123">
        <v>10</v>
      </c>
      <c r="I31" s="123">
        <v>15</v>
      </c>
      <c r="J31" s="123">
        <v>10</v>
      </c>
      <c r="K31" s="123">
        <v>20</v>
      </c>
      <c r="L31" s="123">
        <v>30</v>
      </c>
      <c r="M31" s="123">
        <v>10</v>
      </c>
      <c r="N31" s="123">
        <v>15</v>
      </c>
      <c r="O31" s="123">
        <v>10</v>
      </c>
      <c r="P31" s="123">
        <v>5</v>
      </c>
      <c r="Q31" s="123">
        <v>0</v>
      </c>
      <c r="R31" s="123">
        <v>5</v>
      </c>
      <c r="S31" s="123">
        <v>0</v>
      </c>
      <c r="T31" s="123">
        <v>0</v>
      </c>
      <c r="V31" s="37">
        <f t="shared" si="1"/>
        <v>0</v>
      </c>
      <c r="W31" s="298" t="s">
        <v>185</v>
      </c>
    </row>
    <row r="32" spans="1:23" x14ac:dyDescent="0.2">
      <c r="A32" s="2" t="s">
        <v>20</v>
      </c>
      <c r="B32" s="123">
        <v>5</v>
      </c>
      <c r="C32" s="123">
        <v>15</v>
      </c>
      <c r="D32" s="123">
        <v>75</v>
      </c>
      <c r="E32" s="123">
        <v>95</v>
      </c>
      <c r="F32" s="123">
        <v>65</v>
      </c>
      <c r="G32" s="123">
        <v>50</v>
      </c>
      <c r="H32" s="123">
        <v>30</v>
      </c>
      <c r="I32" s="123">
        <v>35</v>
      </c>
      <c r="J32" s="123">
        <v>40</v>
      </c>
      <c r="K32" s="123">
        <v>50</v>
      </c>
      <c r="L32" s="123">
        <v>30</v>
      </c>
      <c r="M32" s="123">
        <v>30</v>
      </c>
      <c r="N32" s="123">
        <v>30</v>
      </c>
      <c r="O32" s="123">
        <v>35</v>
      </c>
      <c r="P32" s="123">
        <v>35</v>
      </c>
      <c r="Q32" s="123">
        <v>30</v>
      </c>
      <c r="R32" s="123">
        <v>35</v>
      </c>
      <c r="S32" s="123">
        <v>30</v>
      </c>
      <c r="T32" s="123">
        <v>20</v>
      </c>
      <c r="V32" s="37">
        <f t="shared" si="1"/>
        <v>-10</v>
      </c>
      <c r="W32" s="43">
        <f t="shared" si="2"/>
        <v>-0.33333333333333331</v>
      </c>
    </row>
    <row r="33" spans="1:23" x14ac:dyDescent="0.2">
      <c r="A33" s="2" t="s">
        <v>21</v>
      </c>
      <c r="B33" s="123">
        <v>105</v>
      </c>
      <c r="C33" s="123">
        <v>140</v>
      </c>
      <c r="D33" s="123">
        <v>120</v>
      </c>
      <c r="E33" s="123">
        <v>110</v>
      </c>
      <c r="F33" s="123">
        <v>75</v>
      </c>
      <c r="G33" s="123">
        <v>80</v>
      </c>
      <c r="H33" s="123">
        <v>75</v>
      </c>
      <c r="I33" s="123">
        <v>45</v>
      </c>
      <c r="J33" s="123">
        <v>25</v>
      </c>
      <c r="K33" s="123">
        <v>10</v>
      </c>
      <c r="L33" s="123">
        <v>10</v>
      </c>
      <c r="M33" s="123">
        <v>10</v>
      </c>
      <c r="N33" s="123">
        <v>15</v>
      </c>
      <c r="O33" s="123">
        <v>10</v>
      </c>
      <c r="P33" s="123">
        <v>30</v>
      </c>
      <c r="Q33" s="123">
        <v>30</v>
      </c>
      <c r="R33" s="123">
        <v>15</v>
      </c>
      <c r="S33" s="123">
        <v>20</v>
      </c>
      <c r="T33" s="123">
        <v>10</v>
      </c>
      <c r="V33" s="37">
        <f t="shared" si="1"/>
        <v>-10</v>
      </c>
      <c r="W33" s="43">
        <f t="shared" si="2"/>
        <v>-0.5</v>
      </c>
    </row>
    <row r="34" spans="1:23" x14ac:dyDescent="0.2">
      <c r="A34" s="2" t="s">
        <v>22</v>
      </c>
      <c r="B34" s="123">
        <v>265</v>
      </c>
      <c r="C34" s="123">
        <v>150</v>
      </c>
      <c r="D34" s="123">
        <v>5</v>
      </c>
      <c r="E34" s="123">
        <v>5</v>
      </c>
      <c r="F34" s="123">
        <v>5</v>
      </c>
      <c r="G34" s="123">
        <v>15</v>
      </c>
      <c r="H34" s="123">
        <v>15</v>
      </c>
      <c r="I34" s="123">
        <v>10</v>
      </c>
      <c r="J34" s="123">
        <v>15</v>
      </c>
      <c r="K34" s="123">
        <v>10</v>
      </c>
      <c r="L34" s="123">
        <v>15</v>
      </c>
      <c r="M34" s="123">
        <v>10</v>
      </c>
      <c r="N34" s="123">
        <v>10</v>
      </c>
      <c r="O34" s="123">
        <v>15</v>
      </c>
      <c r="P34" s="123">
        <v>5</v>
      </c>
      <c r="Q34" s="123">
        <v>5</v>
      </c>
      <c r="R34" s="123">
        <v>10</v>
      </c>
      <c r="S34" s="123">
        <v>10</v>
      </c>
      <c r="T34" s="123">
        <v>5</v>
      </c>
      <c r="V34" s="37">
        <f t="shared" si="1"/>
        <v>-5</v>
      </c>
      <c r="W34" s="43">
        <f t="shared" si="2"/>
        <v>-0.5</v>
      </c>
    </row>
    <row r="35" spans="1:23" x14ac:dyDescent="0.2">
      <c r="A35" s="2" t="s">
        <v>23</v>
      </c>
      <c r="B35" s="123">
        <v>15</v>
      </c>
      <c r="C35" s="123">
        <v>15</v>
      </c>
      <c r="D35" s="123">
        <v>10</v>
      </c>
      <c r="E35" s="123">
        <v>10</v>
      </c>
      <c r="F35" s="123">
        <v>5</v>
      </c>
      <c r="G35" s="123">
        <v>5</v>
      </c>
      <c r="H35" s="123">
        <v>0</v>
      </c>
      <c r="I35" s="123">
        <v>5</v>
      </c>
      <c r="J35" s="123">
        <v>5</v>
      </c>
      <c r="K35" s="123">
        <v>0</v>
      </c>
      <c r="L35" s="123">
        <v>5</v>
      </c>
      <c r="M35" s="123">
        <v>0</v>
      </c>
      <c r="N35" s="123">
        <v>0</v>
      </c>
      <c r="O35" s="123">
        <v>5</v>
      </c>
      <c r="P35" s="123">
        <v>5</v>
      </c>
      <c r="Q35" s="123">
        <v>10</v>
      </c>
      <c r="R35" s="123">
        <v>10</v>
      </c>
      <c r="S35" s="123">
        <v>5</v>
      </c>
      <c r="T35" s="123">
        <v>0</v>
      </c>
      <c r="V35" s="37">
        <f t="shared" si="1"/>
        <v>-5</v>
      </c>
      <c r="W35" s="43">
        <f t="shared" si="2"/>
        <v>-1</v>
      </c>
    </row>
    <row r="36" spans="1:23" x14ac:dyDescent="0.2">
      <c r="A36" s="2" t="s">
        <v>24</v>
      </c>
      <c r="B36" s="123">
        <v>90</v>
      </c>
      <c r="C36" s="123">
        <v>80</v>
      </c>
      <c r="D36" s="123">
        <v>85</v>
      </c>
      <c r="E36" s="123">
        <v>50</v>
      </c>
      <c r="F36" s="123">
        <v>60</v>
      </c>
      <c r="G36" s="123">
        <v>65</v>
      </c>
      <c r="H36" s="123">
        <v>90</v>
      </c>
      <c r="I36" s="123">
        <v>60</v>
      </c>
      <c r="J36" s="123">
        <v>65</v>
      </c>
      <c r="K36" s="123">
        <v>35</v>
      </c>
      <c r="L36" s="123">
        <v>30</v>
      </c>
      <c r="M36" s="123">
        <v>40</v>
      </c>
      <c r="N36" s="123">
        <v>40</v>
      </c>
      <c r="O36" s="123">
        <v>35</v>
      </c>
      <c r="P36" s="123">
        <v>25</v>
      </c>
      <c r="Q36" s="123">
        <v>25</v>
      </c>
      <c r="R36" s="123">
        <v>15</v>
      </c>
      <c r="S36" s="123">
        <v>35</v>
      </c>
      <c r="T36" s="123">
        <v>25</v>
      </c>
      <c r="V36" s="37">
        <f t="shared" si="1"/>
        <v>-10</v>
      </c>
      <c r="W36" s="43">
        <f t="shared" si="2"/>
        <v>-0.2857142857142857</v>
      </c>
    </row>
    <row r="37" spans="1:23" x14ac:dyDescent="0.2">
      <c r="A37" s="2" t="s">
        <v>25</v>
      </c>
      <c r="B37" s="123">
        <v>35</v>
      </c>
      <c r="C37" s="123">
        <v>90</v>
      </c>
      <c r="D37" s="123">
        <v>75</v>
      </c>
      <c r="E37" s="123">
        <v>90</v>
      </c>
      <c r="F37" s="123">
        <v>95</v>
      </c>
      <c r="G37" s="123">
        <v>80</v>
      </c>
      <c r="H37" s="123">
        <v>75</v>
      </c>
      <c r="I37" s="123">
        <v>60</v>
      </c>
      <c r="J37" s="123">
        <v>50</v>
      </c>
      <c r="K37" s="123">
        <v>50</v>
      </c>
      <c r="L37" s="123">
        <v>60</v>
      </c>
      <c r="M37" s="123">
        <v>30</v>
      </c>
      <c r="N37" s="123">
        <v>45</v>
      </c>
      <c r="O37" s="123">
        <v>40</v>
      </c>
      <c r="P37" s="123">
        <v>25</v>
      </c>
      <c r="Q37" s="123">
        <v>40</v>
      </c>
      <c r="R37" s="123">
        <v>45</v>
      </c>
      <c r="S37" s="123">
        <v>55</v>
      </c>
      <c r="T37" s="123">
        <v>20</v>
      </c>
      <c r="V37" s="37">
        <f t="shared" si="1"/>
        <v>-35</v>
      </c>
      <c r="W37" s="43">
        <f t="shared" si="2"/>
        <v>-0.63636363636363635</v>
      </c>
    </row>
    <row r="38" spans="1:23" x14ac:dyDescent="0.2">
      <c r="A38" s="2" t="s">
        <v>26</v>
      </c>
      <c r="B38" s="123">
        <v>40</v>
      </c>
      <c r="C38" s="123">
        <v>45</v>
      </c>
      <c r="D38" s="123">
        <v>35</v>
      </c>
      <c r="E38" s="123">
        <v>40</v>
      </c>
      <c r="F38" s="123">
        <v>35</v>
      </c>
      <c r="G38" s="123">
        <v>20</v>
      </c>
      <c r="H38" s="123">
        <v>15</v>
      </c>
      <c r="I38" s="123">
        <v>40</v>
      </c>
      <c r="J38" s="123">
        <v>15</v>
      </c>
      <c r="K38" s="123">
        <v>15</v>
      </c>
      <c r="L38" s="123">
        <v>20</v>
      </c>
      <c r="M38" s="123">
        <v>20</v>
      </c>
      <c r="N38" s="123">
        <v>30</v>
      </c>
      <c r="O38" s="123">
        <v>20</v>
      </c>
      <c r="P38" s="123">
        <v>10</v>
      </c>
      <c r="Q38" s="123">
        <v>10</v>
      </c>
      <c r="R38" s="123">
        <v>15</v>
      </c>
      <c r="S38" s="123">
        <v>10</v>
      </c>
      <c r="T38" s="123">
        <v>15</v>
      </c>
      <c r="V38" s="37">
        <f t="shared" si="1"/>
        <v>5</v>
      </c>
      <c r="W38" s="43">
        <f t="shared" si="2"/>
        <v>0.5</v>
      </c>
    </row>
    <row r="39" spans="1:23" x14ac:dyDescent="0.2">
      <c r="A39" s="2" t="s">
        <v>27</v>
      </c>
      <c r="B39" s="123">
        <v>5</v>
      </c>
      <c r="C39" s="123">
        <v>10</v>
      </c>
      <c r="D39" s="123">
        <v>5</v>
      </c>
      <c r="E39" s="123">
        <v>5</v>
      </c>
      <c r="F39" s="123">
        <v>15</v>
      </c>
      <c r="G39" s="123">
        <v>10</v>
      </c>
      <c r="H39" s="123">
        <v>10</v>
      </c>
      <c r="I39" s="123">
        <v>5</v>
      </c>
      <c r="J39" s="123">
        <v>5</v>
      </c>
      <c r="K39" s="123">
        <v>10</v>
      </c>
      <c r="L39" s="123">
        <v>5</v>
      </c>
      <c r="M39" s="123">
        <v>10</v>
      </c>
      <c r="N39" s="123">
        <v>10</v>
      </c>
      <c r="O39" s="123">
        <v>5</v>
      </c>
      <c r="P39" s="123">
        <v>5</v>
      </c>
      <c r="Q39" s="123">
        <v>5</v>
      </c>
      <c r="R39" s="123">
        <v>5</v>
      </c>
      <c r="S39" s="123">
        <v>5</v>
      </c>
      <c r="T39" s="123">
        <v>0</v>
      </c>
      <c r="V39" s="37">
        <f t="shared" si="1"/>
        <v>-5</v>
      </c>
      <c r="W39" s="43">
        <f t="shared" si="2"/>
        <v>-1</v>
      </c>
    </row>
    <row r="40" spans="1:23" x14ac:dyDescent="0.2">
      <c r="A40" s="2" t="s">
        <v>28</v>
      </c>
      <c r="B40" s="123">
        <v>60</v>
      </c>
      <c r="C40" s="123">
        <v>105</v>
      </c>
      <c r="D40" s="123">
        <v>115</v>
      </c>
      <c r="E40" s="123">
        <v>55</v>
      </c>
      <c r="F40" s="123">
        <v>55</v>
      </c>
      <c r="G40" s="123">
        <v>35</v>
      </c>
      <c r="H40" s="123">
        <v>20</v>
      </c>
      <c r="I40" s="123">
        <v>40</v>
      </c>
      <c r="J40" s="123">
        <v>30</v>
      </c>
      <c r="K40" s="123">
        <v>30</v>
      </c>
      <c r="L40" s="123">
        <v>50</v>
      </c>
      <c r="M40" s="123">
        <v>25</v>
      </c>
      <c r="N40" s="123">
        <v>20</v>
      </c>
      <c r="O40" s="123">
        <v>5</v>
      </c>
      <c r="P40" s="123">
        <v>5</v>
      </c>
      <c r="Q40" s="123">
        <v>35</v>
      </c>
      <c r="R40" s="123">
        <v>45</v>
      </c>
      <c r="S40" s="123">
        <v>60</v>
      </c>
      <c r="T40" s="123">
        <v>45</v>
      </c>
      <c r="V40" s="37">
        <f t="shared" si="1"/>
        <v>-15</v>
      </c>
      <c r="W40" s="43">
        <f t="shared" si="2"/>
        <v>-0.25</v>
      </c>
    </row>
    <row r="41" spans="1:23" x14ac:dyDescent="0.2">
      <c r="A41" s="2" t="s">
        <v>29</v>
      </c>
      <c r="B41" s="123">
        <v>30</v>
      </c>
      <c r="C41" s="123">
        <v>20</v>
      </c>
      <c r="D41" s="123">
        <v>25</v>
      </c>
      <c r="E41" s="123">
        <v>15</v>
      </c>
      <c r="F41" s="123">
        <v>15</v>
      </c>
      <c r="G41" s="123">
        <v>0</v>
      </c>
      <c r="H41" s="123">
        <v>0</v>
      </c>
      <c r="I41" s="123">
        <v>0</v>
      </c>
      <c r="J41" s="123">
        <v>0</v>
      </c>
      <c r="K41" s="123">
        <v>0</v>
      </c>
      <c r="L41" s="123">
        <v>0</v>
      </c>
      <c r="M41" s="123">
        <v>0</v>
      </c>
      <c r="N41" s="123">
        <v>0</v>
      </c>
      <c r="O41" s="123">
        <v>10</v>
      </c>
      <c r="P41" s="123">
        <v>25</v>
      </c>
      <c r="Q41" s="123">
        <v>45</v>
      </c>
      <c r="R41" s="123">
        <v>70</v>
      </c>
      <c r="S41" s="123">
        <v>55</v>
      </c>
      <c r="T41" s="123">
        <v>70</v>
      </c>
      <c r="V41" s="37">
        <f t="shared" si="1"/>
        <v>15</v>
      </c>
      <c r="W41" s="43">
        <f t="shared" si="2"/>
        <v>0.27272727272727271</v>
      </c>
    </row>
    <row r="42" spans="1:23" x14ac:dyDescent="0.2">
      <c r="A42" s="2" t="s">
        <v>30</v>
      </c>
      <c r="B42" s="123">
        <v>65</v>
      </c>
      <c r="C42" s="123">
        <v>50</v>
      </c>
      <c r="D42" s="123">
        <v>85</v>
      </c>
      <c r="E42" s="123">
        <v>60</v>
      </c>
      <c r="F42" s="123">
        <v>70</v>
      </c>
      <c r="G42" s="123">
        <v>60</v>
      </c>
      <c r="H42" s="123">
        <v>100</v>
      </c>
      <c r="I42" s="123">
        <v>80</v>
      </c>
      <c r="J42" s="123">
        <v>45</v>
      </c>
      <c r="K42" s="123">
        <v>20</v>
      </c>
      <c r="L42" s="123">
        <v>15</v>
      </c>
      <c r="M42" s="123">
        <v>10</v>
      </c>
      <c r="N42" s="123">
        <v>10</v>
      </c>
      <c r="O42" s="123">
        <v>15</v>
      </c>
      <c r="P42" s="123">
        <v>20</v>
      </c>
      <c r="Q42" s="123">
        <v>20</v>
      </c>
      <c r="R42" s="123">
        <v>35</v>
      </c>
      <c r="S42" s="123">
        <v>30</v>
      </c>
      <c r="T42" s="123">
        <v>25</v>
      </c>
      <c r="V42" s="37">
        <f t="shared" si="1"/>
        <v>-5</v>
      </c>
      <c r="W42" s="43">
        <f t="shared" si="2"/>
        <v>-0.16666666666666666</v>
      </c>
    </row>
    <row r="43" spans="1:23" x14ac:dyDescent="0.2">
      <c r="A43" s="2" t="s">
        <v>31</v>
      </c>
      <c r="B43" s="123">
        <v>70</v>
      </c>
      <c r="C43" s="123">
        <v>45</v>
      </c>
      <c r="D43" s="123">
        <v>45</v>
      </c>
      <c r="E43" s="123">
        <v>80</v>
      </c>
      <c r="F43" s="123">
        <v>70</v>
      </c>
      <c r="G43" s="123">
        <v>55</v>
      </c>
      <c r="H43" s="123">
        <v>55</v>
      </c>
      <c r="I43" s="123">
        <v>70</v>
      </c>
      <c r="J43" s="123">
        <v>45</v>
      </c>
      <c r="K43" s="123">
        <v>55</v>
      </c>
      <c r="L43" s="123">
        <v>55</v>
      </c>
      <c r="M43" s="123">
        <v>125</v>
      </c>
      <c r="N43" s="123">
        <v>65</v>
      </c>
      <c r="O43" s="123">
        <v>55</v>
      </c>
      <c r="P43" s="123">
        <v>50</v>
      </c>
      <c r="Q43" s="123">
        <v>0</v>
      </c>
      <c r="R43" s="123">
        <v>35</v>
      </c>
      <c r="S43" s="123">
        <v>45</v>
      </c>
      <c r="T43" s="123">
        <v>40</v>
      </c>
      <c r="V43" s="37">
        <f t="shared" si="1"/>
        <v>-5</v>
      </c>
      <c r="W43" s="43">
        <f t="shared" si="2"/>
        <v>-0.1111111111111111</v>
      </c>
    </row>
    <row r="44" spans="1:23" x14ac:dyDescent="0.2">
      <c r="A44" s="3" t="s">
        <v>32</v>
      </c>
      <c r="B44" s="124">
        <v>50</v>
      </c>
      <c r="C44" s="124">
        <v>0</v>
      </c>
      <c r="D44" s="124">
        <v>0</v>
      </c>
      <c r="E44" s="124">
        <v>0</v>
      </c>
      <c r="F44" s="124">
        <v>0</v>
      </c>
      <c r="G44" s="124">
        <v>0</v>
      </c>
      <c r="H44" s="124">
        <v>0</v>
      </c>
      <c r="I44" s="124">
        <v>0</v>
      </c>
      <c r="J44" s="124">
        <v>0</v>
      </c>
      <c r="K44" s="124">
        <v>0</v>
      </c>
      <c r="L44" s="124">
        <v>0</v>
      </c>
      <c r="M44" s="124">
        <v>55</v>
      </c>
      <c r="N44" s="124">
        <v>90</v>
      </c>
      <c r="O44" s="124">
        <v>55</v>
      </c>
      <c r="P44" s="124">
        <v>65</v>
      </c>
      <c r="Q44" s="124">
        <v>110</v>
      </c>
      <c r="R44" s="124">
        <v>100</v>
      </c>
      <c r="S44" s="124">
        <v>115</v>
      </c>
      <c r="T44" s="124">
        <v>145</v>
      </c>
      <c r="V44" s="36">
        <f t="shared" si="1"/>
        <v>30</v>
      </c>
      <c r="W44" s="42">
        <f t="shared" si="2"/>
        <v>0.2608695652173913</v>
      </c>
    </row>
    <row r="46" spans="1:23" x14ac:dyDescent="0.2">
      <c r="A46" s="219" t="s">
        <v>225</v>
      </c>
    </row>
  </sheetData>
  <mergeCells count="2">
    <mergeCell ref="V3:W3"/>
    <mergeCell ref="V10:W10"/>
  </mergeCells>
  <hyperlinks>
    <hyperlink ref="A2" location="Contents!A1" display="Back to contents"/>
  </hyperlinks>
  <pageMargins left="0.7" right="0.7" top="0.75" bottom="0.75" header="0.3" footer="0.3"/>
  <pageSetup paperSize="9" orientation="portrait" horizontalDpi="90" verticalDpi="9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8"/>
  <sheetViews>
    <sheetView showGridLines="0" workbookViewId="0">
      <selection activeCell="A2" sqref="A2"/>
    </sheetView>
  </sheetViews>
  <sheetFormatPr defaultRowHeight="12.75" x14ac:dyDescent="0.2"/>
  <cols>
    <col min="1" max="1" width="22" style="6" bestFit="1" customWidth="1"/>
    <col min="2" max="12" width="10.140625" style="6" customWidth="1"/>
    <col min="13" max="13" width="10.28515625" style="6" bestFit="1" customWidth="1"/>
    <col min="14" max="14" width="10.5703125" style="6" bestFit="1" customWidth="1"/>
    <col min="15" max="16384" width="9.140625" style="6"/>
  </cols>
  <sheetData>
    <row r="1" spans="1:14" x14ac:dyDescent="0.2">
      <c r="A1" s="8" t="s">
        <v>373</v>
      </c>
    </row>
    <row r="2" spans="1:14" ht="15" x14ac:dyDescent="0.25">
      <c r="A2" s="226" t="s">
        <v>241</v>
      </c>
    </row>
    <row r="4" spans="1:14" x14ac:dyDescent="0.2">
      <c r="B4" s="370">
        <v>2018</v>
      </c>
      <c r="C4" s="371"/>
      <c r="D4" s="371"/>
      <c r="E4" s="371"/>
      <c r="F4" s="370">
        <v>2019</v>
      </c>
      <c r="G4" s="371"/>
      <c r="H4" s="371"/>
      <c r="I4" s="371"/>
      <c r="J4" s="370">
        <v>2020</v>
      </c>
      <c r="K4" s="371"/>
      <c r="L4" s="371"/>
      <c r="M4" s="371"/>
      <c r="N4" s="313">
        <v>2021</v>
      </c>
    </row>
    <row r="5" spans="1:14" x14ac:dyDescent="0.2">
      <c r="A5" s="299"/>
      <c r="B5" s="313" t="s">
        <v>319</v>
      </c>
      <c r="C5" s="313" t="s">
        <v>320</v>
      </c>
      <c r="D5" s="313" t="s">
        <v>245</v>
      </c>
      <c r="E5" s="313" t="s">
        <v>246</v>
      </c>
      <c r="F5" s="313" t="s">
        <v>319</v>
      </c>
      <c r="G5" s="313" t="s">
        <v>320</v>
      </c>
      <c r="H5" s="313" t="s">
        <v>245</v>
      </c>
      <c r="I5" s="313" t="s">
        <v>246</v>
      </c>
      <c r="J5" s="313" t="s">
        <v>319</v>
      </c>
      <c r="K5" s="313" t="s">
        <v>320</v>
      </c>
      <c r="L5" s="313" t="s">
        <v>245</v>
      </c>
      <c r="M5" s="313" t="s">
        <v>246</v>
      </c>
      <c r="N5" s="313" t="s">
        <v>319</v>
      </c>
    </row>
    <row r="6" spans="1:14" x14ac:dyDescent="0.2">
      <c r="A6" s="17" t="s">
        <v>0</v>
      </c>
      <c r="B6" s="308">
        <v>7341</v>
      </c>
      <c r="C6" s="308">
        <v>7960</v>
      </c>
      <c r="D6" s="308">
        <v>7832</v>
      </c>
      <c r="E6" s="308">
        <v>7174</v>
      </c>
      <c r="F6" s="308">
        <v>7302</v>
      </c>
      <c r="G6" s="308">
        <v>7780</v>
      </c>
      <c r="H6" s="308">
        <v>8089</v>
      </c>
      <c r="I6" s="308">
        <v>7757</v>
      </c>
      <c r="J6" s="308">
        <v>7955</v>
      </c>
      <c r="K6" s="308">
        <v>6352</v>
      </c>
      <c r="L6" s="308">
        <v>7401</v>
      </c>
      <c r="M6" s="308">
        <v>6856</v>
      </c>
      <c r="N6" s="308">
        <v>6962</v>
      </c>
    </row>
    <row r="7" spans="1:14" x14ac:dyDescent="0.2">
      <c r="A7" s="18" t="s">
        <v>1</v>
      </c>
      <c r="B7" s="306">
        <v>311</v>
      </c>
      <c r="C7" s="306">
        <v>366</v>
      </c>
      <c r="D7" s="306">
        <v>346</v>
      </c>
      <c r="E7" s="306">
        <v>307</v>
      </c>
      <c r="F7" s="306">
        <v>292</v>
      </c>
      <c r="G7" s="306">
        <v>283</v>
      </c>
      <c r="H7" s="306">
        <v>332</v>
      </c>
      <c r="I7" s="306">
        <v>321</v>
      </c>
      <c r="J7" s="306">
        <v>315</v>
      </c>
      <c r="K7" s="306">
        <v>331</v>
      </c>
      <c r="L7" s="306">
        <v>313</v>
      </c>
      <c r="M7" s="306">
        <v>271</v>
      </c>
      <c r="N7" s="306">
        <v>305</v>
      </c>
    </row>
    <row r="8" spans="1:14" x14ac:dyDescent="0.2">
      <c r="A8" s="18" t="s">
        <v>2</v>
      </c>
      <c r="B8" s="306">
        <v>258</v>
      </c>
      <c r="C8" s="306">
        <v>259</v>
      </c>
      <c r="D8" s="306">
        <v>241</v>
      </c>
      <c r="E8" s="306">
        <v>228</v>
      </c>
      <c r="F8" s="306">
        <v>244</v>
      </c>
      <c r="G8" s="306">
        <v>264</v>
      </c>
      <c r="H8" s="306">
        <v>262</v>
      </c>
      <c r="I8" s="306">
        <v>273</v>
      </c>
      <c r="J8" s="306">
        <v>261</v>
      </c>
      <c r="K8" s="306">
        <v>170</v>
      </c>
      <c r="L8" s="306">
        <v>218</v>
      </c>
      <c r="M8" s="306">
        <v>177</v>
      </c>
      <c r="N8" s="306">
        <v>182</v>
      </c>
    </row>
    <row r="9" spans="1:14" x14ac:dyDescent="0.2">
      <c r="A9" s="18" t="s">
        <v>3</v>
      </c>
      <c r="B9" s="306">
        <v>144</v>
      </c>
      <c r="C9" s="306">
        <v>166</v>
      </c>
      <c r="D9" s="306">
        <v>135</v>
      </c>
      <c r="E9" s="306">
        <v>150</v>
      </c>
      <c r="F9" s="306">
        <v>146</v>
      </c>
      <c r="G9" s="306">
        <v>146</v>
      </c>
      <c r="H9" s="306">
        <v>145</v>
      </c>
      <c r="I9" s="306">
        <v>112</v>
      </c>
      <c r="J9" s="306">
        <v>104</v>
      </c>
      <c r="K9" s="306">
        <v>73</v>
      </c>
      <c r="L9" s="306">
        <v>84</v>
      </c>
      <c r="M9" s="306">
        <v>84</v>
      </c>
      <c r="N9" s="306">
        <v>68</v>
      </c>
    </row>
    <row r="10" spans="1:14" x14ac:dyDescent="0.2">
      <c r="A10" s="18" t="s">
        <v>4</v>
      </c>
      <c r="B10" s="306">
        <v>102</v>
      </c>
      <c r="C10" s="306">
        <v>66</v>
      </c>
      <c r="D10" s="306">
        <v>86</v>
      </c>
      <c r="E10" s="306">
        <v>110</v>
      </c>
      <c r="F10" s="306">
        <v>89</v>
      </c>
      <c r="G10" s="306">
        <v>105</v>
      </c>
      <c r="H10" s="306">
        <v>74</v>
      </c>
      <c r="I10" s="306">
        <v>77</v>
      </c>
      <c r="J10" s="306">
        <v>83</v>
      </c>
      <c r="K10" s="306">
        <v>97</v>
      </c>
      <c r="L10" s="306">
        <v>80</v>
      </c>
      <c r="M10" s="306">
        <v>100</v>
      </c>
      <c r="N10" s="306">
        <v>91</v>
      </c>
    </row>
    <row r="11" spans="1:14" x14ac:dyDescent="0.2">
      <c r="A11" s="18" t="s">
        <v>5</v>
      </c>
      <c r="B11" s="306">
        <v>105</v>
      </c>
      <c r="C11" s="306">
        <v>108</v>
      </c>
      <c r="D11" s="306">
        <v>146</v>
      </c>
      <c r="E11" s="306">
        <v>89</v>
      </c>
      <c r="F11" s="306">
        <v>126</v>
      </c>
      <c r="G11" s="306">
        <v>101</v>
      </c>
      <c r="H11" s="306">
        <v>105</v>
      </c>
      <c r="I11" s="306">
        <v>94</v>
      </c>
      <c r="J11" s="306">
        <v>122</v>
      </c>
      <c r="K11" s="306">
        <v>75</v>
      </c>
      <c r="L11" s="306">
        <v>107</v>
      </c>
      <c r="M11" s="306">
        <v>96</v>
      </c>
      <c r="N11" s="306">
        <v>114</v>
      </c>
    </row>
    <row r="12" spans="1:14" x14ac:dyDescent="0.2">
      <c r="A12" s="18" t="s">
        <v>6</v>
      </c>
      <c r="B12" s="306">
        <v>148</v>
      </c>
      <c r="C12" s="306">
        <v>191</v>
      </c>
      <c r="D12" s="306">
        <v>189</v>
      </c>
      <c r="E12" s="306">
        <v>169</v>
      </c>
      <c r="F12" s="306">
        <v>167</v>
      </c>
      <c r="G12" s="306">
        <v>183</v>
      </c>
      <c r="H12" s="306">
        <v>171</v>
      </c>
      <c r="I12" s="306">
        <v>166</v>
      </c>
      <c r="J12" s="306">
        <v>207</v>
      </c>
      <c r="K12" s="306">
        <v>164</v>
      </c>
      <c r="L12" s="306">
        <v>184</v>
      </c>
      <c r="M12" s="306">
        <v>157</v>
      </c>
      <c r="N12" s="306">
        <v>185</v>
      </c>
    </row>
    <row r="13" spans="1:14" x14ac:dyDescent="0.2">
      <c r="A13" s="18" t="s">
        <v>7</v>
      </c>
      <c r="B13" s="306">
        <v>267</v>
      </c>
      <c r="C13" s="306">
        <v>284</v>
      </c>
      <c r="D13" s="306">
        <v>247</v>
      </c>
      <c r="E13" s="306">
        <v>258</v>
      </c>
      <c r="F13" s="306">
        <v>229</v>
      </c>
      <c r="G13" s="306">
        <v>288</v>
      </c>
      <c r="H13" s="306">
        <v>301</v>
      </c>
      <c r="I13" s="306">
        <v>223</v>
      </c>
      <c r="J13" s="306">
        <v>210</v>
      </c>
      <c r="K13" s="306">
        <v>240</v>
      </c>
      <c r="L13" s="306">
        <v>299</v>
      </c>
      <c r="M13" s="306">
        <v>277</v>
      </c>
      <c r="N13" s="306">
        <v>294</v>
      </c>
    </row>
    <row r="14" spans="1:14" x14ac:dyDescent="0.2">
      <c r="A14" s="18" t="s">
        <v>8</v>
      </c>
      <c r="B14" s="306">
        <v>147</v>
      </c>
      <c r="C14" s="306">
        <v>158</v>
      </c>
      <c r="D14" s="306">
        <v>167</v>
      </c>
      <c r="E14" s="306">
        <v>150</v>
      </c>
      <c r="F14" s="306">
        <v>148</v>
      </c>
      <c r="G14" s="306">
        <v>179</v>
      </c>
      <c r="H14" s="306">
        <v>173</v>
      </c>
      <c r="I14" s="306">
        <v>195</v>
      </c>
      <c r="J14" s="306">
        <v>171</v>
      </c>
      <c r="K14" s="306">
        <v>154</v>
      </c>
      <c r="L14" s="306">
        <v>188</v>
      </c>
      <c r="M14" s="306">
        <v>171</v>
      </c>
      <c r="N14" s="306">
        <v>139</v>
      </c>
    </row>
    <row r="15" spans="1:14" x14ac:dyDescent="0.2">
      <c r="A15" s="18" t="s">
        <v>9</v>
      </c>
      <c r="B15" s="306">
        <v>97</v>
      </c>
      <c r="C15" s="306">
        <v>99</v>
      </c>
      <c r="D15" s="306">
        <v>96</v>
      </c>
      <c r="E15" s="306">
        <v>77</v>
      </c>
      <c r="F15" s="306">
        <v>78</v>
      </c>
      <c r="G15" s="306">
        <v>101</v>
      </c>
      <c r="H15" s="306">
        <v>98</v>
      </c>
      <c r="I15" s="306">
        <v>72</v>
      </c>
      <c r="J15" s="306">
        <v>86</v>
      </c>
      <c r="K15" s="306">
        <v>40</v>
      </c>
      <c r="L15" s="306">
        <v>54</v>
      </c>
      <c r="M15" s="306">
        <v>53</v>
      </c>
      <c r="N15" s="306">
        <v>44</v>
      </c>
    </row>
    <row r="16" spans="1:14" x14ac:dyDescent="0.2">
      <c r="A16" s="18" t="s">
        <v>10</v>
      </c>
      <c r="B16" s="306">
        <v>171</v>
      </c>
      <c r="C16" s="306">
        <v>167</v>
      </c>
      <c r="D16" s="306">
        <v>172</v>
      </c>
      <c r="E16" s="306">
        <v>159</v>
      </c>
      <c r="F16" s="306">
        <v>162</v>
      </c>
      <c r="G16" s="306">
        <v>165</v>
      </c>
      <c r="H16" s="306">
        <v>162</v>
      </c>
      <c r="I16" s="306">
        <v>160</v>
      </c>
      <c r="J16" s="306">
        <v>152</v>
      </c>
      <c r="K16" s="306">
        <v>99</v>
      </c>
      <c r="L16" s="306">
        <v>147</v>
      </c>
      <c r="M16" s="306">
        <v>147</v>
      </c>
      <c r="N16" s="306">
        <v>142</v>
      </c>
    </row>
    <row r="17" spans="1:14" x14ac:dyDescent="0.2">
      <c r="A17" s="18" t="s">
        <v>11</v>
      </c>
      <c r="B17" s="306">
        <v>70</v>
      </c>
      <c r="C17" s="306">
        <v>87</v>
      </c>
      <c r="D17" s="306">
        <v>62</v>
      </c>
      <c r="E17" s="306">
        <v>50</v>
      </c>
      <c r="F17" s="306">
        <v>69</v>
      </c>
      <c r="G17" s="306">
        <v>78</v>
      </c>
      <c r="H17" s="306">
        <v>65</v>
      </c>
      <c r="I17" s="306">
        <v>74</v>
      </c>
      <c r="J17" s="306">
        <v>85</v>
      </c>
      <c r="K17" s="306">
        <v>73</v>
      </c>
      <c r="L17" s="306">
        <v>85</v>
      </c>
      <c r="M17" s="306">
        <v>74</v>
      </c>
      <c r="N17" s="306">
        <v>69</v>
      </c>
    </row>
    <row r="18" spans="1:14" x14ac:dyDescent="0.2">
      <c r="A18" s="18" t="s">
        <v>12</v>
      </c>
      <c r="B18" s="306">
        <v>790</v>
      </c>
      <c r="C18" s="306">
        <v>907</v>
      </c>
      <c r="D18" s="306">
        <v>835</v>
      </c>
      <c r="E18" s="306">
        <v>701</v>
      </c>
      <c r="F18" s="306">
        <v>765</v>
      </c>
      <c r="G18" s="306">
        <v>903</v>
      </c>
      <c r="H18" s="306">
        <v>855</v>
      </c>
      <c r="I18" s="306">
        <v>804</v>
      </c>
      <c r="J18" s="306">
        <v>840</v>
      </c>
      <c r="K18" s="306">
        <v>580</v>
      </c>
      <c r="L18" s="306">
        <v>616</v>
      </c>
      <c r="M18" s="306">
        <v>460</v>
      </c>
      <c r="N18" s="306">
        <v>256</v>
      </c>
    </row>
    <row r="19" spans="1:14" x14ac:dyDescent="0.2">
      <c r="A19" s="18" t="s">
        <v>13</v>
      </c>
      <c r="B19" s="306">
        <v>34</v>
      </c>
      <c r="C19" s="306">
        <v>27</v>
      </c>
      <c r="D19" s="306">
        <v>29</v>
      </c>
      <c r="E19" s="306">
        <v>31</v>
      </c>
      <c r="F19" s="306">
        <v>26</v>
      </c>
      <c r="G19" s="306">
        <v>35</v>
      </c>
      <c r="H19" s="306">
        <v>35</v>
      </c>
      <c r="I19" s="306">
        <v>23</v>
      </c>
      <c r="J19" s="306">
        <v>29</v>
      </c>
      <c r="K19" s="306">
        <v>29</v>
      </c>
      <c r="L19" s="306">
        <v>38</v>
      </c>
      <c r="M19" s="306">
        <v>27</v>
      </c>
      <c r="N19" s="306">
        <v>29</v>
      </c>
    </row>
    <row r="20" spans="1:14" x14ac:dyDescent="0.2">
      <c r="A20" s="18" t="s">
        <v>14</v>
      </c>
      <c r="B20" s="306">
        <v>199</v>
      </c>
      <c r="C20" s="306">
        <v>232</v>
      </c>
      <c r="D20" s="306">
        <v>207</v>
      </c>
      <c r="E20" s="306">
        <v>186</v>
      </c>
      <c r="F20" s="306">
        <v>192</v>
      </c>
      <c r="G20" s="306">
        <v>217</v>
      </c>
      <c r="H20" s="306">
        <v>237</v>
      </c>
      <c r="I20" s="306">
        <v>278</v>
      </c>
      <c r="J20" s="306">
        <v>238</v>
      </c>
      <c r="K20" s="306">
        <v>193</v>
      </c>
      <c r="L20" s="306">
        <v>206</v>
      </c>
      <c r="M20" s="306">
        <v>205</v>
      </c>
      <c r="N20" s="306">
        <v>219</v>
      </c>
    </row>
    <row r="21" spans="1:14" x14ac:dyDescent="0.2">
      <c r="A21" s="18" t="s">
        <v>15</v>
      </c>
      <c r="B21" s="306">
        <v>505</v>
      </c>
      <c r="C21" s="306">
        <v>587</v>
      </c>
      <c r="D21" s="306">
        <v>545</v>
      </c>
      <c r="E21" s="306">
        <v>431</v>
      </c>
      <c r="F21" s="306">
        <v>545</v>
      </c>
      <c r="G21" s="306">
        <v>512</v>
      </c>
      <c r="H21" s="306">
        <v>537</v>
      </c>
      <c r="I21" s="306">
        <v>527</v>
      </c>
      <c r="J21" s="306">
        <v>570</v>
      </c>
      <c r="K21" s="306">
        <v>427</v>
      </c>
      <c r="L21" s="306">
        <v>563</v>
      </c>
      <c r="M21" s="306">
        <v>473</v>
      </c>
      <c r="N21" s="306">
        <v>553</v>
      </c>
    </row>
    <row r="22" spans="1:14" x14ac:dyDescent="0.2">
      <c r="A22" s="18" t="s">
        <v>16</v>
      </c>
      <c r="B22" s="306">
        <v>940</v>
      </c>
      <c r="C22" s="306">
        <v>1106</v>
      </c>
      <c r="D22" s="306">
        <v>1177</v>
      </c>
      <c r="E22" s="306">
        <v>1214</v>
      </c>
      <c r="F22" s="306">
        <v>1185</v>
      </c>
      <c r="G22" s="306">
        <v>1212</v>
      </c>
      <c r="H22" s="306">
        <v>1323</v>
      </c>
      <c r="I22" s="306">
        <v>1371</v>
      </c>
      <c r="J22" s="306">
        <v>1372</v>
      </c>
      <c r="K22" s="306">
        <v>1108</v>
      </c>
      <c r="L22" s="306">
        <v>1225</v>
      </c>
      <c r="M22" s="306">
        <v>1338</v>
      </c>
      <c r="N22" s="306">
        <v>1539</v>
      </c>
    </row>
    <row r="23" spans="1:14" x14ac:dyDescent="0.2">
      <c r="A23" s="18" t="s">
        <v>17</v>
      </c>
      <c r="B23" s="306">
        <v>263</v>
      </c>
      <c r="C23" s="306">
        <v>313</v>
      </c>
      <c r="D23" s="306">
        <v>256</v>
      </c>
      <c r="E23" s="306">
        <v>292</v>
      </c>
      <c r="F23" s="306">
        <v>269</v>
      </c>
      <c r="G23" s="306">
        <v>303</v>
      </c>
      <c r="H23" s="306">
        <v>276</v>
      </c>
      <c r="I23" s="306">
        <v>262</v>
      </c>
      <c r="J23" s="306">
        <v>326</v>
      </c>
      <c r="K23" s="306">
        <v>257</v>
      </c>
      <c r="L23" s="306">
        <v>254</v>
      </c>
      <c r="M23" s="306">
        <v>223</v>
      </c>
      <c r="N23" s="306">
        <v>200</v>
      </c>
    </row>
    <row r="24" spans="1:14" x14ac:dyDescent="0.2">
      <c r="A24" s="18" t="s">
        <v>18</v>
      </c>
      <c r="B24" s="306">
        <v>37</v>
      </c>
      <c r="C24" s="306">
        <v>39</v>
      </c>
      <c r="D24" s="306">
        <v>47</v>
      </c>
      <c r="E24" s="306">
        <v>36</v>
      </c>
      <c r="F24" s="306">
        <v>28</v>
      </c>
      <c r="G24" s="306">
        <v>50</v>
      </c>
      <c r="H24" s="306">
        <v>54</v>
      </c>
      <c r="I24" s="306">
        <v>47</v>
      </c>
      <c r="J24" s="306">
        <v>40</v>
      </c>
      <c r="K24" s="306">
        <v>36</v>
      </c>
      <c r="L24" s="306">
        <v>56</v>
      </c>
      <c r="M24" s="306">
        <v>64</v>
      </c>
      <c r="N24" s="306">
        <v>62</v>
      </c>
    </row>
    <row r="25" spans="1:14" x14ac:dyDescent="0.2">
      <c r="A25" s="18" t="s">
        <v>19</v>
      </c>
      <c r="B25" s="306">
        <v>125</v>
      </c>
      <c r="C25" s="306">
        <v>119</v>
      </c>
      <c r="D25" s="306">
        <v>127</v>
      </c>
      <c r="E25" s="306">
        <v>107</v>
      </c>
      <c r="F25" s="306">
        <v>114</v>
      </c>
      <c r="G25" s="306">
        <v>118</v>
      </c>
      <c r="H25" s="306">
        <v>126</v>
      </c>
      <c r="I25" s="306">
        <v>100</v>
      </c>
      <c r="J25" s="306">
        <v>111</v>
      </c>
      <c r="K25" s="306">
        <v>73</v>
      </c>
      <c r="L25" s="306">
        <v>132</v>
      </c>
      <c r="M25" s="306">
        <v>120</v>
      </c>
      <c r="N25" s="306">
        <v>113</v>
      </c>
    </row>
    <row r="26" spans="1:14" x14ac:dyDescent="0.2">
      <c r="A26" s="18" t="s">
        <v>20</v>
      </c>
      <c r="B26" s="306">
        <v>91</v>
      </c>
      <c r="C26" s="306">
        <v>98</v>
      </c>
      <c r="D26" s="306">
        <v>91</v>
      </c>
      <c r="E26" s="306">
        <v>114</v>
      </c>
      <c r="F26" s="306">
        <v>79</v>
      </c>
      <c r="G26" s="306">
        <v>109</v>
      </c>
      <c r="H26" s="306">
        <v>102</v>
      </c>
      <c r="I26" s="306">
        <v>85</v>
      </c>
      <c r="J26" s="306">
        <v>90</v>
      </c>
      <c r="K26" s="306">
        <v>68</v>
      </c>
      <c r="L26" s="306">
        <v>103</v>
      </c>
      <c r="M26" s="306">
        <v>77</v>
      </c>
      <c r="N26" s="306">
        <v>86</v>
      </c>
    </row>
    <row r="27" spans="1:14" x14ac:dyDescent="0.2">
      <c r="A27" s="18" t="s">
        <v>21</v>
      </c>
      <c r="B27" s="306">
        <v>182</v>
      </c>
      <c r="C27" s="306">
        <v>211</v>
      </c>
      <c r="D27" s="306">
        <v>197</v>
      </c>
      <c r="E27" s="306">
        <v>205</v>
      </c>
      <c r="F27" s="306">
        <v>176</v>
      </c>
      <c r="G27" s="306">
        <v>228</v>
      </c>
      <c r="H27" s="306">
        <v>214</v>
      </c>
      <c r="I27" s="306">
        <v>228</v>
      </c>
      <c r="J27" s="306">
        <v>256</v>
      </c>
      <c r="K27" s="306">
        <v>153</v>
      </c>
      <c r="L27" s="306">
        <v>212</v>
      </c>
      <c r="M27" s="306">
        <v>206</v>
      </c>
      <c r="N27" s="306">
        <v>211</v>
      </c>
    </row>
    <row r="28" spans="1:14" x14ac:dyDescent="0.2">
      <c r="A28" s="18" t="s">
        <v>22</v>
      </c>
      <c r="B28" s="306">
        <v>469</v>
      </c>
      <c r="C28" s="306">
        <v>521</v>
      </c>
      <c r="D28" s="306">
        <v>569</v>
      </c>
      <c r="E28" s="306">
        <v>497</v>
      </c>
      <c r="F28" s="306">
        <v>431</v>
      </c>
      <c r="G28" s="306">
        <v>442</v>
      </c>
      <c r="H28" s="306">
        <v>501</v>
      </c>
      <c r="I28" s="306">
        <v>437</v>
      </c>
      <c r="J28" s="306">
        <v>412</v>
      </c>
      <c r="K28" s="306">
        <v>317</v>
      </c>
      <c r="L28" s="306">
        <v>395</v>
      </c>
      <c r="M28" s="306">
        <v>356</v>
      </c>
      <c r="N28" s="306">
        <v>348</v>
      </c>
    </row>
    <row r="29" spans="1:14" x14ac:dyDescent="0.2">
      <c r="A29" s="18" t="s">
        <v>23</v>
      </c>
      <c r="B29" s="306">
        <v>20</v>
      </c>
      <c r="C29" s="306">
        <v>24</v>
      </c>
      <c r="D29" s="306">
        <v>27</v>
      </c>
      <c r="E29" s="306">
        <v>29</v>
      </c>
      <c r="F29" s="306">
        <v>27</v>
      </c>
      <c r="G29" s="306">
        <v>25</v>
      </c>
      <c r="H29" s="306">
        <v>17</v>
      </c>
      <c r="I29" s="306">
        <v>26</v>
      </c>
      <c r="J29" s="306">
        <v>25</v>
      </c>
      <c r="K29" s="306">
        <v>22</v>
      </c>
      <c r="L29" s="306">
        <v>28</v>
      </c>
      <c r="M29" s="306">
        <v>35</v>
      </c>
      <c r="N29" s="306">
        <v>31</v>
      </c>
    </row>
    <row r="30" spans="1:14" x14ac:dyDescent="0.2">
      <c r="A30" s="18" t="s">
        <v>24</v>
      </c>
      <c r="B30" s="306">
        <v>256</v>
      </c>
      <c r="C30" s="306">
        <v>205</v>
      </c>
      <c r="D30" s="306">
        <v>221</v>
      </c>
      <c r="E30" s="306">
        <v>163</v>
      </c>
      <c r="F30" s="306">
        <v>210</v>
      </c>
      <c r="G30" s="306">
        <v>128</v>
      </c>
      <c r="H30" s="306">
        <v>145</v>
      </c>
      <c r="I30" s="306">
        <v>207</v>
      </c>
      <c r="J30" s="306">
        <v>162</v>
      </c>
      <c r="K30" s="306">
        <v>124</v>
      </c>
      <c r="L30" s="306">
        <v>148</v>
      </c>
      <c r="M30" s="306">
        <v>153</v>
      </c>
      <c r="N30" s="306">
        <v>143</v>
      </c>
    </row>
    <row r="31" spans="1:14" x14ac:dyDescent="0.2">
      <c r="A31" s="18" t="s">
        <v>25</v>
      </c>
      <c r="B31" s="306">
        <v>157</v>
      </c>
      <c r="C31" s="306">
        <v>200</v>
      </c>
      <c r="D31" s="306">
        <v>190</v>
      </c>
      <c r="E31" s="306">
        <v>172</v>
      </c>
      <c r="F31" s="306">
        <v>142</v>
      </c>
      <c r="G31" s="306">
        <v>191</v>
      </c>
      <c r="H31" s="306">
        <v>189</v>
      </c>
      <c r="I31" s="306">
        <v>167</v>
      </c>
      <c r="J31" s="306">
        <v>181</v>
      </c>
      <c r="K31" s="306">
        <v>167</v>
      </c>
      <c r="L31" s="306">
        <v>170</v>
      </c>
      <c r="M31" s="306">
        <v>170</v>
      </c>
      <c r="N31" s="306">
        <v>175</v>
      </c>
    </row>
    <row r="32" spans="1:14" x14ac:dyDescent="0.2">
      <c r="A32" s="18" t="s">
        <v>26</v>
      </c>
      <c r="B32" s="306">
        <v>159</v>
      </c>
      <c r="C32" s="306">
        <v>182</v>
      </c>
      <c r="D32" s="306">
        <v>151</v>
      </c>
      <c r="E32" s="306">
        <v>141</v>
      </c>
      <c r="F32" s="306">
        <v>154</v>
      </c>
      <c r="G32" s="306">
        <v>173</v>
      </c>
      <c r="H32" s="306">
        <v>162</v>
      </c>
      <c r="I32" s="306">
        <v>145</v>
      </c>
      <c r="J32" s="306">
        <v>166</v>
      </c>
      <c r="K32" s="306">
        <v>138</v>
      </c>
      <c r="L32" s="306">
        <v>154</v>
      </c>
      <c r="M32" s="306">
        <v>127</v>
      </c>
      <c r="N32" s="306">
        <v>128</v>
      </c>
    </row>
    <row r="33" spans="1:14" x14ac:dyDescent="0.2">
      <c r="A33" s="18" t="s">
        <v>27</v>
      </c>
      <c r="B33" s="306">
        <v>32</v>
      </c>
      <c r="C33" s="306">
        <v>24</v>
      </c>
      <c r="D33" s="306">
        <v>28</v>
      </c>
      <c r="E33" s="306">
        <v>24</v>
      </c>
      <c r="F33" s="306">
        <v>20</v>
      </c>
      <c r="G33" s="306">
        <v>31</v>
      </c>
      <c r="H33" s="306">
        <v>27</v>
      </c>
      <c r="I33" s="306">
        <v>16</v>
      </c>
      <c r="J33" s="306">
        <v>18</v>
      </c>
      <c r="K33" s="306">
        <v>20</v>
      </c>
      <c r="L33" s="306">
        <v>13</v>
      </c>
      <c r="M33" s="306">
        <v>15</v>
      </c>
      <c r="N33" s="306">
        <v>20</v>
      </c>
    </row>
    <row r="34" spans="1:14" x14ac:dyDescent="0.2">
      <c r="A34" s="18" t="s">
        <v>28</v>
      </c>
      <c r="B34" s="306">
        <v>188</v>
      </c>
      <c r="C34" s="306">
        <v>135</v>
      </c>
      <c r="D34" s="306">
        <v>193</v>
      </c>
      <c r="E34" s="306">
        <v>161</v>
      </c>
      <c r="F34" s="306">
        <v>148</v>
      </c>
      <c r="G34" s="306">
        <v>184</v>
      </c>
      <c r="H34" s="306">
        <v>186</v>
      </c>
      <c r="I34" s="306">
        <v>165</v>
      </c>
      <c r="J34" s="306">
        <v>189</v>
      </c>
      <c r="K34" s="306">
        <v>167</v>
      </c>
      <c r="L34" s="306">
        <v>173</v>
      </c>
      <c r="M34" s="306">
        <v>185</v>
      </c>
      <c r="N34" s="306">
        <v>146</v>
      </c>
    </row>
    <row r="35" spans="1:14" x14ac:dyDescent="0.2">
      <c r="A35" s="18" t="s">
        <v>29</v>
      </c>
      <c r="B35" s="306">
        <v>416</v>
      </c>
      <c r="C35" s="306">
        <v>414</v>
      </c>
      <c r="D35" s="306">
        <v>406</v>
      </c>
      <c r="E35" s="306">
        <v>337</v>
      </c>
      <c r="F35" s="306">
        <v>416</v>
      </c>
      <c r="G35" s="306">
        <v>438</v>
      </c>
      <c r="H35" s="306">
        <v>455</v>
      </c>
      <c r="I35" s="306">
        <v>441</v>
      </c>
      <c r="J35" s="306">
        <v>423</v>
      </c>
      <c r="K35" s="306">
        <v>407</v>
      </c>
      <c r="L35" s="306">
        <v>432</v>
      </c>
      <c r="M35" s="306">
        <v>443</v>
      </c>
      <c r="N35" s="306">
        <v>365</v>
      </c>
    </row>
    <row r="36" spans="1:14" x14ac:dyDescent="0.2">
      <c r="A36" s="18" t="s">
        <v>30</v>
      </c>
      <c r="B36" s="306">
        <v>110</v>
      </c>
      <c r="C36" s="306">
        <v>126</v>
      </c>
      <c r="D36" s="306">
        <v>103</v>
      </c>
      <c r="E36" s="306">
        <v>113</v>
      </c>
      <c r="F36" s="306">
        <v>121</v>
      </c>
      <c r="G36" s="306">
        <v>125</v>
      </c>
      <c r="H36" s="306">
        <v>162</v>
      </c>
      <c r="I36" s="306">
        <v>137</v>
      </c>
      <c r="J36" s="306">
        <v>169</v>
      </c>
      <c r="K36" s="306">
        <v>117</v>
      </c>
      <c r="L36" s="306">
        <v>121</v>
      </c>
      <c r="M36" s="306">
        <v>124</v>
      </c>
      <c r="N36" s="306">
        <v>100</v>
      </c>
    </row>
    <row r="37" spans="1:14" x14ac:dyDescent="0.2">
      <c r="A37" s="18" t="s">
        <v>31</v>
      </c>
      <c r="B37" s="306">
        <v>223</v>
      </c>
      <c r="C37" s="306">
        <v>247</v>
      </c>
      <c r="D37" s="306">
        <v>236</v>
      </c>
      <c r="E37" s="306">
        <v>216</v>
      </c>
      <c r="F37" s="306">
        <v>233</v>
      </c>
      <c r="G37" s="306">
        <v>206</v>
      </c>
      <c r="H37" s="306">
        <v>230</v>
      </c>
      <c r="I37" s="306">
        <v>218</v>
      </c>
      <c r="J37" s="306">
        <v>241</v>
      </c>
      <c r="K37" s="306">
        <v>184</v>
      </c>
      <c r="L37" s="306">
        <v>263</v>
      </c>
      <c r="M37" s="306">
        <v>191</v>
      </c>
      <c r="N37" s="306">
        <v>232</v>
      </c>
    </row>
    <row r="38" spans="1:14" x14ac:dyDescent="0.2">
      <c r="A38" s="19" t="s">
        <v>32</v>
      </c>
      <c r="B38" s="307">
        <v>325</v>
      </c>
      <c r="C38" s="307">
        <v>292</v>
      </c>
      <c r="D38" s="307">
        <v>310</v>
      </c>
      <c r="E38" s="307">
        <v>257</v>
      </c>
      <c r="F38" s="307">
        <v>271</v>
      </c>
      <c r="G38" s="307">
        <v>257</v>
      </c>
      <c r="H38" s="307">
        <v>368</v>
      </c>
      <c r="I38" s="307">
        <v>306</v>
      </c>
      <c r="J38" s="307">
        <v>301</v>
      </c>
      <c r="K38" s="307">
        <v>249</v>
      </c>
      <c r="L38" s="307">
        <v>340</v>
      </c>
      <c r="M38" s="307">
        <v>257</v>
      </c>
      <c r="N38" s="307">
        <v>373</v>
      </c>
    </row>
  </sheetData>
  <mergeCells count="3">
    <mergeCell ref="B4:E4"/>
    <mergeCell ref="F4:I4"/>
    <mergeCell ref="J4:M4"/>
  </mergeCells>
  <hyperlinks>
    <hyperlink ref="A2" location="Contents!A1" display="Back to contents"/>
  </hyperlinks>
  <pageMargins left="0.7" right="0.7" top="0.75" bottom="0.75" header="0.3" footer="0.3"/>
  <pageSetup paperSize="9" orientation="portrait" horizontalDpi="90" verticalDpi="9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8"/>
  <sheetViews>
    <sheetView showGridLines="0" workbookViewId="0">
      <selection activeCell="R10" sqref="O5:R10"/>
    </sheetView>
  </sheetViews>
  <sheetFormatPr defaultRowHeight="12.75" x14ac:dyDescent="0.2"/>
  <cols>
    <col min="1" max="1" width="22" style="6" bestFit="1" customWidth="1"/>
    <col min="2" max="12" width="10.140625" style="6" customWidth="1"/>
    <col min="13" max="13" width="10.28515625" style="6" bestFit="1" customWidth="1"/>
    <col min="14" max="14" width="10.5703125" style="6" bestFit="1" customWidth="1"/>
    <col min="15" max="16384" width="9.140625" style="6"/>
  </cols>
  <sheetData>
    <row r="1" spans="1:17" x14ac:dyDescent="0.2">
      <c r="A1" s="8" t="s">
        <v>374</v>
      </c>
    </row>
    <row r="2" spans="1:17" ht="15" x14ac:dyDescent="0.25">
      <c r="A2" s="226" t="s">
        <v>241</v>
      </c>
    </row>
    <row r="4" spans="1:17" x14ac:dyDescent="0.2">
      <c r="B4" s="370">
        <v>2018</v>
      </c>
      <c r="C4" s="371"/>
      <c r="D4" s="371"/>
      <c r="E4" s="371"/>
      <c r="F4" s="370">
        <v>2019</v>
      </c>
      <c r="G4" s="371"/>
      <c r="H4" s="371"/>
      <c r="I4" s="371"/>
      <c r="J4" s="370">
        <v>2020</v>
      </c>
      <c r="K4" s="371"/>
      <c r="L4" s="371"/>
      <c r="M4" s="371"/>
      <c r="N4" s="313">
        <v>2021</v>
      </c>
    </row>
    <row r="5" spans="1:17" x14ac:dyDescent="0.2">
      <c r="A5" s="299"/>
      <c r="B5" s="313" t="s">
        <v>319</v>
      </c>
      <c r="C5" s="313" t="s">
        <v>320</v>
      </c>
      <c r="D5" s="313" t="s">
        <v>245</v>
      </c>
      <c r="E5" s="313" t="s">
        <v>246</v>
      </c>
      <c r="F5" s="313" t="s">
        <v>319</v>
      </c>
      <c r="G5" s="313" t="s">
        <v>320</v>
      </c>
      <c r="H5" s="313" t="s">
        <v>245</v>
      </c>
      <c r="I5" s="313" t="s">
        <v>246</v>
      </c>
      <c r="J5" s="313" t="s">
        <v>319</v>
      </c>
      <c r="K5" s="313" t="s">
        <v>320</v>
      </c>
      <c r="L5" s="313" t="s">
        <v>245</v>
      </c>
      <c r="M5" s="313" t="s">
        <v>246</v>
      </c>
      <c r="N5" s="313" t="s">
        <v>319</v>
      </c>
    </row>
    <row r="6" spans="1:17" x14ac:dyDescent="0.2">
      <c r="A6" s="17" t="s">
        <v>0</v>
      </c>
      <c r="B6" s="308">
        <v>10933</v>
      </c>
      <c r="C6" s="308">
        <v>11143</v>
      </c>
      <c r="D6" s="308">
        <v>10955</v>
      </c>
      <c r="E6" s="308">
        <v>10990</v>
      </c>
      <c r="F6" s="308">
        <v>10989</v>
      </c>
      <c r="G6" s="308">
        <v>11081</v>
      </c>
      <c r="H6" s="308">
        <v>11431</v>
      </c>
      <c r="I6" s="308">
        <v>11345</v>
      </c>
      <c r="J6" s="308">
        <v>11665</v>
      </c>
      <c r="K6" s="308">
        <v>13763</v>
      </c>
      <c r="L6" s="308">
        <v>14151</v>
      </c>
      <c r="M6" s="308">
        <v>13264</v>
      </c>
      <c r="N6" s="308">
        <v>13097</v>
      </c>
      <c r="P6" s="204"/>
      <c r="Q6" s="229"/>
    </row>
    <row r="7" spans="1:17" x14ac:dyDescent="0.2">
      <c r="A7" s="18" t="s">
        <v>1</v>
      </c>
      <c r="B7" s="306">
        <v>426</v>
      </c>
      <c r="C7" s="306">
        <v>438</v>
      </c>
      <c r="D7" s="306">
        <v>418</v>
      </c>
      <c r="E7" s="306">
        <v>410</v>
      </c>
      <c r="F7" s="306">
        <v>394</v>
      </c>
      <c r="G7" s="306">
        <v>347</v>
      </c>
      <c r="H7" s="306">
        <v>330</v>
      </c>
      <c r="I7" s="306">
        <v>325</v>
      </c>
      <c r="J7" s="306">
        <v>298</v>
      </c>
      <c r="K7" s="306">
        <v>326</v>
      </c>
      <c r="L7" s="306">
        <v>347</v>
      </c>
      <c r="M7" s="306">
        <v>330</v>
      </c>
      <c r="N7" s="306">
        <v>283</v>
      </c>
    </row>
    <row r="8" spans="1:17" x14ac:dyDescent="0.2">
      <c r="A8" s="18" t="s">
        <v>2</v>
      </c>
      <c r="B8" s="306">
        <v>393</v>
      </c>
      <c r="C8" s="306">
        <v>404</v>
      </c>
      <c r="D8" s="306">
        <v>378</v>
      </c>
      <c r="E8" s="306">
        <v>395</v>
      </c>
      <c r="F8" s="306">
        <v>373</v>
      </c>
      <c r="G8" s="306">
        <v>316</v>
      </c>
      <c r="H8" s="306">
        <v>332</v>
      </c>
      <c r="I8" s="306">
        <v>301</v>
      </c>
      <c r="J8" s="306">
        <v>286</v>
      </c>
      <c r="K8" s="306">
        <v>288</v>
      </c>
      <c r="L8" s="306">
        <v>251</v>
      </c>
      <c r="M8" s="306">
        <v>202</v>
      </c>
      <c r="N8" s="306">
        <v>184</v>
      </c>
    </row>
    <row r="9" spans="1:17" x14ac:dyDescent="0.2">
      <c r="A9" s="18" t="s">
        <v>3</v>
      </c>
      <c r="B9" s="306">
        <v>127</v>
      </c>
      <c r="C9" s="306">
        <v>109</v>
      </c>
      <c r="D9" s="306">
        <v>111</v>
      </c>
      <c r="E9" s="306">
        <v>123</v>
      </c>
      <c r="F9" s="306">
        <v>107</v>
      </c>
      <c r="G9" s="306">
        <v>114</v>
      </c>
      <c r="H9" s="306">
        <v>116</v>
      </c>
      <c r="I9" s="306">
        <v>106</v>
      </c>
      <c r="J9" s="306">
        <v>119</v>
      </c>
      <c r="K9" s="306">
        <v>124</v>
      </c>
      <c r="L9" s="306">
        <v>130</v>
      </c>
      <c r="M9" s="306">
        <v>128</v>
      </c>
      <c r="N9" s="306">
        <v>103</v>
      </c>
    </row>
    <row r="10" spans="1:17" x14ac:dyDescent="0.2">
      <c r="A10" s="18" t="s">
        <v>4</v>
      </c>
      <c r="B10" s="306">
        <v>125</v>
      </c>
      <c r="C10" s="306">
        <v>120</v>
      </c>
      <c r="D10" s="306">
        <v>120</v>
      </c>
      <c r="E10" s="306">
        <v>117</v>
      </c>
      <c r="F10" s="306">
        <v>118</v>
      </c>
      <c r="G10" s="306">
        <v>112</v>
      </c>
      <c r="H10" s="306">
        <v>117</v>
      </c>
      <c r="I10" s="306">
        <v>108</v>
      </c>
      <c r="J10" s="306">
        <v>117</v>
      </c>
      <c r="K10" s="306">
        <v>150</v>
      </c>
      <c r="L10" s="306">
        <v>129</v>
      </c>
      <c r="M10" s="306">
        <v>119</v>
      </c>
      <c r="N10" s="306">
        <v>108</v>
      </c>
    </row>
    <row r="11" spans="1:17" x14ac:dyDescent="0.2">
      <c r="A11" s="18" t="s">
        <v>5</v>
      </c>
      <c r="B11" s="306">
        <v>124</v>
      </c>
      <c r="C11" s="306">
        <v>135</v>
      </c>
      <c r="D11" s="306">
        <v>125</v>
      </c>
      <c r="E11" s="306">
        <v>114</v>
      </c>
      <c r="F11" s="306">
        <v>116</v>
      </c>
      <c r="G11" s="306">
        <v>113</v>
      </c>
      <c r="H11" s="306">
        <v>118</v>
      </c>
      <c r="I11" s="306">
        <v>107</v>
      </c>
      <c r="J11" s="306">
        <v>108</v>
      </c>
      <c r="K11" s="306">
        <v>109</v>
      </c>
      <c r="L11" s="306">
        <v>110</v>
      </c>
      <c r="M11" s="306">
        <v>98</v>
      </c>
      <c r="N11" s="306">
        <v>100</v>
      </c>
    </row>
    <row r="12" spans="1:17" x14ac:dyDescent="0.2">
      <c r="A12" s="18" t="s">
        <v>6</v>
      </c>
      <c r="B12" s="306">
        <v>160</v>
      </c>
      <c r="C12" s="306">
        <v>158</v>
      </c>
      <c r="D12" s="306">
        <v>165</v>
      </c>
      <c r="E12" s="306">
        <v>156</v>
      </c>
      <c r="F12" s="306">
        <v>181</v>
      </c>
      <c r="G12" s="306">
        <v>154</v>
      </c>
      <c r="H12" s="306">
        <v>155</v>
      </c>
      <c r="I12" s="306">
        <v>150</v>
      </c>
      <c r="J12" s="306">
        <v>181</v>
      </c>
      <c r="K12" s="306">
        <v>256</v>
      </c>
      <c r="L12" s="306">
        <v>209</v>
      </c>
      <c r="M12" s="306">
        <v>167</v>
      </c>
      <c r="N12" s="306">
        <v>181</v>
      </c>
    </row>
    <row r="13" spans="1:17" x14ac:dyDescent="0.2">
      <c r="A13" s="18" t="s">
        <v>7</v>
      </c>
      <c r="B13" s="306">
        <v>254</v>
      </c>
      <c r="C13" s="306">
        <v>241</v>
      </c>
      <c r="D13" s="306">
        <v>244</v>
      </c>
      <c r="E13" s="306">
        <v>274</v>
      </c>
      <c r="F13" s="306">
        <v>262</v>
      </c>
      <c r="G13" s="306">
        <v>258</v>
      </c>
      <c r="H13" s="306">
        <v>256</v>
      </c>
      <c r="I13" s="306">
        <v>247</v>
      </c>
      <c r="J13" s="306">
        <v>245</v>
      </c>
      <c r="K13" s="306">
        <v>392</v>
      </c>
      <c r="L13" s="306">
        <v>449</v>
      </c>
      <c r="M13" s="306">
        <v>464</v>
      </c>
      <c r="N13" s="306">
        <v>457</v>
      </c>
    </row>
    <row r="14" spans="1:17" x14ac:dyDescent="0.2">
      <c r="A14" s="18" t="s">
        <v>8</v>
      </c>
      <c r="B14" s="306">
        <v>73</v>
      </c>
      <c r="C14" s="306">
        <v>80</v>
      </c>
      <c r="D14" s="306">
        <v>91</v>
      </c>
      <c r="E14" s="306">
        <v>83</v>
      </c>
      <c r="F14" s="306">
        <v>83</v>
      </c>
      <c r="G14" s="306">
        <v>98</v>
      </c>
      <c r="H14" s="306">
        <v>96</v>
      </c>
      <c r="I14" s="306">
        <v>92</v>
      </c>
      <c r="J14" s="306">
        <v>109</v>
      </c>
      <c r="K14" s="306">
        <v>141</v>
      </c>
      <c r="L14" s="306">
        <v>143</v>
      </c>
      <c r="M14" s="306">
        <v>142</v>
      </c>
      <c r="N14" s="306">
        <v>130</v>
      </c>
    </row>
    <row r="15" spans="1:17" x14ac:dyDescent="0.2">
      <c r="A15" s="18" t="s">
        <v>9</v>
      </c>
      <c r="B15" s="306">
        <v>187</v>
      </c>
      <c r="C15" s="306">
        <v>186</v>
      </c>
      <c r="D15" s="306">
        <v>186</v>
      </c>
      <c r="E15" s="306">
        <v>190</v>
      </c>
      <c r="F15" s="306">
        <v>182</v>
      </c>
      <c r="G15" s="306">
        <v>173</v>
      </c>
      <c r="H15" s="306">
        <v>175</v>
      </c>
      <c r="I15" s="306">
        <v>172</v>
      </c>
      <c r="J15" s="306">
        <v>185</v>
      </c>
      <c r="K15" s="306">
        <v>186</v>
      </c>
      <c r="L15" s="306">
        <v>198</v>
      </c>
      <c r="M15" s="306">
        <v>178</v>
      </c>
      <c r="N15" s="306">
        <v>164</v>
      </c>
    </row>
    <row r="16" spans="1:17" x14ac:dyDescent="0.2">
      <c r="A16" s="18" t="s">
        <v>10</v>
      </c>
      <c r="B16" s="306">
        <v>398</v>
      </c>
      <c r="C16" s="306">
        <v>401</v>
      </c>
      <c r="D16" s="306">
        <v>422</v>
      </c>
      <c r="E16" s="306">
        <v>408</v>
      </c>
      <c r="F16" s="306">
        <v>405</v>
      </c>
      <c r="G16" s="306">
        <v>420</v>
      </c>
      <c r="H16" s="306">
        <v>425</v>
      </c>
      <c r="I16" s="306">
        <v>401</v>
      </c>
      <c r="J16" s="306">
        <v>422</v>
      </c>
      <c r="K16" s="306">
        <v>424</v>
      </c>
      <c r="L16" s="306">
        <v>421</v>
      </c>
      <c r="M16" s="306">
        <v>425</v>
      </c>
      <c r="N16" s="306">
        <v>419</v>
      </c>
    </row>
    <row r="17" spans="1:14" x14ac:dyDescent="0.2">
      <c r="A17" s="18" t="s">
        <v>11</v>
      </c>
      <c r="B17" s="306">
        <v>55</v>
      </c>
      <c r="C17" s="306">
        <v>55</v>
      </c>
      <c r="D17" s="306">
        <v>42</v>
      </c>
      <c r="E17" s="306">
        <v>46</v>
      </c>
      <c r="F17" s="306">
        <v>63</v>
      </c>
      <c r="G17" s="306">
        <v>55</v>
      </c>
      <c r="H17" s="306">
        <v>60</v>
      </c>
      <c r="I17" s="306">
        <v>69</v>
      </c>
      <c r="J17" s="306">
        <v>59</v>
      </c>
      <c r="K17" s="306">
        <v>86</v>
      </c>
      <c r="L17" s="306">
        <v>74</v>
      </c>
      <c r="M17" s="306">
        <v>73</v>
      </c>
      <c r="N17" s="306">
        <v>68</v>
      </c>
    </row>
    <row r="18" spans="1:14" x14ac:dyDescent="0.2">
      <c r="A18" s="18" t="s">
        <v>12</v>
      </c>
      <c r="B18" s="306">
        <v>1379</v>
      </c>
      <c r="C18" s="306">
        <v>1421</v>
      </c>
      <c r="D18" s="306">
        <v>1452</v>
      </c>
      <c r="E18" s="306">
        <v>1457</v>
      </c>
      <c r="F18" s="306">
        <v>1515</v>
      </c>
      <c r="G18" s="306">
        <v>1624</v>
      </c>
      <c r="H18" s="306">
        <v>1732</v>
      </c>
      <c r="I18" s="306">
        <v>1747</v>
      </c>
      <c r="J18" s="306">
        <v>1868</v>
      </c>
      <c r="K18" s="306">
        <v>2099</v>
      </c>
      <c r="L18" s="306">
        <v>2190</v>
      </c>
      <c r="M18" s="306">
        <v>2210</v>
      </c>
      <c r="N18" s="306">
        <v>2168</v>
      </c>
    </row>
    <row r="19" spans="1:14" x14ac:dyDescent="0.2">
      <c r="A19" s="18" t="s">
        <v>13</v>
      </c>
      <c r="B19" s="306">
        <v>63</v>
      </c>
      <c r="C19" s="306">
        <v>62</v>
      </c>
      <c r="D19" s="306">
        <v>59</v>
      </c>
      <c r="E19" s="306">
        <v>62</v>
      </c>
      <c r="F19" s="306">
        <v>60</v>
      </c>
      <c r="G19" s="306">
        <v>55</v>
      </c>
      <c r="H19" s="306">
        <v>59</v>
      </c>
      <c r="I19" s="306">
        <v>57</v>
      </c>
      <c r="J19" s="306">
        <v>59</v>
      </c>
      <c r="K19" s="306">
        <v>70</v>
      </c>
      <c r="L19" s="306">
        <v>67</v>
      </c>
      <c r="M19" s="306">
        <v>58</v>
      </c>
      <c r="N19" s="306">
        <v>60</v>
      </c>
    </row>
    <row r="20" spans="1:14" x14ac:dyDescent="0.2">
      <c r="A20" s="18" t="s">
        <v>14</v>
      </c>
      <c r="B20" s="306">
        <v>185</v>
      </c>
      <c r="C20" s="306">
        <v>198</v>
      </c>
      <c r="D20" s="306">
        <v>176</v>
      </c>
      <c r="E20" s="306">
        <v>191</v>
      </c>
      <c r="F20" s="306">
        <v>211</v>
      </c>
      <c r="G20" s="306">
        <v>215</v>
      </c>
      <c r="H20" s="306">
        <v>246</v>
      </c>
      <c r="I20" s="306">
        <v>261</v>
      </c>
      <c r="J20" s="306">
        <v>282</v>
      </c>
      <c r="K20" s="306">
        <v>401</v>
      </c>
      <c r="L20" s="306">
        <v>397</v>
      </c>
      <c r="M20" s="306">
        <v>374</v>
      </c>
      <c r="N20" s="306">
        <v>378</v>
      </c>
    </row>
    <row r="21" spans="1:14" x14ac:dyDescent="0.2">
      <c r="A21" s="18" t="s">
        <v>15</v>
      </c>
      <c r="B21" s="306">
        <v>510</v>
      </c>
      <c r="C21" s="306">
        <v>507</v>
      </c>
      <c r="D21" s="306">
        <v>546</v>
      </c>
      <c r="E21" s="306">
        <v>527</v>
      </c>
      <c r="F21" s="306">
        <v>533</v>
      </c>
      <c r="G21" s="306">
        <v>539</v>
      </c>
      <c r="H21" s="306">
        <v>549</v>
      </c>
      <c r="I21" s="306">
        <v>535</v>
      </c>
      <c r="J21" s="306">
        <v>525</v>
      </c>
      <c r="K21" s="306">
        <v>648</v>
      </c>
      <c r="L21" s="306">
        <v>700</v>
      </c>
      <c r="M21" s="306">
        <v>677</v>
      </c>
      <c r="N21" s="306">
        <v>708</v>
      </c>
    </row>
    <row r="22" spans="1:14" x14ac:dyDescent="0.2">
      <c r="A22" s="18" t="s">
        <v>16</v>
      </c>
      <c r="B22" s="306">
        <v>2149</v>
      </c>
      <c r="C22" s="306">
        <v>2264</v>
      </c>
      <c r="D22" s="306">
        <v>2145</v>
      </c>
      <c r="E22" s="306">
        <v>2190</v>
      </c>
      <c r="F22" s="306">
        <v>2191</v>
      </c>
      <c r="G22" s="306">
        <v>2275</v>
      </c>
      <c r="H22" s="306">
        <v>2317</v>
      </c>
      <c r="I22" s="306">
        <v>2394</v>
      </c>
      <c r="J22" s="306">
        <v>2557</v>
      </c>
      <c r="K22" s="306">
        <v>3103</v>
      </c>
      <c r="L22" s="306">
        <v>3179</v>
      </c>
      <c r="M22" s="306">
        <v>2737</v>
      </c>
      <c r="N22" s="306">
        <v>2668</v>
      </c>
    </row>
    <row r="23" spans="1:14" x14ac:dyDescent="0.2">
      <c r="A23" s="18" t="s">
        <v>17</v>
      </c>
      <c r="B23" s="306">
        <v>608</v>
      </c>
      <c r="C23" s="306">
        <v>694</v>
      </c>
      <c r="D23" s="306">
        <v>620</v>
      </c>
      <c r="E23" s="306">
        <v>610</v>
      </c>
      <c r="F23" s="306">
        <v>560</v>
      </c>
      <c r="G23" s="306">
        <v>568</v>
      </c>
      <c r="H23" s="306">
        <v>639</v>
      </c>
      <c r="I23" s="306">
        <v>634</v>
      </c>
      <c r="J23" s="306">
        <v>625</v>
      </c>
      <c r="K23" s="306">
        <v>692</v>
      </c>
      <c r="L23" s="306">
        <v>880</v>
      </c>
      <c r="M23" s="306">
        <v>804</v>
      </c>
      <c r="N23" s="306">
        <v>727</v>
      </c>
    </row>
    <row r="24" spans="1:14" x14ac:dyDescent="0.2">
      <c r="A24" s="18" t="s">
        <v>18</v>
      </c>
      <c r="B24" s="306">
        <v>50</v>
      </c>
      <c r="C24" s="306">
        <v>52</v>
      </c>
      <c r="D24" s="306">
        <v>49</v>
      </c>
      <c r="E24" s="306">
        <v>46</v>
      </c>
      <c r="F24" s="306">
        <v>37</v>
      </c>
      <c r="G24" s="306">
        <v>49</v>
      </c>
      <c r="H24" s="306">
        <v>52</v>
      </c>
      <c r="I24" s="306">
        <v>54</v>
      </c>
      <c r="J24" s="306">
        <v>49</v>
      </c>
      <c r="K24" s="306">
        <v>72</v>
      </c>
      <c r="L24" s="306">
        <v>84</v>
      </c>
      <c r="M24" s="306">
        <v>81</v>
      </c>
      <c r="N24" s="306">
        <v>73</v>
      </c>
    </row>
    <row r="25" spans="1:14" x14ac:dyDescent="0.2">
      <c r="A25" s="18" t="s">
        <v>19</v>
      </c>
      <c r="B25" s="306">
        <v>418</v>
      </c>
      <c r="C25" s="306">
        <v>410</v>
      </c>
      <c r="D25" s="306">
        <v>425</v>
      </c>
      <c r="E25" s="306">
        <v>420</v>
      </c>
      <c r="F25" s="306">
        <v>413</v>
      </c>
      <c r="G25" s="306">
        <v>412</v>
      </c>
      <c r="H25" s="306">
        <v>419</v>
      </c>
      <c r="I25" s="306">
        <v>413</v>
      </c>
      <c r="J25" s="306">
        <v>418</v>
      </c>
      <c r="K25" s="306">
        <v>455</v>
      </c>
      <c r="L25" s="306">
        <v>437</v>
      </c>
      <c r="M25" s="306">
        <v>407</v>
      </c>
      <c r="N25" s="306">
        <v>416</v>
      </c>
    </row>
    <row r="26" spans="1:14" x14ac:dyDescent="0.2">
      <c r="A26" s="18" t="s">
        <v>20</v>
      </c>
      <c r="B26" s="306">
        <v>151</v>
      </c>
      <c r="C26" s="306">
        <v>142</v>
      </c>
      <c r="D26" s="306">
        <v>157</v>
      </c>
      <c r="E26" s="306">
        <v>148</v>
      </c>
      <c r="F26" s="306">
        <v>151</v>
      </c>
      <c r="G26" s="306">
        <v>131</v>
      </c>
      <c r="H26" s="306">
        <v>145</v>
      </c>
      <c r="I26" s="306">
        <v>134</v>
      </c>
      <c r="J26" s="306">
        <v>128</v>
      </c>
      <c r="K26" s="306">
        <v>153</v>
      </c>
      <c r="L26" s="306">
        <v>150</v>
      </c>
      <c r="M26" s="306">
        <v>118</v>
      </c>
      <c r="N26" s="306">
        <v>125</v>
      </c>
    </row>
    <row r="27" spans="1:14" x14ac:dyDescent="0.2">
      <c r="A27" s="18" t="s">
        <v>21</v>
      </c>
      <c r="B27" s="306">
        <v>220</v>
      </c>
      <c r="C27" s="306">
        <v>216</v>
      </c>
      <c r="D27" s="306">
        <v>229</v>
      </c>
      <c r="E27" s="306">
        <v>222</v>
      </c>
      <c r="F27" s="306">
        <v>219</v>
      </c>
      <c r="G27" s="306">
        <v>240</v>
      </c>
      <c r="H27" s="306">
        <v>245</v>
      </c>
      <c r="I27" s="306">
        <v>238</v>
      </c>
      <c r="J27" s="306">
        <v>238</v>
      </c>
      <c r="K27" s="306">
        <v>269</v>
      </c>
      <c r="L27" s="306">
        <v>255</v>
      </c>
      <c r="M27" s="306">
        <v>245</v>
      </c>
      <c r="N27" s="306">
        <v>270</v>
      </c>
    </row>
    <row r="28" spans="1:14" x14ac:dyDescent="0.2">
      <c r="A28" s="18" t="s">
        <v>22</v>
      </c>
      <c r="B28" s="306">
        <v>512</v>
      </c>
      <c r="C28" s="306">
        <v>443</v>
      </c>
      <c r="D28" s="306">
        <v>426</v>
      </c>
      <c r="E28" s="306">
        <v>546</v>
      </c>
      <c r="F28" s="306">
        <v>531</v>
      </c>
      <c r="G28" s="306">
        <v>531</v>
      </c>
      <c r="H28" s="306">
        <v>515</v>
      </c>
      <c r="I28" s="306">
        <v>512</v>
      </c>
      <c r="J28" s="306">
        <v>497</v>
      </c>
      <c r="K28" s="306">
        <v>619</v>
      </c>
      <c r="L28" s="306">
        <v>589</v>
      </c>
      <c r="M28" s="306">
        <v>512</v>
      </c>
      <c r="N28" s="306">
        <v>570</v>
      </c>
    </row>
    <row r="29" spans="1:14" x14ac:dyDescent="0.2">
      <c r="A29" s="18" t="s">
        <v>23</v>
      </c>
      <c r="B29" s="306">
        <v>28</v>
      </c>
      <c r="C29" s="306">
        <v>22</v>
      </c>
      <c r="D29" s="306">
        <v>32</v>
      </c>
      <c r="E29" s="306">
        <v>34</v>
      </c>
      <c r="F29" s="306">
        <v>47</v>
      </c>
      <c r="G29" s="306">
        <v>54</v>
      </c>
      <c r="H29" s="306">
        <v>51</v>
      </c>
      <c r="I29" s="306">
        <v>44</v>
      </c>
      <c r="J29" s="306">
        <v>45</v>
      </c>
      <c r="K29" s="306">
        <v>57</v>
      </c>
      <c r="L29" s="306">
        <v>63</v>
      </c>
      <c r="M29" s="306">
        <v>62</v>
      </c>
      <c r="N29" s="306">
        <v>69</v>
      </c>
    </row>
    <row r="30" spans="1:14" x14ac:dyDescent="0.2">
      <c r="A30" s="18" t="s">
        <v>24</v>
      </c>
      <c r="B30" s="306">
        <v>113</v>
      </c>
      <c r="C30" s="306">
        <v>118</v>
      </c>
      <c r="D30" s="306">
        <v>106</v>
      </c>
      <c r="E30" s="306">
        <v>111</v>
      </c>
      <c r="F30" s="306">
        <v>74</v>
      </c>
      <c r="G30" s="306">
        <v>71</v>
      </c>
      <c r="H30" s="306">
        <v>81</v>
      </c>
      <c r="I30" s="306">
        <v>69</v>
      </c>
      <c r="J30" s="306">
        <v>60</v>
      </c>
      <c r="K30" s="306">
        <v>71</v>
      </c>
      <c r="L30" s="306">
        <v>66</v>
      </c>
      <c r="M30" s="306">
        <v>49</v>
      </c>
      <c r="N30" s="306">
        <v>38</v>
      </c>
    </row>
    <row r="31" spans="1:14" x14ac:dyDescent="0.2">
      <c r="A31" s="18" t="s">
        <v>25</v>
      </c>
      <c r="B31" s="306">
        <v>200</v>
      </c>
      <c r="C31" s="306">
        <v>200</v>
      </c>
      <c r="D31" s="306">
        <v>204</v>
      </c>
      <c r="E31" s="306">
        <v>191</v>
      </c>
      <c r="F31" s="306">
        <v>202</v>
      </c>
      <c r="G31" s="306">
        <v>202</v>
      </c>
      <c r="H31" s="306">
        <v>197</v>
      </c>
      <c r="I31" s="306">
        <v>185</v>
      </c>
      <c r="J31" s="306">
        <v>193</v>
      </c>
      <c r="K31" s="306">
        <v>245</v>
      </c>
      <c r="L31" s="306">
        <v>218</v>
      </c>
      <c r="M31" s="306">
        <v>201</v>
      </c>
      <c r="N31" s="306">
        <v>180</v>
      </c>
    </row>
    <row r="32" spans="1:14" x14ac:dyDescent="0.2">
      <c r="A32" s="18" t="s">
        <v>26</v>
      </c>
      <c r="B32" s="306">
        <v>83</v>
      </c>
      <c r="C32" s="306">
        <v>88</v>
      </c>
      <c r="D32" s="306">
        <v>81</v>
      </c>
      <c r="E32" s="306">
        <v>94</v>
      </c>
      <c r="F32" s="306">
        <v>81</v>
      </c>
      <c r="G32" s="306">
        <v>92</v>
      </c>
      <c r="H32" s="306">
        <v>85</v>
      </c>
      <c r="I32" s="306">
        <v>83</v>
      </c>
      <c r="J32" s="306">
        <v>81</v>
      </c>
      <c r="K32" s="306">
        <v>99</v>
      </c>
      <c r="L32" s="306">
        <v>98</v>
      </c>
      <c r="M32" s="306">
        <v>99</v>
      </c>
      <c r="N32" s="306">
        <v>97</v>
      </c>
    </row>
    <row r="33" spans="1:14" x14ac:dyDescent="0.2">
      <c r="A33" s="18" t="s">
        <v>27</v>
      </c>
      <c r="B33" s="306">
        <v>106</v>
      </c>
      <c r="C33" s="306">
        <v>87</v>
      </c>
      <c r="D33" s="306">
        <v>90</v>
      </c>
      <c r="E33" s="306">
        <v>79</v>
      </c>
      <c r="F33" s="306">
        <v>82</v>
      </c>
      <c r="G33" s="306">
        <v>86</v>
      </c>
      <c r="H33" s="306">
        <v>87</v>
      </c>
      <c r="I33" s="306">
        <v>81</v>
      </c>
      <c r="J33" s="306">
        <v>86</v>
      </c>
      <c r="K33" s="306">
        <v>85</v>
      </c>
      <c r="L33" s="306">
        <v>87</v>
      </c>
      <c r="M33" s="306">
        <v>79</v>
      </c>
      <c r="N33" s="306">
        <v>77</v>
      </c>
    </row>
    <row r="34" spans="1:14" x14ac:dyDescent="0.2">
      <c r="A34" s="18" t="s">
        <v>28</v>
      </c>
      <c r="B34" s="306">
        <v>216</v>
      </c>
      <c r="C34" s="306">
        <v>218</v>
      </c>
      <c r="D34" s="306">
        <v>218</v>
      </c>
      <c r="E34" s="306">
        <v>202</v>
      </c>
      <c r="F34" s="306">
        <v>223</v>
      </c>
      <c r="G34" s="306">
        <v>211</v>
      </c>
      <c r="H34" s="306">
        <v>219</v>
      </c>
      <c r="I34" s="306">
        <v>225</v>
      </c>
      <c r="J34" s="306">
        <v>232</v>
      </c>
      <c r="K34" s="306">
        <v>271</v>
      </c>
      <c r="L34" s="306">
        <v>266</v>
      </c>
      <c r="M34" s="306">
        <v>249</v>
      </c>
      <c r="N34" s="306">
        <v>265</v>
      </c>
    </row>
    <row r="35" spans="1:14" x14ac:dyDescent="0.2">
      <c r="A35" s="18" t="s">
        <v>29</v>
      </c>
      <c r="B35" s="306">
        <v>616</v>
      </c>
      <c r="C35" s="306">
        <v>638</v>
      </c>
      <c r="D35" s="306">
        <v>627</v>
      </c>
      <c r="E35" s="306">
        <v>588</v>
      </c>
      <c r="F35" s="306">
        <v>599</v>
      </c>
      <c r="G35" s="306">
        <v>594</v>
      </c>
      <c r="H35" s="306">
        <v>633</v>
      </c>
      <c r="I35" s="306">
        <v>614</v>
      </c>
      <c r="J35" s="306">
        <v>624</v>
      </c>
      <c r="K35" s="306">
        <v>710</v>
      </c>
      <c r="L35" s="306">
        <v>729</v>
      </c>
      <c r="M35" s="306">
        <v>708</v>
      </c>
      <c r="N35" s="306">
        <v>699</v>
      </c>
    </row>
    <row r="36" spans="1:14" x14ac:dyDescent="0.2">
      <c r="A36" s="18" t="s">
        <v>30</v>
      </c>
      <c r="B36" s="306">
        <v>241</v>
      </c>
      <c r="C36" s="306">
        <v>239</v>
      </c>
      <c r="D36" s="306">
        <v>234</v>
      </c>
      <c r="E36" s="306">
        <v>236</v>
      </c>
      <c r="F36" s="306">
        <v>233</v>
      </c>
      <c r="G36" s="306">
        <v>215</v>
      </c>
      <c r="H36" s="306">
        <v>224</v>
      </c>
      <c r="I36" s="306">
        <v>227</v>
      </c>
      <c r="J36" s="306">
        <v>261</v>
      </c>
      <c r="K36" s="306">
        <v>296</v>
      </c>
      <c r="L36" s="306">
        <v>310</v>
      </c>
      <c r="M36" s="306">
        <v>347</v>
      </c>
      <c r="N36" s="306">
        <v>349</v>
      </c>
    </row>
    <row r="37" spans="1:14" x14ac:dyDescent="0.2">
      <c r="A37" s="18" t="s">
        <v>31</v>
      </c>
      <c r="B37" s="306">
        <v>258</v>
      </c>
      <c r="C37" s="306">
        <v>258</v>
      </c>
      <c r="D37" s="306">
        <v>262</v>
      </c>
      <c r="E37" s="306">
        <v>262</v>
      </c>
      <c r="F37" s="306">
        <v>262</v>
      </c>
      <c r="G37" s="306">
        <v>267</v>
      </c>
      <c r="H37" s="306">
        <v>265</v>
      </c>
      <c r="I37" s="306">
        <v>276</v>
      </c>
      <c r="J37" s="306">
        <v>263</v>
      </c>
      <c r="K37" s="306">
        <v>323</v>
      </c>
      <c r="L37" s="306">
        <v>317</v>
      </c>
      <c r="M37" s="306">
        <v>308</v>
      </c>
      <c r="N37" s="306">
        <v>298</v>
      </c>
    </row>
    <row r="38" spans="1:14" x14ac:dyDescent="0.2">
      <c r="A38" s="19" t="s">
        <v>32</v>
      </c>
      <c r="B38" s="307">
        <v>505</v>
      </c>
      <c r="C38" s="307">
        <v>539</v>
      </c>
      <c r="D38" s="307">
        <v>515</v>
      </c>
      <c r="E38" s="307">
        <v>458</v>
      </c>
      <c r="F38" s="307">
        <v>481</v>
      </c>
      <c r="G38" s="307">
        <v>490</v>
      </c>
      <c r="H38" s="307">
        <v>491</v>
      </c>
      <c r="I38" s="307">
        <v>484</v>
      </c>
      <c r="J38" s="307">
        <v>445</v>
      </c>
      <c r="K38" s="307">
        <v>543</v>
      </c>
      <c r="L38" s="307">
        <v>608</v>
      </c>
      <c r="M38" s="307">
        <v>613</v>
      </c>
      <c r="N38" s="307">
        <v>665</v>
      </c>
    </row>
  </sheetData>
  <mergeCells count="3">
    <mergeCell ref="B4:E4"/>
    <mergeCell ref="F4:I4"/>
    <mergeCell ref="J4:M4"/>
  </mergeCells>
  <hyperlinks>
    <hyperlink ref="A2" location="Contents!A1" display="Back to contents"/>
  </hyperlinks>
  <pageMargins left="0.7" right="0.7" top="0.75" bottom="0.75" header="0.3" footer="0.3"/>
  <pageSetup paperSize="9" orientation="portrait" horizontalDpi="90" verticalDpi="9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0"/>
  <sheetViews>
    <sheetView showGridLines="0" workbookViewId="0">
      <selection activeCell="A2" sqref="A2"/>
    </sheetView>
  </sheetViews>
  <sheetFormatPr defaultRowHeight="12.75" x14ac:dyDescent="0.2"/>
  <cols>
    <col min="1" max="1" width="44.5703125" style="6" customWidth="1"/>
    <col min="2" max="14" width="10.140625" style="6" customWidth="1"/>
    <col min="15" max="16384" width="9.140625" style="6"/>
  </cols>
  <sheetData>
    <row r="1" spans="1:14" x14ac:dyDescent="0.2">
      <c r="A1" s="8" t="s">
        <v>375</v>
      </c>
    </row>
    <row r="2" spans="1:14" ht="15" x14ac:dyDescent="0.25">
      <c r="A2" s="226" t="s">
        <v>241</v>
      </c>
    </row>
    <row r="3" spans="1:14" ht="15" x14ac:dyDescent="0.25">
      <c r="A3" s="226"/>
    </row>
    <row r="4" spans="1:14" x14ac:dyDescent="0.2">
      <c r="A4" s="8" t="s">
        <v>321</v>
      </c>
    </row>
    <row r="5" spans="1:14" ht="13.5" customHeight="1" x14ac:dyDescent="0.2">
      <c r="B5" s="370">
        <v>2018</v>
      </c>
      <c r="C5" s="371"/>
      <c r="D5" s="371"/>
      <c r="E5" s="371"/>
      <c r="F5" s="370">
        <v>2019</v>
      </c>
      <c r="G5" s="371"/>
      <c r="H5" s="371"/>
      <c r="I5" s="371"/>
      <c r="J5" s="370">
        <v>2020</v>
      </c>
      <c r="K5" s="371"/>
      <c r="L5" s="371"/>
      <c r="M5" s="371"/>
      <c r="N5" s="313">
        <v>2021</v>
      </c>
    </row>
    <row r="6" spans="1:14" x14ac:dyDescent="0.2">
      <c r="B6" s="313" t="s">
        <v>319</v>
      </c>
      <c r="C6" s="313" t="s">
        <v>320</v>
      </c>
      <c r="D6" s="313" t="s">
        <v>245</v>
      </c>
      <c r="E6" s="313" t="s">
        <v>246</v>
      </c>
      <c r="F6" s="313" t="s">
        <v>319</v>
      </c>
      <c r="G6" s="313" t="s">
        <v>320</v>
      </c>
      <c r="H6" s="313" t="s">
        <v>245</v>
      </c>
      <c r="I6" s="313" t="s">
        <v>246</v>
      </c>
      <c r="J6" s="313" t="s">
        <v>319</v>
      </c>
      <c r="K6" s="313" t="s">
        <v>320</v>
      </c>
      <c r="L6" s="313" t="s">
        <v>245</v>
      </c>
      <c r="M6" s="313" t="s">
        <v>246</v>
      </c>
      <c r="N6" s="313" t="s">
        <v>319</v>
      </c>
    </row>
    <row r="7" spans="1:14" s="8" customFormat="1" x14ac:dyDescent="0.2">
      <c r="A7" s="4" t="s">
        <v>206</v>
      </c>
      <c r="B7" s="308">
        <v>6685</v>
      </c>
      <c r="C7" s="308">
        <v>7215</v>
      </c>
      <c r="D7" s="308">
        <v>7250</v>
      </c>
      <c r="E7" s="308">
        <v>7440</v>
      </c>
      <c r="F7" s="308">
        <v>6920</v>
      </c>
      <c r="G7" s="308">
        <v>7230</v>
      </c>
      <c r="H7" s="308">
        <v>7035</v>
      </c>
      <c r="I7" s="308">
        <v>7285</v>
      </c>
      <c r="J7" s="308">
        <v>7040</v>
      </c>
      <c r="K7" s="308">
        <v>3815</v>
      </c>
      <c r="L7" s="308">
        <v>6160</v>
      </c>
      <c r="M7" s="308">
        <v>7570</v>
      </c>
      <c r="N7" s="308">
        <v>7785</v>
      </c>
    </row>
    <row r="8" spans="1:14" ht="25.5" x14ac:dyDescent="0.2">
      <c r="A8" s="2" t="s">
        <v>286</v>
      </c>
      <c r="B8" s="306">
        <v>795</v>
      </c>
      <c r="C8" s="306">
        <v>830</v>
      </c>
      <c r="D8" s="306">
        <v>765</v>
      </c>
      <c r="E8" s="306">
        <v>750</v>
      </c>
      <c r="F8" s="306">
        <v>740</v>
      </c>
      <c r="G8" s="306">
        <v>720</v>
      </c>
      <c r="H8" s="306">
        <v>665</v>
      </c>
      <c r="I8" s="306">
        <v>655</v>
      </c>
      <c r="J8" s="306">
        <v>630</v>
      </c>
      <c r="K8" s="306">
        <v>450</v>
      </c>
      <c r="L8" s="306">
        <v>485</v>
      </c>
      <c r="M8" s="306">
        <v>470</v>
      </c>
      <c r="N8" s="306">
        <v>505</v>
      </c>
    </row>
    <row r="9" spans="1:14" ht="25.5" x14ac:dyDescent="0.2">
      <c r="A9" s="3" t="s">
        <v>287</v>
      </c>
      <c r="B9" s="307">
        <v>5890</v>
      </c>
      <c r="C9" s="307">
        <v>6385</v>
      </c>
      <c r="D9" s="307">
        <v>6485</v>
      </c>
      <c r="E9" s="307">
        <v>6690</v>
      </c>
      <c r="F9" s="307">
        <v>6180</v>
      </c>
      <c r="G9" s="307">
        <v>6510</v>
      </c>
      <c r="H9" s="307">
        <v>6370</v>
      </c>
      <c r="I9" s="307">
        <v>6630</v>
      </c>
      <c r="J9" s="307">
        <v>6410</v>
      </c>
      <c r="K9" s="307">
        <v>3360</v>
      </c>
      <c r="L9" s="307">
        <v>5675</v>
      </c>
      <c r="M9" s="307">
        <v>7100</v>
      </c>
      <c r="N9" s="307">
        <v>7280</v>
      </c>
    </row>
    <row r="10" spans="1:14" x14ac:dyDescent="0.2">
      <c r="A10" s="315" t="s">
        <v>175</v>
      </c>
      <c r="B10" s="171">
        <f>B9/B7</f>
        <v>0.88107703814510097</v>
      </c>
      <c r="C10" s="171">
        <f t="shared" ref="C10:N10" si="0">C9/C7</f>
        <v>0.88496188496188499</v>
      </c>
      <c r="D10" s="171">
        <f t="shared" si="0"/>
        <v>0.8944827586206896</v>
      </c>
      <c r="E10" s="171">
        <f t="shared" si="0"/>
        <v>0.89919354838709675</v>
      </c>
      <c r="F10" s="171">
        <f t="shared" si="0"/>
        <v>0.89306358381502893</v>
      </c>
      <c r="G10" s="171">
        <f t="shared" si="0"/>
        <v>0.90041493775933612</v>
      </c>
      <c r="H10" s="171">
        <f t="shared" si="0"/>
        <v>0.90547263681592038</v>
      </c>
      <c r="I10" s="171">
        <f t="shared" si="0"/>
        <v>0.91008922443376805</v>
      </c>
      <c r="J10" s="171">
        <f t="shared" si="0"/>
        <v>0.91051136363636365</v>
      </c>
      <c r="K10" s="171">
        <f t="shared" si="0"/>
        <v>0.88073394495412849</v>
      </c>
      <c r="L10" s="171">
        <f t="shared" si="0"/>
        <v>0.92126623376623373</v>
      </c>
      <c r="M10" s="171">
        <f t="shared" si="0"/>
        <v>0.93791281373844126</v>
      </c>
      <c r="N10" s="171">
        <f t="shared" si="0"/>
        <v>0.93513166345536292</v>
      </c>
    </row>
    <row r="12" spans="1:14" x14ac:dyDescent="0.2">
      <c r="A12" s="8" t="s">
        <v>322</v>
      </c>
    </row>
    <row r="13" spans="1:14" ht="13.5" customHeight="1" x14ac:dyDescent="0.2">
      <c r="B13" s="370">
        <v>2018</v>
      </c>
      <c r="C13" s="371"/>
      <c r="D13" s="371"/>
      <c r="E13" s="371"/>
      <c r="F13" s="370">
        <v>2019</v>
      </c>
      <c r="G13" s="371"/>
      <c r="H13" s="371"/>
      <c r="I13" s="371"/>
      <c r="J13" s="370">
        <v>2020</v>
      </c>
      <c r="K13" s="371"/>
      <c r="L13" s="371"/>
      <c r="M13" s="371"/>
      <c r="N13" s="313">
        <v>2021</v>
      </c>
    </row>
    <row r="14" spans="1:14" x14ac:dyDescent="0.2">
      <c r="B14" s="313" t="s">
        <v>319</v>
      </c>
      <c r="C14" s="313" t="s">
        <v>320</v>
      </c>
      <c r="D14" s="313" t="s">
        <v>245</v>
      </c>
      <c r="E14" s="313" t="s">
        <v>246</v>
      </c>
      <c r="F14" s="313" t="s">
        <v>319</v>
      </c>
      <c r="G14" s="313" t="s">
        <v>320</v>
      </c>
      <c r="H14" s="313" t="s">
        <v>245</v>
      </c>
      <c r="I14" s="313" t="s">
        <v>246</v>
      </c>
      <c r="J14" s="313" t="s">
        <v>319</v>
      </c>
      <c r="K14" s="313" t="s">
        <v>320</v>
      </c>
      <c r="L14" s="313" t="s">
        <v>245</v>
      </c>
      <c r="M14" s="313" t="s">
        <v>246</v>
      </c>
      <c r="N14" s="313" t="s">
        <v>319</v>
      </c>
    </row>
    <row r="15" spans="1:14" s="8" customFormat="1" x14ac:dyDescent="0.2">
      <c r="A15" s="4" t="s">
        <v>206</v>
      </c>
      <c r="B15" s="308">
        <v>405</v>
      </c>
      <c r="C15" s="308">
        <v>390</v>
      </c>
      <c r="D15" s="308">
        <v>410</v>
      </c>
      <c r="E15" s="308">
        <v>365</v>
      </c>
      <c r="F15" s="308">
        <v>365</v>
      </c>
      <c r="G15" s="308">
        <v>360</v>
      </c>
      <c r="H15" s="308">
        <v>325</v>
      </c>
      <c r="I15" s="308">
        <v>280</v>
      </c>
      <c r="J15" s="308">
        <v>250</v>
      </c>
      <c r="K15" s="308">
        <v>130</v>
      </c>
      <c r="L15" s="308">
        <v>160</v>
      </c>
      <c r="M15" s="308">
        <v>165</v>
      </c>
      <c r="N15" s="308">
        <v>115</v>
      </c>
    </row>
    <row r="16" spans="1:14" ht="25.5" x14ac:dyDescent="0.2">
      <c r="A16" s="2" t="s">
        <v>286</v>
      </c>
      <c r="B16" s="306">
        <v>50</v>
      </c>
      <c r="C16" s="306">
        <v>60</v>
      </c>
      <c r="D16" s="306">
        <v>50</v>
      </c>
      <c r="E16" s="306">
        <v>40</v>
      </c>
      <c r="F16" s="306">
        <v>50</v>
      </c>
      <c r="G16" s="306">
        <v>40</v>
      </c>
      <c r="H16" s="306">
        <v>40</v>
      </c>
      <c r="I16" s="306">
        <v>35</v>
      </c>
      <c r="J16" s="306">
        <v>40</v>
      </c>
      <c r="K16" s="306">
        <v>15</v>
      </c>
      <c r="L16" s="306">
        <v>20</v>
      </c>
      <c r="M16" s="306">
        <v>20</v>
      </c>
      <c r="N16" s="306">
        <v>15</v>
      </c>
    </row>
    <row r="17" spans="1:14" ht="25.5" x14ac:dyDescent="0.2">
      <c r="A17" s="3" t="s">
        <v>287</v>
      </c>
      <c r="B17" s="307">
        <v>355</v>
      </c>
      <c r="C17" s="307">
        <v>330</v>
      </c>
      <c r="D17" s="307">
        <v>360</v>
      </c>
      <c r="E17" s="307">
        <v>325</v>
      </c>
      <c r="F17" s="307">
        <v>315</v>
      </c>
      <c r="G17" s="307">
        <v>320</v>
      </c>
      <c r="H17" s="307">
        <v>285</v>
      </c>
      <c r="I17" s="307">
        <v>245</v>
      </c>
      <c r="J17" s="307">
        <v>215</v>
      </c>
      <c r="K17" s="307">
        <v>115</v>
      </c>
      <c r="L17" s="307">
        <v>145</v>
      </c>
      <c r="M17" s="307">
        <v>145</v>
      </c>
      <c r="N17" s="307">
        <v>100</v>
      </c>
    </row>
    <row r="18" spans="1:14" x14ac:dyDescent="0.2">
      <c r="A18" s="315" t="s">
        <v>175</v>
      </c>
      <c r="B18" s="171">
        <f>B17/B15</f>
        <v>0.87654320987654322</v>
      </c>
      <c r="C18" s="171">
        <f t="shared" ref="C18" si="1">C17/C15</f>
        <v>0.84615384615384615</v>
      </c>
      <c r="D18" s="171">
        <f t="shared" ref="D18" si="2">D17/D15</f>
        <v>0.87804878048780488</v>
      </c>
      <c r="E18" s="171">
        <f t="shared" ref="E18" si="3">E17/E15</f>
        <v>0.8904109589041096</v>
      </c>
      <c r="F18" s="171">
        <f t="shared" ref="F18" si="4">F17/F15</f>
        <v>0.86301369863013699</v>
      </c>
      <c r="G18" s="171">
        <f t="shared" ref="G18" si="5">G17/G15</f>
        <v>0.88888888888888884</v>
      </c>
      <c r="H18" s="171">
        <f t="shared" ref="H18" si="6">H17/H15</f>
        <v>0.87692307692307692</v>
      </c>
      <c r="I18" s="171">
        <f t="shared" ref="I18" si="7">I17/I15</f>
        <v>0.875</v>
      </c>
      <c r="J18" s="171">
        <f t="shared" ref="J18" si="8">J17/J15</f>
        <v>0.86</v>
      </c>
      <c r="K18" s="171">
        <f t="shared" ref="K18" si="9">K17/K15</f>
        <v>0.88461538461538458</v>
      </c>
      <c r="L18" s="171">
        <f t="shared" ref="L18" si="10">L17/L15</f>
        <v>0.90625</v>
      </c>
      <c r="M18" s="171">
        <f t="shared" ref="M18" si="11">M17/M15</f>
        <v>0.87878787878787878</v>
      </c>
      <c r="N18" s="171">
        <f t="shared" ref="N18" si="12">N17/N15</f>
        <v>0.86956521739130432</v>
      </c>
    </row>
    <row r="20" spans="1:14" x14ac:dyDescent="0.2">
      <c r="A20" s="219" t="s">
        <v>225</v>
      </c>
    </row>
  </sheetData>
  <mergeCells count="6">
    <mergeCell ref="B5:E5"/>
    <mergeCell ref="F5:I5"/>
    <mergeCell ref="J5:M5"/>
    <mergeCell ref="B13:E13"/>
    <mergeCell ref="F13:I13"/>
    <mergeCell ref="J13:M13"/>
  </mergeCells>
  <hyperlinks>
    <hyperlink ref="A2" location="Contents!A1" display="Back to contents"/>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47"/>
  <sheetViews>
    <sheetView showGridLines="0" workbookViewId="0">
      <selection activeCell="E32" sqref="E32"/>
    </sheetView>
  </sheetViews>
  <sheetFormatPr defaultRowHeight="12.75" x14ac:dyDescent="0.2"/>
  <cols>
    <col min="1" max="1" width="40" style="6" customWidth="1"/>
    <col min="2" max="14" width="10.7109375" style="6" customWidth="1"/>
    <col min="15" max="16384" width="9.140625" style="6"/>
  </cols>
  <sheetData>
    <row r="1" spans="1:14" x14ac:dyDescent="0.2">
      <c r="A1" s="8" t="s">
        <v>388</v>
      </c>
    </row>
    <row r="2" spans="1:14" ht="15" x14ac:dyDescent="0.25">
      <c r="A2" s="226" t="s">
        <v>241</v>
      </c>
    </row>
    <row r="4" spans="1:14" ht="13.5" customHeight="1" x14ac:dyDescent="0.2">
      <c r="B4" s="370">
        <v>2018</v>
      </c>
      <c r="C4" s="371"/>
      <c r="D4" s="371"/>
      <c r="E4" s="371"/>
      <c r="F4" s="370">
        <v>2019</v>
      </c>
      <c r="G4" s="371"/>
      <c r="H4" s="371"/>
      <c r="I4" s="371"/>
      <c r="J4" s="370">
        <v>2020</v>
      </c>
      <c r="K4" s="371"/>
      <c r="L4" s="371"/>
      <c r="M4" s="371"/>
      <c r="N4" s="313">
        <v>2021</v>
      </c>
    </row>
    <row r="5" spans="1:14" x14ac:dyDescent="0.2">
      <c r="B5" s="313" t="s">
        <v>319</v>
      </c>
      <c r="C5" s="313" t="s">
        <v>320</v>
      </c>
      <c r="D5" s="313" t="s">
        <v>245</v>
      </c>
      <c r="E5" s="313" t="s">
        <v>246</v>
      </c>
      <c r="F5" s="313" t="s">
        <v>319</v>
      </c>
      <c r="G5" s="313" t="s">
        <v>320</v>
      </c>
      <c r="H5" s="313" t="s">
        <v>245</v>
      </c>
      <c r="I5" s="313" t="s">
        <v>246</v>
      </c>
      <c r="J5" s="313" t="s">
        <v>319</v>
      </c>
      <c r="K5" s="313" t="s">
        <v>320</v>
      </c>
      <c r="L5" s="313" t="s">
        <v>245</v>
      </c>
      <c r="M5" s="313" t="s">
        <v>246</v>
      </c>
      <c r="N5" s="313" t="s">
        <v>319</v>
      </c>
    </row>
    <row r="6" spans="1:14" x14ac:dyDescent="0.2">
      <c r="A6" s="4" t="s">
        <v>98</v>
      </c>
      <c r="B6" s="317">
        <v>5890</v>
      </c>
      <c r="C6" s="317">
        <v>6385</v>
      </c>
      <c r="D6" s="317">
        <v>6485</v>
      </c>
      <c r="E6" s="317">
        <v>6690</v>
      </c>
      <c r="F6" s="317">
        <v>6180</v>
      </c>
      <c r="G6" s="317">
        <v>6510</v>
      </c>
      <c r="H6" s="317">
        <v>6370</v>
      </c>
      <c r="I6" s="317">
        <v>6630</v>
      </c>
      <c r="J6" s="317">
        <v>6410</v>
      </c>
      <c r="K6" s="317">
        <v>3360</v>
      </c>
      <c r="L6" s="317">
        <v>5675</v>
      </c>
      <c r="M6" s="317">
        <v>7100</v>
      </c>
      <c r="N6" s="317">
        <v>7280</v>
      </c>
    </row>
    <row r="7" spans="1:14" x14ac:dyDescent="0.2">
      <c r="A7" s="316" t="s">
        <v>128</v>
      </c>
      <c r="B7" s="318">
        <v>2775</v>
      </c>
      <c r="C7" s="318">
        <v>2940</v>
      </c>
      <c r="D7" s="318">
        <v>2985</v>
      </c>
      <c r="E7" s="318">
        <v>3085</v>
      </c>
      <c r="F7" s="318">
        <v>2880</v>
      </c>
      <c r="G7" s="318">
        <v>3015</v>
      </c>
      <c r="H7" s="318">
        <v>2840</v>
      </c>
      <c r="I7" s="318">
        <v>3070</v>
      </c>
      <c r="J7" s="318">
        <v>2985</v>
      </c>
      <c r="K7" s="318">
        <v>1510</v>
      </c>
      <c r="L7" s="318">
        <v>2385</v>
      </c>
      <c r="M7" s="318">
        <v>2840</v>
      </c>
      <c r="N7" s="318">
        <v>2915</v>
      </c>
    </row>
    <row r="8" spans="1:14" x14ac:dyDescent="0.2">
      <c r="A8" s="316" t="s">
        <v>133</v>
      </c>
      <c r="B8" s="318">
        <v>1545</v>
      </c>
      <c r="C8" s="318">
        <v>1810</v>
      </c>
      <c r="D8" s="318">
        <v>1825</v>
      </c>
      <c r="E8" s="318">
        <v>1905</v>
      </c>
      <c r="F8" s="318">
        <v>1715</v>
      </c>
      <c r="G8" s="318">
        <v>1910</v>
      </c>
      <c r="H8" s="318">
        <v>1900</v>
      </c>
      <c r="I8" s="318">
        <v>1985</v>
      </c>
      <c r="J8" s="318">
        <v>1890</v>
      </c>
      <c r="K8" s="318">
        <v>670</v>
      </c>
      <c r="L8" s="318">
        <v>1710</v>
      </c>
      <c r="M8" s="318">
        <v>2540</v>
      </c>
      <c r="N8" s="318">
        <v>2545</v>
      </c>
    </row>
    <row r="9" spans="1:14" x14ac:dyDescent="0.2">
      <c r="A9" s="316" t="s">
        <v>132</v>
      </c>
      <c r="B9" s="318">
        <v>320</v>
      </c>
      <c r="C9" s="318">
        <v>355</v>
      </c>
      <c r="D9" s="318">
        <v>360</v>
      </c>
      <c r="E9" s="318">
        <v>345</v>
      </c>
      <c r="F9" s="318">
        <v>295</v>
      </c>
      <c r="G9" s="318">
        <v>355</v>
      </c>
      <c r="H9" s="318">
        <v>335</v>
      </c>
      <c r="I9" s="318">
        <v>365</v>
      </c>
      <c r="J9" s="318">
        <v>325</v>
      </c>
      <c r="K9" s="318">
        <v>265</v>
      </c>
      <c r="L9" s="318">
        <v>350</v>
      </c>
      <c r="M9" s="318">
        <v>310</v>
      </c>
      <c r="N9" s="318">
        <v>275</v>
      </c>
    </row>
    <row r="10" spans="1:14" x14ac:dyDescent="0.2">
      <c r="A10" s="316" t="s">
        <v>113</v>
      </c>
      <c r="B10" s="318">
        <v>65</v>
      </c>
      <c r="C10" s="318">
        <v>60</v>
      </c>
      <c r="D10" s="318">
        <v>60</v>
      </c>
      <c r="E10" s="318">
        <v>60</v>
      </c>
      <c r="F10" s="318">
        <v>45</v>
      </c>
      <c r="G10" s="318">
        <v>50</v>
      </c>
      <c r="H10" s="318">
        <v>40</v>
      </c>
      <c r="I10" s="318">
        <v>40</v>
      </c>
      <c r="J10" s="318">
        <v>40</v>
      </c>
      <c r="K10" s="318">
        <v>40</v>
      </c>
      <c r="L10" s="318">
        <v>35</v>
      </c>
      <c r="M10" s="318">
        <v>45</v>
      </c>
      <c r="N10" s="318">
        <v>45</v>
      </c>
    </row>
    <row r="11" spans="1:14" x14ac:dyDescent="0.2">
      <c r="A11" s="316" t="s">
        <v>134</v>
      </c>
      <c r="B11" s="318">
        <v>280</v>
      </c>
      <c r="C11" s="318">
        <v>265</v>
      </c>
      <c r="D11" s="318">
        <v>310</v>
      </c>
      <c r="E11" s="318">
        <v>330</v>
      </c>
      <c r="F11" s="318">
        <v>310</v>
      </c>
      <c r="G11" s="318">
        <v>330</v>
      </c>
      <c r="H11" s="318">
        <v>325</v>
      </c>
      <c r="I11" s="318">
        <v>275</v>
      </c>
      <c r="J11" s="318">
        <v>295</v>
      </c>
      <c r="K11" s="318">
        <v>265</v>
      </c>
      <c r="L11" s="318">
        <v>350</v>
      </c>
      <c r="M11" s="318">
        <v>405</v>
      </c>
      <c r="N11" s="318">
        <v>365</v>
      </c>
    </row>
    <row r="12" spans="1:14" x14ac:dyDescent="0.2">
      <c r="A12" s="316" t="s">
        <v>129</v>
      </c>
      <c r="B12" s="318">
        <v>275</v>
      </c>
      <c r="C12" s="318">
        <v>280</v>
      </c>
      <c r="D12" s="318">
        <v>255</v>
      </c>
      <c r="E12" s="318">
        <v>270</v>
      </c>
      <c r="F12" s="318">
        <v>285</v>
      </c>
      <c r="G12" s="318">
        <v>270</v>
      </c>
      <c r="H12" s="318">
        <v>290</v>
      </c>
      <c r="I12" s="318">
        <v>295</v>
      </c>
      <c r="J12" s="318">
        <v>275</v>
      </c>
      <c r="K12" s="318">
        <v>200</v>
      </c>
      <c r="L12" s="318">
        <v>275</v>
      </c>
      <c r="M12" s="318">
        <v>320</v>
      </c>
      <c r="N12" s="318">
        <v>385</v>
      </c>
    </row>
    <row r="13" spans="1:14" x14ac:dyDescent="0.2">
      <c r="A13" s="316" t="s">
        <v>131</v>
      </c>
      <c r="B13" s="318">
        <v>440</v>
      </c>
      <c r="C13" s="318">
        <v>470</v>
      </c>
      <c r="D13" s="318">
        <v>475</v>
      </c>
      <c r="E13" s="318">
        <v>445</v>
      </c>
      <c r="F13" s="318">
        <v>475</v>
      </c>
      <c r="G13" s="318">
        <v>420</v>
      </c>
      <c r="H13" s="318">
        <v>465</v>
      </c>
      <c r="I13" s="318">
        <v>460</v>
      </c>
      <c r="J13" s="318">
        <v>455</v>
      </c>
      <c r="K13" s="318">
        <v>325</v>
      </c>
      <c r="L13" s="318">
        <v>470</v>
      </c>
      <c r="M13" s="318">
        <v>520</v>
      </c>
      <c r="N13" s="318">
        <v>605</v>
      </c>
    </row>
    <row r="14" spans="1:14" x14ac:dyDescent="0.2">
      <c r="A14" s="316" t="s">
        <v>130</v>
      </c>
      <c r="B14" s="318">
        <v>195</v>
      </c>
      <c r="C14" s="318">
        <v>205</v>
      </c>
      <c r="D14" s="318">
        <v>215</v>
      </c>
      <c r="E14" s="318">
        <v>250</v>
      </c>
      <c r="F14" s="318">
        <v>175</v>
      </c>
      <c r="G14" s="318">
        <v>160</v>
      </c>
      <c r="H14" s="318">
        <v>170</v>
      </c>
      <c r="I14" s="318">
        <v>140</v>
      </c>
      <c r="J14" s="318">
        <v>140</v>
      </c>
      <c r="K14" s="318">
        <v>85</v>
      </c>
      <c r="L14" s="318">
        <v>100</v>
      </c>
      <c r="M14" s="318">
        <v>125</v>
      </c>
      <c r="N14" s="318">
        <v>140</v>
      </c>
    </row>
    <row r="15" spans="1:14" x14ac:dyDescent="0.2">
      <c r="A15" s="172" t="s">
        <v>177</v>
      </c>
      <c r="B15" s="116">
        <f>SUM(B7:B9)</f>
        <v>4640</v>
      </c>
      <c r="C15" s="116">
        <f t="shared" ref="C15:N15" si="0">SUM(C7:C9)</f>
        <v>5105</v>
      </c>
      <c r="D15" s="116">
        <f t="shared" si="0"/>
        <v>5170</v>
      </c>
      <c r="E15" s="116">
        <f t="shared" si="0"/>
        <v>5335</v>
      </c>
      <c r="F15" s="116">
        <f t="shared" si="0"/>
        <v>4890</v>
      </c>
      <c r="G15" s="116">
        <f t="shared" si="0"/>
        <v>5280</v>
      </c>
      <c r="H15" s="116">
        <f t="shared" si="0"/>
        <v>5075</v>
      </c>
      <c r="I15" s="116">
        <f t="shared" si="0"/>
        <v>5420</v>
      </c>
      <c r="J15" s="116">
        <f t="shared" si="0"/>
        <v>5200</v>
      </c>
      <c r="K15" s="116">
        <f t="shared" si="0"/>
        <v>2445</v>
      </c>
      <c r="L15" s="116">
        <f t="shared" si="0"/>
        <v>4445</v>
      </c>
      <c r="M15" s="116">
        <f t="shared" si="0"/>
        <v>5690</v>
      </c>
      <c r="N15" s="116">
        <f t="shared" si="0"/>
        <v>5735</v>
      </c>
    </row>
    <row r="17" spans="1:14" x14ac:dyDescent="0.2">
      <c r="A17" s="8" t="s">
        <v>390</v>
      </c>
    </row>
    <row r="19" spans="1:14" x14ac:dyDescent="0.2">
      <c r="B19" s="370">
        <v>2018</v>
      </c>
      <c r="C19" s="371"/>
      <c r="D19" s="371"/>
      <c r="E19" s="371"/>
      <c r="F19" s="370">
        <v>2019</v>
      </c>
      <c r="G19" s="371"/>
      <c r="H19" s="371"/>
      <c r="I19" s="371"/>
      <c r="J19" s="370">
        <v>2020</v>
      </c>
      <c r="K19" s="371"/>
      <c r="L19" s="371"/>
      <c r="M19" s="371"/>
      <c r="N19" s="313">
        <v>2021</v>
      </c>
    </row>
    <row r="20" spans="1:14" x14ac:dyDescent="0.2">
      <c r="B20" s="313" t="s">
        <v>319</v>
      </c>
      <c r="C20" s="313" t="s">
        <v>320</v>
      </c>
      <c r="D20" s="313" t="s">
        <v>245</v>
      </c>
      <c r="E20" s="313" t="s">
        <v>246</v>
      </c>
      <c r="F20" s="313" t="s">
        <v>319</v>
      </c>
      <c r="G20" s="313" t="s">
        <v>320</v>
      </c>
      <c r="H20" s="313" t="s">
        <v>245</v>
      </c>
      <c r="I20" s="313" t="s">
        <v>246</v>
      </c>
      <c r="J20" s="313" t="s">
        <v>319</v>
      </c>
      <c r="K20" s="313" t="s">
        <v>320</v>
      </c>
      <c r="L20" s="313" t="s">
        <v>245</v>
      </c>
      <c r="M20" s="313" t="s">
        <v>246</v>
      </c>
      <c r="N20" s="313" t="s">
        <v>319</v>
      </c>
    </row>
    <row r="21" spans="1:14" x14ac:dyDescent="0.2">
      <c r="A21" s="4" t="s">
        <v>389</v>
      </c>
      <c r="B21" s="84">
        <f t="shared" ref="B21:N21" si="1">(B6-B14)/(B6-B14)</f>
        <v>1</v>
      </c>
      <c r="C21" s="84">
        <f t="shared" si="1"/>
        <v>1</v>
      </c>
      <c r="D21" s="84">
        <f t="shared" si="1"/>
        <v>1</v>
      </c>
      <c r="E21" s="84">
        <f t="shared" si="1"/>
        <v>1</v>
      </c>
      <c r="F21" s="84">
        <f t="shared" si="1"/>
        <v>1</v>
      </c>
      <c r="G21" s="84">
        <f t="shared" si="1"/>
        <v>1</v>
      </c>
      <c r="H21" s="84">
        <f t="shared" si="1"/>
        <v>1</v>
      </c>
      <c r="I21" s="84">
        <f t="shared" si="1"/>
        <v>1</v>
      </c>
      <c r="J21" s="84">
        <f t="shared" si="1"/>
        <v>1</v>
      </c>
      <c r="K21" s="84">
        <f t="shared" si="1"/>
        <v>1</v>
      </c>
      <c r="L21" s="84">
        <f t="shared" si="1"/>
        <v>1</v>
      </c>
      <c r="M21" s="84">
        <f t="shared" si="1"/>
        <v>1</v>
      </c>
      <c r="N21" s="84">
        <f t="shared" si="1"/>
        <v>1</v>
      </c>
    </row>
    <row r="22" spans="1:14" x14ac:dyDescent="0.2">
      <c r="A22" s="316" t="s">
        <v>128</v>
      </c>
      <c r="B22" s="49">
        <f t="shared" ref="B22:B28" si="2">B7/(B$6-B$14)</f>
        <v>0.48726953467954348</v>
      </c>
      <c r="C22" s="49">
        <f t="shared" ref="C22:N22" si="3">C7/(C$6-C$14)</f>
        <v>0.47572815533980584</v>
      </c>
      <c r="D22" s="49">
        <f t="shared" si="3"/>
        <v>0.47607655502392343</v>
      </c>
      <c r="E22" s="49">
        <f t="shared" si="3"/>
        <v>0.47903726708074534</v>
      </c>
      <c r="F22" s="49">
        <f t="shared" si="3"/>
        <v>0.47960033305578686</v>
      </c>
      <c r="G22" s="49">
        <f t="shared" si="3"/>
        <v>0.47480314960629921</v>
      </c>
      <c r="H22" s="49">
        <f t="shared" si="3"/>
        <v>0.45806451612903226</v>
      </c>
      <c r="I22" s="49">
        <f t="shared" si="3"/>
        <v>0.47303543913713403</v>
      </c>
      <c r="J22" s="49">
        <f t="shared" si="3"/>
        <v>0.47607655502392343</v>
      </c>
      <c r="K22" s="49">
        <f t="shared" si="3"/>
        <v>0.46106870229007635</v>
      </c>
      <c r="L22" s="49">
        <f t="shared" si="3"/>
        <v>0.42780269058295967</v>
      </c>
      <c r="M22" s="49">
        <f t="shared" si="3"/>
        <v>0.40716845878136199</v>
      </c>
      <c r="N22" s="49">
        <f t="shared" si="3"/>
        <v>0.40826330532212884</v>
      </c>
    </row>
    <row r="23" spans="1:14" x14ac:dyDescent="0.2">
      <c r="A23" s="316" t="s">
        <v>133</v>
      </c>
      <c r="B23" s="49">
        <f t="shared" si="2"/>
        <v>0.27129060579455661</v>
      </c>
      <c r="C23" s="49">
        <f t="shared" ref="C23:N23" si="4">C8/(C$6-C$14)</f>
        <v>0.29288025889967639</v>
      </c>
      <c r="D23" s="49">
        <f t="shared" si="4"/>
        <v>0.29106858054226475</v>
      </c>
      <c r="E23" s="49">
        <f t="shared" si="4"/>
        <v>0.29580745341614906</v>
      </c>
      <c r="F23" s="49">
        <f t="shared" si="4"/>
        <v>0.28559533721898417</v>
      </c>
      <c r="G23" s="49">
        <f t="shared" si="4"/>
        <v>0.30078740157480316</v>
      </c>
      <c r="H23" s="49">
        <f t="shared" si="4"/>
        <v>0.30645161290322581</v>
      </c>
      <c r="I23" s="49">
        <f t="shared" si="4"/>
        <v>0.30585516178736516</v>
      </c>
      <c r="J23" s="49">
        <f t="shared" si="4"/>
        <v>0.30143540669856461</v>
      </c>
      <c r="K23" s="49">
        <f t="shared" si="4"/>
        <v>0.20458015267175572</v>
      </c>
      <c r="L23" s="49">
        <f t="shared" si="4"/>
        <v>0.30672645739910315</v>
      </c>
      <c r="M23" s="49">
        <f t="shared" si="4"/>
        <v>0.36415770609318998</v>
      </c>
      <c r="N23" s="49">
        <f t="shared" si="4"/>
        <v>0.35644257703081234</v>
      </c>
    </row>
    <row r="24" spans="1:14" x14ac:dyDescent="0.2">
      <c r="A24" s="316" t="s">
        <v>132</v>
      </c>
      <c r="B24" s="49">
        <f t="shared" si="2"/>
        <v>5.6189640035118525E-2</v>
      </c>
      <c r="C24" s="49">
        <f t="shared" ref="C24:N24" si="5">C9/(C$6-C$14)</f>
        <v>5.7443365695792878E-2</v>
      </c>
      <c r="D24" s="49">
        <f t="shared" si="5"/>
        <v>5.7416267942583733E-2</v>
      </c>
      <c r="E24" s="49">
        <f t="shared" si="5"/>
        <v>5.3571428571428568E-2</v>
      </c>
      <c r="F24" s="49">
        <f t="shared" si="5"/>
        <v>4.9125728559533725E-2</v>
      </c>
      <c r="G24" s="49">
        <f t="shared" si="5"/>
        <v>5.5905511811023621E-2</v>
      </c>
      <c r="H24" s="49">
        <f t="shared" si="5"/>
        <v>5.4032258064516128E-2</v>
      </c>
      <c r="I24" s="49">
        <f t="shared" si="5"/>
        <v>5.6240369799691832E-2</v>
      </c>
      <c r="J24" s="49">
        <f t="shared" si="5"/>
        <v>5.1834130781499205E-2</v>
      </c>
      <c r="K24" s="49">
        <f t="shared" si="5"/>
        <v>8.0916030534351147E-2</v>
      </c>
      <c r="L24" s="49">
        <f t="shared" si="5"/>
        <v>6.2780269058295965E-2</v>
      </c>
      <c r="M24" s="49">
        <f t="shared" si="5"/>
        <v>4.4444444444444446E-2</v>
      </c>
      <c r="N24" s="49">
        <f t="shared" si="5"/>
        <v>3.8515406162464988E-2</v>
      </c>
    </row>
    <row r="25" spans="1:14" x14ac:dyDescent="0.2">
      <c r="A25" s="316" t="s">
        <v>113</v>
      </c>
      <c r="B25" s="49">
        <f t="shared" si="2"/>
        <v>1.141352063213345E-2</v>
      </c>
      <c r="C25" s="49">
        <f t="shared" ref="C25:N25" si="6">C10/(C$6-C$14)</f>
        <v>9.7087378640776691E-3</v>
      </c>
      <c r="D25" s="49">
        <f t="shared" si="6"/>
        <v>9.5693779904306216E-3</v>
      </c>
      <c r="E25" s="49">
        <f t="shared" si="6"/>
        <v>9.316770186335404E-3</v>
      </c>
      <c r="F25" s="49">
        <f t="shared" si="6"/>
        <v>7.4937552039966698E-3</v>
      </c>
      <c r="G25" s="49">
        <f t="shared" si="6"/>
        <v>7.874015748031496E-3</v>
      </c>
      <c r="H25" s="49">
        <f t="shared" si="6"/>
        <v>6.4516129032258064E-3</v>
      </c>
      <c r="I25" s="49">
        <f t="shared" si="6"/>
        <v>6.1633281972265025E-3</v>
      </c>
      <c r="J25" s="49">
        <f t="shared" si="6"/>
        <v>6.379585326953748E-3</v>
      </c>
      <c r="K25" s="49">
        <f t="shared" si="6"/>
        <v>1.2213740458015267E-2</v>
      </c>
      <c r="L25" s="49">
        <f t="shared" si="6"/>
        <v>6.2780269058295961E-3</v>
      </c>
      <c r="M25" s="49">
        <f t="shared" si="6"/>
        <v>6.4516129032258064E-3</v>
      </c>
      <c r="N25" s="49">
        <f t="shared" si="6"/>
        <v>6.3025210084033615E-3</v>
      </c>
    </row>
    <row r="26" spans="1:14" x14ac:dyDescent="0.2">
      <c r="A26" s="316" t="s">
        <v>134</v>
      </c>
      <c r="B26" s="49">
        <f t="shared" si="2"/>
        <v>4.9165935030728712E-2</v>
      </c>
      <c r="C26" s="49">
        <f t="shared" ref="C26:N26" si="7">C11/(C$6-C$14)</f>
        <v>4.2880258899676373E-2</v>
      </c>
      <c r="D26" s="49">
        <f t="shared" si="7"/>
        <v>4.9441786283891544E-2</v>
      </c>
      <c r="E26" s="49">
        <f t="shared" si="7"/>
        <v>5.124223602484472E-2</v>
      </c>
      <c r="F26" s="49">
        <f t="shared" si="7"/>
        <v>5.1623646960865945E-2</v>
      </c>
      <c r="G26" s="49">
        <f t="shared" si="7"/>
        <v>5.1968503937007873E-2</v>
      </c>
      <c r="H26" s="49">
        <f t="shared" si="7"/>
        <v>5.2419354838709679E-2</v>
      </c>
      <c r="I26" s="49">
        <f t="shared" si="7"/>
        <v>4.2372881355932202E-2</v>
      </c>
      <c r="J26" s="49">
        <f t="shared" si="7"/>
        <v>4.704944178628389E-2</v>
      </c>
      <c r="K26" s="49">
        <f t="shared" si="7"/>
        <v>8.0916030534351147E-2</v>
      </c>
      <c r="L26" s="49">
        <f t="shared" si="7"/>
        <v>6.2780269058295965E-2</v>
      </c>
      <c r="M26" s="49">
        <f t="shared" si="7"/>
        <v>5.8064516129032261E-2</v>
      </c>
      <c r="N26" s="49">
        <f t="shared" si="7"/>
        <v>5.1120448179271707E-2</v>
      </c>
    </row>
    <row r="27" spans="1:14" x14ac:dyDescent="0.2">
      <c r="A27" s="316" t="s">
        <v>129</v>
      </c>
      <c r="B27" s="49">
        <f t="shared" si="2"/>
        <v>4.8287971905179985E-2</v>
      </c>
      <c r="C27" s="49">
        <f t="shared" ref="C27:N27" si="8">C12/(C$6-C$14)</f>
        <v>4.5307443365695796E-2</v>
      </c>
      <c r="D27" s="49">
        <f t="shared" si="8"/>
        <v>4.0669856459330141E-2</v>
      </c>
      <c r="E27" s="49">
        <f t="shared" si="8"/>
        <v>4.192546583850932E-2</v>
      </c>
      <c r="F27" s="49">
        <f t="shared" si="8"/>
        <v>4.7460449625312241E-2</v>
      </c>
      <c r="G27" s="49">
        <f t="shared" si="8"/>
        <v>4.2519685039370078E-2</v>
      </c>
      <c r="H27" s="49">
        <f t="shared" si="8"/>
        <v>4.6774193548387098E-2</v>
      </c>
      <c r="I27" s="49">
        <f t="shared" si="8"/>
        <v>4.5454545454545456E-2</v>
      </c>
      <c r="J27" s="49">
        <f t="shared" si="8"/>
        <v>4.3859649122807015E-2</v>
      </c>
      <c r="K27" s="49">
        <f t="shared" si="8"/>
        <v>6.1068702290076333E-2</v>
      </c>
      <c r="L27" s="49">
        <f t="shared" si="8"/>
        <v>4.9327354260089683E-2</v>
      </c>
      <c r="M27" s="49">
        <f t="shared" si="8"/>
        <v>4.5878136200716846E-2</v>
      </c>
      <c r="N27" s="49">
        <f t="shared" si="8"/>
        <v>5.3921568627450983E-2</v>
      </c>
    </row>
    <row r="28" spans="1:14" x14ac:dyDescent="0.2">
      <c r="A28" s="316" t="s">
        <v>131</v>
      </c>
      <c r="B28" s="49">
        <f t="shared" si="2"/>
        <v>7.7260755048287971E-2</v>
      </c>
      <c r="C28" s="49">
        <f t="shared" ref="C28:N28" si="9">C13/(C$6-C$14)</f>
        <v>7.605177993527508E-2</v>
      </c>
      <c r="D28" s="49">
        <f t="shared" si="9"/>
        <v>7.575757575757576E-2</v>
      </c>
      <c r="E28" s="49">
        <f t="shared" si="9"/>
        <v>6.9099378881987583E-2</v>
      </c>
      <c r="F28" s="49">
        <f t="shared" si="9"/>
        <v>7.9100749375520404E-2</v>
      </c>
      <c r="G28" s="49">
        <f t="shared" si="9"/>
        <v>6.6141732283464566E-2</v>
      </c>
      <c r="H28" s="49">
        <f t="shared" si="9"/>
        <v>7.4999999999999997E-2</v>
      </c>
      <c r="I28" s="49">
        <f t="shared" si="9"/>
        <v>7.0878274268104779E-2</v>
      </c>
      <c r="J28" s="49">
        <f t="shared" si="9"/>
        <v>7.2567783094098878E-2</v>
      </c>
      <c r="K28" s="49">
        <f t="shared" si="9"/>
        <v>9.9236641221374045E-2</v>
      </c>
      <c r="L28" s="49">
        <f t="shared" si="9"/>
        <v>8.4304932735426011E-2</v>
      </c>
      <c r="M28" s="49">
        <f t="shared" si="9"/>
        <v>7.4551971326164881E-2</v>
      </c>
      <c r="N28" s="49">
        <f t="shared" si="9"/>
        <v>8.4733893557422973E-2</v>
      </c>
    </row>
    <row r="29" spans="1:14" x14ac:dyDescent="0.2">
      <c r="A29" s="172" t="s">
        <v>177</v>
      </c>
      <c r="B29" s="110">
        <f>B15/(B6-B14)</f>
        <v>0.81474978050921865</v>
      </c>
      <c r="C29" s="110">
        <f t="shared" ref="C29:N29" si="10">C15/(C6-C14)</f>
        <v>0.82605177993527512</v>
      </c>
      <c r="D29" s="110">
        <f t="shared" si="10"/>
        <v>0.82456140350877194</v>
      </c>
      <c r="E29" s="110">
        <f t="shared" si="10"/>
        <v>0.82841614906832295</v>
      </c>
      <c r="F29" s="110">
        <f t="shared" si="10"/>
        <v>0.81432139883430477</v>
      </c>
      <c r="G29" s="110">
        <f t="shared" si="10"/>
        <v>0.83149606299212597</v>
      </c>
      <c r="H29" s="110">
        <f t="shared" si="10"/>
        <v>0.81854838709677424</v>
      </c>
      <c r="I29" s="110">
        <f t="shared" si="10"/>
        <v>0.83513097072419107</v>
      </c>
      <c r="J29" s="110">
        <f t="shared" si="10"/>
        <v>0.82934609250398728</v>
      </c>
      <c r="K29" s="110">
        <f t="shared" si="10"/>
        <v>0.74656488549618316</v>
      </c>
      <c r="L29" s="110">
        <f t="shared" si="10"/>
        <v>0.79730941704035874</v>
      </c>
      <c r="M29" s="110">
        <f t="shared" si="10"/>
        <v>0.81577060931899636</v>
      </c>
      <c r="N29" s="110">
        <f t="shared" si="10"/>
        <v>0.8032212885154062</v>
      </c>
    </row>
    <row r="31" spans="1:14" x14ac:dyDescent="0.2">
      <c r="A31" s="8" t="s">
        <v>391</v>
      </c>
    </row>
    <row r="33" spans="1:14" x14ac:dyDescent="0.2">
      <c r="B33" s="370">
        <v>2018</v>
      </c>
      <c r="C33" s="371"/>
      <c r="D33" s="371"/>
      <c r="E33" s="371"/>
      <c r="F33" s="370">
        <v>2019</v>
      </c>
      <c r="G33" s="371"/>
      <c r="H33" s="371"/>
      <c r="I33" s="371"/>
      <c r="J33" s="370">
        <v>2020</v>
      </c>
      <c r="K33" s="371"/>
      <c r="L33" s="371"/>
      <c r="M33" s="371"/>
      <c r="N33" s="313">
        <v>2021</v>
      </c>
    </row>
    <row r="34" spans="1:14" x14ac:dyDescent="0.2">
      <c r="B34" s="313" t="s">
        <v>319</v>
      </c>
      <c r="C34" s="313" t="s">
        <v>320</v>
      </c>
      <c r="D34" s="313" t="s">
        <v>245</v>
      </c>
      <c r="E34" s="313" t="s">
        <v>246</v>
      </c>
      <c r="F34" s="313" t="s">
        <v>319</v>
      </c>
      <c r="G34" s="313" t="s">
        <v>320</v>
      </c>
      <c r="H34" s="313" t="s">
        <v>245</v>
      </c>
      <c r="I34" s="313" t="s">
        <v>246</v>
      </c>
      <c r="J34" s="313" t="s">
        <v>319</v>
      </c>
      <c r="K34" s="313" t="s">
        <v>320</v>
      </c>
      <c r="L34" s="313" t="s">
        <v>245</v>
      </c>
      <c r="M34" s="313" t="s">
        <v>246</v>
      </c>
      <c r="N34" s="313" t="s">
        <v>319</v>
      </c>
    </row>
    <row r="35" spans="1:14" x14ac:dyDescent="0.2">
      <c r="A35" s="4" t="s">
        <v>206</v>
      </c>
      <c r="B35" s="84">
        <f>B6/B$6</f>
        <v>1</v>
      </c>
      <c r="C35" s="84">
        <f t="shared" ref="C35:N35" si="11">C6/C$6</f>
        <v>1</v>
      </c>
      <c r="D35" s="84">
        <f t="shared" si="11"/>
        <v>1</v>
      </c>
      <c r="E35" s="84">
        <f t="shared" si="11"/>
        <v>1</v>
      </c>
      <c r="F35" s="84">
        <f t="shared" si="11"/>
        <v>1</v>
      </c>
      <c r="G35" s="84">
        <f t="shared" si="11"/>
        <v>1</v>
      </c>
      <c r="H35" s="84">
        <f t="shared" si="11"/>
        <v>1</v>
      </c>
      <c r="I35" s="84">
        <f t="shared" si="11"/>
        <v>1</v>
      </c>
      <c r="J35" s="84">
        <f t="shared" si="11"/>
        <v>1</v>
      </c>
      <c r="K35" s="84">
        <f t="shared" si="11"/>
        <v>1</v>
      </c>
      <c r="L35" s="84">
        <f t="shared" si="11"/>
        <v>1</v>
      </c>
      <c r="M35" s="84">
        <f t="shared" si="11"/>
        <v>1</v>
      </c>
      <c r="N35" s="84">
        <f t="shared" si="11"/>
        <v>1</v>
      </c>
    </row>
    <row r="36" spans="1:14" x14ac:dyDescent="0.2">
      <c r="A36" s="316" t="s">
        <v>128</v>
      </c>
      <c r="B36" s="49">
        <f t="shared" ref="B36:N44" si="12">B7/B$6</f>
        <v>0.47113752122241087</v>
      </c>
      <c r="C36" s="49">
        <f t="shared" si="12"/>
        <v>0.46045418950665623</v>
      </c>
      <c r="D36" s="49">
        <f t="shared" si="12"/>
        <v>0.46029298380878952</v>
      </c>
      <c r="E36" s="49">
        <f t="shared" si="12"/>
        <v>0.46113602391629299</v>
      </c>
      <c r="F36" s="49">
        <f t="shared" si="12"/>
        <v>0.46601941747572817</v>
      </c>
      <c r="G36" s="49">
        <f t="shared" si="12"/>
        <v>0.46313364055299538</v>
      </c>
      <c r="H36" s="49">
        <f t="shared" si="12"/>
        <v>0.44583987441130296</v>
      </c>
      <c r="I36" s="49">
        <f t="shared" si="12"/>
        <v>0.46304675716440424</v>
      </c>
      <c r="J36" s="49">
        <f t="shared" si="12"/>
        <v>0.46567862714508579</v>
      </c>
      <c r="K36" s="49">
        <f t="shared" si="12"/>
        <v>0.44940476190476192</v>
      </c>
      <c r="L36" s="49">
        <f t="shared" si="12"/>
        <v>0.42026431718061674</v>
      </c>
      <c r="M36" s="49">
        <f t="shared" si="12"/>
        <v>0.4</v>
      </c>
      <c r="N36" s="49">
        <f t="shared" si="12"/>
        <v>0.40041208791208793</v>
      </c>
    </row>
    <row r="37" spans="1:14" x14ac:dyDescent="0.2">
      <c r="A37" s="316" t="s">
        <v>133</v>
      </c>
      <c r="B37" s="49">
        <f t="shared" si="12"/>
        <v>0.26230899830220711</v>
      </c>
      <c r="C37" s="49">
        <f t="shared" si="12"/>
        <v>0.28347689898198902</v>
      </c>
      <c r="D37" s="49">
        <f t="shared" si="12"/>
        <v>0.28141865844255975</v>
      </c>
      <c r="E37" s="49">
        <f t="shared" si="12"/>
        <v>0.28475336322869954</v>
      </c>
      <c r="F37" s="49">
        <f t="shared" si="12"/>
        <v>0.27750809061488674</v>
      </c>
      <c r="G37" s="49">
        <f t="shared" si="12"/>
        <v>0.29339477726574503</v>
      </c>
      <c r="H37" s="49">
        <f t="shared" si="12"/>
        <v>0.29827315541601257</v>
      </c>
      <c r="I37" s="49">
        <f t="shared" si="12"/>
        <v>0.29939668174962292</v>
      </c>
      <c r="J37" s="49">
        <f t="shared" si="12"/>
        <v>0.29485179407176287</v>
      </c>
      <c r="K37" s="49">
        <f t="shared" si="12"/>
        <v>0.19940476190476192</v>
      </c>
      <c r="L37" s="49">
        <f t="shared" si="12"/>
        <v>0.30132158590308372</v>
      </c>
      <c r="M37" s="49">
        <f t="shared" si="12"/>
        <v>0.35774647887323946</v>
      </c>
      <c r="N37" s="49">
        <f t="shared" si="12"/>
        <v>0.34958791208791207</v>
      </c>
    </row>
    <row r="38" spans="1:14" x14ac:dyDescent="0.2">
      <c r="A38" s="316" t="s">
        <v>132</v>
      </c>
      <c r="B38" s="49">
        <f t="shared" si="12"/>
        <v>5.4329371816638369E-2</v>
      </c>
      <c r="C38" s="49">
        <f t="shared" si="12"/>
        <v>5.5599060297572438E-2</v>
      </c>
      <c r="D38" s="49">
        <f t="shared" si="12"/>
        <v>5.5512721665381647E-2</v>
      </c>
      <c r="E38" s="49">
        <f t="shared" si="12"/>
        <v>5.1569506726457402E-2</v>
      </c>
      <c r="F38" s="49">
        <f t="shared" si="12"/>
        <v>4.7734627831715212E-2</v>
      </c>
      <c r="G38" s="49">
        <f t="shared" si="12"/>
        <v>5.4531490015360985E-2</v>
      </c>
      <c r="H38" s="49">
        <f t="shared" si="12"/>
        <v>5.2590266875981159E-2</v>
      </c>
      <c r="I38" s="49">
        <f t="shared" si="12"/>
        <v>5.5052790346907993E-2</v>
      </c>
      <c r="J38" s="49">
        <f t="shared" si="12"/>
        <v>5.0702028081123243E-2</v>
      </c>
      <c r="K38" s="49">
        <f t="shared" si="12"/>
        <v>7.8869047619047616E-2</v>
      </c>
      <c r="L38" s="49">
        <f t="shared" si="12"/>
        <v>6.1674008810572688E-2</v>
      </c>
      <c r="M38" s="49">
        <f t="shared" si="12"/>
        <v>4.3661971830985913E-2</v>
      </c>
      <c r="N38" s="49">
        <f t="shared" si="12"/>
        <v>3.7774725274725272E-2</v>
      </c>
    </row>
    <row r="39" spans="1:14" x14ac:dyDescent="0.2">
      <c r="A39" s="316" t="s">
        <v>113</v>
      </c>
      <c r="B39" s="49">
        <f t="shared" si="12"/>
        <v>1.1035653650254669E-2</v>
      </c>
      <c r="C39" s="49">
        <f t="shared" si="12"/>
        <v>9.3970242756460463E-3</v>
      </c>
      <c r="D39" s="49">
        <f t="shared" si="12"/>
        <v>9.2521202775636083E-3</v>
      </c>
      <c r="E39" s="49">
        <f t="shared" si="12"/>
        <v>8.9686098654708519E-3</v>
      </c>
      <c r="F39" s="49">
        <f t="shared" si="12"/>
        <v>7.2815533980582527E-3</v>
      </c>
      <c r="G39" s="49">
        <f t="shared" si="12"/>
        <v>7.6804915514592934E-3</v>
      </c>
      <c r="H39" s="49">
        <f t="shared" si="12"/>
        <v>6.2794348508634227E-3</v>
      </c>
      <c r="I39" s="49">
        <f t="shared" si="12"/>
        <v>6.0331825037707393E-3</v>
      </c>
      <c r="J39" s="49">
        <f t="shared" si="12"/>
        <v>6.2402496099843996E-3</v>
      </c>
      <c r="K39" s="49">
        <f t="shared" si="12"/>
        <v>1.1904761904761904E-2</v>
      </c>
      <c r="L39" s="49">
        <f t="shared" si="12"/>
        <v>6.1674008810572688E-3</v>
      </c>
      <c r="M39" s="49">
        <f t="shared" si="12"/>
        <v>6.3380281690140847E-3</v>
      </c>
      <c r="N39" s="49">
        <f t="shared" si="12"/>
        <v>6.181318681318681E-3</v>
      </c>
    </row>
    <row r="40" spans="1:14" x14ac:dyDescent="0.2">
      <c r="A40" s="316" t="s">
        <v>134</v>
      </c>
      <c r="B40" s="49">
        <f t="shared" si="12"/>
        <v>4.7538200339558571E-2</v>
      </c>
      <c r="C40" s="49">
        <f t="shared" si="12"/>
        <v>4.1503523884103367E-2</v>
      </c>
      <c r="D40" s="49">
        <f t="shared" si="12"/>
        <v>4.7802621434078645E-2</v>
      </c>
      <c r="E40" s="49">
        <f t="shared" si="12"/>
        <v>4.9327354260089683E-2</v>
      </c>
      <c r="F40" s="49">
        <f t="shared" si="12"/>
        <v>5.0161812297734629E-2</v>
      </c>
      <c r="G40" s="49">
        <f t="shared" si="12"/>
        <v>5.0691244239631339E-2</v>
      </c>
      <c r="H40" s="49">
        <f t="shared" si="12"/>
        <v>5.1020408163265307E-2</v>
      </c>
      <c r="I40" s="49">
        <f t="shared" si="12"/>
        <v>4.1478129713423829E-2</v>
      </c>
      <c r="J40" s="49">
        <f t="shared" si="12"/>
        <v>4.6021840873634944E-2</v>
      </c>
      <c r="K40" s="49">
        <f t="shared" si="12"/>
        <v>7.8869047619047616E-2</v>
      </c>
      <c r="L40" s="49">
        <f t="shared" si="12"/>
        <v>6.1674008810572688E-2</v>
      </c>
      <c r="M40" s="49">
        <f t="shared" si="12"/>
        <v>5.7042253521126761E-2</v>
      </c>
      <c r="N40" s="49">
        <f t="shared" si="12"/>
        <v>5.013736263736264E-2</v>
      </c>
    </row>
    <row r="41" spans="1:14" x14ac:dyDescent="0.2">
      <c r="A41" s="316" t="s">
        <v>129</v>
      </c>
      <c r="B41" s="49">
        <f t="shared" si="12"/>
        <v>4.6689303904923603E-2</v>
      </c>
      <c r="C41" s="49">
        <f t="shared" si="12"/>
        <v>4.3852779953014877E-2</v>
      </c>
      <c r="D41" s="49">
        <f t="shared" si="12"/>
        <v>3.9321511179645337E-2</v>
      </c>
      <c r="E41" s="49">
        <f t="shared" si="12"/>
        <v>4.0358744394618833E-2</v>
      </c>
      <c r="F41" s="49">
        <f t="shared" si="12"/>
        <v>4.6116504854368932E-2</v>
      </c>
      <c r="G41" s="49">
        <f t="shared" si="12"/>
        <v>4.1474654377880185E-2</v>
      </c>
      <c r="H41" s="49">
        <f t="shared" si="12"/>
        <v>4.5525902668759811E-2</v>
      </c>
      <c r="I41" s="49">
        <f t="shared" si="12"/>
        <v>4.4494720965309202E-2</v>
      </c>
      <c r="J41" s="49">
        <f t="shared" si="12"/>
        <v>4.2901716068642744E-2</v>
      </c>
      <c r="K41" s="49">
        <f t="shared" si="12"/>
        <v>5.9523809523809521E-2</v>
      </c>
      <c r="L41" s="49">
        <f t="shared" si="12"/>
        <v>4.8458149779735685E-2</v>
      </c>
      <c r="M41" s="49">
        <f t="shared" si="12"/>
        <v>4.507042253521127E-2</v>
      </c>
      <c r="N41" s="49">
        <f t="shared" si="12"/>
        <v>5.2884615384615384E-2</v>
      </c>
    </row>
    <row r="42" spans="1:14" x14ac:dyDescent="0.2">
      <c r="A42" s="316" t="s">
        <v>131</v>
      </c>
      <c r="B42" s="49">
        <f t="shared" si="12"/>
        <v>7.4702886247877756E-2</v>
      </c>
      <c r="C42" s="49">
        <f t="shared" si="12"/>
        <v>7.3610023492560683E-2</v>
      </c>
      <c r="D42" s="49">
        <f t="shared" si="12"/>
        <v>7.3245952197378561E-2</v>
      </c>
      <c r="E42" s="49">
        <f t="shared" si="12"/>
        <v>6.6517189835575488E-2</v>
      </c>
      <c r="F42" s="49">
        <f t="shared" si="12"/>
        <v>7.6860841423948223E-2</v>
      </c>
      <c r="G42" s="49">
        <f t="shared" si="12"/>
        <v>6.4516129032258063E-2</v>
      </c>
      <c r="H42" s="49">
        <f t="shared" si="12"/>
        <v>7.299843014128729E-2</v>
      </c>
      <c r="I42" s="49">
        <f t="shared" si="12"/>
        <v>6.9381598793363503E-2</v>
      </c>
      <c r="J42" s="49">
        <f t="shared" si="12"/>
        <v>7.0982839313572549E-2</v>
      </c>
      <c r="K42" s="49">
        <f t="shared" si="12"/>
        <v>9.6726190476190479E-2</v>
      </c>
      <c r="L42" s="49">
        <f t="shared" si="12"/>
        <v>8.2819383259911894E-2</v>
      </c>
      <c r="M42" s="49">
        <f t="shared" si="12"/>
        <v>7.3239436619718309E-2</v>
      </c>
      <c r="N42" s="49">
        <f t="shared" si="12"/>
        <v>8.3104395604395601E-2</v>
      </c>
    </row>
    <row r="43" spans="1:14" x14ac:dyDescent="0.2">
      <c r="A43" s="316" t="s">
        <v>130</v>
      </c>
      <c r="B43" s="49">
        <f t="shared" si="12"/>
        <v>3.3106960950764007E-2</v>
      </c>
      <c r="C43" s="49">
        <f t="shared" si="12"/>
        <v>3.2106499608457323E-2</v>
      </c>
      <c r="D43" s="49">
        <f t="shared" si="12"/>
        <v>3.3153430994602932E-2</v>
      </c>
      <c r="E43" s="49">
        <f t="shared" si="12"/>
        <v>3.7369207772795218E-2</v>
      </c>
      <c r="F43" s="49">
        <f t="shared" si="12"/>
        <v>2.8317152103559871E-2</v>
      </c>
      <c r="G43" s="49">
        <f t="shared" si="12"/>
        <v>2.4577572964669739E-2</v>
      </c>
      <c r="H43" s="49">
        <f t="shared" si="12"/>
        <v>2.6687598116169546E-2</v>
      </c>
      <c r="I43" s="49">
        <f t="shared" si="12"/>
        <v>2.1116138763197588E-2</v>
      </c>
      <c r="J43" s="49">
        <f t="shared" si="12"/>
        <v>2.1840873634945399E-2</v>
      </c>
      <c r="K43" s="49">
        <f t="shared" si="12"/>
        <v>2.5297619047619048E-2</v>
      </c>
      <c r="L43" s="49">
        <f t="shared" si="12"/>
        <v>1.7621145374449341E-2</v>
      </c>
      <c r="M43" s="49">
        <f t="shared" si="12"/>
        <v>1.7605633802816902E-2</v>
      </c>
      <c r="N43" s="49">
        <f t="shared" si="12"/>
        <v>1.9230769230769232E-2</v>
      </c>
    </row>
    <row r="44" spans="1:14" x14ac:dyDescent="0.2">
      <c r="A44" s="172" t="s">
        <v>177</v>
      </c>
      <c r="B44" s="110">
        <f t="shared" si="12"/>
        <v>0.78777589134125636</v>
      </c>
      <c r="C44" s="110">
        <f t="shared" si="12"/>
        <v>0.79953014878621764</v>
      </c>
      <c r="D44" s="110">
        <f t="shared" si="12"/>
        <v>0.7972243639167309</v>
      </c>
      <c r="E44" s="110">
        <f t="shared" si="12"/>
        <v>0.79745889387144997</v>
      </c>
      <c r="F44" s="110">
        <f t="shared" si="12"/>
        <v>0.79126213592233008</v>
      </c>
      <c r="G44" s="110">
        <f t="shared" si="12"/>
        <v>0.81105990783410142</v>
      </c>
      <c r="H44" s="110">
        <f t="shared" si="12"/>
        <v>0.79670329670329665</v>
      </c>
      <c r="I44" s="110">
        <f t="shared" si="12"/>
        <v>0.81749622926093513</v>
      </c>
      <c r="J44" s="110">
        <f t="shared" si="12"/>
        <v>0.81123244929797189</v>
      </c>
      <c r="K44" s="110">
        <f t="shared" si="12"/>
        <v>0.7276785714285714</v>
      </c>
      <c r="L44" s="110">
        <f t="shared" si="12"/>
        <v>0.78325991189427313</v>
      </c>
      <c r="M44" s="110">
        <f t="shared" si="12"/>
        <v>0.80140845070422539</v>
      </c>
      <c r="N44" s="110">
        <f t="shared" si="12"/>
        <v>0.78777472527472525</v>
      </c>
    </row>
    <row r="46" spans="1:14" x14ac:dyDescent="0.2">
      <c r="A46" s="219" t="s">
        <v>225</v>
      </c>
    </row>
    <row r="47" spans="1:14" x14ac:dyDescent="0.2">
      <c r="A47" s="276" t="s">
        <v>262</v>
      </c>
    </row>
  </sheetData>
  <mergeCells count="9">
    <mergeCell ref="B33:E33"/>
    <mergeCell ref="F33:I33"/>
    <mergeCell ref="J33:M33"/>
    <mergeCell ref="B4:E4"/>
    <mergeCell ref="F4:I4"/>
    <mergeCell ref="J4:M4"/>
    <mergeCell ref="B19:E19"/>
    <mergeCell ref="F19:I19"/>
    <mergeCell ref="J19:M19"/>
  </mergeCells>
  <hyperlinks>
    <hyperlink ref="A2" location="Contents!A1" display="Back to contents"/>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47"/>
  <sheetViews>
    <sheetView showGridLines="0" workbookViewId="0">
      <selection activeCell="A2" sqref="A2"/>
    </sheetView>
  </sheetViews>
  <sheetFormatPr defaultRowHeight="12.75" x14ac:dyDescent="0.2"/>
  <cols>
    <col min="1" max="1" width="40" style="6" customWidth="1"/>
    <col min="2" max="14" width="10.7109375" style="6" customWidth="1"/>
    <col min="15" max="16384" width="9.140625" style="6"/>
  </cols>
  <sheetData>
    <row r="1" spans="1:14" x14ac:dyDescent="0.2">
      <c r="A1" s="8" t="s">
        <v>392</v>
      </c>
    </row>
    <row r="2" spans="1:14" ht="15" x14ac:dyDescent="0.25">
      <c r="A2" s="226" t="s">
        <v>241</v>
      </c>
    </row>
    <row r="4" spans="1:14" ht="13.5" customHeight="1" x14ac:dyDescent="0.2">
      <c r="B4" s="370">
        <v>2018</v>
      </c>
      <c r="C4" s="371"/>
      <c r="D4" s="371"/>
      <c r="E4" s="371"/>
      <c r="F4" s="370">
        <v>2019</v>
      </c>
      <c r="G4" s="371"/>
      <c r="H4" s="371"/>
      <c r="I4" s="371"/>
      <c r="J4" s="370">
        <v>2020</v>
      </c>
      <c r="K4" s="371"/>
      <c r="L4" s="371"/>
      <c r="M4" s="371"/>
      <c r="N4" s="313">
        <v>2021</v>
      </c>
    </row>
    <row r="5" spans="1:14" x14ac:dyDescent="0.2">
      <c r="B5" s="313" t="s">
        <v>319</v>
      </c>
      <c r="C5" s="313" t="s">
        <v>320</v>
      </c>
      <c r="D5" s="313" t="s">
        <v>245</v>
      </c>
      <c r="E5" s="313" t="s">
        <v>246</v>
      </c>
      <c r="F5" s="313" t="s">
        <v>319</v>
      </c>
      <c r="G5" s="313" t="s">
        <v>320</v>
      </c>
      <c r="H5" s="313" t="s">
        <v>245</v>
      </c>
      <c r="I5" s="313" t="s">
        <v>246</v>
      </c>
      <c r="J5" s="313" t="s">
        <v>319</v>
      </c>
      <c r="K5" s="313" t="s">
        <v>320</v>
      </c>
      <c r="L5" s="313" t="s">
        <v>245</v>
      </c>
      <c r="M5" s="313" t="s">
        <v>246</v>
      </c>
      <c r="N5" s="313" t="s">
        <v>319</v>
      </c>
    </row>
    <row r="6" spans="1:14" x14ac:dyDescent="0.2">
      <c r="A6" s="4" t="s">
        <v>98</v>
      </c>
      <c r="B6" s="317">
        <v>355</v>
      </c>
      <c r="C6" s="317">
        <v>330</v>
      </c>
      <c r="D6" s="317">
        <v>360</v>
      </c>
      <c r="E6" s="317">
        <v>325</v>
      </c>
      <c r="F6" s="317">
        <v>315</v>
      </c>
      <c r="G6" s="317">
        <v>320</v>
      </c>
      <c r="H6" s="317">
        <v>285</v>
      </c>
      <c r="I6" s="317">
        <v>245</v>
      </c>
      <c r="J6" s="317">
        <v>215</v>
      </c>
      <c r="K6" s="317">
        <v>115</v>
      </c>
      <c r="L6" s="317">
        <v>145</v>
      </c>
      <c r="M6" s="317">
        <v>145</v>
      </c>
      <c r="N6" s="317">
        <v>100</v>
      </c>
    </row>
    <row r="7" spans="1:14" x14ac:dyDescent="0.2">
      <c r="A7" s="316" t="s">
        <v>128</v>
      </c>
      <c r="B7" s="318">
        <v>55</v>
      </c>
      <c r="C7" s="318">
        <v>65</v>
      </c>
      <c r="D7" s="318">
        <v>40</v>
      </c>
      <c r="E7" s="318">
        <v>60</v>
      </c>
      <c r="F7" s="318">
        <v>35</v>
      </c>
      <c r="G7" s="318">
        <v>55</v>
      </c>
      <c r="H7" s="318">
        <v>50</v>
      </c>
      <c r="I7" s="318">
        <v>45</v>
      </c>
      <c r="J7" s="318">
        <v>30</v>
      </c>
      <c r="K7" s="318">
        <v>25</v>
      </c>
      <c r="L7" s="318">
        <v>20</v>
      </c>
      <c r="M7" s="318">
        <v>35</v>
      </c>
      <c r="N7" s="318">
        <v>30</v>
      </c>
    </row>
    <row r="8" spans="1:14" x14ac:dyDescent="0.2">
      <c r="A8" s="316" t="s">
        <v>133</v>
      </c>
      <c r="B8" s="318">
        <v>15</v>
      </c>
      <c r="C8" s="318">
        <v>15</v>
      </c>
      <c r="D8" s="318">
        <v>10</v>
      </c>
      <c r="E8" s="318">
        <v>15</v>
      </c>
      <c r="F8" s="318">
        <v>25</v>
      </c>
      <c r="G8" s="318">
        <v>15</v>
      </c>
      <c r="H8" s="318">
        <v>20</v>
      </c>
      <c r="I8" s="318">
        <v>20</v>
      </c>
      <c r="J8" s="318">
        <v>15</v>
      </c>
      <c r="K8" s="318">
        <v>5</v>
      </c>
      <c r="L8" s="318">
        <v>5</v>
      </c>
      <c r="M8" s="318">
        <v>10</v>
      </c>
      <c r="N8" s="318">
        <v>5</v>
      </c>
    </row>
    <row r="9" spans="1:14" x14ac:dyDescent="0.2">
      <c r="A9" s="316" t="s">
        <v>132</v>
      </c>
      <c r="B9" s="318">
        <v>35</v>
      </c>
      <c r="C9" s="318">
        <v>25</v>
      </c>
      <c r="D9" s="318">
        <v>25</v>
      </c>
      <c r="E9" s="318">
        <v>35</v>
      </c>
      <c r="F9" s="318">
        <v>40</v>
      </c>
      <c r="G9" s="318">
        <v>45</v>
      </c>
      <c r="H9" s="318">
        <v>30</v>
      </c>
      <c r="I9" s="318">
        <v>25</v>
      </c>
      <c r="J9" s="318">
        <v>25</v>
      </c>
      <c r="K9" s="318">
        <v>10</v>
      </c>
      <c r="L9" s="318">
        <v>15</v>
      </c>
      <c r="M9" s="318">
        <v>10</v>
      </c>
      <c r="N9" s="318">
        <v>5</v>
      </c>
    </row>
    <row r="10" spans="1:14" x14ac:dyDescent="0.2">
      <c r="A10" s="316" t="s">
        <v>113</v>
      </c>
      <c r="B10" s="318">
        <v>5</v>
      </c>
      <c r="C10" s="318">
        <v>5</v>
      </c>
      <c r="D10" s="318">
        <v>5</v>
      </c>
      <c r="E10" s="318">
        <v>5</v>
      </c>
      <c r="F10" s="318">
        <v>0</v>
      </c>
      <c r="G10" s="318">
        <v>5</v>
      </c>
      <c r="H10" s="318">
        <v>0</v>
      </c>
      <c r="I10" s="318">
        <v>0</v>
      </c>
      <c r="J10" s="318">
        <v>5</v>
      </c>
      <c r="K10" s="318">
        <v>0</v>
      </c>
      <c r="L10" s="318">
        <v>0</v>
      </c>
      <c r="M10" s="318">
        <v>5</v>
      </c>
      <c r="N10" s="318">
        <v>0</v>
      </c>
    </row>
    <row r="11" spans="1:14" x14ac:dyDescent="0.2">
      <c r="A11" s="316" t="s">
        <v>134</v>
      </c>
      <c r="B11" s="318">
        <v>30</v>
      </c>
      <c r="C11" s="318">
        <v>30</v>
      </c>
      <c r="D11" s="318">
        <v>35</v>
      </c>
      <c r="E11" s="318">
        <v>30</v>
      </c>
      <c r="F11" s="318">
        <v>20</v>
      </c>
      <c r="G11" s="318">
        <v>30</v>
      </c>
      <c r="H11" s="318">
        <v>20</v>
      </c>
      <c r="I11" s="318">
        <v>30</v>
      </c>
      <c r="J11" s="318">
        <v>25</v>
      </c>
      <c r="K11" s="318">
        <v>10</v>
      </c>
      <c r="L11" s="318">
        <v>15</v>
      </c>
      <c r="M11" s="318">
        <v>10</v>
      </c>
      <c r="N11" s="318">
        <v>10</v>
      </c>
    </row>
    <row r="12" spans="1:14" x14ac:dyDescent="0.2">
      <c r="A12" s="316" t="s">
        <v>129</v>
      </c>
      <c r="B12" s="318">
        <v>55</v>
      </c>
      <c r="C12" s="318">
        <v>45</v>
      </c>
      <c r="D12" s="318">
        <v>70</v>
      </c>
      <c r="E12" s="318">
        <v>45</v>
      </c>
      <c r="F12" s="318">
        <v>65</v>
      </c>
      <c r="G12" s="318">
        <v>50</v>
      </c>
      <c r="H12" s="318">
        <v>55</v>
      </c>
      <c r="I12" s="318">
        <v>50</v>
      </c>
      <c r="J12" s="318">
        <v>35</v>
      </c>
      <c r="K12" s="318">
        <v>25</v>
      </c>
      <c r="L12" s="318">
        <v>30</v>
      </c>
      <c r="M12" s="318">
        <v>40</v>
      </c>
      <c r="N12" s="318">
        <v>20</v>
      </c>
    </row>
    <row r="13" spans="1:14" x14ac:dyDescent="0.2">
      <c r="A13" s="316" t="s">
        <v>131</v>
      </c>
      <c r="B13" s="318">
        <v>65</v>
      </c>
      <c r="C13" s="318">
        <v>55</v>
      </c>
      <c r="D13" s="318">
        <v>75</v>
      </c>
      <c r="E13" s="318">
        <v>60</v>
      </c>
      <c r="F13" s="318">
        <v>55</v>
      </c>
      <c r="G13" s="318">
        <v>40</v>
      </c>
      <c r="H13" s="318">
        <v>40</v>
      </c>
      <c r="I13" s="318">
        <v>15</v>
      </c>
      <c r="J13" s="318">
        <v>35</v>
      </c>
      <c r="K13" s="318">
        <v>15</v>
      </c>
      <c r="L13" s="318">
        <v>25</v>
      </c>
      <c r="M13" s="318">
        <v>15</v>
      </c>
      <c r="N13" s="318">
        <v>15</v>
      </c>
    </row>
    <row r="14" spans="1:14" x14ac:dyDescent="0.2">
      <c r="A14" s="316" t="s">
        <v>130</v>
      </c>
      <c r="B14" s="318">
        <v>95</v>
      </c>
      <c r="C14" s="318">
        <v>95</v>
      </c>
      <c r="D14" s="318">
        <v>100</v>
      </c>
      <c r="E14" s="318">
        <v>75</v>
      </c>
      <c r="F14" s="318">
        <v>75</v>
      </c>
      <c r="G14" s="318">
        <v>90</v>
      </c>
      <c r="H14" s="318">
        <v>70</v>
      </c>
      <c r="I14" s="318">
        <v>50</v>
      </c>
      <c r="J14" s="318">
        <v>45</v>
      </c>
      <c r="K14" s="318">
        <v>20</v>
      </c>
      <c r="L14" s="318">
        <v>25</v>
      </c>
      <c r="M14" s="318">
        <v>20</v>
      </c>
      <c r="N14" s="318">
        <v>15</v>
      </c>
    </row>
    <row r="15" spans="1:14" x14ac:dyDescent="0.2">
      <c r="A15" s="172" t="s">
        <v>177</v>
      </c>
      <c r="B15" s="116">
        <f>SUM(B7:B9)</f>
        <v>105</v>
      </c>
      <c r="C15" s="116">
        <f t="shared" ref="C15:N15" si="0">SUM(C7:C9)</f>
        <v>105</v>
      </c>
      <c r="D15" s="116">
        <f t="shared" si="0"/>
        <v>75</v>
      </c>
      <c r="E15" s="116">
        <f t="shared" si="0"/>
        <v>110</v>
      </c>
      <c r="F15" s="116">
        <f t="shared" si="0"/>
        <v>100</v>
      </c>
      <c r="G15" s="116">
        <f t="shared" si="0"/>
        <v>115</v>
      </c>
      <c r="H15" s="116">
        <f t="shared" si="0"/>
        <v>100</v>
      </c>
      <c r="I15" s="116">
        <f t="shared" si="0"/>
        <v>90</v>
      </c>
      <c r="J15" s="116">
        <f t="shared" si="0"/>
        <v>70</v>
      </c>
      <c r="K15" s="116">
        <f t="shared" si="0"/>
        <v>40</v>
      </c>
      <c r="L15" s="116">
        <f t="shared" si="0"/>
        <v>40</v>
      </c>
      <c r="M15" s="116">
        <f t="shared" si="0"/>
        <v>55</v>
      </c>
      <c r="N15" s="116">
        <f t="shared" si="0"/>
        <v>40</v>
      </c>
    </row>
    <row r="17" spans="1:14" x14ac:dyDescent="0.2">
      <c r="A17" s="8" t="s">
        <v>393</v>
      </c>
    </row>
    <row r="19" spans="1:14" x14ac:dyDescent="0.2">
      <c r="B19" s="370">
        <v>2018</v>
      </c>
      <c r="C19" s="371"/>
      <c r="D19" s="371"/>
      <c r="E19" s="371"/>
      <c r="F19" s="370">
        <v>2019</v>
      </c>
      <c r="G19" s="371"/>
      <c r="H19" s="371"/>
      <c r="I19" s="371"/>
      <c r="J19" s="370">
        <v>2020</v>
      </c>
      <c r="K19" s="371"/>
      <c r="L19" s="371"/>
      <c r="M19" s="371"/>
      <c r="N19" s="313">
        <v>2021</v>
      </c>
    </row>
    <row r="20" spans="1:14" x14ac:dyDescent="0.2">
      <c r="B20" s="313" t="s">
        <v>319</v>
      </c>
      <c r="C20" s="313" t="s">
        <v>320</v>
      </c>
      <c r="D20" s="313" t="s">
        <v>245</v>
      </c>
      <c r="E20" s="313" t="s">
        <v>246</v>
      </c>
      <c r="F20" s="313" t="s">
        <v>319</v>
      </c>
      <c r="G20" s="313" t="s">
        <v>320</v>
      </c>
      <c r="H20" s="313" t="s">
        <v>245</v>
      </c>
      <c r="I20" s="313" t="s">
        <v>246</v>
      </c>
      <c r="J20" s="313" t="s">
        <v>319</v>
      </c>
      <c r="K20" s="313" t="s">
        <v>320</v>
      </c>
      <c r="L20" s="313" t="s">
        <v>245</v>
      </c>
      <c r="M20" s="313" t="s">
        <v>246</v>
      </c>
      <c r="N20" s="313" t="s">
        <v>319</v>
      </c>
    </row>
    <row r="21" spans="1:14" x14ac:dyDescent="0.2">
      <c r="A21" s="4" t="s">
        <v>389</v>
      </c>
      <c r="B21" s="84">
        <f t="shared" ref="B21:N21" si="1">(B6-B14)/(B6-B14)</f>
        <v>1</v>
      </c>
      <c r="C21" s="84">
        <f t="shared" si="1"/>
        <v>1</v>
      </c>
      <c r="D21" s="84">
        <f t="shared" si="1"/>
        <v>1</v>
      </c>
      <c r="E21" s="84">
        <f t="shared" si="1"/>
        <v>1</v>
      </c>
      <c r="F21" s="84">
        <f t="shared" si="1"/>
        <v>1</v>
      </c>
      <c r="G21" s="84">
        <f t="shared" si="1"/>
        <v>1</v>
      </c>
      <c r="H21" s="84">
        <f t="shared" si="1"/>
        <v>1</v>
      </c>
      <c r="I21" s="84">
        <f t="shared" si="1"/>
        <v>1</v>
      </c>
      <c r="J21" s="84">
        <f t="shared" si="1"/>
        <v>1</v>
      </c>
      <c r="K21" s="84">
        <f t="shared" si="1"/>
        <v>1</v>
      </c>
      <c r="L21" s="84">
        <f t="shared" si="1"/>
        <v>1</v>
      </c>
      <c r="M21" s="84">
        <f t="shared" si="1"/>
        <v>1</v>
      </c>
      <c r="N21" s="84">
        <f t="shared" si="1"/>
        <v>1</v>
      </c>
    </row>
    <row r="22" spans="1:14" x14ac:dyDescent="0.2">
      <c r="A22" s="316" t="s">
        <v>128</v>
      </c>
      <c r="B22" s="49">
        <f t="shared" ref="B22:B28" si="2">B7/(B$6-B$14)</f>
        <v>0.21153846153846154</v>
      </c>
      <c r="C22" s="49">
        <f t="shared" ref="C22:N28" si="3">C7/(C$6-C$14)</f>
        <v>0.27659574468085107</v>
      </c>
      <c r="D22" s="49">
        <f t="shared" si="3"/>
        <v>0.15384615384615385</v>
      </c>
      <c r="E22" s="49">
        <f t="shared" si="3"/>
        <v>0.24</v>
      </c>
      <c r="F22" s="49">
        <f t="shared" si="3"/>
        <v>0.14583333333333334</v>
      </c>
      <c r="G22" s="49">
        <f t="shared" si="3"/>
        <v>0.2391304347826087</v>
      </c>
      <c r="H22" s="49">
        <f t="shared" si="3"/>
        <v>0.23255813953488372</v>
      </c>
      <c r="I22" s="49">
        <f t="shared" si="3"/>
        <v>0.23076923076923078</v>
      </c>
      <c r="J22" s="49">
        <f t="shared" si="3"/>
        <v>0.17647058823529413</v>
      </c>
      <c r="K22" s="49">
        <f t="shared" si="3"/>
        <v>0.26315789473684209</v>
      </c>
      <c r="L22" s="49">
        <f t="shared" si="3"/>
        <v>0.16666666666666666</v>
      </c>
      <c r="M22" s="49">
        <f t="shared" si="3"/>
        <v>0.28000000000000003</v>
      </c>
      <c r="N22" s="49">
        <f t="shared" si="3"/>
        <v>0.35294117647058826</v>
      </c>
    </row>
    <row r="23" spans="1:14" x14ac:dyDescent="0.2">
      <c r="A23" s="316" t="s">
        <v>133</v>
      </c>
      <c r="B23" s="49">
        <f t="shared" si="2"/>
        <v>5.7692307692307696E-2</v>
      </c>
      <c r="C23" s="49">
        <f t="shared" si="3"/>
        <v>6.3829787234042548E-2</v>
      </c>
      <c r="D23" s="49">
        <f t="shared" si="3"/>
        <v>3.8461538461538464E-2</v>
      </c>
      <c r="E23" s="49">
        <f t="shared" si="3"/>
        <v>0.06</v>
      </c>
      <c r="F23" s="49">
        <f t="shared" si="3"/>
        <v>0.10416666666666667</v>
      </c>
      <c r="G23" s="49">
        <f t="shared" si="3"/>
        <v>6.5217391304347824E-2</v>
      </c>
      <c r="H23" s="49">
        <f t="shared" si="3"/>
        <v>9.3023255813953487E-2</v>
      </c>
      <c r="I23" s="49">
        <f t="shared" si="3"/>
        <v>0.10256410256410256</v>
      </c>
      <c r="J23" s="49">
        <f t="shared" si="3"/>
        <v>8.8235294117647065E-2</v>
      </c>
      <c r="K23" s="49">
        <f t="shared" si="3"/>
        <v>5.2631578947368418E-2</v>
      </c>
      <c r="L23" s="49">
        <f t="shared" si="3"/>
        <v>4.1666666666666664E-2</v>
      </c>
      <c r="M23" s="49">
        <f t="shared" si="3"/>
        <v>0.08</v>
      </c>
      <c r="N23" s="49">
        <f t="shared" si="3"/>
        <v>5.8823529411764705E-2</v>
      </c>
    </row>
    <row r="24" spans="1:14" x14ac:dyDescent="0.2">
      <c r="A24" s="316" t="s">
        <v>132</v>
      </c>
      <c r="B24" s="49">
        <f t="shared" si="2"/>
        <v>0.13461538461538461</v>
      </c>
      <c r="C24" s="49">
        <f t="shared" si="3"/>
        <v>0.10638297872340426</v>
      </c>
      <c r="D24" s="49">
        <f t="shared" si="3"/>
        <v>9.6153846153846159E-2</v>
      </c>
      <c r="E24" s="49">
        <f t="shared" si="3"/>
        <v>0.14000000000000001</v>
      </c>
      <c r="F24" s="49">
        <f t="shared" si="3"/>
        <v>0.16666666666666666</v>
      </c>
      <c r="G24" s="49">
        <f t="shared" si="3"/>
        <v>0.19565217391304349</v>
      </c>
      <c r="H24" s="49">
        <f t="shared" si="3"/>
        <v>0.13953488372093023</v>
      </c>
      <c r="I24" s="49">
        <f t="shared" si="3"/>
        <v>0.12820512820512819</v>
      </c>
      <c r="J24" s="49">
        <f t="shared" si="3"/>
        <v>0.14705882352941177</v>
      </c>
      <c r="K24" s="49">
        <f t="shared" si="3"/>
        <v>0.10526315789473684</v>
      </c>
      <c r="L24" s="49">
        <f t="shared" si="3"/>
        <v>0.125</v>
      </c>
      <c r="M24" s="49">
        <f t="shared" si="3"/>
        <v>0.08</v>
      </c>
      <c r="N24" s="49">
        <f t="shared" si="3"/>
        <v>5.8823529411764705E-2</v>
      </c>
    </row>
    <row r="25" spans="1:14" x14ac:dyDescent="0.2">
      <c r="A25" s="316" t="s">
        <v>113</v>
      </c>
      <c r="B25" s="49">
        <f t="shared" si="2"/>
        <v>1.9230769230769232E-2</v>
      </c>
      <c r="C25" s="49">
        <f t="shared" si="3"/>
        <v>2.1276595744680851E-2</v>
      </c>
      <c r="D25" s="49">
        <f t="shared" si="3"/>
        <v>1.9230769230769232E-2</v>
      </c>
      <c r="E25" s="49">
        <f t="shared" si="3"/>
        <v>0.02</v>
      </c>
      <c r="F25" s="49">
        <f t="shared" si="3"/>
        <v>0</v>
      </c>
      <c r="G25" s="49">
        <f t="shared" si="3"/>
        <v>2.1739130434782608E-2</v>
      </c>
      <c r="H25" s="49">
        <f t="shared" si="3"/>
        <v>0</v>
      </c>
      <c r="I25" s="49">
        <f t="shared" si="3"/>
        <v>0</v>
      </c>
      <c r="J25" s="49">
        <f t="shared" si="3"/>
        <v>2.9411764705882353E-2</v>
      </c>
      <c r="K25" s="49">
        <f t="shared" si="3"/>
        <v>0</v>
      </c>
      <c r="L25" s="49">
        <f t="shared" si="3"/>
        <v>0</v>
      </c>
      <c r="M25" s="49">
        <f t="shared" si="3"/>
        <v>0.04</v>
      </c>
      <c r="N25" s="49">
        <f t="shared" si="3"/>
        <v>0</v>
      </c>
    </row>
    <row r="26" spans="1:14" x14ac:dyDescent="0.2">
      <c r="A26" s="316" t="s">
        <v>134</v>
      </c>
      <c r="B26" s="49">
        <f t="shared" si="2"/>
        <v>0.11538461538461539</v>
      </c>
      <c r="C26" s="49">
        <f t="shared" si="3"/>
        <v>0.1276595744680851</v>
      </c>
      <c r="D26" s="49">
        <f t="shared" si="3"/>
        <v>0.13461538461538461</v>
      </c>
      <c r="E26" s="49">
        <f t="shared" si="3"/>
        <v>0.12</v>
      </c>
      <c r="F26" s="49">
        <f t="shared" si="3"/>
        <v>8.3333333333333329E-2</v>
      </c>
      <c r="G26" s="49">
        <f t="shared" si="3"/>
        <v>0.13043478260869565</v>
      </c>
      <c r="H26" s="49">
        <f t="shared" si="3"/>
        <v>9.3023255813953487E-2</v>
      </c>
      <c r="I26" s="49">
        <f t="shared" si="3"/>
        <v>0.15384615384615385</v>
      </c>
      <c r="J26" s="49">
        <f t="shared" si="3"/>
        <v>0.14705882352941177</v>
      </c>
      <c r="K26" s="49">
        <f t="shared" si="3"/>
        <v>0.10526315789473684</v>
      </c>
      <c r="L26" s="49">
        <f t="shared" si="3"/>
        <v>0.125</v>
      </c>
      <c r="M26" s="49">
        <f t="shared" si="3"/>
        <v>0.08</v>
      </c>
      <c r="N26" s="49">
        <f t="shared" si="3"/>
        <v>0.11764705882352941</v>
      </c>
    </row>
    <row r="27" spans="1:14" x14ac:dyDescent="0.2">
      <c r="A27" s="316" t="s">
        <v>129</v>
      </c>
      <c r="B27" s="49">
        <f t="shared" si="2"/>
        <v>0.21153846153846154</v>
      </c>
      <c r="C27" s="49">
        <f t="shared" si="3"/>
        <v>0.19148936170212766</v>
      </c>
      <c r="D27" s="49">
        <f t="shared" si="3"/>
        <v>0.26923076923076922</v>
      </c>
      <c r="E27" s="49">
        <f t="shared" si="3"/>
        <v>0.18</v>
      </c>
      <c r="F27" s="49">
        <f t="shared" si="3"/>
        <v>0.27083333333333331</v>
      </c>
      <c r="G27" s="49">
        <f t="shared" si="3"/>
        <v>0.21739130434782608</v>
      </c>
      <c r="H27" s="49">
        <f t="shared" si="3"/>
        <v>0.2558139534883721</v>
      </c>
      <c r="I27" s="49">
        <f t="shared" si="3"/>
        <v>0.25641025641025639</v>
      </c>
      <c r="J27" s="49">
        <f t="shared" si="3"/>
        <v>0.20588235294117646</v>
      </c>
      <c r="K27" s="49">
        <f t="shared" si="3"/>
        <v>0.26315789473684209</v>
      </c>
      <c r="L27" s="49">
        <f t="shared" si="3"/>
        <v>0.25</v>
      </c>
      <c r="M27" s="49">
        <f t="shared" si="3"/>
        <v>0.32</v>
      </c>
      <c r="N27" s="49">
        <f t="shared" si="3"/>
        <v>0.23529411764705882</v>
      </c>
    </row>
    <row r="28" spans="1:14" x14ac:dyDescent="0.2">
      <c r="A28" s="316" t="s">
        <v>131</v>
      </c>
      <c r="B28" s="49">
        <f t="shared" si="2"/>
        <v>0.25</v>
      </c>
      <c r="C28" s="49">
        <f t="shared" si="3"/>
        <v>0.23404255319148937</v>
      </c>
      <c r="D28" s="49">
        <f t="shared" si="3"/>
        <v>0.28846153846153844</v>
      </c>
      <c r="E28" s="49">
        <f t="shared" si="3"/>
        <v>0.24</v>
      </c>
      <c r="F28" s="49">
        <f t="shared" si="3"/>
        <v>0.22916666666666666</v>
      </c>
      <c r="G28" s="49">
        <f t="shared" si="3"/>
        <v>0.17391304347826086</v>
      </c>
      <c r="H28" s="49">
        <f t="shared" si="3"/>
        <v>0.18604651162790697</v>
      </c>
      <c r="I28" s="49">
        <f t="shared" si="3"/>
        <v>7.6923076923076927E-2</v>
      </c>
      <c r="J28" s="49">
        <f t="shared" si="3"/>
        <v>0.20588235294117646</v>
      </c>
      <c r="K28" s="49">
        <f t="shared" si="3"/>
        <v>0.15789473684210525</v>
      </c>
      <c r="L28" s="49">
        <f t="shared" si="3"/>
        <v>0.20833333333333334</v>
      </c>
      <c r="M28" s="49">
        <f t="shared" si="3"/>
        <v>0.12</v>
      </c>
      <c r="N28" s="49">
        <f t="shared" si="3"/>
        <v>0.17647058823529413</v>
      </c>
    </row>
    <row r="29" spans="1:14" x14ac:dyDescent="0.2">
      <c r="A29" s="172" t="s">
        <v>177</v>
      </c>
      <c r="B29" s="110">
        <f>B15/(B6-B14)</f>
        <v>0.40384615384615385</v>
      </c>
      <c r="C29" s="110">
        <f t="shared" ref="C29:N29" si="4">C15/(C6-C14)</f>
        <v>0.44680851063829785</v>
      </c>
      <c r="D29" s="110">
        <f t="shared" si="4"/>
        <v>0.28846153846153844</v>
      </c>
      <c r="E29" s="110">
        <f t="shared" si="4"/>
        <v>0.44</v>
      </c>
      <c r="F29" s="110">
        <f t="shared" si="4"/>
        <v>0.41666666666666669</v>
      </c>
      <c r="G29" s="110">
        <f t="shared" si="4"/>
        <v>0.5</v>
      </c>
      <c r="H29" s="110">
        <f t="shared" si="4"/>
        <v>0.46511627906976744</v>
      </c>
      <c r="I29" s="110">
        <f t="shared" si="4"/>
        <v>0.46153846153846156</v>
      </c>
      <c r="J29" s="110">
        <f t="shared" si="4"/>
        <v>0.41176470588235292</v>
      </c>
      <c r="K29" s="110">
        <f t="shared" si="4"/>
        <v>0.42105263157894735</v>
      </c>
      <c r="L29" s="110">
        <f t="shared" si="4"/>
        <v>0.33333333333333331</v>
      </c>
      <c r="M29" s="110">
        <f t="shared" si="4"/>
        <v>0.44</v>
      </c>
      <c r="N29" s="110">
        <f t="shared" si="4"/>
        <v>0.47058823529411764</v>
      </c>
    </row>
    <row r="31" spans="1:14" x14ac:dyDescent="0.2">
      <c r="A31" s="8" t="s">
        <v>394</v>
      </c>
    </row>
    <row r="33" spans="1:14" x14ac:dyDescent="0.2">
      <c r="B33" s="370">
        <v>2018</v>
      </c>
      <c r="C33" s="371"/>
      <c r="D33" s="371"/>
      <c r="E33" s="371"/>
      <c r="F33" s="370">
        <v>2019</v>
      </c>
      <c r="G33" s="371"/>
      <c r="H33" s="371"/>
      <c r="I33" s="371"/>
      <c r="J33" s="370">
        <v>2020</v>
      </c>
      <c r="K33" s="371"/>
      <c r="L33" s="371"/>
      <c r="M33" s="371"/>
      <c r="N33" s="313">
        <v>2021</v>
      </c>
    </row>
    <row r="34" spans="1:14" x14ac:dyDescent="0.2">
      <c r="B34" s="313" t="s">
        <v>319</v>
      </c>
      <c r="C34" s="313" t="s">
        <v>320</v>
      </c>
      <c r="D34" s="313" t="s">
        <v>245</v>
      </c>
      <c r="E34" s="313" t="s">
        <v>246</v>
      </c>
      <c r="F34" s="313" t="s">
        <v>319</v>
      </c>
      <c r="G34" s="313" t="s">
        <v>320</v>
      </c>
      <c r="H34" s="313" t="s">
        <v>245</v>
      </c>
      <c r="I34" s="313" t="s">
        <v>246</v>
      </c>
      <c r="J34" s="313" t="s">
        <v>319</v>
      </c>
      <c r="K34" s="313" t="s">
        <v>320</v>
      </c>
      <c r="L34" s="313" t="s">
        <v>245</v>
      </c>
      <c r="M34" s="313" t="s">
        <v>246</v>
      </c>
      <c r="N34" s="313" t="s">
        <v>319</v>
      </c>
    </row>
    <row r="35" spans="1:14" x14ac:dyDescent="0.2">
      <c r="A35" s="4" t="s">
        <v>206</v>
      </c>
      <c r="B35" s="84">
        <f>B6/B$6</f>
        <v>1</v>
      </c>
      <c r="C35" s="84">
        <f t="shared" ref="C35:N35" si="5">C6/C$6</f>
        <v>1</v>
      </c>
      <c r="D35" s="84">
        <f t="shared" si="5"/>
        <v>1</v>
      </c>
      <c r="E35" s="84">
        <f t="shared" si="5"/>
        <v>1</v>
      </c>
      <c r="F35" s="84">
        <f t="shared" si="5"/>
        <v>1</v>
      </c>
      <c r="G35" s="84">
        <f t="shared" si="5"/>
        <v>1</v>
      </c>
      <c r="H35" s="84">
        <f t="shared" si="5"/>
        <v>1</v>
      </c>
      <c r="I35" s="84">
        <f t="shared" si="5"/>
        <v>1</v>
      </c>
      <c r="J35" s="84">
        <f t="shared" si="5"/>
        <v>1</v>
      </c>
      <c r="K35" s="84">
        <f t="shared" si="5"/>
        <v>1</v>
      </c>
      <c r="L35" s="84">
        <f t="shared" si="5"/>
        <v>1</v>
      </c>
      <c r="M35" s="84">
        <f t="shared" si="5"/>
        <v>1</v>
      </c>
      <c r="N35" s="84">
        <f t="shared" si="5"/>
        <v>1</v>
      </c>
    </row>
    <row r="36" spans="1:14" x14ac:dyDescent="0.2">
      <c r="A36" s="316" t="s">
        <v>128</v>
      </c>
      <c r="B36" s="49">
        <f t="shared" ref="B36:N44" si="6">B7/B$6</f>
        <v>0.15492957746478872</v>
      </c>
      <c r="C36" s="49">
        <f t="shared" si="6"/>
        <v>0.19696969696969696</v>
      </c>
      <c r="D36" s="49">
        <f t="shared" si="6"/>
        <v>0.1111111111111111</v>
      </c>
      <c r="E36" s="49">
        <f t="shared" si="6"/>
        <v>0.18461538461538463</v>
      </c>
      <c r="F36" s="49">
        <f t="shared" si="6"/>
        <v>0.1111111111111111</v>
      </c>
      <c r="G36" s="49">
        <f t="shared" si="6"/>
        <v>0.171875</v>
      </c>
      <c r="H36" s="49">
        <f t="shared" si="6"/>
        <v>0.17543859649122806</v>
      </c>
      <c r="I36" s="49">
        <f t="shared" si="6"/>
        <v>0.18367346938775511</v>
      </c>
      <c r="J36" s="49">
        <f t="shared" si="6"/>
        <v>0.13953488372093023</v>
      </c>
      <c r="K36" s="49">
        <f t="shared" si="6"/>
        <v>0.21739130434782608</v>
      </c>
      <c r="L36" s="49">
        <f t="shared" si="6"/>
        <v>0.13793103448275862</v>
      </c>
      <c r="M36" s="49">
        <f t="shared" si="6"/>
        <v>0.2413793103448276</v>
      </c>
      <c r="N36" s="49">
        <f t="shared" si="6"/>
        <v>0.3</v>
      </c>
    </row>
    <row r="37" spans="1:14" x14ac:dyDescent="0.2">
      <c r="A37" s="316" t="s">
        <v>133</v>
      </c>
      <c r="B37" s="49">
        <f t="shared" si="6"/>
        <v>4.2253521126760563E-2</v>
      </c>
      <c r="C37" s="49">
        <f t="shared" si="6"/>
        <v>4.5454545454545456E-2</v>
      </c>
      <c r="D37" s="49">
        <f t="shared" si="6"/>
        <v>2.7777777777777776E-2</v>
      </c>
      <c r="E37" s="49">
        <f t="shared" si="6"/>
        <v>4.6153846153846156E-2</v>
      </c>
      <c r="F37" s="49">
        <f t="shared" si="6"/>
        <v>7.9365079365079361E-2</v>
      </c>
      <c r="G37" s="49">
        <f t="shared" si="6"/>
        <v>4.6875E-2</v>
      </c>
      <c r="H37" s="49">
        <f t="shared" si="6"/>
        <v>7.0175438596491224E-2</v>
      </c>
      <c r="I37" s="49">
        <f t="shared" si="6"/>
        <v>8.1632653061224483E-2</v>
      </c>
      <c r="J37" s="49">
        <f t="shared" si="6"/>
        <v>6.9767441860465115E-2</v>
      </c>
      <c r="K37" s="49">
        <f t="shared" si="6"/>
        <v>4.3478260869565216E-2</v>
      </c>
      <c r="L37" s="49">
        <f t="shared" si="6"/>
        <v>3.4482758620689655E-2</v>
      </c>
      <c r="M37" s="49">
        <f t="shared" si="6"/>
        <v>6.8965517241379309E-2</v>
      </c>
      <c r="N37" s="49">
        <f t="shared" si="6"/>
        <v>0.05</v>
      </c>
    </row>
    <row r="38" spans="1:14" x14ac:dyDescent="0.2">
      <c r="A38" s="316" t="s">
        <v>132</v>
      </c>
      <c r="B38" s="49">
        <f t="shared" si="6"/>
        <v>9.8591549295774641E-2</v>
      </c>
      <c r="C38" s="49">
        <f t="shared" si="6"/>
        <v>7.575757575757576E-2</v>
      </c>
      <c r="D38" s="49">
        <f t="shared" si="6"/>
        <v>6.9444444444444448E-2</v>
      </c>
      <c r="E38" s="49">
        <f t="shared" si="6"/>
        <v>0.1076923076923077</v>
      </c>
      <c r="F38" s="49">
        <f t="shared" si="6"/>
        <v>0.12698412698412698</v>
      </c>
      <c r="G38" s="49">
        <f t="shared" si="6"/>
        <v>0.140625</v>
      </c>
      <c r="H38" s="49">
        <f t="shared" si="6"/>
        <v>0.10526315789473684</v>
      </c>
      <c r="I38" s="49">
        <f t="shared" si="6"/>
        <v>0.10204081632653061</v>
      </c>
      <c r="J38" s="49">
        <f t="shared" si="6"/>
        <v>0.11627906976744186</v>
      </c>
      <c r="K38" s="49">
        <f t="shared" si="6"/>
        <v>8.6956521739130432E-2</v>
      </c>
      <c r="L38" s="49">
        <f t="shared" si="6"/>
        <v>0.10344827586206896</v>
      </c>
      <c r="M38" s="49">
        <f t="shared" si="6"/>
        <v>6.8965517241379309E-2</v>
      </c>
      <c r="N38" s="49">
        <f t="shared" si="6"/>
        <v>0.05</v>
      </c>
    </row>
    <row r="39" spans="1:14" x14ac:dyDescent="0.2">
      <c r="A39" s="316" t="s">
        <v>113</v>
      </c>
      <c r="B39" s="49">
        <f t="shared" si="6"/>
        <v>1.4084507042253521E-2</v>
      </c>
      <c r="C39" s="49">
        <f t="shared" si="6"/>
        <v>1.5151515151515152E-2</v>
      </c>
      <c r="D39" s="49">
        <f t="shared" si="6"/>
        <v>1.3888888888888888E-2</v>
      </c>
      <c r="E39" s="49">
        <f t="shared" si="6"/>
        <v>1.5384615384615385E-2</v>
      </c>
      <c r="F39" s="49">
        <f t="shared" si="6"/>
        <v>0</v>
      </c>
      <c r="G39" s="49">
        <f t="shared" si="6"/>
        <v>1.5625E-2</v>
      </c>
      <c r="H39" s="49">
        <f t="shared" si="6"/>
        <v>0</v>
      </c>
      <c r="I39" s="49">
        <f t="shared" si="6"/>
        <v>0</v>
      </c>
      <c r="J39" s="49">
        <f t="shared" si="6"/>
        <v>2.3255813953488372E-2</v>
      </c>
      <c r="K39" s="49">
        <f t="shared" si="6"/>
        <v>0</v>
      </c>
      <c r="L39" s="49">
        <f t="shared" si="6"/>
        <v>0</v>
      </c>
      <c r="M39" s="49">
        <f t="shared" si="6"/>
        <v>3.4482758620689655E-2</v>
      </c>
      <c r="N39" s="49">
        <f t="shared" si="6"/>
        <v>0</v>
      </c>
    </row>
    <row r="40" spans="1:14" x14ac:dyDescent="0.2">
      <c r="A40" s="316" t="s">
        <v>134</v>
      </c>
      <c r="B40" s="49">
        <f t="shared" si="6"/>
        <v>8.4507042253521125E-2</v>
      </c>
      <c r="C40" s="49">
        <f t="shared" si="6"/>
        <v>9.0909090909090912E-2</v>
      </c>
      <c r="D40" s="49">
        <f t="shared" si="6"/>
        <v>9.7222222222222224E-2</v>
      </c>
      <c r="E40" s="49">
        <f t="shared" si="6"/>
        <v>9.2307692307692313E-2</v>
      </c>
      <c r="F40" s="49">
        <f t="shared" si="6"/>
        <v>6.3492063492063489E-2</v>
      </c>
      <c r="G40" s="49">
        <f t="shared" si="6"/>
        <v>9.375E-2</v>
      </c>
      <c r="H40" s="49">
        <f t="shared" si="6"/>
        <v>7.0175438596491224E-2</v>
      </c>
      <c r="I40" s="49">
        <f t="shared" si="6"/>
        <v>0.12244897959183673</v>
      </c>
      <c r="J40" s="49">
        <f t="shared" si="6"/>
        <v>0.11627906976744186</v>
      </c>
      <c r="K40" s="49">
        <f t="shared" si="6"/>
        <v>8.6956521739130432E-2</v>
      </c>
      <c r="L40" s="49">
        <f t="shared" si="6"/>
        <v>0.10344827586206896</v>
      </c>
      <c r="M40" s="49">
        <f t="shared" si="6"/>
        <v>6.8965517241379309E-2</v>
      </c>
      <c r="N40" s="49">
        <f t="shared" si="6"/>
        <v>0.1</v>
      </c>
    </row>
    <row r="41" spans="1:14" x14ac:dyDescent="0.2">
      <c r="A41" s="316" t="s">
        <v>129</v>
      </c>
      <c r="B41" s="49">
        <f t="shared" si="6"/>
        <v>0.15492957746478872</v>
      </c>
      <c r="C41" s="49">
        <f t="shared" si="6"/>
        <v>0.13636363636363635</v>
      </c>
      <c r="D41" s="49">
        <f t="shared" si="6"/>
        <v>0.19444444444444445</v>
      </c>
      <c r="E41" s="49">
        <f t="shared" si="6"/>
        <v>0.13846153846153847</v>
      </c>
      <c r="F41" s="49">
        <f t="shared" si="6"/>
        <v>0.20634920634920634</v>
      </c>
      <c r="G41" s="49">
        <f t="shared" si="6"/>
        <v>0.15625</v>
      </c>
      <c r="H41" s="49">
        <f t="shared" si="6"/>
        <v>0.19298245614035087</v>
      </c>
      <c r="I41" s="49">
        <f t="shared" si="6"/>
        <v>0.20408163265306123</v>
      </c>
      <c r="J41" s="49">
        <f t="shared" si="6"/>
        <v>0.16279069767441862</v>
      </c>
      <c r="K41" s="49">
        <f t="shared" si="6"/>
        <v>0.21739130434782608</v>
      </c>
      <c r="L41" s="49">
        <f t="shared" si="6"/>
        <v>0.20689655172413793</v>
      </c>
      <c r="M41" s="49">
        <f t="shared" si="6"/>
        <v>0.27586206896551724</v>
      </c>
      <c r="N41" s="49">
        <f t="shared" si="6"/>
        <v>0.2</v>
      </c>
    </row>
    <row r="42" spans="1:14" x14ac:dyDescent="0.2">
      <c r="A42" s="316" t="s">
        <v>131</v>
      </c>
      <c r="B42" s="49">
        <f t="shared" si="6"/>
        <v>0.18309859154929578</v>
      </c>
      <c r="C42" s="49">
        <f t="shared" si="6"/>
        <v>0.16666666666666666</v>
      </c>
      <c r="D42" s="49">
        <f t="shared" si="6"/>
        <v>0.20833333333333334</v>
      </c>
      <c r="E42" s="49">
        <f t="shared" si="6"/>
        <v>0.18461538461538463</v>
      </c>
      <c r="F42" s="49">
        <f t="shared" si="6"/>
        <v>0.17460317460317459</v>
      </c>
      <c r="G42" s="49">
        <f t="shared" si="6"/>
        <v>0.125</v>
      </c>
      <c r="H42" s="49">
        <f t="shared" si="6"/>
        <v>0.14035087719298245</v>
      </c>
      <c r="I42" s="49">
        <f t="shared" si="6"/>
        <v>6.1224489795918366E-2</v>
      </c>
      <c r="J42" s="49">
        <f t="shared" si="6"/>
        <v>0.16279069767441862</v>
      </c>
      <c r="K42" s="49">
        <f t="shared" si="6"/>
        <v>0.13043478260869565</v>
      </c>
      <c r="L42" s="49">
        <f t="shared" si="6"/>
        <v>0.17241379310344829</v>
      </c>
      <c r="M42" s="49">
        <f t="shared" si="6"/>
        <v>0.10344827586206896</v>
      </c>
      <c r="N42" s="49">
        <f t="shared" si="6"/>
        <v>0.15</v>
      </c>
    </row>
    <row r="43" spans="1:14" x14ac:dyDescent="0.2">
      <c r="A43" s="316" t="s">
        <v>130</v>
      </c>
      <c r="B43" s="49">
        <f t="shared" si="6"/>
        <v>0.26760563380281688</v>
      </c>
      <c r="C43" s="49">
        <f t="shared" si="6"/>
        <v>0.2878787878787879</v>
      </c>
      <c r="D43" s="49">
        <f t="shared" si="6"/>
        <v>0.27777777777777779</v>
      </c>
      <c r="E43" s="49">
        <f t="shared" si="6"/>
        <v>0.23076923076923078</v>
      </c>
      <c r="F43" s="49">
        <f t="shared" si="6"/>
        <v>0.23809523809523808</v>
      </c>
      <c r="G43" s="49">
        <f t="shared" si="6"/>
        <v>0.28125</v>
      </c>
      <c r="H43" s="49">
        <f t="shared" si="6"/>
        <v>0.24561403508771928</v>
      </c>
      <c r="I43" s="49">
        <f t="shared" si="6"/>
        <v>0.20408163265306123</v>
      </c>
      <c r="J43" s="49">
        <f t="shared" si="6"/>
        <v>0.20930232558139536</v>
      </c>
      <c r="K43" s="49">
        <f t="shared" si="6"/>
        <v>0.17391304347826086</v>
      </c>
      <c r="L43" s="49">
        <f t="shared" si="6"/>
        <v>0.17241379310344829</v>
      </c>
      <c r="M43" s="49">
        <f t="shared" si="6"/>
        <v>0.13793103448275862</v>
      </c>
      <c r="N43" s="49">
        <f t="shared" si="6"/>
        <v>0.15</v>
      </c>
    </row>
    <row r="44" spans="1:14" x14ac:dyDescent="0.2">
      <c r="A44" s="172" t="s">
        <v>177</v>
      </c>
      <c r="B44" s="110">
        <f t="shared" si="6"/>
        <v>0.29577464788732394</v>
      </c>
      <c r="C44" s="110">
        <f t="shared" si="6"/>
        <v>0.31818181818181818</v>
      </c>
      <c r="D44" s="110">
        <f t="shared" si="6"/>
        <v>0.20833333333333334</v>
      </c>
      <c r="E44" s="110">
        <f t="shared" si="6"/>
        <v>0.33846153846153848</v>
      </c>
      <c r="F44" s="110">
        <f t="shared" si="6"/>
        <v>0.31746031746031744</v>
      </c>
      <c r="G44" s="110">
        <f t="shared" si="6"/>
        <v>0.359375</v>
      </c>
      <c r="H44" s="110">
        <f t="shared" si="6"/>
        <v>0.35087719298245612</v>
      </c>
      <c r="I44" s="110">
        <f t="shared" si="6"/>
        <v>0.36734693877551022</v>
      </c>
      <c r="J44" s="110">
        <f t="shared" si="6"/>
        <v>0.32558139534883723</v>
      </c>
      <c r="K44" s="110">
        <f t="shared" si="6"/>
        <v>0.34782608695652173</v>
      </c>
      <c r="L44" s="110">
        <f t="shared" si="6"/>
        <v>0.27586206896551724</v>
      </c>
      <c r="M44" s="110">
        <f t="shared" si="6"/>
        <v>0.37931034482758619</v>
      </c>
      <c r="N44" s="110">
        <f t="shared" si="6"/>
        <v>0.4</v>
      </c>
    </row>
    <row r="46" spans="1:14" x14ac:dyDescent="0.2">
      <c r="A46" s="219" t="s">
        <v>225</v>
      </c>
    </row>
    <row r="47" spans="1:14" x14ac:dyDescent="0.2">
      <c r="A47" s="276" t="s">
        <v>262</v>
      </c>
    </row>
  </sheetData>
  <mergeCells count="9">
    <mergeCell ref="B33:E33"/>
    <mergeCell ref="F33:I33"/>
    <mergeCell ref="J33:M33"/>
    <mergeCell ref="B4:E4"/>
    <mergeCell ref="F4:I4"/>
    <mergeCell ref="J4:M4"/>
    <mergeCell ref="B19:E19"/>
    <mergeCell ref="F19:I19"/>
    <mergeCell ref="J19:M19"/>
  </mergeCells>
  <hyperlinks>
    <hyperlink ref="A2" location="Contents!A1" display="Back to contents"/>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40"/>
  <sheetViews>
    <sheetView showGridLines="0" workbookViewId="0">
      <selection activeCell="A2" sqref="A2"/>
    </sheetView>
  </sheetViews>
  <sheetFormatPr defaultRowHeight="12.75" x14ac:dyDescent="0.2"/>
  <cols>
    <col min="1" max="1" width="22.42578125" style="6" customWidth="1"/>
    <col min="2" max="2" width="15.5703125" style="6" customWidth="1"/>
    <col min="3" max="3" width="12.42578125" style="6" customWidth="1"/>
    <col min="4" max="4" width="13.140625" style="6" customWidth="1"/>
    <col min="5" max="5" width="17" style="6" customWidth="1"/>
    <col min="6" max="6" width="14.140625" style="6" customWidth="1"/>
    <col min="7" max="7" width="13.85546875" style="6" customWidth="1"/>
    <col min="8" max="8" width="16" style="6" customWidth="1"/>
    <col min="9" max="9" width="10.85546875" style="6" customWidth="1"/>
    <col min="10" max="10" width="3.7109375" style="6" customWidth="1"/>
    <col min="11" max="11" width="17.5703125" style="6" customWidth="1"/>
    <col min="12" max="12" width="15.42578125" style="6" customWidth="1"/>
    <col min="13" max="13" width="18.28515625" style="6" customWidth="1"/>
    <col min="14" max="14" width="20.5703125" style="161" customWidth="1"/>
    <col min="15" max="16384" width="9.140625" style="6"/>
  </cols>
  <sheetData>
    <row r="1" spans="1:14" ht="15" customHeight="1" x14ac:dyDescent="0.2">
      <c r="A1" s="8" t="s">
        <v>334</v>
      </c>
    </row>
    <row r="2" spans="1:14" ht="15" x14ac:dyDescent="0.25">
      <c r="A2" s="226" t="s">
        <v>241</v>
      </c>
      <c r="N2" s="200"/>
    </row>
    <row r="3" spans="1:14" ht="15.75" thickBot="1" x14ac:dyDescent="0.3">
      <c r="A3" s="226"/>
      <c r="N3" s="200"/>
    </row>
    <row r="4" spans="1:14" ht="12.75" customHeight="1" x14ac:dyDescent="0.2">
      <c r="B4" s="362" t="s">
        <v>178</v>
      </c>
      <c r="C4" s="363"/>
      <c r="D4" s="362" t="s">
        <v>179</v>
      </c>
      <c r="E4" s="364"/>
      <c r="F4" s="363"/>
      <c r="G4" s="362" t="s">
        <v>180</v>
      </c>
      <c r="H4" s="363"/>
      <c r="I4" s="365" t="s">
        <v>206</v>
      </c>
      <c r="K4" s="367" t="s">
        <v>213</v>
      </c>
      <c r="L4" s="368"/>
      <c r="M4" s="368"/>
      <c r="N4" s="369"/>
    </row>
    <row r="5" spans="1:14" ht="60" x14ac:dyDescent="0.2">
      <c r="B5" s="174" t="s">
        <v>181</v>
      </c>
      <c r="C5" s="175" t="s">
        <v>184</v>
      </c>
      <c r="D5" s="174" t="s">
        <v>182</v>
      </c>
      <c r="E5" s="302" t="s">
        <v>183</v>
      </c>
      <c r="F5" s="175" t="s">
        <v>184</v>
      </c>
      <c r="G5" s="174" t="s">
        <v>181</v>
      </c>
      <c r="H5" s="175" t="s">
        <v>184</v>
      </c>
      <c r="I5" s="366"/>
      <c r="K5" s="203" t="s">
        <v>214</v>
      </c>
      <c r="L5" s="201" t="s">
        <v>186</v>
      </c>
      <c r="M5" s="202" t="s">
        <v>250</v>
      </c>
      <c r="N5" s="202" t="s">
        <v>248</v>
      </c>
    </row>
    <row r="6" spans="1:14" s="8" customFormat="1" x14ac:dyDescent="0.2">
      <c r="A6" s="17" t="s">
        <v>0</v>
      </c>
      <c r="B6" s="176">
        <v>1905</v>
      </c>
      <c r="C6" s="177">
        <v>40</v>
      </c>
      <c r="D6" s="176">
        <v>2705</v>
      </c>
      <c r="E6" s="7">
        <v>385</v>
      </c>
      <c r="F6" s="177">
        <v>3680</v>
      </c>
      <c r="G6" s="176">
        <v>315</v>
      </c>
      <c r="H6" s="177">
        <v>5</v>
      </c>
      <c r="I6" s="183">
        <v>9035</v>
      </c>
      <c r="K6" s="84">
        <f>(D6+E6+F6)/SUM(B6:F6)</f>
        <v>0.77682157200229485</v>
      </c>
      <c r="L6" s="84">
        <f>(C6+F6+H6)/I6</f>
        <v>0.41228555617044826</v>
      </c>
      <c r="M6" s="84">
        <f>E6/(E6+F6)</f>
        <v>9.4710947109471089E-2</v>
      </c>
      <c r="N6" s="197">
        <f>B6/(I6-G6-H6)</f>
        <v>0.21858864027538727</v>
      </c>
    </row>
    <row r="7" spans="1:14" x14ac:dyDescent="0.2">
      <c r="A7" s="18" t="s">
        <v>1</v>
      </c>
      <c r="B7" s="178">
        <v>130</v>
      </c>
      <c r="C7" s="179">
        <v>0</v>
      </c>
      <c r="D7" s="178">
        <v>25</v>
      </c>
      <c r="E7" s="9">
        <v>5</v>
      </c>
      <c r="F7" s="179">
        <v>330</v>
      </c>
      <c r="G7" s="178">
        <v>5</v>
      </c>
      <c r="H7" s="179">
        <v>0</v>
      </c>
      <c r="I7" s="184">
        <v>495</v>
      </c>
      <c r="K7" s="49">
        <f t="shared" ref="K7:K38" si="0">(D7+E7+F7)/SUM(B7:F7)</f>
        <v>0.73469387755102045</v>
      </c>
      <c r="L7" s="49">
        <f t="shared" ref="L7:L38" si="1">(C7+F7+H7)/I7</f>
        <v>0.66666666666666663</v>
      </c>
      <c r="M7" s="49">
        <f t="shared" ref="M7:M38" si="2">E7/(E7+F7)</f>
        <v>1.4925373134328358E-2</v>
      </c>
      <c r="N7" s="198">
        <f t="shared" ref="N7:N38" si="3">B7/(I7-G7-H7)</f>
        <v>0.26530612244897961</v>
      </c>
    </row>
    <row r="8" spans="1:14" x14ac:dyDescent="0.2">
      <c r="A8" s="18" t="s">
        <v>2</v>
      </c>
      <c r="B8" s="178">
        <v>235</v>
      </c>
      <c r="C8" s="179">
        <v>0</v>
      </c>
      <c r="D8" s="178">
        <v>10</v>
      </c>
      <c r="E8" s="9">
        <v>0</v>
      </c>
      <c r="F8" s="179">
        <v>115</v>
      </c>
      <c r="G8" s="178">
        <v>50</v>
      </c>
      <c r="H8" s="179">
        <v>0</v>
      </c>
      <c r="I8" s="184">
        <v>415</v>
      </c>
      <c r="K8" s="49">
        <f t="shared" si="0"/>
        <v>0.34722222222222221</v>
      </c>
      <c r="L8" s="49">
        <f>(C8+F8+H8)/I8</f>
        <v>0.27710843373493976</v>
      </c>
      <c r="M8" s="49">
        <f t="shared" si="2"/>
        <v>0</v>
      </c>
      <c r="N8" s="198">
        <f t="shared" si="3"/>
        <v>0.64383561643835618</v>
      </c>
    </row>
    <row r="9" spans="1:14" x14ac:dyDescent="0.2">
      <c r="A9" s="18" t="s">
        <v>3</v>
      </c>
      <c r="B9" s="178">
        <v>20</v>
      </c>
      <c r="C9" s="179">
        <v>0</v>
      </c>
      <c r="D9" s="178">
        <v>75</v>
      </c>
      <c r="E9" s="9">
        <v>5</v>
      </c>
      <c r="F9" s="179">
        <v>15</v>
      </c>
      <c r="G9" s="178">
        <v>0</v>
      </c>
      <c r="H9" s="179">
        <v>0</v>
      </c>
      <c r="I9" s="184">
        <v>120</v>
      </c>
      <c r="K9" s="49">
        <f t="shared" si="0"/>
        <v>0.82608695652173914</v>
      </c>
      <c r="L9" s="49">
        <f t="shared" si="1"/>
        <v>0.125</v>
      </c>
      <c r="M9" s="49">
        <f t="shared" si="2"/>
        <v>0.25</v>
      </c>
      <c r="N9" s="198">
        <f t="shared" si="3"/>
        <v>0.16666666666666666</v>
      </c>
    </row>
    <row r="10" spans="1:14" x14ac:dyDescent="0.2">
      <c r="A10" s="18" t="s">
        <v>4</v>
      </c>
      <c r="B10" s="178">
        <v>0</v>
      </c>
      <c r="C10" s="179">
        <v>0</v>
      </c>
      <c r="D10" s="178">
        <v>100</v>
      </c>
      <c r="E10" s="9">
        <v>0</v>
      </c>
      <c r="F10" s="179">
        <v>50</v>
      </c>
      <c r="G10" s="178">
        <v>0</v>
      </c>
      <c r="H10" s="179">
        <v>0</v>
      </c>
      <c r="I10" s="184">
        <v>145</v>
      </c>
      <c r="K10" s="49">
        <f t="shared" si="0"/>
        <v>1</v>
      </c>
      <c r="L10" s="49">
        <f t="shared" si="1"/>
        <v>0.34482758620689657</v>
      </c>
      <c r="M10" s="49">
        <f t="shared" si="2"/>
        <v>0</v>
      </c>
      <c r="N10" s="198">
        <f t="shared" si="3"/>
        <v>0</v>
      </c>
    </row>
    <row r="11" spans="1:14" x14ac:dyDescent="0.2">
      <c r="A11" s="18" t="s">
        <v>5</v>
      </c>
      <c r="B11" s="178">
        <v>60</v>
      </c>
      <c r="C11" s="179">
        <v>0</v>
      </c>
      <c r="D11" s="178">
        <v>20</v>
      </c>
      <c r="E11" s="9">
        <v>0</v>
      </c>
      <c r="F11" s="179">
        <v>40</v>
      </c>
      <c r="G11" s="178">
        <v>20</v>
      </c>
      <c r="H11" s="179">
        <v>0</v>
      </c>
      <c r="I11" s="184">
        <v>140</v>
      </c>
      <c r="K11" s="49">
        <f t="shared" si="0"/>
        <v>0.5</v>
      </c>
      <c r="L11" s="49">
        <f t="shared" si="1"/>
        <v>0.2857142857142857</v>
      </c>
      <c r="M11" s="49">
        <f t="shared" si="2"/>
        <v>0</v>
      </c>
      <c r="N11" s="198">
        <f t="shared" si="3"/>
        <v>0.5</v>
      </c>
    </row>
    <row r="12" spans="1:14" x14ac:dyDescent="0.2">
      <c r="A12" s="18" t="s">
        <v>6</v>
      </c>
      <c r="B12" s="178">
        <v>0</v>
      </c>
      <c r="C12" s="179">
        <v>0</v>
      </c>
      <c r="D12" s="178">
        <v>90</v>
      </c>
      <c r="E12" s="9">
        <v>5</v>
      </c>
      <c r="F12" s="179">
        <v>195</v>
      </c>
      <c r="G12" s="178">
        <v>0</v>
      </c>
      <c r="H12" s="179">
        <v>0</v>
      </c>
      <c r="I12" s="184">
        <v>290</v>
      </c>
      <c r="K12" s="49">
        <f t="shared" si="0"/>
        <v>1</v>
      </c>
      <c r="L12" s="49">
        <f t="shared" si="1"/>
        <v>0.67241379310344829</v>
      </c>
      <c r="M12" s="49">
        <f t="shared" si="2"/>
        <v>2.5000000000000001E-2</v>
      </c>
      <c r="N12" s="198">
        <f t="shared" si="3"/>
        <v>0</v>
      </c>
    </row>
    <row r="13" spans="1:14" x14ac:dyDescent="0.2">
      <c r="A13" s="18" t="s">
        <v>7</v>
      </c>
      <c r="B13" s="178">
        <v>65</v>
      </c>
      <c r="C13" s="179">
        <v>0</v>
      </c>
      <c r="D13" s="178">
        <v>105</v>
      </c>
      <c r="E13" s="9">
        <v>25</v>
      </c>
      <c r="F13" s="179">
        <v>70</v>
      </c>
      <c r="G13" s="178">
        <v>0</v>
      </c>
      <c r="H13" s="179">
        <v>0</v>
      </c>
      <c r="I13" s="184">
        <v>270</v>
      </c>
      <c r="K13" s="49">
        <f t="shared" si="0"/>
        <v>0.75471698113207553</v>
      </c>
      <c r="L13" s="49">
        <f t="shared" si="1"/>
        <v>0.25925925925925924</v>
      </c>
      <c r="M13" s="49">
        <f t="shared" si="2"/>
        <v>0.26315789473684209</v>
      </c>
      <c r="N13" s="198">
        <f t="shared" si="3"/>
        <v>0.24074074074074073</v>
      </c>
    </row>
    <row r="14" spans="1:14" x14ac:dyDescent="0.2">
      <c r="A14" s="18" t="s">
        <v>8</v>
      </c>
      <c r="B14" s="178">
        <v>0</v>
      </c>
      <c r="C14" s="179">
        <v>0</v>
      </c>
      <c r="D14" s="178">
        <v>0</v>
      </c>
      <c r="E14" s="9">
        <v>0</v>
      </c>
      <c r="F14" s="179">
        <v>245</v>
      </c>
      <c r="G14" s="178">
        <v>0</v>
      </c>
      <c r="H14" s="179">
        <v>0</v>
      </c>
      <c r="I14" s="184">
        <v>245</v>
      </c>
      <c r="K14" s="49">
        <f t="shared" si="0"/>
        <v>1</v>
      </c>
      <c r="L14" s="49">
        <f t="shared" si="1"/>
        <v>1</v>
      </c>
      <c r="M14" s="49">
        <f t="shared" si="2"/>
        <v>0</v>
      </c>
      <c r="N14" s="198">
        <f t="shared" si="3"/>
        <v>0</v>
      </c>
    </row>
    <row r="15" spans="1:14" x14ac:dyDescent="0.2">
      <c r="A15" s="18" t="s">
        <v>9</v>
      </c>
      <c r="B15" s="178">
        <v>0</v>
      </c>
      <c r="C15" s="179">
        <v>0</v>
      </c>
      <c r="D15" s="178">
        <v>40</v>
      </c>
      <c r="E15" s="9">
        <v>0</v>
      </c>
      <c r="F15" s="179">
        <v>25</v>
      </c>
      <c r="G15" s="178">
        <v>5</v>
      </c>
      <c r="H15" s="179">
        <v>0</v>
      </c>
      <c r="I15" s="184">
        <v>70</v>
      </c>
      <c r="K15" s="49">
        <f t="shared" si="0"/>
        <v>1</v>
      </c>
      <c r="L15" s="49">
        <f t="shared" si="1"/>
        <v>0.35714285714285715</v>
      </c>
      <c r="M15" s="49">
        <f t="shared" si="2"/>
        <v>0</v>
      </c>
      <c r="N15" s="198">
        <f t="shared" si="3"/>
        <v>0</v>
      </c>
    </row>
    <row r="16" spans="1:14" x14ac:dyDescent="0.2">
      <c r="A16" s="18" t="s">
        <v>10</v>
      </c>
      <c r="B16" s="178">
        <v>0</v>
      </c>
      <c r="C16" s="179">
        <v>0</v>
      </c>
      <c r="D16" s="178">
        <v>180</v>
      </c>
      <c r="E16" s="9">
        <v>0</v>
      </c>
      <c r="F16" s="179">
        <v>15</v>
      </c>
      <c r="G16" s="178">
        <v>0</v>
      </c>
      <c r="H16" s="179">
        <v>0</v>
      </c>
      <c r="I16" s="184">
        <v>200</v>
      </c>
      <c r="K16" s="49">
        <f t="shared" si="0"/>
        <v>1</v>
      </c>
      <c r="L16" s="49">
        <f t="shared" si="1"/>
        <v>7.4999999999999997E-2</v>
      </c>
      <c r="M16" s="49">
        <f t="shared" si="2"/>
        <v>0</v>
      </c>
      <c r="N16" s="198">
        <f t="shared" si="3"/>
        <v>0</v>
      </c>
    </row>
    <row r="17" spans="1:14" x14ac:dyDescent="0.2">
      <c r="A17" s="18" t="s">
        <v>11</v>
      </c>
      <c r="B17" s="178">
        <v>25</v>
      </c>
      <c r="C17" s="179">
        <v>0</v>
      </c>
      <c r="D17" s="178">
        <v>25</v>
      </c>
      <c r="E17" s="9">
        <v>5</v>
      </c>
      <c r="F17" s="179">
        <v>50</v>
      </c>
      <c r="G17" s="178">
        <v>0</v>
      </c>
      <c r="H17" s="179">
        <v>0</v>
      </c>
      <c r="I17" s="184">
        <v>100</v>
      </c>
      <c r="K17" s="49">
        <f t="shared" si="0"/>
        <v>0.76190476190476186</v>
      </c>
      <c r="L17" s="49">
        <f t="shared" si="1"/>
        <v>0.5</v>
      </c>
      <c r="M17" s="49">
        <f t="shared" si="2"/>
        <v>9.0909090909090912E-2</v>
      </c>
      <c r="N17" s="198">
        <f t="shared" si="3"/>
        <v>0.25</v>
      </c>
    </row>
    <row r="18" spans="1:14" x14ac:dyDescent="0.2">
      <c r="A18" s="18" t="s">
        <v>12</v>
      </c>
      <c r="B18" s="178">
        <v>15</v>
      </c>
      <c r="C18" s="179">
        <v>0</v>
      </c>
      <c r="D18" s="178">
        <v>385</v>
      </c>
      <c r="E18" s="9">
        <v>5</v>
      </c>
      <c r="F18" s="179">
        <v>90</v>
      </c>
      <c r="G18" s="178">
        <v>0</v>
      </c>
      <c r="H18" s="179">
        <v>0</v>
      </c>
      <c r="I18" s="184">
        <v>490</v>
      </c>
      <c r="K18" s="49">
        <f t="shared" si="0"/>
        <v>0.96969696969696972</v>
      </c>
      <c r="L18" s="49">
        <f t="shared" si="1"/>
        <v>0.18367346938775511</v>
      </c>
      <c r="M18" s="49">
        <f t="shared" si="2"/>
        <v>5.2631578947368418E-2</v>
      </c>
      <c r="N18" s="198">
        <f t="shared" si="3"/>
        <v>3.0612244897959183E-2</v>
      </c>
    </row>
    <row r="19" spans="1:14" x14ac:dyDescent="0.2">
      <c r="A19" s="18" t="s">
        <v>13</v>
      </c>
      <c r="B19" s="178">
        <v>20</v>
      </c>
      <c r="C19" s="179">
        <v>5</v>
      </c>
      <c r="D19" s="178">
        <v>5</v>
      </c>
      <c r="E19" s="9">
        <v>0</v>
      </c>
      <c r="F19" s="179">
        <v>10</v>
      </c>
      <c r="G19" s="178">
        <v>0</v>
      </c>
      <c r="H19" s="179">
        <v>0</v>
      </c>
      <c r="I19" s="184">
        <v>40</v>
      </c>
      <c r="K19" s="49">
        <f t="shared" si="0"/>
        <v>0.375</v>
      </c>
      <c r="L19" s="49">
        <f t="shared" si="1"/>
        <v>0.375</v>
      </c>
      <c r="M19" s="49">
        <f t="shared" si="2"/>
        <v>0</v>
      </c>
      <c r="N19" s="198">
        <f t="shared" si="3"/>
        <v>0.5</v>
      </c>
    </row>
    <row r="20" spans="1:14" x14ac:dyDescent="0.2">
      <c r="A20" s="18" t="s">
        <v>14</v>
      </c>
      <c r="B20" s="178">
        <v>50</v>
      </c>
      <c r="C20" s="179">
        <v>0</v>
      </c>
      <c r="D20" s="178">
        <v>0</v>
      </c>
      <c r="E20" s="9">
        <v>130</v>
      </c>
      <c r="F20" s="179">
        <v>40</v>
      </c>
      <c r="G20" s="178">
        <v>0</v>
      </c>
      <c r="H20" s="179">
        <v>0</v>
      </c>
      <c r="I20" s="184">
        <v>220</v>
      </c>
      <c r="K20" s="49">
        <f t="shared" si="0"/>
        <v>0.77272727272727271</v>
      </c>
      <c r="L20" s="49">
        <f t="shared" si="1"/>
        <v>0.18181818181818182</v>
      </c>
      <c r="M20" s="49">
        <f t="shared" si="2"/>
        <v>0.76470588235294112</v>
      </c>
      <c r="N20" s="198">
        <f t="shared" si="3"/>
        <v>0.22727272727272727</v>
      </c>
    </row>
    <row r="21" spans="1:14" x14ac:dyDescent="0.2">
      <c r="A21" s="18" t="s">
        <v>15</v>
      </c>
      <c r="B21" s="178">
        <v>440</v>
      </c>
      <c r="C21" s="179">
        <v>0</v>
      </c>
      <c r="D21" s="178">
        <v>225</v>
      </c>
      <c r="E21" s="9">
        <v>45</v>
      </c>
      <c r="F21" s="179">
        <v>25</v>
      </c>
      <c r="G21" s="178">
        <v>0</v>
      </c>
      <c r="H21" s="179">
        <v>0</v>
      </c>
      <c r="I21" s="184">
        <v>740</v>
      </c>
      <c r="K21" s="49">
        <f t="shared" si="0"/>
        <v>0.40136054421768708</v>
      </c>
      <c r="L21" s="49">
        <f t="shared" si="1"/>
        <v>3.3783783783783786E-2</v>
      </c>
      <c r="M21" s="49">
        <f t="shared" si="2"/>
        <v>0.6428571428571429</v>
      </c>
      <c r="N21" s="198">
        <f t="shared" si="3"/>
        <v>0.59459459459459463</v>
      </c>
    </row>
    <row r="22" spans="1:14" x14ac:dyDescent="0.2">
      <c r="A22" s="18" t="s">
        <v>16</v>
      </c>
      <c r="B22" s="178">
        <v>135</v>
      </c>
      <c r="C22" s="179">
        <v>0</v>
      </c>
      <c r="D22" s="178">
        <v>525</v>
      </c>
      <c r="E22" s="9">
        <v>20</v>
      </c>
      <c r="F22" s="179">
        <v>505</v>
      </c>
      <c r="G22" s="178">
        <v>5</v>
      </c>
      <c r="H22" s="179">
        <v>0</v>
      </c>
      <c r="I22" s="184">
        <v>1195</v>
      </c>
      <c r="K22" s="49">
        <f t="shared" si="0"/>
        <v>0.88607594936708856</v>
      </c>
      <c r="L22" s="49">
        <f t="shared" si="1"/>
        <v>0.42259414225941422</v>
      </c>
      <c r="M22" s="49">
        <f t="shared" si="2"/>
        <v>3.8095238095238099E-2</v>
      </c>
      <c r="N22" s="198">
        <f t="shared" si="3"/>
        <v>0.1134453781512605</v>
      </c>
    </row>
    <row r="23" spans="1:14" x14ac:dyDescent="0.2">
      <c r="A23" s="18" t="s">
        <v>17</v>
      </c>
      <c r="B23" s="178">
        <v>140</v>
      </c>
      <c r="C23" s="179">
        <v>5</v>
      </c>
      <c r="D23" s="178">
        <v>35</v>
      </c>
      <c r="E23" s="9">
        <v>0</v>
      </c>
      <c r="F23" s="179">
        <v>55</v>
      </c>
      <c r="G23" s="178">
        <v>15</v>
      </c>
      <c r="H23" s="179">
        <v>0</v>
      </c>
      <c r="I23" s="184">
        <v>245</v>
      </c>
      <c r="K23" s="49">
        <f t="shared" si="0"/>
        <v>0.38297872340425532</v>
      </c>
      <c r="L23" s="49">
        <f t="shared" si="1"/>
        <v>0.24489795918367346</v>
      </c>
      <c r="M23" s="49">
        <f t="shared" si="2"/>
        <v>0</v>
      </c>
      <c r="N23" s="198">
        <f t="shared" si="3"/>
        <v>0.60869565217391308</v>
      </c>
    </row>
    <row r="24" spans="1:14" x14ac:dyDescent="0.2">
      <c r="A24" s="18" t="s">
        <v>18</v>
      </c>
      <c r="B24" s="178">
        <v>60</v>
      </c>
      <c r="C24" s="179">
        <v>0</v>
      </c>
      <c r="D24" s="178">
        <v>0</v>
      </c>
      <c r="E24" s="9">
        <v>0</v>
      </c>
      <c r="F24" s="179">
        <v>10</v>
      </c>
      <c r="G24" s="178">
        <v>0</v>
      </c>
      <c r="H24" s="179">
        <v>0</v>
      </c>
      <c r="I24" s="184">
        <v>70</v>
      </c>
      <c r="K24" s="49">
        <f t="shared" si="0"/>
        <v>0.14285714285714285</v>
      </c>
      <c r="L24" s="49">
        <f t="shared" si="1"/>
        <v>0.14285714285714285</v>
      </c>
      <c r="M24" s="91" t="s">
        <v>185</v>
      </c>
      <c r="N24" s="198">
        <f t="shared" si="3"/>
        <v>0.8571428571428571</v>
      </c>
    </row>
    <row r="25" spans="1:14" x14ac:dyDescent="0.2">
      <c r="A25" s="18" t="s">
        <v>19</v>
      </c>
      <c r="B25" s="178">
        <v>70</v>
      </c>
      <c r="C25" s="179">
        <v>0</v>
      </c>
      <c r="D25" s="178">
        <v>0</v>
      </c>
      <c r="E25" s="9">
        <v>10</v>
      </c>
      <c r="F25" s="179">
        <v>45</v>
      </c>
      <c r="G25" s="178">
        <v>0</v>
      </c>
      <c r="H25" s="179">
        <v>0</v>
      </c>
      <c r="I25" s="184">
        <v>125</v>
      </c>
      <c r="K25" s="49">
        <f t="shared" si="0"/>
        <v>0.44</v>
      </c>
      <c r="L25" s="49">
        <f t="shared" si="1"/>
        <v>0.36</v>
      </c>
      <c r="M25" s="49">
        <f t="shared" si="2"/>
        <v>0.18181818181818182</v>
      </c>
      <c r="N25" s="198">
        <f t="shared" si="3"/>
        <v>0.56000000000000005</v>
      </c>
    </row>
    <row r="26" spans="1:14" x14ac:dyDescent="0.2">
      <c r="A26" s="18" t="s">
        <v>20</v>
      </c>
      <c r="B26" s="178">
        <v>30</v>
      </c>
      <c r="C26" s="179">
        <v>5</v>
      </c>
      <c r="D26" s="178">
        <v>15</v>
      </c>
      <c r="E26" s="9">
        <v>0</v>
      </c>
      <c r="F26" s="179">
        <v>70</v>
      </c>
      <c r="G26" s="178">
        <v>0</v>
      </c>
      <c r="H26" s="179">
        <v>0</v>
      </c>
      <c r="I26" s="184">
        <v>120</v>
      </c>
      <c r="K26" s="49">
        <f t="shared" si="0"/>
        <v>0.70833333333333337</v>
      </c>
      <c r="L26" s="49">
        <f t="shared" si="1"/>
        <v>0.625</v>
      </c>
      <c r="M26" s="49">
        <f t="shared" si="2"/>
        <v>0</v>
      </c>
      <c r="N26" s="198">
        <f t="shared" si="3"/>
        <v>0.25</v>
      </c>
    </row>
    <row r="27" spans="1:14" x14ac:dyDescent="0.2">
      <c r="A27" s="18" t="s">
        <v>21</v>
      </c>
      <c r="B27" s="178">
        <v>0</v>
      </c>
      <c r="C27" s="179">
        <v>0</v>
      </c>
      <c r="D27" s="178">
        <v>5</v>
      </c>
      <c r="E27" s="9">
        <v>0</v>
      </c>
      <c r="F27" s="179">
        <v>435</v>
      </c>
      <c r="G27" s="178">
        <v>0</v>
      </c>
      <c r="H27" s="179">
        <v>0</v>
      </c>
      <c r="I27" s="184">
        <v>435</v>
      </c>
      <c r="K27" s="49">
        <f t="shared" si="0"/>
        <v>1</v>
      </c>
      <c r="L27" s="49">
        <f t="shared" si="1"/>
        <v>1</v>
      </c>
      <c r="M27" s="49">
        <f t="shared" si="2"/>
        <v>0</v>
      </c>
      <c r="N27" s="198">
        <f t="shared" si="3"/>
        <v>0</v>
      </c>
    </row>
    <row r="28" spans="1:14" x14ac:dyDescent="0.2">
      <c r="A28" s="18" t="s">
        <v>22</v>
      </c>
      <c r="B28" s="178">
        <v>120</v>
      </c>
      <c r="C28" s="179">
        <v>0</v>
      </c>
      <c r="D28" s="178">
        <v>175</v>
      </c>
      <c r="E28" s="9">
        <v>100</v>
      </c>
      <c r="F28" s="179">
        <v>145</v>
      </c>
      <c r="G28" s="178">
        <v>0</v>
      </c>
      <c r="H28" s="179">
        <v>0</v>
      </c>
      <c r="I28" s="184">
        <v>545</v>
      </c>
      <c r="K28" s="49">
        <f t="shared" si="0"/>
        <v>0.77777777777777779</v>
      </c>
      <c r="L28" s="49">
        <f t="shared" si="1"/>
        <v>0.26605504587155965</v>
      </c>
      <c r="M28" s="49">
        <f t="shared" si="2"/>
        <v>0.40816326530612246</v>
      </c>
      <c r="N28" s="198">
        <f t="shared" si="3"/>
        <v>0.22018348623853212</v>
      </c>
    </row>
    <row r="29" spans="1:14" x14ac:dyDescent="0.2">
      <c r="A29" s="18" t="s">
        <v>23</v>
      </c>
      <c r="B29" s="178">
        <v>10</v>
      </c>
      <c r="C29" s="179">
        <v>0</v>
      </c>
      <c r="D29" s="178">
        <v>15</v>
      </c>
      <c r="E29" s="9">
        <v>0</v>
      </c>
      <c r="F29" s="179">
        <v>10</v>
      </c>
      <c r="G29" s="178">
        <v>0</v>
      </c>
      <c r="H29" s="179">
        <v>0</v>
      </c>
      <c r="I29" s="184">
        <v>35</v>
      </c>
      <c r="K29" s="49">
        <f t="shared" si="0"/>
        <v>0.7142857142857143</v>
      </c>
      <c r="L29" s="49">
        <f t="shared" si="1"/>
        <v>0.2857142857142857</v>
      </c>
      <c r="M29" s="49">
        <f t="shared" si="2"/>
        <v>0</v>
      </c>
      <c r="N29" s="198">
        <f t="shared" si="3"/>
        <v>0.2857142857142857</v>
      </c>
    </row>
    <row r="30" spans="1:14" x14ac:dyDescent="0.2">
      <c r="A30" s="18" t="s">
        <v>24</v>
      </c>
      <c r="B30" s="178">
        <v>0</v>
      </c>
      <c r="C30" s="179">
        <v>0</v>
      </c>
      <c r="D30" s="178">
        <v>5</v>
      </c>
      <c r="E30" s="9">
        <v>0</v>
      </c>
      <c r="F30" s="179">
        <v>240</v>
      </c>
      <c r="G30" s="178">
        <v>0</v>
      </c>
      <c r="H30" s="179">
        <v>0</v>
      </c>
      <c r="I30" s="184">
        <v>245</v>
      </c>
      <c r="K30" s="49">
        <f t="shared" si="0"/>
        <v>1</v>
      </c>
      <c r="L30" s="49">
        <f t="shared" si="1"/>
        <v>0.97959183673469385</v>
      </c>
      <c r="M30" s="49">
        <f t="shared" si="2"/>
        <v>0</v>
      </c>
      <c r="N30" s="198">
        <f t="shared" si="3"/>
        <v>0</v>
      </c>
    </row>
    <row r="31" spans="1:14" x14ac:dyDescent="0.2">
      <c r="A31" s="18" t="s">
        <v>25</v>
      </c>
      <c r="B31" s="178">
        <v>0</v>
      </c>
      <c r="C31" s="179">
        <v>0</v>
      </c>
      <c r="D31" s="178">
        <v>25</v>
      </c>
      <c r="E31" s="9">
        <v>10</v>
      </c>
      <c r="F31" s="179">
        <v>150</v>
      </c>
      <c r="G31" s="178">
        <v>0</v>
      </c>
      <c r="H31" s="179">
        <v>0</v>
      </c>
      <c r="I31" s="184">
        <v>180</v>
      </c>
      <c r="K31" s="49">
        <f t="shared" si="0"/>
        <v>1</v>
      </c>
      <c r="L31" s="49">
        <f t="shared" si="1"/>
        <v>0.83333333333333337</v>
      </c>
      <c r="M31" s="49">
        <f t="shared" si="2"/>
        <v>6.25E-2</v>
      </c>
      <c r="N31" s="198">
        <f t="shared" si="3"/>
        <v>0</v>
      </c>
    </row>
    <row r="32" spans="1:14" x14ac:dyDescent="0.2">
      <c r="A32" s="18" t="s">
        <v>26</v>
      </c>
      <c r="B32" s="178">
        <v>155</v>
      </c>
      <c r="C32" s="179">
        <v>0</v>
      </c>
      <c r="D32" s="178">
        <v>0</v>
      </c>
      <c r="E32" s="9">
        <v>0</v>
      </c>
      <c r="F32" s="179">
        <v>80</v>
      </c>
      <c r="G32" s="178">
        <v>0</v>
      </c>
      <c r="H32" s="179">
        <v>0</v>
      </c>
      <c r="I32" s="184">
        <v>240</v>
      </c>
      <c r="K32" s="49">
        <f t="shared" si="0"/>
        <v>0.34042553191489361</v>
      </c>
      <c r="L32" s="49">
        <f t="shared" si="1"/>
        <v>0.33333333333333331</v>
      </c>
      <c r="M32" s="49">
        <f t="shared" si="2"/>
        <v>0</v>
      </c>
      <c r="N32" s="198">
        <f t="shared" si="3"/>
        <v>0.64583333333333337</v>
      </c>
    </row>
    <row r="33" spans="1:14" x14ac:dyDescent="0.2">
      <c r="A33" s="18" t="s">
        <v>27</v>
      </c>
      <c r="B33" s="178">
        <v>0</v>
      </c>
      <c r="C33" s="179">
        <v>0</v>
      </c>
      <c r="D33" s="178">
        <v>15</v>
      </c>
      <c r="E33" s="9">
        <v>0</v>
      </c>
      <c r="F33" s="179">
        <v>5</v>
      </c>
      <c r="G33" s="178">
        <v>0</v>
      </c>
      <c r="H33" s="179">
        <v>0</v>
      </c>
      <c r="I33" s="184">
        <v>25</v>
      </c>
      <c r="K33" s="49">
        <f t="shared" si="0"/>
        <v>1</v>
      </c>
      <c r="L33" s="49">
        <f t="shared" si="1"/>
        <v>0.2</v>
      </c>
      <c r="M33" s="49">
        <f t="shared" si="2"/>
        <v>0</v>
      </c>
      <c r="N33" s="198">
        <f t="shared" si="3"/>
        <v>0</v>
      </c>
    </row>
    <row r="34" spans="1:14" x14ac:dyDescent="0.2">
      <c r="A34" s="18" t="s">
        <v>28</v>
      </c>
      <c r="B34" s="178">
        <v>15</v>
      </c>
      <c r="C34" s="179">
        <v>0</v>
      </c>
      <c r="D34" s="178">
        <v>0</v>
      </c>
      <c r="E34" s="9">
        <v>0</v>
      </c>
      <c r="F34" s="179">
        <v>205</v>
      </c>
      <c r="G34" s="178">
        <v>5</v>
      </c>
      <c r="H34" s="179">
        <v>0</v>
      </c>
      <c r="I34" s="184">
        <v>230</v>
      </c>
      <c r="K34" s="49">
        <f t="shared" si="0"/>
        <v>0.93181818181818177</v>
      </c>
      <c r="L34" s="49">
        <f t="shared" si="1"/>
        <v>0.89130434782608692</v>
      </c>
      <c r="M34" s="49">
        <f t="shared" si="2"/>
        <v>0</v>
      </c>
      <c r="N34" s="198">
        <f t="shared" si="3"/>
        <v>6.6666666666666666E-2</v>
      </c>
    </row>
    <row r="35" spans="1:14" x14ac:dyDescent="0.2">
      <c r="A35" s="18" t="s">
        <v>29</v>
      </c>
      <c r="B35" s="178">
        <v>0</v>
      </c>
      <c r="C35" s="179">
        <v>0</v>
      </c>
      <c r="D35" s="178">
        <v>475</v>
      </c>
      <c r="E35" s="9">
        <v>10</v>
      </c>
      <c r="F35" s="179">
        <v>165</v>
      </c>
      <c r="G35" s="178">
        <v>0</v>
      </c>
      <c r="H35" s="179">
        <v>0</v>
      </c>
      <c r="I35" s="184">
        <v>650</v>
      </c>
      <c r="K35" s="49">
        <f t="shared" si="0"/>
        <v>1</v>
      </c>
      <c r="L35" s="49">
        <f t="shared" si="1"/>
        <v>0.25384615384615383</v>
      </c>
      <c r="M35" s="49">
        <f t="shared" si="2"/>
        <v>5.7142857142857141E-2</v>
      </c>
      <c r="N35" s="198">
        <f t="shared" si="3"/>
        <v>0</v>
      </c>
    </row>
    <row r="36" spans="1:14" x14ac:dyDescent="0.2">
      <c r="A36" s="18" t="s">
        <v>30</v>
      </c>
      <c r="B36" s="178">
        <v>15</v>
      </c>
      <c r="C36" s="179">
        <v>0</v>
      </c>
      <c r="D36" s="178">
        <v>5</v>
      </c>
      <c r="E36" s="9">
        <v>0</v>
      </c>
      <c r="F36" s="179">
        <v>100</v>
      </c>
      <c r="G36" s="178">
        <v>0</v>
      </c>
      <c r="H36" s="179">
        <v>0</v>
      </c>
      <c r="I36" s="184">
        <v>125</v>
      </c>
      <c r="K36" s="49">
        <f t="shared" si="0"/>
        <v>0.875</v>
      </c>
      <c r="L36" s="49">
        <f t="shared" si="1"/>
        <v>0.8</v>
      </c>
      <c r="M36" s="49">
        <f t="shared" si="2"/>
        <v>0</v>
      </c>
      <c r="N36" s="198">
        <f t="shared" si="3"/>
        <v>0.12</v>
      </c>
    </row>
    <row r="37" spans="1:14" x14ac:dyDescent="0.2">
      <c r="A37" s="18" t="s">
        <v>31</v>
      </c>
      <c r="B37" s="178">
        <v>10</v>
      </c>
      <c r="C37" s="179">
        <v>20</v>
      </c>
      <c r="D37" s="178">
        <v>0</v>
      </c>
      <c r="E37" s="9">
        <v>0</v>
      </c>
      <c r="F37" s="179">
        <v>65</v>
      </c>
      <c r="G37" s="178">
        <v>210</v>
      </c>
      <c r="H37" s="179">
        <v>0</v>
      </c>
      <c r="I37" s="184">
        <v>305</v>
      </c>
      <c r="K37" s="49">
        <f t="shared" si="0"/>
        <v>0.68421052631578949</v>
      </c>
      <c r="L37" s="49">
        <f t="shared" si="1"/>
        <v>0.27868852459016391</v>
      </c>
      <c r="M37" s="49">
        <f t="shared" si="2"/>
        <v>0</v>
      </c>
      <c r="N37" s="198">
        <f t="shared" si="3"/>
        <v>0.10526315789473684</v>
      </c>
    </row>
    <row r="38" spans="1:14" ht="13.5" thickBot="1" x14ac:dyDescent="0.25">
      <c r="A38" s="19" t="s">
        <v>32</v>
      </c>
      <c r="B38" s="180">
        <v>80</v>
      </c>
      <c r="C38" s="181">
        <v>0</v>
      </c>
      <c r="D38" s="180">
        <v>120</v>
      </c>
      <c r="E38" s="182">
        <v>0</v>
      </c>
      <c r="F38" s="181">
        <v>75</v>
      </c>
      <c r="G38" s="180">
        <v>0</v>
      </c>
      <c r="H38" s="181">
        <v>0</v>
      </c>
      <c r="I38" s="185">
        <v>280</v>
      </c>
      <c r="K38" s="50">
        <f t="shared" si="0"/>
        <v>0.70909090909090911</v>
      </c>
      <c r="L38" s="50">
        <f t="shared" si="1"/>
        <v>0.26785714285714285</v>
      </c>
      <c r="M38" s="50">
        <f t="shared" si="2"/>
        <v>0</v>
      </c>
      <c r="N38" s="199">
        <f t="shared" si="3"/>
        <v>0.2857142857142857</v>
      </c>
    </row>
    <row r="40" spans="1:14" x14ac:dyDescent="0.2">
      <c r="A40" s="219" t="s">
        <v>225</v>
      </c>
    </row>
  </sheetData>
  <mergeCells count="5">
    <mergeCell ref="B4:C4"/>
    <mergeCell ref="D4:F4"/>
    <mergeCell ref="G4:H4"/>
    <mergeCell ref="I4:I5"/>
    <mergeCell ref="K4:N4"/>
  </mergeCells>
  <hyperlinks>
    <hyperlink ref="A2"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W46"/>
  <sheetViews>
    <sheetView showGridLines="0" topLeftCell="A4" workbookViewId="0">
      <selection activeCell="A2" sqref="A2"/>
    </sheetView>
  </sheetViews>
  <sheetFormatPr defaultRowHeight="12.75" x14ac:dyDescent="0.2"/>
  <cols>
    <col min="1" max="1" width="27.140625" style="21" customWidth="1"/>
    <col min="2" max="20" width="9" style="21" customWidth="1"/>
    <col min="21" max="21" width="5.42578125" style="21" customWidth="1"/>
    <col min="22" max="22" width="9.140625" style="21"/>
    <col min="23" max="23" width="12.140625" style="21" customWidth="1"/>
    <col min="24" max="16384" width="9.140625" style="21"/>
  </cols>
  <sheetData>
    <row r="1" spans="1:23" x14ac:dyDescent="0.2">
      <c r="A1" s="30" t="s">
        <v>273</v>
      </c>
    </row>
    <row r="2" spans="1:23" ht="15" x14ac:dyDescent="0.25">
      <c r="A2" s="226" t="s">
        <v>241</v>
      </c>
    </row>
    <row r="3" spans="1:23" ht="12.75" customHeight="1" x14ac:dyDescent="0.2">
      <c r="V3" s="345" t="s">
        <v>269</v>
      </c>
      <c r="W3" s="346"/>
    </row>
    <row r="4" spans="1:23" s="15" customFormat="1" x14ac:dyDescent="0.25">
      <c r="A4" s="14"/>
      <c r="B4" s="12" t="s">
        <v>135</v>
      </c>
      <c r="C4" s="12" t="s">
        <v>136</v>
      </c>
      <c r="D4" s="12" t="s">
        <v>137</v>
      </c>
      <c r="E4" s="12" t="s">
        <v>138</v>
      </c>
      <c r="F4" s="12" t="s">
        <v>139</v>
      </c>
      <c r="G4" s="12" t="s">
        <v>140</v>
      </c>
      <c r="H4" s="288" t="s">
        <v>141</v>
      </c>
      <c r="I4" s="288" t="s">
        <v>142</v>
      </c>
      <c r="J4" s="287" t="s">
        <v>143</v>
      </c>
      <c r="K4" s="288" t="s">
        <v>144</v>
      </c>
      <c r="L4" s="288" t="s">
        <v>145</v>
      </c>
      <c r="M4" s="288" t="s">
        <v>146</v>
      </c>
      <c r="N4" s="288" t="s">
        <v>147</v>
      </c>
      <c r="O4" s="288" t="s">
        <v>148</v>
      </c>
      <c r="P4" s="288" t="s">
        <v>149</v>
      </c>
      <c r="Q4" s="288" t="s">
        <v>150</v>
      </c>
      <c r="R4" s="288" t="s">
        <v>151</v>
      </c>
      <c r="S4" s="288" t="s">
        <v>152</v>
      </c>
      <c r="T4" s="288" t="s">
        <v>267</v>
      </c>
      <c r="V4" s="13" t="s">
        <v>154</v>
      </c>
      <c r="W4" s="13" t="s">
        <v>155</v>
      </c>
    </row>
    <row r="5" spans="1:23" s="16" customFormat="1" x14ac:dyDescent="0.2">
      <c r="A5" s="4" t="s">
        <v>153</v>
      </c>
      <c r="B5" s="7">
        <v>52049</v>
      </c>
      <c r="C5" s="7">
        <v>56551</v>
      </c>
      <c r="D5" s="7">
        <v>57281</v>
      </c>
      <c r="E5" s="7">
        <v>60292</v>
      </c>
      <c r="F5" s="7">
        <v>59210</v>
      </c>
      <c r="G5" s="7">
        <v>57235</v>
      </c>
      <c r="H5" s="7">
        <v>57666</v>
      </c>
      <c r="I5" s="7">
        <v>57208</v>
      </c>
      <c r="J5" s="7">
        <v>55629</v>
      </c>
      <c r="K5" s="7">
        <v>45534</v>
      </c>
      <c r="L5" s="7">
        <v>40026</v>
      </c>
      <c r="M5" s="7">
        <v>36827</v>
      </c>
      <c r="N5" s="7">
        <v>35968</v>
      </c>
      <c r="O5" s="7">
        <v>34970</v>
      </c>
      <c r="P5" s="7">
        <v>34719</v>
      </c>
      <c r="Q5" s="7">
        <v>35558</v>
      </c>
      <c r="R5" s="7">
        <v>36778</v>
      </c>
      <c r="S5" s="7">
        <v>37043</v>
      </c>
      <c r="T5" s="7">
        <v>33792</v>
      </c>
      <c r="V5" s="35">
        <f>T5-S5</f>
        <v>-3251</v>
      </c>
      <c r="W5" s="41">
        <f>V5/S5</f>
        <v>-8.7762870177901353E-2</v>
      </c>
    </row>
    <row r="6" spans="1:23" s="22" customFormat="1" ht="25.5" x14ac:dyDescent="0.25">
      <c r="A6" s="155" t="s">
        <v>194</v>
      </c>
      <c r="B6" s="162">
        <v>6716</v>
      </c>
      <c r="C6" s="162">
        <v>6729</v>
      </c>
      <c r="D6" s="162">
        <v>5704</v>
      </c>
      <c r="E6" s="162">
        <v>5558</v>
      </c>
      <c r="F6" s="162">
        <v>5443</v>
      </c>
      <c r="G6" s="162">
        <v>5615</v>
      </c>
      <c r="H6" s="162">
        <v>5844</v>
      </c>
      <c r="I6" s="162">
        <v>4939</v>
      </c>
      <c r="J6" s="162">
        <v>4460</v>
      </c>
      <c r="K6" s="162">
        <v>3468</v>
      </c>
      <c r="L6" s="162">
        <v>3096</v>
      </c>
      <c r="M6" s="162">
        <v>2772</v>
      </c>
      <c r="N6" s="162">
        <v>2597</v>
      </c>
      <c r="O6" s="162">
        <v>2437</v>
      </c>
      <c r="P6" s="162">
        <v>2690</v>
      </c>
      <c r="Q6" s="162">
        <v>2672</v>
      </c>
      <c r="R6" s="162">
        <v>2916</v>
      </c>
      <c r="S6" s="162">
        <v>2918</v>
      </c>
      <c r="T6" s="162">
        <v>2437</v>
      </c>
      <c r="V6" s="128">
        <f>T6-S6</f>
        <v>-481</v>
      </c>
      <c r="W6" s="129">
        <f>V6/S6</f>
        <v>-0.1648389307745031</v>
      </c>
    </row>
    <row r="7" spans="1:23" s="22" customFormat="1" x14ac:dyDescent="0.2">
      <c r="A7" s="3" t="s">
        <v>192</v>
      </c>
      <c r="B7" s="20">
        <f>B6/B5</f>
        <v>0.12903225806451613</v>
      </c>
      <c r="C7" s="20">
        <f t="shared" ref="C7:T7" si="0">C6/C5</f>
        <v>0.11898993828579513</v>
      </c>
      <c r="D7" s="20">
        <f t="shared" si="0"/>
        <v>9.9579267121733206E-2</v>
      </c>
      <c r="E7" s="20">
        <f t="shared" si="0"/>
        <v>9.2184701121210105E-2</v>
      </c>
      <c r="F7" s="20">
        <f t="shared" si="0"/>
        <v>9.1927039351460904E-2</v>
      </c>
      <c r="G7" s="20">
        <f t="shared" si="0"/>
        <v>9.8104306805276487E-2</v>
      </c>
      <c r="H7" s="20">
        <f t="shared" si="0"/>
        <v>0.1013422120486942</v>
      </c>
      <c r="I7" s="20">
        <f t="shared" si="0"/>
        <v>8.6334079149769261E-2</v>
      </c>
      <c r="J7" s="20">
        <f t="shared" si="0"/>
        <v>8.0174009958834419E-2</v>
      </c>
      <c r="K7" s="20">
        <f t="shared" si="0"/>
        <v>7.6162867307945706E-2</v>
      </c>
      <c r="L7" s="20">
        <f t="shared" si="0"/>
        <v>7.7349722680257832E-2</v>
      </c>
      <c r="M7" s="20">
        <f t="shared" si="0"/>
        <v>7.527086105303174E-2</v>
      </c>
      <c r="N7" s="20">
        <f t="shared" si="0"/>
        <v>7.2203069395017791E-2</v>
      </c>
      <c r="O7" s="20">
        <f t="shared" si="0"/>
        <v>6.9688304260794962E-2</v>
      </c>
      <c r="P7" s="20">
        <f t="shared" si="0"/>
        <v>7.7479190068838383E-2</v>
      </c>
      <c r="Q7" s="20">
        <f t="shared" si="0"/>
        <v>7.5144833792676752E-2</v>
      </c>
      <c r="R7" s="20">
        <f t="shared" si="0"/>
        <v>7.9286529990755347E-2</v>
      </c>
      <c r="S7" s="20">
        <f>S6/S5</f>
        <v>7.8773317495883163E-2</v>
      </c>
      <c r="T7" s="20">
        <f t="shared" si="0"/>
        <v>7.2117660984848481E-2</v>
      </c>
      <c r="V7" s="21"/>
      <c r="W7" s="21"/>
    </row>
    <row r="9" spans="1:23" s="154" customFormat="1" ht="12.75" customHeight="1" x14ac:dyDescent="0.2">
      <c r="A9" s="30" t="s">
        <v>292</v>
      </c>
    </row>
    <row r="10" spans="1:23" s="154" customFormat="1" ht="12.75" customHeight="1" x14ac:dyDescent="0.2">
      <c r="V10" s="345" t="s">
        <v>269</v>
      </c>
      <c r="W10" s="346"/>
    </row>
    <row r="11" spans="1:23" s="15" customFormat="1" x14ac:dyDescent="0.25">
      <c r="A11" s="14"/>
      <c r="B11" s="12" t="s">
        <v>135</v>
      </c>
      <c r="C11" s="12" t="s">
        <v>136</v>
      </c>
      <c r="D11" s="12" t="s">
        <v>137</v>
      </c>
      <c r="E11" s="12" t="s">
        <v>138</v>
      </c>
      <c r="F11" s="12" t="s">
        <v>139</v>
      </c>
      <c r="G11" s="12" t="s">
        <v>140</v>
      </c>
      <c r="H11" s="288" t="s">
        <v>141</v>
      </c>
      <c r="I11" s="288" t="s">
        <v>142</v>
      </c>
      <c r="J11" s="287" t="s">
        <v>143</v>
      </c>
      <c r="K11" s="288" t="s">
        <v>144</v>
      </c>
      <c r="L11" s="288" t="s">
        <v>145</v>
      </c>
      <c r="M11" s="288" t="s">
        <v>146</v>
      </c>
      <c r="N11" s="288" t="s">
        <v>147</v>
      </c>
      <c r="O11" s="288" t="s">
        <v>148</v>
      </c>
      <c r="P11" s="288" t="s">
        <v>149</v>
      </c>
      <c r="Q11" s="288" t="s">
        <v>150</v>
      </c>
      <c r="R11" s="288" t="s">
        <v>151</v>
      </c>
      <c r="S11" s="288" t="s">
        <v>152</v>
      </c>
      <c r="T11" s="288" t="s">
        <v>267</v>
      </c>
      <c r="V11" s="13" t="s">
        <v>154</v>
      </c>
      <c r="W11" s="13" t="s">
        <v>155</v>
      </c>
    </row>
    <row r="12" spans="1:23" s="23" customFormat="1" x14ac:dyDescent="0.2">
      <c r="A12" s="4" t="s">
        <v>0</v>
      </c>
      <c r="B12" s="25">
        <v>6715</v>
      </c>
      <c r="C12" s="25">
        <v>6730</v>
      </c>
      <c r="D12" s="25">
        <v>5705</v>
      </c>
      <c r="E12" s="25">
        <v>5560</v>
      </c>
      <c r="F12" s="25">
        <v>5445</v>
      </c>
      <c r="G12" s="25">
        <v>5615</v>
      </c>
      <c r="H12" s="25">
        <v>5845</v>
      </c>
      <c r="I12" s="25">
        <v>4940</v>
      </c>
      <c r="J12" s="25">
        <v>4460</v>
      </c>
      <c r="K12" s="25">
        <v>3470</v>
      </c>
      <c r="L12" s="25">
        <v>3095</v>
      </c>
      <c r="M12" s="25">
        <v>2770</v>
      </c>
      <c r="N12" s="25">
        <v>2595</v>
      </c>
      <c r="O12" s="25">
        <v>2435</v>
      </c>
      <c r="P12" s="25">
        <v>2690</v>
      </c>
      <c r="Q12" s="25">
        <v>2670</v>
      </c>
      <c r="R12" s="25">
        <v>2915</v>
      </c>
      <c r="S12" s="25">
        <v>2920</v>
      </c>
      <c r="T12" s="25">
        <v>2435</v>
      </c>
      <c r="V12" s="35">
        <f>T12-S12</f>
        <v>-485</v>
      </c>
      <c r="W12" s="41">
        <f>V12/S12</f>
        <v>-0.1660958904109589</v>
      </c>
    </row>
    <row r="13" spans="1:23" x14ac:dyDescent="0.2">
      <c r="A13" s="2" t="s">
        <v>1</v>
      </c>
      <c r="B13" s="26">
        <v>490</v>
      </c>
      <c r="C13" s="26">
        <v>510</v>
      </c>
      <c r="D13" s="26">
        <v>525</v>
      </c>
      <c r="E13" s="26">
        <v>670</v>
      </c>
      <c r="F13" s="26">
        <v>580</v>
      </c>
      <c r="G13" s="26">
        <v>625</v>
      </c>
      <c r="H13" s="26">
        <v>695</v>
      </c>
      <c r="I13" s="26">
        <v>435</v>
      </c>
      <c r="J13" s="26">
        <v>570</v>
      </c>
      <c r="K13" s="26">
        <v>275</v>
      </c>
      <c r="L13" s="26">
        <v>240</v>
      </c>
      <c r="M13" s="26">
        <v>165</v>
      </c>
      <c r="N13" s="26">
        <v>175</v>
      </c>
      <c r="O13" s="26">
        <v>165</v>
      </c>
      <c r="P13" s="26">
        <v>125</v>
      </c>
      <c r="Q13" s="26">
        <v>80</v>
      </c>
      <c r="R13" s="26">
        <v>105</v>
      </c>
      <c r="S13" s="26">
        <v>115</v>
      </c>
      <c r="T13" s="26">
        <v>90</v>
      </c>
      <c r="V13" s="37">
        <f>T13-S13</f>
        <v>-25</v>
      </c>
      <c r="W13" s="43">
        <f t="shared" ref="W13:W44" si="1">V13/S13</f>
        <v>-0.21739130434782608</v>
      </c>
    </row>
    <row r="14" spans="1:23" x14ac:dyDescent="0.2">
      <c r="A14" s="2" t="s">
        <v>2</v>
      </c>
      <c r="B14" s="26">
        <v>140</v>
      </c>
      <c r="C14" s="26">
        <v>170</v>
      </c>
      <c r="D14" s="26">
        <v>145</v>
      </c>
      <c r="E14" s="26">
        <v>215</v>
      </c>
      <c r="F14" s="26">
        <v>235</v>
      </c>
      <c r="G14" s="26">
        <v>235</v>
      </c>
      <c r="H14" s="26">
        <v>240</v>
      </c>
      <c r="I14" s="26">
        <v>205</v>
      </c>
      <c r="J14" s="26">
        <v>205</v>
      </c>
      <c r="K14" s="26">
        <v>155</v>
      </c>
      <c r="L14" s="26">
        <v>130</v>
      </c>
      <c r="M14" s="26">
        <v>155</v>
      </c>
      <c r="N14" s="26">
        <v>115</v>
      </c>
      <c r="O14" s="26">
        <v>115</v>
      </c>
      <c r="P14" s="26">
        <v>105</v>
      </c>
      <c r="Q14" s="26">
        <v>110</v>
      </c>
      <c r="R14" s="26">
        <v>115</v>
      </c>
      <c r="S14" s="26">
        <v>115</v>
      </c>
      <c r="T14" s="26">
        <v>90</v>
      </c>
      <c r="V14" s="37">
        <f t="shared" ref="V14:V44" si="2">T14-S14</f>
        <v>-25</v>
      </c>
      <c r="W14" s="43">
        <f t="shared" si="1"/>
        <v>-0.21739130434782608</v>
      </c>
    </row>
    <row r="15" spans="1:23" x14ac:dyDescent="0.2">
      <c r="A15" s="2" t="s">
        <v>3</v>
      </c>
      <c r="B15" s="26">
        <v>60</v>
      </c>
      <c r="C15" s="26">
        <v>65</v>
      </c>
      <c r="D15" s="26">
        <v>25</v>
      </c>
      <c r="E15" s="26">
        <v>15</v>
      </c>
      <c r="F15" s="26">
        <v>40</v>
      </c>
      <c r="G15" s="26">
        <v>60</v>
      </c>
      <c r="H15" s="26">
        <v>60</v>
      </c>
      <c r="I15" s="26">
        <v>35</v>
      </c>
      <c r="J15" s="26">
        <v>65</v>
      </c>
      <c r="K15" s="26">
        <v>45</v>
      </c>
      <c r="L15" s="26">
        <v>35</v>
      </c>
      <c r="M15" s="26">
        <v>30</v>
      </c>
      <c r="N15" s="26">
        <v>40</v>
      </c>
      <c r="O15" s="26">
        <v>65</v>
      </c>
      <c r="P15" s="26">
        <v>55</v>
      </c>
      <c r="Q15" s="26">
        <v>45</v>
      </c>
      <c r="R15" s="26">
        <v>40</v>
      </c>
      <c r="S15" s="26">
        <v>45</v>
      </c>
      <c r="T15" s="26">
        <v>20</v>
      </c>
      <c r="V15" s="37">
        <f t="shared" si="2"/>
        <v>-25</v>
      </c>
      <c r="W15" s="43">
        <f t="shared" si="1"/>
        <v>-0.55555555555555558</v>
      </c>
    </row>
    <row r="16" spans="1:23" x14ac:dyDescent="0.2">
      <c r="A16" s="2" t="s">
        <v>4</v>
      </c>
      <c r="B16" s="26">
        <v>65</v>
      </c>
      <c r="C16" s="26">
        <v>85</v>
      </c>
      <c r="D16" s="26">
        <v>115</v>
      </c>
      <c r="E16" s="26">
        <v>140</v>
      </c>
      <c r="F16" s="26">
        <v>120</v>
      </c>
      <c r="G16" s="26">
        <v>125</v>
      </c>
      <c r="H16" s="26">
        <v>120</v>
      </c>
      <c r="I16" s="26">
        <v>120</v>
      </c>
      <c r="J16" s="26">
        <v>80</v>
      </c>
      <c r="K16" s="26">
        <v>60</v>
      </c>
      <c r="L16" s="26">
        <v>45</v>
      </c>
      <c r="M16" s="26">
        <v>30</v>
      </c>
      <c r="N16" s="26">
        <v>50</v>
      </c>
      <c r="O16" s="26">
        <v>45</v>
      </c>
      <c r="P16" s="26">
        <v>45</v>
      </c>
      <c r="Q16" s="26">
        <v>40</v>
      </c>
      <c r="R16" s="26">
        <v>50</v>
      </c>
      <c r="S16" s="26">
        <v>50</v>
      </c>
      <c r="T16" s="26">
        <v>40</v>
      </c>
      <c r="V16" s="37">
        <f t="shared" si="2"/>
        <v>-10</v>
      </c>
      <c r="W16" s="43">
        <f t="shared" si="1"/>
        <v>-0.2</v>
      </c>
    </row>
    <row r="17" spans="1:23" x14ac:dyDescent="0.2">
      <c r="A17" s="2" t="s">
        <v>5</v>
      </c>
      <c r="B17" s="26">
        <v>35</v>
      </c>
      <c r="C17" s="26">
        <v>40</v>
      </c>
      <c r="D17" s="26">
        <v>30</v>
      </c>
      <c r="E17" s="26">
        <v>15</v>
      </c>
      <c r="F17" s="26">
        <v>25</v>
      </c>
      <c r="G17" s="26">
        <v>65</v>
      </c>
      <c r="H17" s="26">
        <v>70</v>
      </c>
      <c r="I17" s="26">
        <v>60</v>
      </c>
      <c r="J17" s="26">
        <v>55</v>
      </c>
      <c r="K17" s="26">
        <v>45</v>
      </c>
      <c r="L17" s="26">
        <v>35</v>
      </c>
      <c r="M17" s="26">
        <v>45</v>
      </c>
      <c r="N17" s="26">
        <v>40</v>
      </c>
      <c r="O17" s="26">
        <v>20</v>
      </c>
      <c r="P17" s="26">
        <v>30</v>
      </c>
      <c r="Q17" s="26">
        <v>55</v>
      </c>
      <c r="R17" s="26">
        <v>75</v>
      </c>
      <c r="S17" s="26">
        <v>40</v>
      </c>
      <c r="T17" s="26">
        <v>30</v>
      </c>
      <c r="V17" s="37">
        <f t="shared" si="2"/>
        <v>-10</v>
      </c>
      <c r="W17" s="43">
        <f t="shared" si="1"/>
        <v>-0.25</v>
      </c>
    </row>
    <row r="18" spans="1:23" x14ac:dyDescent="0.2">
      <c r="A18" s="2" t="s">
        <v>6</v>
      </c>
      <c r="B18" s="26">
        <v>205</v>
      </c>
      <c r="C18" s="26">
        <v>175</v>
      </c>
      <c r="D18" s="26">
        <v>195</v>
      </c>
      <c r="E18" s="26">
        <v>190</v>
      </c>
      <c r="F18" s="26">
        <v>135</v>
      </c>
      <c r="G18" s="26">
        <v>195</v>
      </c>
      <c r="H18" s="26">
        <v>165</v>
      </c>
      <c r="I18" s="26">
        <v>150</v>
      </c>
      <c r="J18" s="26">
        <v>110</v>
      </c>
      <c r="K18" s="26">
        <v>110</v>
      </c>
      <c r="L18" s="26">
        <v>100</v>
      </c>
      <c r="M18" s="26">
        <v>90</v>
      </c>
      <c r="N18" s="26">
        <v>75</v>
      </c>
      <c r="O18" s="26">
        <v>70</v>
      </c>
      <c r="P18" s="26">
        <v>105</v>
      </c>
      <c r="Q18" s="26">
        <v>100</v>
      </c>
      <c r="R18" s="26">
        <v>120</v>
      </c>
      <c r="S18" s="26">
        <v>150</v>
      </c>
      <c r="T18" s="26">
        <v>105</v>
      </c>
      <c r="V18" s="37">
        <f t="shared" si="2"/>
        <v>-45</v>
      </c>
      <c r="W18" s="43">
        <f t="shared" si="1"/>
        <v>-0.3</v>
      </c>
    </row>
    <row r="19" spans="1:23" x14ac:dyDescent="0.2">
      <c r="A19" s="2" t="s">
        <v>7</v>
      </c>
      <c r="B19" s="26">
        <v>120</v>
      </c>
      <c r="C19" s="26">
        <v>200</v>
      </c>
      <c r="D19" s="26">
        <v>300</v>
      </c>
      <c r="E19" s="26">
        <v>315</v>
      </c>
      <c r="F19" s="26">
        <v>340</v>
      </c>
      <c r="G19" s="26">
        <v>35</v>
      </c>
      <c r="H19" s="26">
        <v>325</v>
      </c>
      <c r="I19" s="26">
        <v>295</v>
      </c>
      <c r="J19" s="26">
        <v>240</v>
      </c>
      <c r="K19" s="26">
        <v>155</v>
      </c>
      <c r="L19" s="26">
        <v>155</v>
      </c>
      <c r="M19" s="26">
        <v>145</v>
      </c>
      <c r="N19" s="26">
        <v>150</v>
      </c>
      <c r="O19" s="26">
        <v>180</v>
      </c>
      <c r="P19" s="26">
        <v>185</v>
      </c>
      <c r="Q19" s="26">
        <v>175</v>
      </c>
      <c r="R19" s="26">
        <v>135</v>
      </c>
      <c r="S19" s="26">
        <v>130</v>
      </c>
      <c r="T19" s="26">
        <v>140</v>
      </c>
      <c r="V19" s="37">
        <f t="shared" si="2"/>
        <v>10</v>
      </c>
      <c r="W19" s="43">
        <f t="shared" si="1"/>
        <v>7.6923076923076927E-2</v>
      </c>
    </row>
    <row r="20" spans="1:23" x14ac:dyDescent="0.2">
      <c r="A20" s="2" t="s">
        <v>8</v>
      </c>
      <c r="B20" s="26">
        <v>230</v>
      </c>
      <c r="C20" s="26">
        <v>180</v>
      </c>
      <c r="D20" s="26">
        <v>185</v>
      </c>
      <c r="E20" s="26">
        <v>140</v>
      </c>
      <c r="F20" s="26">
        <v>130</v>
      </c>
      <c r="G20" s="26">
        <v>135</v>
      </c>
      <c r="H20" s="26">
        <v>120</v>
      </c>
      <c r="I20" s="26">
        <v>90</v>
      </c>
      <c r="J20" s="26">
        <v>75</v>
      </c>
      <c r="K20" s="26">
        <v>85</v>
      </c>
      <c r="L20" s="26">
        <v>55</v>
      </c>
      <c r="M20" s="26">
        <v>35</v>
      </c>
      <c r="N20" s="26">
        <v>60</v>
      </c>
      <c r="O20" s="26">
        <v>60</v>
      </c>
      <c r="P20" s="26">
        <v>75</v>
      </c>
      <c r="Q20" s="26">
        <v>65</v>
      </c>
      <c r="R20" s="26">
        <v>90</v>
      </c>
      <c r="S20" s="26">
        <v>95</v>
      </c>
      <c r="T20" s="26">
        <v>90</v>
      </c>
      <c r="V20" s="37">
        <f t="shared" si="2"/>
        <v>-5</v>
      </c>
      <c r="W20" s="43">
        <f>V20/S20</f>
        <v>-5.2631578947368418E-2</v>
      </c>
    </row>
    <row r="21" spans="1:23" x14ac:dyDescent="0.2">
      <c r="A21" s="2" t="s">
        <v>9</v>
      </c>
      <c r="B21" s="26">
        <v>25</v>
      </c>
      <c r="C21" s="26">
        <v>50</v>
      </c>
      <c r="D21" s="26">
        <v>50</v>
      </c>
      <c r="E21" s="26">
        <v>70</v>
      </c>
      <c r="F21" s="26">
        <v>50</v>
      </c>
      <c r="G21" s="26">
        <v>55</v>
      </c>
      <c r="H21" s="26">
        <v>50</v>
      </c>
      <c r="I21" s="26">
        <v>55</v>
      </c>
      <c r="J21" s="26">
        <v>45</v>
      </c>
      <c r="K21" s="26">
        <v>30</v>
      </c>
      <c r="L21" s="26">
        <v>10</v>
      </c>
      <c r="M21" s="26">
        <v>20</v>
      </c>
      <c r="N21" s="26">
        <v>30</v>
      </c>
      <c r="O21" s="26">
        <v>15</v>
      </c>
      <c r="P21" s="26">
        <v>20</v>
      </c>
      <c r="Q21" s="26">
        <v>35</v>
      </c>
      <c r="R21" s="26">
        <v>30</v>
      </c>
      <c r="S21" s="26">
        <v>30</v>
      </c>
      <c r="T21" s="26">
        <v>10</v>
      </c>
      <c r="V21" s="37">
        <f t="shared" si="2"/>
        <v>-20</v>
      </c>
      <c r="W21" s="43">
        <f t="shared" si="1"/>
        <v>-0.66666666666666663</v>
      </c>
    </row>
    <row r="22" spans="1:23" x14ac:dyDescent="0.2">
      <c r="A22" s="2" t="s">
        <v>10</v>
      </c>
      <c r="B22" s="26">
        <v>115</v>
      </c>
      <c r="C22" s="26">
        <v>90</v>
      </c>
      <c r="D22" s="26">
        <v>55</v>
      </c>
      <c r="E22" s="26">
        <v>75</v>
      </c>
      <c r="F22" s="26">
        <v>55</v>
      </c>
      <c r="G22" s="26">
        <v>70</v>
      </c>
      <c r="H22" s="26">
        <v>65</v>
      </c>
      <c r="I22" s="26">
        <v>140</v>
      </c>
      <c r="J22" s="26">
        <v>95</v>
      </c>
      <c r="K22" s="26">
        <v>35</v>
      </c>
      <c r="L22" s="26">
        <v>30</v>
      </c>
      <c r="M22" s="26">
        <v>40</v>
      </c>
      <c r="N22" s="26">
        <v>25</v>
      </c>
      <c r="O22" s="26">
        <v>20</v>
      </c>
      <c r="P22" s="26">
        <v>25</v>
      </c>
      <c r="Q22" s="26">
        <v>20</v>
      </c>
      <c r="R22" s="26">
        <v>20</v>
      </c>
      <c r="S22" s="26">
        <v>25</v>
      </c>
      <c r="T22" s="26">
        <v>40</v>
      </c>
      <c r="V22" s="37">
        <f t="shared" si="2"/>
        <v>15</v>
      </c>
      <c r="W22" s="43">
        <f t="shared" si="1"/>
        <v>0.6</v>
      </c>
    </row>
    <row r="23" spans="1:23" x14ac:dyDescent="0.2">
      <c r="A23" s="2" t="s">
        <v>11</v>
      </c>
      <c r="B23" s="26">
        <v>40</v>
      </c>
      <c r="C23" s="26">
        <v>25</v>
      </c>
      <c r="D23" s="26">
        <v>25</v>
      </c>
      <c r="E23" s="26">
        <v>25</v>
      </c>
      <c r="F23" s="26">
        <v>10</v>
      </c>
      <c r="G23" s="26">
        <v>30</v>
      </c>
      <c r="H23" s="26">
        <v>30</v>
      </c>
      <c r="I23" s="26">
        <v>25</v>
      </c>
      <c r="J23" s="26">
        <v>25</v>
      </c>
      <c r="K23" s="26">
        <v>40</v>
      </c>
      <c r="L23" s="26">
        <v>40</v>
      </c>
      <c r="M23" s="26">
        <v>35</v>
      </c>
      <c r="N23" s="26">
        <v>40</v>
      </c>
      <c r="O23" s="26">
        <v>25</v>
      </c>
      <c r="P23" s="26">
        <v>30</v>
      </c>
      <c r="Q23" s="26">
        <v>40</v>
      </c>
      <c r="R23" s="26">
        <v>30</v>
      </c>
      <c r="S23" s="26">
        <v>45</v>
      </c>
      <c r="T23" s="26">
        <v>40</v>
      </c>
      <c r="V23" s="37">
        <f t="shared" si="2"/>
        <v>-5</v>
      </c>
      <c r="W23" s="43">
        <f>V23/S23</f>
        <v>-0.1111111111111111</v>
      </c>
    </row>
    <row r="24" spans="1:23" x14ac:dyDescent="0.2">
      <c r="A24" s="2" t="s">
        <v>12</v>
      </c>
      <c r="B24" s="26">
        <v>1170</v>
      </c>
      <c r="C24" s="26">
        <v>1430</v>
      </c>
      <c r="D24" s="26">
        <v>1170</v>
      </c>
      <c r="E24" s="26">
        <v>920</v>
      </c>
      <c r="F24" s="26">
        <v>975</v>
      </c>
      <c r="G24" s="26">
        <v>1030</v>
      </c>
      <c r="H24" s="26">
        <v>745</v>
      </c>
      <c r="I24" s="26">
        <v>710</v>
      </c>
      <c r="J24" s="26">
        <v>750</v>
      </c>
      <c r="K24" s="26">
        <v>675</v>
      </c>
      <c r="L24" s="26">
        <v>570</v>
      </c>
      <c r="M24" s="26">
        <v>325</v>
      </c>
      <c r="N24" s="26">
        <v>255</v>
      </c>
      <c r="O24" s="26">
        <v>255</v>
      </c>
      <c r="P24" s="26">
        <v>250</v>
      </c>
      <c r="Q24" s="26">
        <v>305</v>
      </c>
      <c r="R24" s="26">
        <v>375</v>
      </c>
      <c r="S24" s="26">
        <v>330</v>
      </c>
      <c r="T24" s="26">
        <v>255</v>
      </c>
      <c r="V24" s="37">
        <f t="shared" si="2"/>
        <v>-75</v>
      </c>
      <c r="W24" s="43">
        <f t="shared" si="1"/>
        <v>-0.22727272727272727</v>
      </c>
    </row>
    <row r="25" spans="1:23" x14ac:dyDescent="0.2">
      <c r="A25" s="2" t="s">
        <v>13</v>
      </c>
      <c r="B25" s="26">
        <v>25</v>
      </c>
      <c r="C25" s="26">
        <v>15</v>
      </c>
      <c r="D25" s="26">
        <v>30</v>
      </c>
      <c r="E25" s="26">
        <v>25</v>
      </c>
      <c r="F25" s="26">
        <v>25</v>
      </c>
      <c r="G25" s="26">
        <v>25</v>
      </c>
      <c r="H25" s="26">
        <v>30</v>
      </c>
      <c r="I25" s="26">
        <v>15</v>
      </c>
      <c r="J25" s="26">
        <v>10</v>
      </c>
      <c r="K25" s="26">
        <v>15</v>
      </c>
      <c r="L25" s="26">
        <v>10</v>
      </c>
      <c r="M25" s="26">
        <v>10</v>
      </c>
      <c r="N25" s="26">
        <v>10</v>
      </c>
      <c r="O25" s="26">
        <v>10</v>
      </c>
      <c r="P25" s="26">
        <v>10</v>
      </c>
      <c r="Q25" s="26">
        <v>20</v>
      </c>
      <c r="R25" s="26">
        <v>15</v>
      </c>
      <c r="S25" s="26">
        <v>10</v>
      </c>
      <c r="T25" s="26">
        <v>10</v>
      </c>
      <c r="V25" s="37">
        <f t="shared" si="2"/>
        <v>0</v>
      </c>
      <c r="W25" s="43">
        <f t="shared" si="1"/>
        <v>0</v>
      </c>
    </row>
    <row r="26" spans="1:23" x14ac:dyDescent="0.2">
      <c r="A26" s="2" t="s">
        <v>14</v>
      </c>
      <c r="B26" s="26">
        <v>235</v>
      </c>
      <c r="C26" s="26">
        <v>315</v>
      </c>
      <c r="D26" s="26">
        <v>250</v>
      </c>
      <c r="E26" s="26">
        <v>280</v>
      </c>
      <c r="F26" s="26">
        <v>305</v>
      </c>
      <c r="G26" s="26">
        <v>335</v>
      </c>
      <c r="H26" s="26">
        <v>395</v>
      </c>
      <c r="I26" s="26">
        <v>270</v>
      </c>
      <c r="J26" s="26">
        <v>190</v>
      </c>
      <c r="K26" s="26">
        <v>35</v>
      </c>
      <c r="L26" s="26">
        <v>0</v>
      </c>
      <c r="M26" s="26">
        <v>0</v>
      </c>
      <c r="N26" s="26">
        <v>5</v>
      </c>
      <c r="O26" s="26">
        <v>5</v>
      </c>
      <c r="P26" s="26">
        <v>10</v>
      </c>
      <c r="Q26" s="26">
        <v>10</v>
      </c>
      <c r="R26" s="26">
        <v>10</v>
      </c>
      <c r="S26" s="26">
        <v>5</v>
      </c>
      <c r="T26" s="26">
        <v>5</v>
      </c>
      <c r="V26" s="37">
        <f t="shared" si="2"/>
        <v>0</v>
      </c>
      <c r="W26" s="43">
        <f t="shared" si="1"/>
        <v>0</v>
      </c>
    </row>
    <row r="27" spans="1:23" x14ac:dyDescent="0.2">
      <c r="A27" s="2" t="s">
        <v>15</v>
      </c>
      <c r="B27" s="26">
        <v>265</v>
      </c>
      <c r="C27" s="26">
        <v>215</v>
      </c>
      <c r="D27" s="26">
        <v>85</v>
      </c>
      <c r="E27" s="26">
        <v>110</v>
      </c>
      <c r="F27" s="26">
        <v>295</v>
      </c>
      <c r="G27" s="26">
        <v>490</v>
      </c>
      <c r="H27" s="26">
        <v>490</v>
      </c>
      <c r="I27" s="26">
        <v>365</v>
      </c>
      <c r="J27" s="26">
        <v>435</v>
      </c>
      <c r="K27" s="26">
        <v>175</v>
      </c>
      <c r="L27" s="26">
        <v>230</v>
      </c>
      <c r="M27" s="26">
        <v>195</v>
      </c>
      <c r="N27" s="26">
        <v>135</v>
      </c>
      <c r="O27" s="26">
        <v>145</v>
      </c>
      <c r="P27" s="26">
        <v>235</v>
      </c>
      <c r="Q27" s="26">
        <v>115</v>
      </c>
      <c r="R27" s="26">
        <v>145</v>
      </c>
      <c r="S27" s="26">
        <v>135</v>
      </c>
      <c r="T27" s="26">
        <v>165</v>
      </c>
      <c r="V27" s="37">
        <f t="shared" si="2"/>
        <v>30</v>
      </c>
      <c r="W27" s="43">
        <f t="shared" si="1"/>
        <v>0.22222222222222221</v>
      </c>
    </row>
    <row r="28" spans="1:23" x14ac:dyDescent="0.2">
      <c r="A28" s="2" t="s">
        <v>16</v>
      </c>
      <c r="B28" s="26">
        <v>1945</v>
      </c>
      <c r="C28" s="26">
        <v>1495</v>
      </c>
      <c r="D28" s="26">
        <v>1015</v>
      </c>
      <c r="E28" s="26">
        <v>830</v>
      </c>
      <c r="F28" s="26">
        <v>700</v>
      </c>
      <c r="G28" s="26">
        <v>660</v>
      </c>
      <c r="H28" s="26">
        <v>745</v>
      </c>
      <c r="I28" s="26">
        <v>535</v>
      </c>
      <c r="J28" s="26">
        <v>440</v>
      </c>
      <c r="K28" s="26">
        <v>640</v>
      </c>
      <c r="L28" s="26">
        <v>615</v>
      </c>
      <c r="M28" s="26">
        <v>545</v>
      </c>
      <c r="N28" s="26">
        <v>520</v>
      </c>
      <c r="O28" s="26">
        <v>430</v>
      </c>
      <c r="P28" s="26">
        <v>425</v>
      </c>
      <c r="Q28" s="26">
        <v>535</v>
      </c>
      <c r="R28" s="26">
        <v>540</v>
      </c>
      <c r="S28" s="26">
        <v>515</v>
      </c>
      <c r="T28" s="26">
        <v>375</v>
      </c>
      <c r="V28" s="37">
        <f t="shared" si="2"/>
        <v>-140</v>
      </c>
      <c r="W28" s="43">
        <f t="shared" si="1"/>
        <v>-0.27184466019417475</v>
      </c>
    </row>
    <row r="29" spans="1:23" x14ac:dyDescent="0.2">
      <c r="A29" s="2" t="s">
        <v>17</v>
      </c>
      <c r="B29" s="26">
        <v>220</v>
      </c>
      <c r="C29" s="26">
        <v>415</v>
      </c>
      <c r="D29" s="26">
        <v>350</v>
      </c>
      <c r="E29" s="26">
        <v>385</v>
      </c>
      <c r="F29" s="26">
        <v>270</v>
      </c>
      <c r="G29" s="26">
        <v>305</v>
      </c>
      <c r="H29" s="26">
        <v>305</v>
      </c>
      <c r="I29" s="26">
        <v>340</v>
      </c>
      <c r="J29" s="26">
        <v>205</v>
      </c>
      <c r="K29" s="26">
        <v>135</v>
      </c>
      <c r="L29" s="26">
        <v>85</v>
      </c>
      <c r="M29" s="26">
        <v>95</v>
      </c>
      <c r="N29" s="26">
        <v>115</v>
      </c>
      <c r="O29" s="26">
        <v>90</v>
      </c>
      <c r="P29" s="26">
        <v>145</v>
      </c>
      <c r="Q29" s="26">
        <v>105</v>
      </c>
      <c r="R29" s="26">
        <v>95</v>
      </c>
      <c r="S29" s="26">
        <v>100</v>
      </c>
      <c r="T29" s="26">
        <v>100</v>
      </c>
      <c r="V29" s="37">
        <f t="shared" si="2"/>
        <v>0</v>
      </c>
      <c r="W29" s="43">
        <f t="shared" si="1"/>
        <v>0</v>
      </c>
    </row>
    <row r="30" spans="1:23" x14ac:dyDescent="0.2">
      <c r="A30" s="2" t="s">
        <v>18</v>
      </c>
      <c r="B30" s="26">
        <v>60</v>
      </c>
      <c r="C30" s="26">
        <v>30</v>
      </c>
      <c r="D30" s="26">
        <v>30</v>
      </c>
      <c r="E30" s="26">
        <v>120</v>
      </c>
      <c r="F30" s="26">
        <v>105</v>
      </c>
      <c r="G30" s="26">
        <v>65</v>
      </c>
      <c r="H30" s="26">
        <v>50</v>
      </c>
      <c r="I30" s="26">
        <v>30</v>
      </c>
      <c r="J30" s="26">
        <v>30</v>
      </c>
      <c r="K30" s="26">
        <v>30</v>
      </c>
      <c r="L30" s="26">
        <v>20</v>
      </c>
      <c r="M30" s="26">
        <v>10</v>
      </c>
      <c r="N30" s="26">
        <v>10</v>
      </c>
      <c r="O30" s="26">
        <v>15</v>
      </c>
      <c r="P30" s="26">
        <v>30</v>
      </c>
      <c r="Q30" s="26">
        <v>15</v>
      </c>
      <c r="R30" s="26">
        <v>15</v>
      </c>
      <c r="S30" s="26">
        <v>15</v>
      </c>
      <c r="T30" s="26">
        <v>25</v>
      </c>
      <c r="V30" s="37">
        <f t="shared" si="2"/>
        <v>10</v>
      </c>
      <c r="W30" s="43">
        <f t="shared" si="1"/>
        <v>0.66666666666666663</v>
      </c>
    </row>
    <row r="31" spans="1:23" x14ac:dyDescent="0.2">
      <c r="A31" s="2" t="s">
        <v>19</v>
      </c>
      <c r="B31" s="26">
        <v>0</v>
      </c>
      <c r="C31" s="26">
        <v>5</v>
      </c>
      <c r="D31" s="26">
        <v>0</v>
      </c>
      <c r="E31" s="26">
        <v>0</v>
      </c>
      <c r="F31" s="26">
        <v>0</v>
      </c>
      <c r="G31" s="26">
        <v>5</v>
      </c>
      <c r="H31" s="26">
        <v>15</v>
      </c>
      <c r="I31" s="26">
        <v>25</v>
      </c>
      <c r="J31" s="26">
        <v>20</v>
      </c>
      <c r="K31" s="26">
        <v>15</v>
      </c>
      <c r="L31" s="26">
        <v>30</v>
      </c>
      <c r="M31" s="26">
        <v>10</v>
      </c>
      <c r="N31" s="26">
        <v>20</v>
      </c>
      <c r="O31" s="26">
        <v>20</v>
      </c>
      <c r="P31" s="26">
        <v>10</v>
      </c>
      <c r="Q31" s="26">
        <v>0</v>
      </c>
      <c r="R31" s="26">
        <v>5</v>
      </c>
      <c r="S31" s="26">
        <v>0</v>
      </c>
      <c r="T31" s="26">
        <v>0</v>
      </c>
      <c r="V31" s="37">
        <f t="shared" si="2"/>
        <v>0</v>
      </c>
      <c r="W31" s="337" t="s">
        <v>185</v>
      </c>
    </row>
    <row r="32" spans="1:23" x14ac:dyDescent="0.2">
      <c r="A32" s="2" t="s">
        <v>20</v>
      </c>
      <c r="B32" s="26">
        <v>10</v>
      </c>
      <c r="C32" s="26">
        <v>20</v>
      </c>
      <c r="D32" s="26">
        <v>125</v>
      </c>
      <c r="E32" s="26">
        <v>170</v>
      </c>
      <c r="F32" s="26">
        <v>115</v>
      </c>
      <c r="G32" s="26">
        <v>80</v>
      </c>
      <c r="H32" s="26">
        <v>70</v>
      </c>
      <c r="I32" s="26">
        <v>90</v>
      </c>
      <c r="J32" s="26">
        <v>80</v>
      </c>
      <c r="K32" s="26">
        <v>90</v>
      </c>
      <c r="L32" s="26">
        <v>55</v>
      </c>
      <c r="M32" s="26">
        <v>65</v>
      </c>
      <c r="N32" s="26">
        <v>70</v>
      </c>
      <c r="O32" s="26">
        <v>85</v>
      </c>
      <c r="P32" s="26">
        <v>85</v>
      </c>
      <c r="Q32" s="26">
        <v>70</v>
      </c>
      <c r="R32" s="26">
        <v>85</v>
      </c>
      <c r="S32" s="26">
        <v>60</v>
      </c>
      <c r="T32" s="26">
        <v>70</v>
      </c>
      <c r="V32" s="37">
        <f t="shared" si="2"/>
        <v>10</v>
      </c>
      <c r="W32" s="43">
        <f t="shared" si="1"/>
        <v>0.16666666666666666</v>
      </c>
    </row>
    <row r="33" spans="1:23" x14ac:dyDescent="0.2">
      <c r="A33" s="2" t="s">
        <v>21</v>
      </c>
      <c r="B33" s="26">
        <v>145</v>
      </c>
      <c r="C33" s="26">
        <v>225</v>
      </c>
      <c r="D33" s="26">
        <v>190</v>
      </c>
      <c r="E33" s="26">
        <v>155</v>
      </c>
      <c r="F33" s="26">
        <v>135</v>
      </c>
      <c r="G33" s="26">
        <v>160</v>
      </c>
      <c r="H33" s="26">
        <v>160</v>
      </c>
      <c r="I33" s="26">
        <v>95</v>
      </c>
      <c r="J33" s="26">
        <v>45</v>
      </c>
      <c r="K33" s="26">
        <v>25</v>
      </c>
      <c r="L33" s="26">
        <v>25</v>
      </c>
      <c r="M33" s="26">
        <v>10</v>
      </c>
      <c r="N33" s="26">
        <v>20</v>
      </c>
      <c r="O33" s="26">
        <v>10</v>
      </c>
      <c r="P33" s="26">
        <v>35</v>
      </c>
      <c r="Q33" s="26">
        <v>30</v>
      </c>
      <c r="R33" s="26">
        <v>20</v>
      </c>
      <c r="S33" s="26">
        <v>25</v>
      </c>
      <c r="T33" s="26">
        <v>15</v>
      </c>
      <c r="V33" s="37">
        <f t="shared" si="2"/>
        <v>-10</v>
      </c>
      <c r="W33" s="43">
        <f t="shared" si="1"/>
        <v>-0.4</v>
      </c>
    </row>
    <row r="34" spans="1:23" x14ac:dyDescent="0.2">
      <c r="A34" s="2" t="s">
        <v>22</v>
      </c>
      <c r="B34" s="26">
        <v>360</v>
      </c>
      <c r="C34" s="26">
        <v>220</v>
      </c>
      <c r="D34" s="26">
        <v>10</v>
      </c>
      <c r="E34" s="26">
        <v>5</v>
      </c>
      <c r="F34" s="26">
        <v>20</v>
      </c>
      <c r="G34" s="26">
        <v>90</v>
      </c>
      <c r="H34" s="26">
        <v>95</v>
      </c>
      <c r="I34" s="26">
        <v>75</v>
      </c>
      <c r="J34" s="26">
        <v>105</v>
      </c>
      <c r="K34" s="26">
        <v>75</v>
      </c>
      <c r="L34" s="26">
        <v>85</v>
      </c>
      <c r="M34" s="26">
        <v>90</v>
      </c>
      <c r="N34" s="26">
        <v>75</v>
      </c>
      <c r="O34" s="26">
        <v>120</v>
      </c>
      <c r="P34" s="26">
        <v>95</v>
      </c>
      <c r="Q34" s="26">
        <v>150</v>
      </c>
      <c r="R34" s="26">
        <v>105</v>
      </c>
      <c r="S34" s="26">
        <v>90</v>
      </c>
      <c r="T34" s="26">
        <v>60</v>
      </c>
      <c r="V34" s="37">
        <f t="shared" si="2"/>
        <v>-30</v>
      </c>
      <c r="W34" s="43">
        <f t="shared" si="1"/>
        <v>-0.33333333333333331</v>
      </c>
    </row>
    <row r="35" spans="1:23" x14ac:dyDescent="0.2">
      <c r="A35" s="2" t="s">
        <v>23</v>
      </c>
      <c r="B35" s="26">
        <v>30</v>
      </c>
      <c r="C35" s="26">
        <v>25</v>
      </c>
      <c r="D35" s="26">
        <v>20</v>
      </c>
      <c r="E35" s="26">
        <v>15</v>
      </c>
      <c r="F35" s="26">
        <v>20</v>
      </c>
      <c r="G35" s="26">
        <v>15</v>
      </c>
      <c r="H35" s="26">
        <v>5</v>
      </c>
      <c r="I35" s="26">
        <v>15</v>
      </c>
      <c r="J35" s="26">
        <v>10</v>
      </c>
      <c r="K35" s="26">
        <v>10</v>
      </c>
      <c r="L35" s="26">
        <v>10</v>
      </c>
      <c r="M35" s="26">
        <v>5</v>
      </c>
      <c r="N35" s="26">
        <v>10</v>
      </c>
      <c r="O35" s="26">
        <v>10</v>
      </c>
      <c r="P35" s="26">
        <v>10</v>
      </c>
      <c r="Q35" s="26">
        <v>15</v>
      </c>
      <c r="R35" s="26">
        <v>10</v>
      </c>
      <c r="S35" s="26">
        <v>10</v>
      </c>
      <c r="T35" s="26">
        <v>5</v>
      </c>
      <c r="V35" s="37">
        <f t="shared" si="2"/>
        <v>-5</v>
      </c>
      <c r="W35" s="43">
        <f t="shared" si="1"/>
        <v>-0.5</v>
      </c>
    </row>
    <row r="36" spans="1:23" x14ac:dyDescent="0.2">
      <c r="A36" s="2" t="s">
        <v>24</v>
      </c>
      <c r="B36" s="26">
        <v>115</v>
      </c>
      <c r="C36" s="26">
        <v>125</v>
      </c>
      <c r="D36" s="26">
        <v>140</v>
      </c>
      <c r="E36" s="26">
        <v>85</v>
      </c>
      <c r="F36" s="26">
        <v>95</v>
      </c>
      <c r="G36" s="26">
        <v>130</v>
      </c>
      <c r="H36" s="26">
        <v>160</v>
      </c>
      <c r="I36" s="26">
        <v>120</v>
      </c>
      <c r="J36" s="26">
        <v>115</v>
      </c>
      <c r="K36" s="26">
        <v>75</v>
      </c>
      <c r="L36" s="26">
        <v>60</v>
      </c>
      <c r="M36" s="26">
        <v>65</v>
      </c>
      <c r="N36" s="26">
        <v>65</v>
      </c>
      <c r="O36" s="26">
        <v>55</v>
      </c>
      <c r="P36" s="26">
        <v>40</v>
      </c>
      <c r="Q36" s="26">
        <v>45</v>
      </c>
      <c r="R36" s="26">
        <v>45</v>
      </c>
      <c r="S36" s="26">
        <v>60</v>
      </c>
      <c r="T36" s="26">
        <v>50</v>
      </c>
      <c r="V36" s="37">
        <f t="shared" si="2"/>
        <v>-10</v>
      </c>
      <c r="W36" s="43">
        <f t="shared" si="1"/>
        <v>-0.16666666666666666</v>
      </c>
    </row>
    <row r="37" spans="1:23" x14ac:dyDescent="0.2">
      <c r="A37" s="2" t="s">
        <v>25</v>
      </c>
      <c r="B37" s="26">
        <v>45</v>
      </c>
      <c r="C37" s="26">
        <v>100</v>
      </c>
      <c r="D37" s="26">
        <v>100</v>
      </c>
      <c r="E37" s="26">
        <v>100</v>
      </c>
      <c r="F37" s="26">
        <v>130</v>
      </c>
      <c r="G37" s="26">
        <v>115</v>
      </c>
      <c r="H37" s="26">
        <v>105</v>
      </c>
      <c r="I37" s="26">
        <v>95</v>
      </c>
      <c r="J37" s="26">
        <v>75</v>
      </c>
      <c r="K37" s="26">
        <v>80</v>
      </c>
      <c r="L37" s="26">
        <v>85</v>
      </c>
      <c r="M37" s="26">
        <v>50</v>
      </c>
      <c r="N37" s="26">
        <v>70</v>
      </c>
      <c r="O37" s="26">
        <v>70</v>
      </c>
      <c r="P37" s="26">
        <v>65</v>
      </c>
      <c r="Q37" s="26">
        <v>80</v>
      </c>
      <c r="R37" s="26">
        <v>80</v>
      </c>
      <c r="S37" s="26">
        <v>105</v>
      </c>
      <c r="T37" s="26">
        <v>45</v>
      </c>
      <c r="V37" s="37">
        <f t="shared" si="2"/>
        <v>-60</v>
      </c>
      <c r="W37" s="43">
        <f t="shared" si="1"/>
        <v>-0.5714285714285714</v>
      </c>
    </row>
    <row r="38" spans="1:23" x14ac:dyDescent="0.2">
      <c r="A38" s="2" t="s">
        <v>26</v>
      </c>
      <c r="B38" s="26">
        <v>80</v>
      </c>
      <c r="C38" s="26">
        <v>90</v>
      </c>
      <c r="D38" s="26">
        <v>65</v>
      </c>
      <c r="E38" s="26">
        <v>50</v>
      </c>
      <c r="F38" s="26">
        <v>50</v>
      </c>
      <c r="G38" s="26">
        <v>50</v>
      </c>
      <c r="H38" s="26">
        <v>50</v>
      </c>
      <c r="I38" s="26">
        <v>105</v>
      </c>
      <c r="J38" s="26">
        <v>65</v>
      </c>
      <c r="K38" s="26">
        <v>40</v>
      </c>
      <c r="L38" s="26">
        <v>45</v>
      </c>
      <c r="M38" s="26">
        <v>35</v>
      </c>
      <c r="N38" s="26">
        <v>60</v>
      </c>
      <c r="O38" s="26">
        <v>40</v>
      </c>
      <c r="P38" s="26">
        <v>35</v>
      </c>
      <c r="Q38" s="26">
        <v>30</v>
      </c>
      <c r="R38" s="26">
        <v>30</v>
      </c>
      <c r="S38" s="26">
        <v>35</v>
      </c>
      <c r="T38" s="26">
        <v>35</v>
      </c>
      <c r="V38" s="37">
        <f t="shared" si="2"/>
        <v>0</v>
      </c>
      <c r="W38" s="43">
        <f t="shared" si="1"/>
        <v>0</v>
      </c>
    </row>
    <row r="39" spans="1:23" x14ac:dyDescent="0.2">
      <c r="A39" s="2" t="s">
        <v>27</v>
      </c>
      <c r="B39" s="26">
        <v>10</v>
      </c>
      <c r="C39" s="26">
        <v>10</v>
      </c>
      <c r="D39" s="26">
        <v>10</v>
      </c>
      <c r="E39" s="26">
        <v>15</v>
      </c>
      <c r="F39" s="26">
        <v>20</v>
      </c>
      <c r="G39" s="26">
        <v>30</v>
      </c>
      <c r="H39" s="26">
        <v>30</v>
      </c>
      <c r="I39" s="26">
        <v>20</v>
      </c>
      <c r="J39" s="26">
        <v>20</v>
      </c>
      <c r="K39" s="26">
        <v>15</v>
      </c>
      <c r="L39" s="26">
        <v>15</v>
      </c>
      <c r="M39" s="26">
        <v>15</v>
      </c>
      <c r="N39" s="26">
        <v>15</v>
      </c>
      <c r="O39" s="26">
        <v>10</v>
      </c>
      <c r="P39" s="26">
        <v>5</v>
      </c>
      <c r="Q39" s="26">
        <v>10</v>
      </c>
      <c r="R39" s="26">
        <v>10</v>
      </c>
      <c r="S39" s="26">
        <v>10</v>
      </c>
      <c r="T39" s="26">
        <v>5</v>
      </c>
      <c r="V39" s="37">
        <f t="shared" si="2"/>
        <v>-5</v>
      </c>
      <c r="W39" s="43">
        <f t="shared" si="1"/>
        <v>-0.5</v>
      </c>
    </row>
    <row r="40" spans="1:23" x14ac:dyDescent="0.2">
      <c r="A40" s="2" t="s">
        <v>28</v>
      </c>
      <c r="B40" s="26">
        <v>90</v>
      </c>
      <c r="C40" s="26">
        <v>175</v>
      </c>
      <c r="D40" s="26">
        <v>205</v>
      </c>
      <c r="E40" s="26">
        <v>130</v>
      </c>
      <c r="F40" s="26">
        <v>150</v>
      </c>
      <c r="G40" s="26">
        <v>120</v>
      </c>
      <c r="H40" s="26">
        <v>115</v>
      </c>
      <c r="I40" s="26">
        <v>135</v>
      </c>
      <c r="J40" s="26">
        <v>130</v>
      </c>
      <c r="K40" s="26">
        <v>145</v>
      </c>
      <c r="L40" s="26">
        <v>150</v>
      </c>
      <c r="M40" s="26">
        <v>120</v>
      </c>
      <c r="N40" s="26">
        <v>70</v>
      </c>
      <c r="O40" s="26">
        <v>30</v>
      </c>
      <c r="P40" s="26">
        <v>35</v>
      </c>
      <c r="Q40" s="26">
        <v>75</v>
      </c>
      <c r="R40" s="26">
        <v>110</v>
      </c>
      <c r="S40" s="26">
        <v>135</v>
      </c>
      <c r="T40" s="26">
        <v>95</v>
      </c>
      <c r="V40" s="37">
        <f t="shared" si="2"/>
        <v>-40</v>
      </c>
      <c r="W40" s="43">
        <f t="shared" si="1"/>
        <v>-0.29629629629629628</v>
      </c>
    </row>
    <row r="41" spans="1:23" x14ac:dyDescent="0.2">
      <c r="A41" s="2" t="s">
        <v>29</v>
      </c>
      <c r="B41" s="26">
        <v>65</v>
      </c>
      <c r="C41" s="26">
        <v>60</v>
      </c>
      <c r="D41" s="26">
        <v>75</v>
      </c>
      <c r="E41" s="26">
        <v>90</v>
      </c>
      <c r="F41" s="26">
        <v>65</v>
      </c>
      <c r="G41" s="26">
        <v>10</v>
      </c>
      <c r="H41" s="26">
        <v>5</v>
      </c>
      <c r="I41" s="26">
        <v>0</v>
      </c>
      <c r="J41" s="26">
        <v>0</v>
      </c>
      <c r="K41" s="26">
        <v>0</v>
      </c>
      <c r="L41" s="26">
        <v>0</v>
      </c>
      <c r="M41" s="26">
        <v>0</v>
      </c>
      <c r="N41" s="26">
        <v>5</v>
      </c>
      <c r="O41" s="26">
        <v>40</v>
      </c>
      <c r="P41" s="26">
        <v>135</v>
      </c>
      <c r="Q41" s="26">
        <v>105</v>
      </c>
      <c r="R41" s="26">
        <v>130</v>
      </c>
      <c r="S41" s="26">
        <v>115</v>
      </c>
      <c r="T41" s="26">
        <v>100</v>
      </c>
      <c r="V41" s="37">
        <f t="shared" si="2"/>
        <v>-15</v>
      </c>
      <c r="W41" s="43">
        <f t="shared" si="1"/>
        <v>-0.13043478260869565</v>
      </c>
    </row>
    <row r="42" spans="1:23" x14ac:dyDescent="0.2">
      <c r="A42" s="2" t="s">
        <v>30</v>
      </c>
      <c r="B42" s="26">
        <v>95</v>
      </c>
      <c r="C42" s="26">
        <v>85</v>
      </c>
      <c r="D42" s="26">
        <v>135</v>
      </c>
      <c r="E42" s="26">
        <v>115</v>
      </c>
      <c r="F42" s="26">
        <v>140</v>
      </c>
      <c r="G42" s="26">
        <v>130</v>
      </c>
      <c r="H42" s="26">
        <v>210</v>
      </c>
      <c r="I42" s="26">
        <v>170</v>
      </c>
      <c r="J42" s="26">
        <v>100</v>
      </c>
      <c r="K42" s="26">
        <v>50</v>
      </c>
      <c r="L42" s="26">
        <v>25</v>
      </c>
      <c r="M42" s="26">
        <v>15</v>
      </c>
      <c r="N42" s="26">
        <v>15</v>
      </c>
      <c r="O42" s="26">
        <v>20</v>
      </c>
      <c r="P42" s="26">
        <v>35</v>
      </c>
      <c r="Q42" s="26">
        <v>35</v>
      </c>
      <c r="R42" s="26">
        <v>50</v>
      </c>
      <c r="S42" s="26">
        <v>50</v>
      </c>
      <c r="T42" s="26">
        <v>30</v>
      </c>
      <c r="V42" s="37">
        <f t="shared" si="2"/>
        <v>-20</v>
      </c>
      <c r="W42" s="43">
        <f t="shared" si="1"/>
        <v>-0.4</v>
      </c>
    </row>
    <row r="43" spans="1:23" x14ac:dyDescent="0.2">
      <c r="A43" s="2" t="s">
        <v>31</v>
      </c>
      <c r="B43" s="26">
        <v>165</v>
      </c>
      <c r="C43" s="26">
        <v>75</v>
      </c>
      <c r="D43" s="26">
        <v>50</v>
      </c>
      <c r="E43" s="26">
        <v>95</v>
      </c>
      <c r="F43" s="26">
        <v>110</v>
      </c>
      <c r="G43" s="26">
        <v>130</v>
      </c>
      <c r="H43" s="26">
        <v>115</v>
      </c>
      <c r="I43" s="26">
        <v>110</v>
      </c>
      <c r="J43" s="26">
        <v>75</v>
      </c>
      <c r="K43" s="26">
        <v>90</v>
      </c>
      <c r="L43" s="26">
        <v>110</v>
      </c>
      <c r="M43" s="26">
        <v>205</v>
      </c>
      <c r="N43" s="26">
        <v>135</v>
      </c>
      <c r="O43" s="26">
        <v>95</v>
      </c>
      <c r="P43" s="26">
        <v>105</v>
      </c>
      <c r="Q43" s="26">
        <v>5</v>
      </c>
      <c r="R43" s="26">
        <v>70</v>
      </c>
      <c r="S43" s="26">
        <v>90</v>
      </c>
      <c r="T43" s="26">
        <v>95</v>
      </c>
      <c r="V43" s="37">
        <f t="shared" si="2"/>
        <v>5</v>
      </c>
      <c r="W43" s="43">
        <f t="shared" si="1"/>
        <v>5.5555555555555552E-2</v>
      </c>
    </row>
    <row r="44" spans="1:23" x14ac:dyDescent="0.2">
      <c r="A44" s="3" t="s">
        <v>32</v>
      </c>
      <c r="B44" s="27">
        <v>65</v>
      </c>
      <c r="C44" s="27">
        <v>5</v>
      </c>
      <c r="D44" s="27">
        <v>0</v>
      </c>
      <c r="E44" s="27">
        <v>0</v>
      </c>
      <c r="F44" s="27">
        <v>0</v>
      </c>
      <c r="G44" s="27">
        <v>0</v>
      </c>
      <c r="H44" s="27">
        <v>5</v>
      </c>
      <c r="I44" s="27">
        <v>5</v>
      </c>
      <c r="J44" s="27">
        <v>0</v>
      </c>
      <c r="K44" s="27">
        <v>0</v>
      </c>
      <c r="L44" s="27">
        <v>0</v>
      </c>
      <c r="M44" s="27">
        <v>115</v>
      </c>
      <c r="N44" s="27">
        <v>135</v>
      </c>
      <c r="O44" s="27">
        <v>90</v>
      </c>
      <c r="P44" s="27">
        <v>95</v>
      </c>
      <c r="Q44" s="27">
        <v>165</v>
      </c>
      <c r="R44" s="27">
        <v>155</v>
      </c>
      <c r="S44" s="27">
        <v>185</v>
      </c>
      <c r="T44" s="27">
        <v>205</v>
      </c>
      <c r="V44" s="36">
        <f t="shared" si="2"/>
        <v>20</v>
      </c>
      <c r="W44" s="42">
        <f t="shared" si="1"/>
        <v>0.10810810810810811</v>
      </c>
    </row>
    <row r="46" spans="1:23" x14ac:dyDescent="0.2">
      <c r="A46" s="219" t="s">
        <v>225</v>
      </c>
    </row>
  </sheetData>
  <mergeCells count="2">
    <mergeCell ref="V3:W3"/>
    <mergeCell ref="V10:W10"/>
  </mergeCells>
  <hyperlinks>
    <hyperlink ref="A2" location="Contents!A1" display="Back to contents"/>
  </hyperlink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E39"/>
  <sheetViews>
    <sheetView showGridLines="0" topLeftCell="A28" workbookViewId="0">
      <selection activeCell="A2" sqref="A2"/>
    </sheetView>
  </sheetViews>
  <sheetFormatPr defaultRowHeight="15" x14ac:dyDescent="0.25"/>
  <cols>
    <col min="1" max="1" width="21.85546875" customWidth="1"/>
    <col min="3" max="3" width="15.28515625" customWidth="1"/>
    <col min="5" max="5" width="15.28515625" style="92" customWidth="1"/>
  </cols>
  <sheetData>
    <row r="1" spans="1:5" s="167" customFormat="1" x14ac:dyDescent="0.25">
      <c r="A1" s="30" t="s">
        <v>274</v>
      </c>
      <c r="E1" s="168"/>
    </row>
    <row r="2" spans="1:5" x14ac:dyDescent="0.25">
      <c r="A2" s="226" t="s">
        <v>241</v>
      </c>
    </row>
    <row r="3" spans="1:5" ht="35.25" customHeight="1" x14ac:dyDescent="0.25">
      <c r="B3" s="347" t="s">
        <v>188</v>
      </c>
      <c r="C3" s="348"/>
      <c r="D3" s="347" t="s">
        <v>187</v>
      </c>
      <c r="E3" s="348"/>
    </row>
    <row r="4" spans="1:5" ht="25.5" x14ac:dyDescent="0.25">
      <c r="A4" s="14"/>
      <c r="B4" s="254" t="s">
        <v>154</v>
      </c>
      <c r="C4" s="227" t="s">
        <v>197</v>
      </c>
      <c r="D4" s="254" t="s">
        <v>154</v>
      </c>
      <c r="E4" s="227" t="s">
        <v>197</v>
      </c>
    </row>
    <row r="5" spans="1:5" x14ac:dyDescent="0.25">
      <c r="A5" s="17" t="s">
        <v>0</v>
      </c>
      <c r="B5" s="136">
        <v>1470</v>
      </c>
      <c r="C5" s="115">
        <f>B5/'Tables 1a &amp; b'!T5</f>
        <v>4.3501420454545456E-2</v>
      </c>
      <c r="D5" s="136">
        <v>2435</v>
      </c>
      <c r="E5" s="115">
        <f>D5/'Tables 1a &amp; b'!T5</f>
        <v>7.2058475378787873E-2</v>
      </c>
    </row>
    <row r="6" spans="1:5" x14ac:dyDescent="0.25">
      <c r="A6" s="18" t="s">
        <v>1</v>
      </c>
      <c r="B6" s="137">
        <v>55</v>
      </c>
      <c r="C6" s="93">
        <f>B6/'Tables 1a &amp; b'!T6</f>
        <v>3.7568306010928962E-2</v>
      </c>
      <c r="D6" s="137">
        <v>90</v>
      </c>
      <c r="E6" s="93">
        <f>D6/'Tables 1a &amp; b'!T6</f>
        <v>6.1475409836065573E-2</v>
      </c>
    </row>
    <row r="7" spans="1:5" x14ac:dyDescent="0.25">
      <c r="A7" s="18" t="s">
        <v>2</v>
      </c>
      <c r="B7" s="137">
        <v>45</v>
      </c>
      <c r="C7" s="93">
        <f>B7/'Tables 1a &amp; b'!T7</f>
        <v>5.0561797752808987E-2</v>
      </c>
      <c r="D7" s="137">
        <v>90</v>
      </c>
      <c r="E7" s="93">
        <f>D7/'Tables 1a &amp; b'!T7</f>
        <v>0.10112359550561797</v>
      </c>
    </row>
    <row r="8" spans="1:5" x14ac:dyDescent="0.25">
      <c r="A8" s="18" t="s">
        <v>3</v>
      </c>
      <c r="B8" s="137">
        <v>15</v>
      </c>
      <c r="C8" s="93">
        <f>B8/'Tables 1a &amp; b'!T8</f>
        <v>4.0983606557377046E-2</v>
      </c>
      <c r="D8" s="137">
        <v>20</v>
      </c>
      <c r="E8" s="93">
        <f>D8/'Tables 1a &amp; b'!T8</f>
        <v>5.4644808743169397E-2</v>
      </c>
    </row>
    <row r="9" spans="1:5" x14ac:dyDescent="0.25">
      <c r="A9" s="18" t="s">
        <v>4</v>
      </c>
      <c r="B9" s="137">
        <v>25</v>
      </c>
      <c r="C9" s="93">
        <f>B9/'Tables 1a &amp; b'!T9</f>
        <v>6.0096153846153848E-2</v>
      </c>
      <c r="D9" s="137">
        <v>40</v>
      </c>
      <c r="E9" s="93">
        <f>D9/'Tables 1a &amp; b'!T9</f>
        <v>9.6153846153846159E-2</v>
      </c>
    </row>
    <row r="10" spans="1:5" x14ac:dyDescent="0.25">
      <c r="A10" s="18" t="s">
        <v>5</v>
      </c>
      <c r="B10" s="137">
        <v>10</v>
      </c>
      <c r="C10" s="93">
        <f>B10/'Tables 1a &amp; b'!T10</f>
        <v>1.984126984126984E-2</v>
      </c>
      <c r="D10" s="137">
        <v>30</v>
      </c>
      <c r="E10" s="93">
        <f>D10/'Tables 1a &amp; b'!T10</f>
        <v>5.9523809523809521E-2</v>
      </c>
    </row>
    <row r="11" spans="1:5" x14ac:dyDescent="0.25">
      <c r="A11" s="18" t="s">
        <v>6</v>
      </c>
      <c r="B11" s="137">
        <v>40</v>
      </c>
      <c r="C11" s="93">
        <f>B11/'Tables 1a &amp; b'!T11</f>
        <v>4.4395116537180909E-2</v>
      </c>
      <c r="D11" s="137">
        <v>105</v>
      </c>
      <c r="E11" s="93">
        <f>D11/'Tables 1a &amp; b'!T11</f>
        <v>0.11653718091009989</v>
      </c>
    </row>
    <row r="12" spans="1:5" x14ac:dyDescent="0.25">
      <c r="A12" s="18" t="s">
        <v>7</v>
      </c>
      <c r="B12" s="137">
        <v>85</v>
      </c>
      <c r="C12" s="93">
        <f>B12/'Tables 1a &amp; b'!T12</f>
        <v>5.931612002791347E-2</v>
      </c>
      <c r="D12" s="137">
        <v>140</v>
      </c>
      <c r="E12" s="93">
        <f>D12/'Tables 1a &amp; b'!T12</f>
        <v>9.7697138869504541E-2</v>
      </c>
    </row>
    <row r="13" spans="1:5" x14ac:dyDescent="0.25">
      <c r="A13" s="18" t="s">
        <v>8</v>
      </c>
      <c r="B13" s="137">
        <v>50</v>
      </c>
      <c r="C13" s="93">
        <f>B13/'Tables 1a &amp; b'!T13</f>
        <v>6.3211125158027806E-2</v>
      </c>
      <c r="D13" s="137">
        <v>90</v>
      </c>
      <c r="E13" s="93">
        <f>D13/'Tables 1a &amp; b'!T13</f>
        <v>0.11378002528445007</v>
      </c>
    </row>
    <row r="14" spans="1:5" x14ac:dyDescent="0.25">
      <c r="A14" s="18" t="s">
        <v>9</v>
      </c>
      <c r="B14" s="137">
        <v>5</v>
      </c>
      <c r="C14" s="93">
        <f>B14/'Tables 1a &amp; b'!T14</f>
        <v>2.0080321285140562E-2</v>
      </c>
      <c r="D14" s="137">
        <v>10</v>
      </c>
      <c r="E14" s="93">
        <f>D14/'Tables 1a &amp; b'!T14</f>
        <v>4.0160642570281124E-2</v>
      </c>
    </row>
    <row r="15" spans="1:5" x14ac:dyDescent="0.25">
      <c r="A15" s="18" t="s">
        <v>10</v>
      </c>
      <c r="B15" s="137">
        <v>30</v>
      </c>
      <c r="C15" s="93">
        <f>B15/'Tables 1a &amp; b'!T15</f>
        <v>4.784688995215311E-2</v>
      </c>
      <c r="D15" s="137">
        <v>40</v>
      </c>
      <c r="E15" s="93">
        <f>D15/'Tables 1a &amp; b'!T15</f>
        <v>6.3795853269537475E-2</v>
      </c>
    </row>
    <row r="16" spans="1:5" x14ac:dyDescent="0.25">
      <c r="A16" s="18" t="s">
        <v>11</v>
      </c>
      <c r="B16" s="137">
        <v>20</v>
      </c>
      <c r="C16" s="93">
        <f>B16/'Tables 1a &amp; b'!T16</f>
        <v>5.3763440860215055E-2</v>
      </c>
      <c r="D16" s="137">
        <v>40</v>
      </c>
      <c r="E16" s="93">
        <f>D16/'Tables 1a &amp; b'!T16</f>
        <v>0.10752688172043011</v>
      </c>
    </row>
    <row r="17" spans="1:5" x14ac:dyDescent="0.25">
      <c r="A17" s="18" t="s">
        <v>12</v>
      </c>
      <c r="B17" s="137">
        <v>115</v>
      </c>
      <c r="C17" s="93">
        <f>B17/'Tables 1a &amp; b'!T17</f>
        <v>5.2970981114693692E-2</v>
      </c>
      <c r="D17" s="137">
        <v>255</v>
      </c>
      <c r="E17" s="93">
        <f>D17/'Tables 1a &amp; b'!T17</f>
        <v>0.11745739290649471</v>
      </c>
    </row>
    <row r="18" spans="1:5" x14ac:dyDescent="0.25">
      <c r="A18" s="18" t="s">
        <v>13</v>
      </c>
      <c r="B18" s="137">
        <v>5</v>
      </c>
      <c r="C18" s="93">
        <f>B18/'Tables 1a &amp; b'!T18</f>
        <v>3.2679738562091505E-2</v>
      </c>
      <c r="D18" s="137">
        <v>10</v>
      </c>
      <c r="E18" s="93">
        <f>D18/'Tables 1a &amp; b'!T18</f>
        <v>6.535947712418301E-2</v>
      </c>
    </row>
    <row r="19" spans="1:5" x14ac:dyDescent="0.25">
      <c r="A19" s="18" t="s">
        <v>14</v>
      </c>
      <c r="B19" s="137">
        <v>5</v>
      </c>
      <c r="C19" s="93">
        <f>B19/'Tables 1a &amp; b'!T19</f>
        <v>4.6641791044776115E-3</v>
      </c>
      <c r="D19" s="137">
        <v>5</v>
      </c>
      <c r="E19" s="93">
        <f>D19/'Tables 1a &amp; b'!T19</f>
        <v>4.6641791044776115E-3</v>
      </c>
    </row>
    <row r="20" spans="1:5" x14ac:dyDescent="0.25">
      <c r="A20" s="18" t="s">
        <v>15</v>
      </c>
      <c r="B20" s="137">
        <v>85</v>
      </c>
      <c r="C20" s="93">
        <f>B20/'Tables 1a &amp; b'!T20</f>
        <v>3.3438237608182535E-2</v>
      </c>
      <c r="D20" s="137">
        <v>165</v>
      </c>
      <c r="E20" s="93">
        <f>D20/'Tables 1a &amp; b'!T20</f>
        <v>6.4909520062942566E-2</v>
      </c>
    </row>
    <row r="21" spans="1:5" x14ac:dyDescent="0.25">
      <c r="A21" s="18" t="s">
        <v>16</v>
      </c>
      <c r="B21" s="137">
        <v>370</v>
      </c>
      <c r="C21" s="93">
        <f>B21/'Tables 1a &amp; b'!T21</f>
        <v>5.8405682715074979E-2</v>
      </c>
      <c r="D21" s="137">
        <v>375</v>
      </c>
      <c r="E21" s="93">
        <f>D21/'Tables 1a &amp; b'!T21</f>
        <v>5.9194948697711129E-2</v>
      </c>
    </row>
    <row r="22" spans="1:5" x14ac:dyDescent="0.25">
      <c r="A22" s="18" t="s">
        <v>17</v>
      </c>
      <c r="B22" s="137">
        <v>70</v>
      </c>
      <c r="C22" s="93">
        <f>B22/'Tables 1a &amp; b'!T22</f>
        <v>6.67302192564347E-2</v>
      </c>
      <c r="D22" s="137">
        <v>100</v>
      </c>
      <c r="E22" s="93">
        <f>D22/'Tables 1a &amp; b'!T22</f>
        <v>9.532888465204957E-2</v>
      </c>
    </row>
    <row r="23" spans="1:5" x14ac:dyDescent="0.25">
      <c r="A23" s="18" t="s">
        <v>18</v>
      </c>
      <c r="B23" s="137">
        <v>15</v>
      </c>
      <c r="C23" s="93">
        <f>B23/'Tables 1a &amp; b'!T23</f>
        <v>4.8859934853420196E-2</v>
      </c>
      <c r="D23" s="137">
        <v>25</v>
      </c>
      <c r="E23" s="93">
        <f>D23/'Tables 1a &amp; b'!T23</f>
        <v>8.143322475570032E-2</v>
      </c>
    </row>
    <row r="24" spans="1:5" x14ac:dyDescent="0.25">
      <c r="A24" s="18" t="s">
        <v>19</v>
      </c>
      <c r="B24" s="137">
        <v>0</v>
      </c>
      <c r="C24" s="93">
        <f>B24/'Tables 1a &amp; b'!T24</f>
        <v>0</v>
      </c>
      <c r="D24" s="137">
        <v>0</v>
      </c>
      <c r="E24" s="93">
        <f>D24/'Tables 1a &amp; b'!T24</f>
        <v>0</v>
      </c>
    </row>
    <row r="25" spans="1:5" x14ac:dyDescent="0.25">
      <c r="A25" s="18" t="s">
        <v>20</v>
      </c>
      <c r="B25" s="137">
        <v>20</v>
      </c>
      <c r="C25" s="93">
        <f>B25/'Tables 1a &amp; b'!T25</f>
        <v>4.3956043956043959E-2</v>
      </c>
      <c r="D25" s="137">
        <v>70</v>
      </c>
      <c r="E25" s="93">
        <f>D25/'Tables 1a &amp; b'!T25</f>
        <v>0.15384615384615385</v>
      </c>
    </row>
    <row r="26" spans="1:5" x14ac:dyDescent="0.25">
      <c r="A26" s="18" t="s">
        <v>21</v>
      </c>
      <c r="B26" s="137">
        <v>10</v>
      </c>
      <c r="C26" s="93">
        <f>B26/'Tables 1a &amp; b'!T26</f>
        <v>9.9601593625498006E-3</v>
      </c>
      <c r="D26" s="137">
        <v>15</v>
      </c>
      <c r="E26" s="93">
        <f>D26/'Tables 1a &amp; b'!T26</f>
        <v>1.4940239043824702E-2</v>
      </c>
    </row>
    <row r="27" spans="1:5" x14ac:dyDescent="0.25">
      <c r="A27" s="18" t="s">
        <v>22</v>
      </c>
      <c r="B27" s="137">
        <v>5</v>
      </c>
      <c r="C27" s="93">
        <f>B27/'Tables 1a &amp; b'!T27</f>
        <v>2.9655990510083037E-3</v>
      </c>
      <c r="D27" s="137">
        <v>60</v>
      </c>
      <c r="E27" s="93">
        <f>D27/'Tables 1a &amp; b'!T27</f>
        <v>3.5587188612099648E-2</v>
      </c>
    </row>
    <row r="28" spans="1:5" x14ac:dyDescent="0.25">
      <c r="A28" s="18" t="s">
        <v>23</v>
      </c>
      <c r="B28" s="137">
        <v>0</v>
      </c>
      <c r="C28" s="93">
        <f>B28/'Tables 1a &amp; b'!T28</f>
        <v>0</v>
      </c>
      <c r="D28" s="137">
        <v>5</v>
      </c>
      <c r="E28" s="93">
        <f>D28/'Tables 1a &amp; b'!T28</f>
        <v>3.7037037037037035E-2</v>
      </c>
    </row>
    <row r="29" spans="1:5" x14ac:dyDescent="0.25">
      <c r="A29" s="18" t="s">
        <v>24</v>
      </c>
      <c r="B29" s="137">
        <v>25</v>
      </c>
      <c r="C29" s="93">
        <f>B29/'Tables 1a &amp; b'!T29</f>
        <v>3.7313432835820892E-2</v>
      </c>
      <c r="D29" s="137">
        <v>50</v>
      </c>
      <c r="E29" s="93">
        <f>D29/'Tables 1a &amp; b'!T29</f>
        <v>7.4626865671641784E-2</v>
      </c>
    </row>
    <row r="30" spans="1:5" x14ac:dyDescent="0.25">
      <c r="A30" s="18" t="s">
        <v>25</v>
      </c>
      <c r="B30" s="137">
        <v>20</v>
      </c>
      <c r="C30" s="93">
        <f>B30/'Tables 1a &amp; b'!T30</f>
        <v>2.403846153846154E-2</v>
      </c>
      <c r="D30" s="137">
        <v>45</v>
      </c>
      <c r="E30" s="93">
        <f>D30/'Tables 1a &amp; b'!T30</f>
        <v>5.4086538461538464E-2</v>
      </c>
    </row>
    <row r="31" spans="1:5" x14ac:dyDescent="0.25">
      <c r="A31" s="18" t="s">
        <v>26</v>
      </c>
      <c r="B31" s="137">
        <v>15</v>
      </c>
      <c r="C31" s="93">
        <f>B31/'Tables 1a &amp; b'!T31</f>
        <v>2.2935779816513763E-2</v>
      </c>
      <c r="D31" s="137">
        <v>35</v>
      </c>
      <c r="E31" s="93">
        <f>D31/'Tables 1a &amp; b'!T31</f>
        <v>5.3516819571865444E-2</v>
      </c>
    </row>
    <row r="32" spans="1:5" x14ac:dyDescent="0.25">
      <c r="A32" s="18" t="s">
        <v>27</v>
      </c>
      <c r="B32" s="137">
        <v>0</v>
      </c>
      <c r="C32" s="93">
        <f>B32/'Tables 1a &amp; b'!T32</f>
        <v>0</v>
      </c>
      <c r="D32" s="137">
        <v>5</v>
      </c>
      <c r="E32" s="93">
        <f>D32/'Tables 1a &amp; b'!T32</f>
        <v>5.8823529411764705E-2</v>
      </c>
    </row>
    <row r="33" spans="1:5" x14ac:dyDescent="0.25">
      <c r="A33" s="18" t="s">
        <v>28</v>
      </c>
      <c r="B33" s="137">
        <v>45</v>
      </c>
      <c r="C33" s="93">
        <f>B33/'Tables 1a &amp; b'!T33</f>
        <v>5.5282555282555282E-2</v>
      </c>
      <c r="D33" s="137">
        <v>95</v>
      </c>
      <c r="E33" s="93">
        <f>D33/'Tables 1a &amp; b'!T33</f>
        <v>0.1167076167076167</v>
      </c>
    </row>
    <row r="34" spans="1:5" x14ac:dyDescent="0.25">
      <c r="A34" s="18" t="s">
        <v>29</v>
      </c>
      <c r="B34" s="137">
        <v>70</v>
      </c>
      <c r="C34" s="93">
        <f>B34/'Tables 1a &amp; b'!T34</f>
        <v>3.1803725579282141E-2</v>
      </c>
      <c r="D34" s="137">
        <v>100</v>
      </c>
      <c r="E34" s="93">
        <f>D34/'Tables 1a &amp; b'!T34</f>
        <v>4.5433893684688781E-2</v>
      </c>
    </row>
    <row r="35" spans="1:5" x14ac:dyDescent="0.25">
      <c r="A35" s="18" t="s">
        <v>30</v>
      </c>
      <c r="B35" s="137">
        <v>25</v>
      </c>
      <c r="C35" s="93">
        <f>B35/'Tables 1a &amp; b'!T35</f>
        <v>4.118616144975288E-2</v>
      </c>
      <c r="D35" s="137">
        <v>30</v>
      </c>
      <c r="E35" s="93">
        <f>D35/'Tables 1a &amp; b'!T35</f>
        <v>4.9423393739703461E-2</v>
      </c>
    </row>
    <row r="36" spans="1:5" x14ac:dyDescent="0.25">
      <c r="A36" s="18" t="s">
        <v>31</v>
      </c>
      <c r="B36" s="137">
        <v>40</v>
      </c>
      <c r="C36" s="93">
        <f>B36/'Tables 1a &amp; b'!T36</f>
        <v>3.7986704653371318E-2</v>
      </c>
      <c r="D36" s="137">
        <v>95</v>
      </c>
      <c r="E36" s="93">
        <f>D36/'Tables 1a &amp; b'!T36</f>
        <v>9.0218423551756882E-2</v>
      </c>
    </row>
    <row r="37" spans="1:5" x14ac:dyDescent="0.25">
      <c r="A37" s="19" t="s">
        <v>32</v>
      </c>
      <c r="B37" s="138">
        <v>145</v>
      </c>
      <c r="C37" s="94">
        <f>B37/'Tables 1a &amp; b'!T37</f>
        <v>9.9043715846994534E-2</v>
      </c>
      <c r="D37" s="138">
        <v>205</v>
      </c>
      <c r="E37" s="94">
        <f>D37/'Tables 1a &amp; b'!T37</f>
        <v>0.14002732240437157</v>
      </c>
    </row>
    <row r="39" spans="1:5" x14ac:dyDescent="0.25">
      <c r="A39" s="219" t="s">
        <v>225</v>
      </c>
    </row>
  </sheetData>
  <mergeCells count="2">
    <mergeCell ref="D3:E3"/>
    <mergeCell ref="B3:C3"/>
  </mergeCells>
  <hyperlinks>
    <hyperlink ref="A2" location="Contents!A1" display="Back to contents"/>
  </hyperlink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R50"/>
  <sheetViews>
    <sheetView showGridLines="0" topLeftCell="A19" workbookViewId="0">
      <selection activeCell="O19" sqref="O19"/>
    </sheetView>
  </sheetViews>
  <sheetFormatPr defaultRowHeight="14.25" customHeight="1" x14ac:dyDescent="0.2"/>
  <cols>
    <col min="1" max="1" width="68.85546875" style="6" customWidth="1"/>
    <col min="2" max="15" width="8.85546875" style="6" customWidth="1"/>
    <col min="16" max="16" width="4.7109375" style="6" customWidth="1"/>
    <col min="17" max="17" width="9.140625" style="6"/>
    <col min="18" max="18" width="11.42578125" style="6" bestFit="1" customWidth="1"/>
    <col min="19" max="16384" width="9.140625" style="6"/>
  </cols>
  <sheetData>
    <row r="1" spans="1:18" s="131" customFormat="1" ht="14.25" customHeight="1" x14ac:dyDescent="0.2">
      <c r="A1" s="130" t="s">
        <v>275</v>
      </c>
    </row>
    <row r="2" spans="1:18" ht="14.25" customHeight="1" x14ac:dyDescent="0.25">
      <c r="A2" s="226" t="s">
        <v>241</v>
      </c>
    </row>
    <row r="3" spans="1:18" ht="14.25" customHeight="1" x14ac:dyDescent="0.2">
      <c r="Q3" s="345" t="s">
        <v>269</v>
      </c>
      <c r="R3" s="346"/>
    </row>
    <row r="4" spans="1:18" s="15" customFormat="1" ht="14.25" customHeight="1" x14ac:dyDescent="0.25">
      <c r="A4" s="14"/>
      <c r="B4" s="28" t="s">
        <v>140</v>
      </c>
      <c r="C4" s="28" t="s">
        <v>141</v>
      </c>
      <c r="D4" s="28" t="s">
        <v>142</v>
      </c>
      <c r="E4" s="28" t="s">
        <v>143</v>
      </c>
      <c r="F4" s="28" t="s">
        <v>144</v>
      </c>
      <c r="G4" s="28" t="s">
        <v>145</v>
      </c>
      <c r="H4" s="28" t="s">
        <v>146</v>
      </c>
      <c r="I4" s="28" t="s">
        <v>147</v>
      </c>
      <c r="J4" s="28" t="s">
        <v>148</v>
      </c>
      <c r="K4" s="28" t="s">
        <v>149</v>
      </c>
      <c r="L4" s="28" t="s">
        <v>150</v>
      </c>
      <c r="M4" s="28" t="s">
        <v>151</v>
      </c>
      <c r="N4" s="28" t="s">
        <v>152</v>
      </c>
      <c r="O4" s="28" t="s">
        <v>267</v>
      </c>
      <c r="Q4" s="13" t="s">
        <v>154</v>
      </c>
      <c r="R4" s="13" t="s">
        <v>155</v>
      </c>
    </row>
    <row r="5" spans="1:18" s="8" customFormat="1" ht="14.25" customHeight="1" x14ac:dyDescent="0.2">
      <c r="A5" s="4" t="s">
        <v>153</v>
      </c>
      <c r="B5" s="7">
        <v>57234</v>
      </c>
      <c r="C5" s="7">
        <v>57666</v>
      </c>
      <c r="D5" s="7">
        <v>57208</v>
      </c>
      <c r="E5" s="7">
        <v>55629</v>
      </c>
      <c r="F5" s="7">
        <v>45534</v>
      </c>
      <c r="G5" s="7">
        <v>40026</v>
      </c>
      <c r="H5" s="7">
        <v>36827</v>
      </c>
      <c r="I5" s="7">
        <v>35968</v>
      </c>
      <c r="J5" s="7">
        <v>34970</v>
      </c>
      <c r="K5" s="7">
        <v>34719</v>
      </c>
      <c r="L5" s="7">
        <v>35558</v>
      </c>
      <c r="M5" s="7">
        <v>36778</v>
      </c>
      <c r="N5" s="7">
        <v>37043</v>
      </c>
      <c r="O5" s="7">
        <v>33792</v>
      </c>
      <c r="Q5" s="35">
        <f>O5-N5</f>
        <v>-3251</v>
      </c>
      <c r="R5" s="38">
        <f>Q5/N5</f>
        <v>-8.7762870177901353E-2</v>
      </c>
    </row>
    <row r="6" spans="1:18" s="8" customFormat="1" ht="14.25" customHeight="1" x14ac:dyDescent="0.2">
      <c r="A6" s="99" t="s">
        <v>189</v>
      </c>
      <c r="B6" s="9"/>
      <c r="C6" s="9"/>
      <c r="D6" s="9"/>
      <c r="E6" s="9"/>
      <c r="F6" s="9"/>
      <c r="G6" s="9"/>
      <c r="H6" s="9"/>
      <c r="I6" s="9"/>
      <c r="J6" s="9"/>
      <c r="K6" s="9"/>
      <c r="L6" s="9"/>
      <c r="M6" s="9"/>
      <c r="N6" s="9"/>
      <c r="O6" s="9"/>
      <c r="Q6" s="95"/>
      <c r="R6" s="96"/>
    </row>
    <row r="7" spans="1:18" ht="14.25" customHeight="1" x14ac:dyDescent="0.2">
      <c r="A7" s="97" t="s">
        <v>57</v>
      </c>
      <c r="B7" s="10">
        <v>709</v>
      </c>
      <c r="C7" s="10">
        <v>743</v>
      </c>
      <c r="D7" s="10">
        <v>567</v>
      </c>
      <c r="E7" s="10">
        <v>464</v>
      </c>
      <c r="F7" s="10">
        <v>331</v>
      </c>
      <c r="G7" s="10">
        <v>287</v>
      </c>
      <c r="H7" s="10">
        <v>266</v>
      </c>
      <c r="I7" s="10">
        <v>283</v>
      </c>
      <c r="J7" s="10">
        <v>380</v>
      </c>
      <c r="K7" s="10">
        <v>367</v>
      </c>
      <c r="L7" s="10">
        <v>428</v>
      </c>
      <c r="M7" s="10">
        <v>432</v>
      </c>
      <c r="N7" s="10">
        <v>333</v>
      </c>
      <c r="O7" s="10">
        <v>59</v>
      </c>
      <c r="Q7" s="37">
        <f t="shared" ref="Q7:Q16" si="0">O7-N7</f>
        <v>-274</v>
      </c>
      <c r="R7" s="39">
        <f t="shared" ref="R7:R16" si="1">Q7/N7</f>
        <v>-0.82282282282282282</v>
      </c>
    </row>
    <row r="8" spans="1:18" ht="14.25" customHeight="1" x14ac:dyDescent="0.2">
      <c r="A8" s="97" t="s">
        <v>58</v>
      </c>
      <c r="B8" s="10">
        <v>426</v>
      </c>
      <c r="C8" s="10">
        <v>388</v>
      </c>
      <c r="D8" s="10">
        <v>279</v>
      </c>
      <c r="E8" s="10">
        <v>197</v>
      </c>
      <c r="F8" s="10">
        <v>215</v>
      </c>
      <c r="G8" s="10">
        <v>183</v>
      </c>
      <c r="H8" s="10">
        <v>210</v>
      </c>
      <c r="I8" s="10">
        <v>229</v>
      </c>
      <c r="J8" s="10">
        <v>224</v>
      </c>
      <c r="K8" s="10">
        <v>224</v>
      </c>
      <c r="L8" s="10">
        <v>289</v>
      </c>
      <c r="M8" s="10">
        <v>260</v>
      </c>
      <c r="N8" s="10">
        <v>217</v>
      </c>
      <c r="O8" s="10">
        <v>59</v>
      </c>
      <c r="Q8" s="37">
        <f t="shared" si="0"/>
        <v>-158</v>
      </c>
      <c r="R8" s="39">
        <f t="shared" si="1"/>
        <v>-0.72811059907834097</v>
      </c>
    </row>
    <row r="9" spans="1:18" ht="14.25" customHeight="1" x14ac:dyDescent="0.2">
      <c r="A9" s="97" t="s">
        <v>59</v>
      </c>
      <c r="B9" s="10">
        <v>900</v>
      </c>
      <c r="C9" s="10">
        <v>1035</v>
      </c>
      <c r="D9" s="10">
        <v>1136</v>
      </c>
      <c r="E9" s="10">
        <v>1070</v>
      </c>
      <c r="F9" s="10">
        <v>875</v>
      </c>
      <c r="G9" s="10">
        <v>858</v>
      </c>
      <c r="H9" s="10">
        <v>907</v>
      </c>
      <c r="I9" s="10">
        <v>860</v>
      </c>
      <c r="J9" s="10">
        <v>747</v>
      </c>
      <c r="K9" s="10">
        <v>793</v>
      </c>
      <c r="L9" s="10">
        <v>814</v>
      </c>
      <c r="M9" s="10">
        <v>763</v>
      </c>
      <c r="N9" s="10">
        <v>655</v>
      </c>
      <c r="O9" s="10">
        <v>213</v>
      </c>
      <c r="Q9" s="37">
        <f>O9-N9</f>
        <v>-442</v>
      </c>
      <c r="R9" s="39">
        <f>Q9/N9</f>
        <v>-0.67480916030534355</v>
      </c>
    </row>
    <row r="10" spans="1:18" ht="14.25" customHeight="1" x14ac:dyDescent="0.2">
      <c r="A10" s="97" t="s">
        <v>60</v>
      </c>
      <c r="B10" s="10">
        <v>703</v>
      </c>
      <c r="C10" s="10">
        <v>765</v>
      </c>
      <c r="D10" s="10">
        <v>842</v>
      </c>
      <c r="E10" s="10">
        <v>760</v>
      </c>
      <c r="F10" s="10">
        <v>466</v>
      </c>
      <c r="G10" s="10">
        <v>546</v>
      </c>
      <c r="H10" s="10">
        <v>508</v>
      </c>
      <c r="I10" s="10">
        <v>329</v>
      </c>
      <c r="J10" s="10">
        <v>192</v>
      </c>
      <c r="K10" s="10">
        <v>160</v>
      </c>
      <c r="L10" s="10">
        <v>204</v>
      </c>
      <c r="M10" s="10">
        <v>160</v>
      </c>
      <c r="N10" s="10">
        <v>196</v>
      </c>
      <c r="O10" s="10">
        <v>45</v>
      </c>
      <c r="Q10" s="37">
        <f t="shared" si="0"/>
        <v>-151</v>
      </c>
      <c r="R10" s="39">
        <f t="shared" si="1"/>
        <v>-0.77040816326530615</v>
      </c>
    </row>
    <row r="11" spans="1:18" ht="14.25" customHeight="1" x14ac:dyDescent="0.2">
      <c r="A11" s="97" t="s">
        <v>61</v>
      </c>
      <c r="B11" s="9">
        <v>4611</v>
      </c>
      <c r="C11" s="9">
        <v>4207</v>
      </c>
      <c r="D11" s="9">
        <v>4277</v>
      </c>
      <c r="E11" s="9">
        <v>4569</v>
      </c>
      <c r="F11" s="9">
        <v>3674</v>
      </c>
      <c r="G11" s="9">
        <v>3506</v>
      </c>
      <c r="H11" s="9">
        <v>3367</v>
      </c>
      <c r="I11" s="9">
        <v>3472</v>
      </c>
      <c r="J11" s="9">
        <v>3607</v>
      </c>
      <c r="K11" s="9">
        <v>3673</v>
      </c>
      <c r="L11" s="9">
        <v>3748</v>
      </c>
      <c r="M11" s="9">
        <v>3647</v>
      </c>
      <c r="N11" s="9">
        <v>3214</v>
      </c>
      <c r="O11" s="9">
        <v>1446</v>
      </c>
      <c r="Q11" s="37">
        <f t="shared" si="0"/>
        <v>-1768</v>
      </c>
      <c r="R11" s="39">
        <f t="shared" si="1"/>
        <v>-0.55009334163036716</v>
      </c>
    </row>
    <row r="12" spans="1:18" ht="14.25" customHeight="1" x14ac:dyDescent="0.2">
      <c r="A12" s="97" t="s">
        <v>62</v>
      </c>
      <c r="B12" s="10">
        <v>825</v>
      </c>
      <c r="C12" s="10">
        <v>843</v>
      </c>
      <c r="D12" s="10">
        <v>873</v>
      </c>
      <c r="E12" s="10">
        <v>924</v>
      </c>
      <c r="F12" s="10">
        <v>816</v>
      </c>
      <c r="G12" s="10">
        <v>741</v>
      </c>
      <c r="H12" s="10">
        <v>722</v>
      </c>
      <c r="I12" s="10">
        <v>709</v>
      </c>
      <c r="J12" s="10">
        <v>634</v>
      </c>
      <c r="K12" s="10">
        <v>631</v>
      </c>
      <c r="L12" s="10">
        <v>652</v>
      </c>
      <c r="M12" s="10">
        <v>638</v>
      </c>
      <c r="N12" s="10">
        <v>624</v>
      </c>
      <c r="O12" s="10">
        <v>469</v>
      </c>
      <c r="Q12" s="37">
        <f t="shared" si="0"/>
        <v>-155</v>
      </c>
      <c r="R12" s="39">
        <f t="shared" si="1"/>
        <v>-0.2483974358974359</v>
      </c>
    </row>
    <row r="13" spans="1:18" ht="14.25" customHeight="1" x14ac:dyDescent="0.2">
      <c r="A13" s="97" t="s">
        <v>63</v>
      </c>
      <c r="B13" s="10">
        <v>478</v>
      </c>
      <c r="C13" s="10">
        <v>423</v>
      </c>
      <c r="D13" s="10">
        <v>445</v>
      </c>
      <c r="E13" s="10">
        <v>400</v>
      </c>
      <c r="F13" s="10">
        <v>280</v>
      </c>
      <c r="G13" s="10">
        <v>263</v>
      </c>
      <c r="H13" s="10">
        <v>255</v>
      </c>
      <c r="I13" s="10">
        <v>229</v>
      </c>
      <c r="J13" s="10">
        <v>197</v>
      </c>
      <c r="K13" s="10">
        <v>206</v>
      </c>
      <c r="L13" s="10">
        <v>205</v>
      </c>
      <c r="M13" s="10">
        <v>225</v>
      </c>
      <c r="N13" s="10">
        <v>232</v>
      </c>
      <c r="O13" s="10">
        <v>222</v>
      </c>
      <c r="Q13" s="37">
        <f t="shared" si="0"/>
        <v>-10</v>
      </c>
      <c r="R13" s="39">
        <f t="shared" si="1"/>
        <v>-4.3103448275862072E-2</v>
      </c>
    </row>
    <row r="14" spans="1:18" ht="14.25" customHeight="1" x14ac:dyDescent="0.2">
      <c r="A14" s="97" t="s">
        <v>64</v>
      </c>
      <c r="B14" s="9">
        <v>2435</v>
      </c>
      <c r="C14" s="9">
        <v>2696</v>
      </c>
      <c r="D14" s="9">
        <v>2674</v>
      </c>
      <c r="E14" s="9">
        <v>2498</v>
      </c>
      <c r="F14" s="9">
        <v>2417</v>
      </c>
      <c r="G14" s="9">
        <v>2358</v>
      </c>
      <c r="H14" s="9">
        <v>2416</v>
      </c>
      <c r="I14" s="9">
        <v>2380</v>
      </c>
      <c r="J14" s="9">
        <v>2258</v>
      </c>
      <c r="K14" s="9">
        <v>2172</v>
      </c>
      <c r="L14" s="9">
        <v>2079</v>
      </c>
      <c r="M14" s="9">
        <v>2064</v>
      </c>
      <c r="N14" s="9">
        <v>2167</v>
      </c>
      <c r="O14" s="9">
        <v>1847</v>
      </c>
      <c r="Q14" s="37">
        <f t="shared" si="0"/>
        <v>-320</v>
      </c>
      <c r="R14" s="39">
        <f t="shared" si="1"/>
        <v>-0.14766958929395477</v>
      </c>
    </row>
    <row r="15" spans="1:18" ht="14.25" customHeight="1" x14ac:dyDescent="0.2">
      <c r="A15" s="97" t="s">
        <v>65</v>
      </c>
      <c r="B15" s="10">
        <v>360</v>
      </c>
      <c r="C15" s="10">
        <v>357</v>
      </c>
      <c r="D15" s="10">
        <v>550</v>
      </c>
      <c r="E15" s="10">
        <v>430</v>
      </c>
      <c r="F15" s="10">
        <v>279</v>
      </c>
      <c r="G15" s="10">
        <v>235</v>
      </c>
      <c r="H15" s="10">
        <v>190</v>
      </c>
      <c r="I15" s="10">
        <v>195</v>
      </c>
      <c r="J15" s="10">
        <v>217</v>
      </c>
      <c r="K15" s="10">
        <v>188</v>
      </c>
      <c r="L15" s="10">
        <v>166</v>
      </c>
      <c r="M15" s="10">
        <v>191</v>
      </c>
      <c r="N15" s="10">
        <v>177</v>
      </c>
      <c r="O15" s="10">
        <v>204</v>
      </c>
      <c r="Q15" s="37">
        <f t="shared" si="0"/>
        <v>27</v>
      </c>
      <c r="R15" s="39">
        <f t="shared" si="1"/>
        <v>0.15254237288135594</v>
      </c>
    </row>
    <row r="16" spans="1:18" ht="14.25" customHeight="1" x14ac:dyDescent="0.2">
      <c r="A16" s="97" t="s">
        <v>66</v>
      </c>
      <c r="B16" s="10">
        <v>836</v>
      </c>
      <c r="C16" s="10">
        <v>444</v>
      </c>
      <c r="D16" s="10">
        <v>400</v>
      </c>
      <c r="E16" s="10">
        <v>392</v>
      </c>
      <c r="F16" s="10">
        <v>300</v>
      </c>
      <c r="G16" s="10">
        <v>256</v>
      </c>
      <c r="H16" s="10">
        <v>233</v>
      </c>
      <c r="I16" s="10">
        <v>212</v>
      </c>
      <c r="J16" s="10">
        <v>187</v>
      </c>
      <c r="K16" s="10">
        <v>157</v>
      </c>
      <c r="L16" s="10">
        <v>165</v>
      </c>
      <c r="M16" s="10">
        <v>174</v>
      </c>
      <c r="N16" s="10">
        <v>176</v>
      </c>
      <c r="O16" s="10">
        <v>146</v>
      </c>
      <c r="Q16" s="37">
        <f t="shared" si="0"/>
        <v>-30</v>
      </c>
      <c r="R16" s="39">
        <f t="shared" si="1"/>
        <v>-0.17045454545454544</v>
      </c>
    </row>
    <row r="17" spans="1:18" ht="14.25" customHeight="1" x14ac:dyDescent="0.2">
      <c r="A17" s="97" t="s">
        <v>67</v>
      </c>
      <c r="B17" s="9">
        <v>3509</v>
      </c>
      <c r="C17" s="9">
        <v>2905</v>
      </c>
      <c r="D17" s="9">
        <v>3243</v>
      </c>
      <c r="E17" s="9">
        <v>3289</v>
      </c>
      <c r="F17" s="9">
        <v>2866</v>
      </c>
      <c r="G17" s="9">
        <v>2661</v>
      </c>
      <c r="H17" s="9">
        <v>2298</v>
      </c>
      <c r="I17" s="9">
        <v>2622</v>
      </c>
      <c r="J17" s="9">
        <v>2366</v>
      </c>
      <c r="K17" s="9">
        <v>2384</v>
      </c>
      <c r="L17" s="9">
        <v>2227</v>
      </c>
      <c r="M17" s="9">
        <v>2102</v>
      </c>
      <c r="N17" s="9">
        <v>2522</v>
      </c>
      <c r="O17" s="9">
        <v>1616</v>
      </c>
      <c r="Q17" s="37"/>
      <c r="R17" s="39"/>
    </row>
    <row r="18" spans="1:18" ht="14.25" customHeight="1" x14ac:dyDescent="0.2">
      <c r="A18" s="100" t="s">
        <v>190</v>
      </c>
      <c r="B18" s="9"/>
      <c r="C18" s="9"/>
      <c r="D18" s="9"/>
      <c r="E18" s="9"/>
      <c r="F18" s="9"/>
      <c r="G18" s="9"/>
      <c r="H18" s="9"/>
      <c r="I18" s="9"/>
      <c r="J18" s="9"/>
      <c r="K18" s="9"/>
      <c r="L18" s="9"/>
      <c r="M18" s="9"/>
      <c r="N18" s="9"/>
      <c r="O18" s="9"/>
      <c r="Q18" s="37"/>
      <c r="R18" s="39"/>
    </row>
    <row r="19" spans="1:18" ht="14.25" customHeight="1" x14ac:dyDescent="0.2">
      <c r="A19" s="97" t="s">
        <v>68</v>
      </c>
      <c r="B19" s="9">
        <v>5910</v>
      </c>
      <c r="C19" s="9">
        <v>6218</v>
      </c>
      <c r="D19" s="9">
        <v>5723</v>
      </c>
      <c r="E19" s="9">
        <v>5392</v>
      </c>
      <c r="F19" s="9">
        <v>4903</v>
      </c>
      <c r="G19" s="9">
        <v>4391</v>
      </c>
      <c r="H19" s="9">
        <v>4270</v>
      </c>
      <c r="I19" s="9">
        <v>4386</v>
      </c>
      <c r="J19" s="9">
        <v>4157</v>
      </c>
      <c r="K19" s="9">
        <v>4188</v>
      </c>
      <c r="L19" s="9">
        <v>4457</v>
      </c>
      <c r="M19" s="9">
        <v>4656</v>
      </c>
      <c r="N19" s="9">
        <v>4845</v>
      </c>
      <c r="O19" s="9">
        <v>4811</v>
      </c>
      <c r="Q19" s="37">
        <f t="shared" ref="Q19:Q25" si="2">O19-N19</f>
        <v>-34</v>
      </c>
      <c r="R19" s="39">
        <f t="shared" ref="R19:R25" si="3">Q19/N19</f>
        <v>-7.0175438596491229E-3</v>
      </c>
    </row>
    <row r="20" spans="1:18" ht="14.25" customHeight="1" x14ac:dyDescent="0.2">
      <c r="A20" s="97" t="s">
        <v>69</v>
      </c>
      <c r="B20" s="9">
        <v>9378</v>
      </c>
      <c r="C20" s="9">
        <v>9923</v>
      </c>
      <c r="D20" s="9">
        <v>10646</v>
      </c>
      <c r="E20" s="9">
        <v>10219</v>
      </c>
      <c r="F20" s="9">
        <v>8039</v>
      </c>
      <c r="G20" s="9">
        <v>6787</v>
      </c>
      <c r="H20" s="9">
        <v>6124</v>
      </c>
      <c r="I20" s="9">
        <v>6090</v>
      </c>
      <c r="J20" s="9">
        <v>5979</v>
      </c>
      <c r="K20" s="9">
        <v>6218</v>
      </c>
      <c r="L20" s="9">
        <v>6333</v>
      </c>
      <c r="M20" s="9">
        <v>6620</v>
      </c>
      <c r="N20" s="9">
        <v>6882</v>
      </c>
      <c r="O20" s="9">
        <v>7497</v>
      </c>
      <c r="Q20" s="37">
        <f t="shared" si="2"/>
        <v>615</v>
      </c>
      <c r="R20" s="39">
        <f t="shared" si="3"/>
        <v>8.9363557105492583E-2</v>
      </c>
    </row>
    <row r="21" spans="1:18" ht="14.25" customHeight="1" x14ac:dyDescent="0.2">
      <c r="A21" s="97" t="s">
        <v>70</v>
      </c>
      <c r="B21" s="9">
        <v>1526</v>
      </c>
      <c r="C21" s="9">
        <v>1681</v>
      </c>
      <c r="D21" s="9">
        <v>1619</v>
      </c>
      <c r="E21" s="9">
        <v>1436</v>
      </c>
      <c r="F21" s="9">
        <v>1369</v>
      </c>
      <c r="G21" s="9">
        <v>1062</v>
      </c>
      <c r="H21" s="9">
        <v>923</v>
      </c>
      <c r="I21" s="9">
        <v>1051</v>
      </c>
      <c r="J21" s="9">
        <v>909</v>
      </c>
      <c r="K21" s="9">
        <v>905</v>
      </c>
      <c r="L21" s="9">
        <v>1015</v>
      </c>
      <c r="M21" s="9">
        <v>1289</v>
      </c>
      <c r="N21" s="9">
        <v>1299</v>
      </c>
      <c r="O21" s="9">
        <v>1508</v>
      </c>
      <c r="Q21" s="37">
        <f t="shared" si="2"/>
        <v>209</v>
      </c>
      <c r="R21" s="39">
        <f t="shared" si="3"/>
        <v>0.1608929946112394</v>
      </c>
    </row>
    <row r="22" spans="1:18" ht="14.25" customHeight="1" x14ac:dyDescent="0.2">
      <c r="A22" s="97" t="s">
        <v>71</v>
      </c>
      <c r="B22" s="9">
        <v>1507</v>
      </c>
      <c r="C22" s="9">
        <v>1352</v>
      </c>
      <c r="D22" s="9">
        <v>1326</v>
      </c>
      <c r="E22" s="9">
        <v>1213</v>
      </c>
      <c r="F22" s="9">
        <v>915</v>
      </c>
      <c r="G22" s="9">
        <v>816</v>
      </c>
      <c r="H22" s="9">
        <v>689</v>
      </c>
      <c r="I22" s="9">
        <v>703</v>
      </c>
      <c r="J22" s="9">
        <v>618</v>
      </c>
      <c r="K22" s="9">
        <v>599</v>
      </c>
      <c r="L22" s="9">
        <v>574</v>
      </c>
      <c r="M22" s="9">
        <v>685</v>
      </c>
      <c r="N22" s="9">
        <v>675</v>
      </c>
      <c r="O22" s="9">
        <v>698</v>
      </c>
      <c r="Q22" s="37">
        <f t="shared" si="2"/>
        <v>23</v>
      </c>
      <c r="R22" s="39">
        <f t="shared" si="3"/>
        <v>3.4074074074074076E-2</v>
      </c>
    </row>
    <row r="23" spans="1:18" ht="14.25" customHeight="1" x14ac:dyDescent="0.2">
      <c r="A23" s="97" t="s">
        <v>72</v>
      </c>
      <c r="B23" s="9">
        <v>1306</v>
      </c>
      <c r="C23" s="9">
        <v>1265</v>
      </c>
      <c r="D23" s="9">
        <v>1130</v>
      </c>
      <c r="E23" s="9">
        <v>1083</v>
      </c>
      <c r="F23" s="9">
        <v>798</v>
      </c>
      <c r="G23" s="9">
        <v>546</v>
      </c>
      <c r="H23" s="9">
        <v>463</v>
      </c>
      <c r="I23" s="9">
        <v>410</v>
      </c>
      <c r="J23" s="9">
        <v>449</v>
      </c>
      <c r="K23" s="9">
        <v>403</v>
      </c>
      <c r="L23" s="9">
        <v>420</v>
      </c>
      <c r="M23" s="9">
        <v>468</v>
      </c>
      <c r="N23" s="9">
        <v>550</v>
      </c>
      <c r="O23" s="9">
        <v>619</v>
      </c>
      <c r="Q23" s="37">
        <f t="shared" si="2"/>
        <v>69</v>
      </c>
      <c r="R23" s="39">
        <f t="shared" si="3"/>
        <v>0.12545454545454546</v>
      </c>
    </row>
    <row r="24" spans="1:18" ht="14.25" customHeight="1" x14ac:dyDescent="0.2">
      <c r="A24" s="97" t="s">
        <v>73</v>
      </c>
      <c r="B24" s="9">
        <v>14161</v>
      </c>
      <c r="C24" s="9">
        <v>14944</v>
      </c>
      <c r="D24" s="9">
        <v>14733</v>
      </c>
      <c r="E24" s="9">
        <v>14491</v>
      </c>
      <c r="F24" s="9">
        <v>11927</v>
      </c>
      <c r="G24" s="9">
        <v>10450</v>
      </c>
      <c r="H24" s="9">
        <v>9740</v>
      </c>
      <c r="I24" s="9">
        <v>9133</v>
      </c>
      <c r="J24" s="9">
        <v>8985</v>
      </c>
      <c r="K24" s="9">
        <v>8525</v>
      </c>
      <c r="L24" s="9">
        <v>8882</v>
      </c>
      <c r="M24" s="9">
        <v>9074</v>
      </c>
      <c r="N24" s="9">
        <v>8759</v>
      </c>
      <c r="O24" s="9">
        <v>8994</v>
      </c>
      <c r="Q24" s="37">
        <f t="shared" si="2"/>
        <v>235</v>
      </c>
      <c r="R24" s="39">
        <f t="shared" si="3"/>
        <v>2.682954675191232E-2</v>
      </c>
    </row>
    <row r="25" spans="1:18" ht="14.25" customHeight="1" x14ac:dyDescent="0.2">
      <c r="A25" s="98" t="s">
        <v>74</v>
      </c>
      <c r="B25" s="11">
        <v>7654</v>
      </c>
      <c r="C25" s="11">
        <v>7477</v>
      </c>
      <c r="D25" s="11">
        <v>6745</v>
      </c>
      <c r="E25" s="11">
        <v>6802</v>
      </c>
      <c r="F25" s="11">
        <v>5064</v>
      </c>
      <c r="G25" s="11">
        <v>4080</v>
      </c>
      <c r="H25" s="11">
        <v>3246</v>
      </c>
      <c r="I25" s="11">
        <v>2675</v>
      </c>
      <c r="J25" s="11">
        <v>2864</v>
      </c>
      <c r="K25" s="11">
        <v>2926</v>
      </c>
      <c r="L25" s="11">
        <v>2900</v>
      </c>
      <c r="M25" s="11">
        <v>3330</v>
      </c>
      <c r="N25" s="11">
        <v>3520</v>
      </c>
      <c r="O25" s="11">
        <v>3339</v>
      </c>
      <c r="Q25" s="36">
        <f t="shared" si="2"/>
        <v>-181</v>
      </c>
      <c r="R25" s="40">
        <f t="shared" si="3"/>
        <v>-5.1420454545454547E-2</v>
      </c>
    </row>
    <row r="27" spans="1:18" ht="14.25" customHeight="1" x14ac:dyDescent="0.2">
      <c r="A27" s="30" t="s">
        <v>289</v>
      </c>
    </row>
    <row r="28" spans="1:18" s="161" customFormat="1" ht="14.25" customHeight="1" x14ac:dyDescent="0.2"/>
    <row r="29" spans="1:18" ht="14.25" customHeight="1" x14ac:dyDescent="0.2">
      <c r="A29" s="14"/>
      <c r="B29" s="28" t="s">
        <v>140</v>
      </c>
      <c r="C29" s="28" t="s">
        <v>141</v>
      </c>
      <c r="D29" s="28" t="s">
        <v>142</v>
      </c>
      <c r="E29" s="28" t="s">
        <v>143</v>
      </c>
      <c r="F29" s="28" t="s">
        <v>144</v>
      </c>
      <c r="G29" s="28" t="s">
        <v>145</v>
      </c>
      <c r="H29" s="28" t="s">
        <v>146</v>
      </c>
      <c r="I29" s="28" t="s">
        <v>147</v>
      </c>
      <c r="J29" s="28" t="s">
        <v>148</v>
      </c>
      <c r="K29" s="28" t="s">
        <v>149</v>
      </c>
      <c r="L29" s="28" t="s">
        <v>150</v>
      </c>
      <c r="M29" s="28" t="s">
        <v>151</v>
      </c>
      <c r="N29" s="28" t="s">
        <v>152</v>
      </c>
      <c r="O29" s="28" t="s">
        <v>267</v>
      </c>
    </row>
    <row r="30" spans="1:18" ht="14.25" customHeight="1" x14ac:dyDescent="0.2">
      <c r="A30" s="4" t="s">
        <v>153</v>
      </c>
      <c r="B30" s="68">
        <f t="shared" ref="B30:L30" si="4">B5/B$5</f>
        <v>1</v>
      </c>
      <c r="C30" s="68">
        <f t="shared" si="4"/>
        <v>1</v>
      </c>
      <c r="D30" s="68">
        <f t="shared" si="4"/>
        <v>1</v>
      </c>
      <c r="E30" s="68">
        <f t="shared" si="4"/>
        <v>1</v>
      </c>
      <c r="F30" s="68">
        <f t="shared" si="4"/>
        <v>1</v>
      </c>
      <c r="G30" s="68">
        <f t="shared" si="4"/>
        <v>1</v>
      </c>
      <c r="H30" s="68">
        <f t="shared" si="4"/>
        <v>1</v>
      </c>
      <c r="I30" s="68">
        <f t="shared" si="4"/>
        <v>1</v>
      </c>
      <c r="J30" s="68">
        <f t="shared" si="4"/>
        <v>1</v>
      </c>
      <c r="K30" s="68">
        <f t="shared" si="4"/>
        <v>1</v>
      </c>
      <c r="L30" s="68">
        <f t="shared" si="4"/>
        <v>1</v>
      </c>
      <c r="M30" s="68">
        <f t="shared" ref="M30:O30" si="5">M5/M$5</f>
        <v>1</v>
      </c>
      <c r="N30" s="68">
        <f t="shared" si="5"/>
        <v>1</v>
      </c>
      <c r="O30" s="68">
        <f t="shared" si="5"/>
        <v>1</v>
      </c>
    </row>
    <row r="31" spans="1:18" ht="14.25" customHeight="1" x14ac:dyDescent="0.2">
      <c r="A31" s="99" t="s">
        <v>189</v>
      </c>
      <c r="B31" s="75"/>
      <c r="C31" s="75"/>
      <c r="D31" s="75"/>
      <c r="E31" s="75"/>
      <c r="F31" s="75"/>
      <c r="G31" s="75"/>
      <c r="H31" s="75"/>
      <c r="I31" s="75"/>
      <c r="J31" s="75"/>
      <c r="K31" s="75"/>
      <c r="L31" s="75"/>
      <c r="M31" s="75"/>
      <c r="N31" s="75"/>
      <c r="O31" s="75"/>
    </row>
    <row r="32" spans="1:18" ht="14.25" customHeight="1" x14ac:dyDescent="0.2">
      <c r="A32" s="97" t="s">
        <v>57</v>
      </c>
      <c r="B32" s="70">
        <f t="shared" ref="B32:L32" si="6">B7/B$5</f>
        <v>1.2387741552224203E-2</v>
      </c>
      <c r="C32" s="70">
        <f t="shared" si="6"/>
        <v>1.2884542017826796E-2</v>
      </c>
      <c r="D32" s="70">
        <f t="shared" si="6"/>
        <v>9.9112012305971192E-3</v>
      </c>
      <c r="E32" s="70">
        <f t="shared" si="6"/>
        <v>8.3409732333854653E-3</v>
      </c>
      <c r="F32" s="70">
        <f t="shared" si="6"/>
        <v>7.2692932753546796E-3</v>
      </c>
      <c r="G32" s="70">
        <f t="shared" si="6"/>
        <v>7.1703392794683456E-3</v>
      </c>
      <c r="H32" s="70">
        <f t="shared" si="6"/>
        <v>7.2229614141798137E-3</v>
      </c>
      <c r="I32" s="70">
        <f t="shared" si="6"/>
        <v>7.8681049822064055E-3</v>
      </c>
      <c r="J32" s="70">
        <f t="shared" si="6"/>
        <v>1.0866456963111238E-2</v>
      </c>
      <c r="K32" s="70">
        <f t="shared" si="6"/>
        <v>1.0570580949912152E-2</v>
      </c>
      <c r="L32" s="70">
        <f t="shared" si="6"/>
        <v>1.2036672478767085E-2</v>
      </c>
      <c r="M32" s="70">
        <f t="shared" ref="M32:O32" si="7">M7/M$5</f>
        <v>1.1746152591223014E-2</v>
      </c>
      <c r="N32" s="70">
        <f t="shared" si="7"/>
        <v>8.989552682018195E-3</v>
      </c>
      <c r="O32" s="70">
        <f t="shared" si="7"/>
        <v>1.7459753787878788E-3</v>
      </c>
    </row>
    <row r="33" spans="1:15" ht="14.25" customHeight="1" x14ac:dyDescent="0.2">
      <c r="A33" s="97" t="s">
        <v>58</v>
      </c>
      <c r="B33" s="70">
        <f t="shared" ref="B33:L33" si="8">B8/B$5</f>
        <v>7.4431282105042454E-3</v>
      </c>
      <c r="C33" s="70">
        <f t="shared" si="8"/>
        <v>6.7284014844102248E-3</v>
      </c>
      <c r="D33" s="70">
        <f t="shared" si="8"/>
        <v>4.8769402880715984E-3</v>
      </c>
      <c r="E33" s="70">
        <f t="shared" si="8"/>
        <v>3.5413183771054665E-3</v>
      </c>
      <c r="F33" s="70">
        <f t="shared" si="8"/>
        <v>4.7217463873149733E-3</v>
      </c>
      <c r="G33" s="70">
        <f t="shared" si="8"/>
        <v>4.572028181681907E-3</v>
      </c>
      <c r="H33" s="70">
        <f t="shared" si="8"/>
        <v>5.7023379585630111E-3</v>
      </c>
      <c r="I33" s="70">
        <f t="shared" si="8"/>
        <v>6.3667704626334523E-3</v>
      </c>
      <c r="J33" s="70">
        <f t="shared" si="8"/>
        <v>6.4054904203603089E-3</v>
      </c>
      <c r="K33" s="70">
        <f t="shared" si="8"/>
        <v>6.4517987269218586E-3</v>
      </c>
      <c r="L33" s="70">
        <f t="shared" si="8"/>
        <v>8.1275662298216991E-3</v>
      </c>
      <c r="M33" s="70">
        <f t="shared" ref="M33:O33" si="9">M8/M$5</f>
        <v>7.0694436891619991E-3</v>
      </c>
      <c r="N33" s="70">
        <f>N8/N$5</f>
        <v>5.8580568528466921E-3</v>
      </c>
      <c r="O33" s="70">
        <f t="shared" si="9"/>
        <v>1.7459753787878788E-3</v>
      </c>
    </row>
    <row r="34" spans="1:15" ht="14.25" customHeight="1" x14ac:dyDescent="0.2">
      <c r="A34" s="97" t="s">
        <v>59</v>
      </c>
      <c r="B34" s="70">
        <f t="shared" ref="B34:L34" si="10">B9/B$5</f>
        <v>1.5724918754586436E-2</v>
      </c>
      <c r="C34" s="70">
        <f t="shared" si="10"/>
        <v>1.7948184372073666E-2</v>
      </c>
      <c r="D34" s="70">
        <f t="shared" si="10"/>
        <v>1.9857362606628442E-2</v>
      </c>
      <c r="E34" s="70">
        <f t="shared" si="10"/>
        <v>1.923457189595355E-2</v>
      </c>
      <c r="F34" s="70">
        <f t="shared" si="10"/>
        <v>1.9216409715816753E-2</v>
      </c>
      <c r="G34" s="70">
        <f t="shared" si="10"/>
        <v>2.1436066556738121E-2</v>
      </c>
      <c r="H34" s="70">
        <f t="shared" si="10"/>
        <v>2.4628669182936432E-2</v>
      </c>
      <c r="I34" s="70">
        <f t="shared" si="10"/>
        <v>2.3910142348754448E-2</v>
      </c>
      <c r="J34" s="70">
        <f t="shared" si="10"/>
        <v>2.1361166714326564E-2</v>
      </c>
      <c r="K34" s="70">
        <f t="shared" si="10"/>
        <v>2.2840519600218899E-2</v>
      </c>
      <c r="L34" s="70">
        <f t="shared" si="10"/>
        <v>2.28921761628888E-2</v>
      </c>
      <c r="M34" s="70">
        <f t="shared" ref="M34:O34" si="11">M9/M$5</f>
        <v>2.0746098210886944E-2</v>
      </c>
      <c r="N34" s="70">
        <f t="shared" si="11"/>
        <v>1.7682153173339092E-2</v>
      </c>
      <c r="O34" s="70">
        <f t="shared" si="11"/>
        <v>6.3032670454545451E-3</v>
      </c>
    </row>
    <row r="35" spans="1:15" ht="14.25" customHeight="1" x14ac:dyDescent="0.2">
      <c r="A35" s="97" t="s">
        <v>60</v>
      </c>
      <c r="B35" s="70">
        <f t="shared" ref="B35:L35" si="12">B10/B$5</f>
        <v>1.2282908760526959E-2</v>
      </c>
      <c r="C35" s="70">
        <f t="shared" si="12"/>
        <v>1.3266049318489232E-2</v>
      </c>
      <c r="D35" s="70">
        <f t="shared" si="12"/>
        <v>1.4718221227800308E-2</v>
      </c>
      <c r="E35" s="70">
        <f t="shared" si="12"/>
        <v>1.3661938916752053E-2</v>
      </c>
      <c r="F35" s="70">
        <f t="shared" si="12"/>
        <v>1.0234110774366407E-2</v>
      </c>
      <c r="G35" s="70">
        <f t="shared" si="12"/>
        <v>1.3641133263378805E-2</v>
      </c>
      <c r="H35" s="70">
        <f t="shared" si="12"/>
        <v>1.3794227061666713E-2</v>
      </c>
      <c r="I35" s="70">
        <f t="shared" si="12"/>
        <v>9.1470195729537358E-3</v>
      </c>
      <c r="J35" s="70">
        <f t="shared" si="12"/>
        <v>5.4904203603088359E-3</v>
      </c>
      <c r="K35" s="70">
        <f t="shared" si="12"/>
        <v>4.6084276620870415E-3</v>
      </c>
      <c r="L35" s="70">
        <f t="shared" si="12"/>
        <v>5.7371055739917883E-3</v>
      </c>
      <c r="M35" s="70">
        <f t="shared" ref="M35:O35" si="13">M10/M$5</f>
        <v>4.3504268856381532E-3</v>
      </c>
      <c r="N35" s="70">
        <f t="shared" si="13"/>
        <v>5.2911481251518505E-3</v>
      </c>
      <c r="O35" s="70">
        <f t="shared" si="13"/>
        <v>1.3316761363636363E-3</v>
      </c>
    </row>
    <row r="36" spans="1:15" ht="14.25" customHeight="1" x14ac:dyDescent="0.2">
      <c r="A36" s="97" t="s">
        <v>61</v>
      </c>
      <c r="B36" s="70">
        <f t="shared" ref="B36:L36" si="14">B11/B$5</f>
        <v>8.0564000419331164E-2</v>
      </c>
      <c r="C36" s="70">
        <f t="shared" si="14"/>
        <v>7.2954600631221167E-2</v>
      </c>
      <c r="D36" s="70">
        <f t="shared" si="14"/>
        <v>7.4762271011047404E-2</v>
      </c>
      <c r="E36" s="70">
        <f t="shared" si="14"/>
        <v>8.2133419619263334E-2</v>
      </c>
      <c r="F36" s="70">
        <f t="shared" si="14"/>
        <v>8.0686959195326563E-2</v>
      </c>
      <c r="G36" s="70">
        <f t="shared" si="14"/>
        <v>8.7593064508069751E-2</v>
      </c>
      <c r="H36" s="70">
        <f t="shared" si="14"/>
        <v>9.1427485268960274E-2</v>
      </c>
      <c r="I36" s="70">
        <f t="shared" si="14"/>
        <v>9.6530249110320279E-2</v>
      </c>
      <c r="J36" s="70">
        <f t="shared" si="14"/>
        <v>0.10314555333142694</v>
      </c>
      <c r="K36" s="70">
        <f t="shared" si="14"/>
        <v>0.10579221751778566</v>
      </c>
      <c r="L36" s="70">
        <f t="shared" si="14"/>
        <v>0.10540525338882951</v>
      </c>
      <c r="M36" s="70">
        <f t="shared" ref="M36:O36" si="15">M11/M$5</f>
        <v>9.9162542824514657E-2</v>
      </c>
      <c r="N36" s="70">
        <f t="shared" si="15"/>
        <v>8.6764030991010446E-2</v>
      </c>
      <c r="O36" s="70">
        <f t="shared" si="15"/>
        <v>4.2791193181818184E-2</v>
      </c>
    </row>
    <row r="37" spans="1:15" ht="14.25" customHeight="1" x14ac:dyDescent="0.2">
      <c r="A37" s="97" t="s">
        <v>62</v>
      </c>
      <c r="B37" s="70">
        <f t="shared" ref="B37:L37" si="16">B12/B$5</f>
        <v>1.4414508858370898E-2</v>
      </c>
      <c r="C37" s="70">
        <f t="shared" si="16"/>
        <v>1.4618666111746956E-2</v>
      </c>
      <c r="D37" s="70">
        <f t="shared" si="16"/>
        <v>1.5260103482030486E-2</v>
      </c>
      <c r="E37" s="70">
        <f t="shared" si="16"/>
        <v>1.6610041525103814E-2</v>
      </c>
      <c r="F37" s="70">
        <f t="shared" si="16"/>
        <v>1.7920674660693109E-2</v>
      </c>
      <c r="G37" s="70">
        <f t="shared" si="16"/>
        <v>1.8512966571728375E-2</v>
      </c>
      <c r="H37" s="70">
        <f t="shared" si="16"/>
        <v>1.960518098134521E-2</v>
      </c>
      <c r="I37" s="70">
        <f t="shared" si="16"/>
        <v>1.9711966192170818E-2</v>
      </c>
      <c r="J37" s="70">
        <f t="shared" si="16"/>
        <v>1.8129825564769803E-2</v>
      </c>
      <c r="K37" s="70">
        <f t="shared" si="16"/>
        <v>1.8174486592355772E-2</v>
      </c>
      <c r="L37" s="70">
        <f t="shared" si="16"/>
        <v>1.8336239383542383E-2</v>
      </c>
      <c r="M37" s="70">
        <f t="shared" ref="M37:O37" si="17">M12/M$5</f>
        <v>1.7347327206482136E-2</v>
      </c>
      <c r="N37" s="70">
        <f t="shared" si="17"/>
        <v>1.6845287908646707E-2</v>
      </c>
      <c r="O37" s="70">
        <f t="shared" si="17"/>
        <v>1.3879024621212122E-2</v>
      </c>
    </row>
    <row r="38" spans="1:15" ht="14.25" customHeight="1" x14ac:dyDescent="0.2">
      <c r="A38" s="97" t="s">
        <v>63</v>
      </c>
      <c r="B38" s="70">
        <f t="shared" ref="B38:L38" si="18">B13/B$5</f>
        <v>8.3516790718803514E-3</v>
      </c>
      <c r="C38" s="70">
        <f t="shared" si="18"/>
        <v>7.3353449172822811E-3</v>
      </c>
      <c r="D38" s="70">
        <f t="shared" si="18"/>
        <v>7.7786323591106142E-3</v>
      </c>
      <c r="E38" s="70">
        <f t="shared" si="18"/>
        <v>7.1904941667116076E-3</v>
      </c>
      <c r="F38" s="70">
        <f t="shared" si="18"/>
        <v>6.1492511090613603E-3</v>
      </c>
      <c r="G38" s="70">
        <f t="shared" si="18"/>
        <v>6.5707290261330133E-3</v>
      </c>
      <c r="H38" s="70">
        <f t="shared" si="18"/>
        <v>6.9242675211122276E-3</v>
      </c>
      <c r="I38" s="70">
        <f t="shared" si="18"/>
        <v>6.3667704626334523E-3</v>
      </c>
      <c r="J38" s="70">
        <f t="shared" si="18"/>
        <v>5.633400057191879E-3</v>
      </c>
      <c r="K38" s="70">
        <f t="shared" si="18"/>
        <v>5.9333506149370661E-3</v>
      </c>
      <c r="L38" s="70">
        <f t="shared" si="18"/>
        <v>5.7652286405309632E-3</v>
      </c>
      <c r="M38" s="70">
        <f t="shared" ref="M38:O38" si="19">M13/M$5</f>
        <v>6.1177878079286532E-3</v>
      </c>
      <c r="N38" s="70">
        <f t="shared" si="19"/>
        <v>6.2629916583430067E-3</v>
      </c>
      <c r="O38" s="70">
        <f t="shared" si="19"/>
        <v>6.569602272727273E-3</v>
      </c>
    </row>
    <row r="39" spans="1:15" ht="14.25" customHeight="1" x14ac:dyDescent="0.2">
      <c r="A39" s="97" t="s">
        <v>64</v>
      </c>
      <c r="B39" s="70">
        <f t="shared" ref="B39:L39" si="20">B14/B$5</f>
        <v>4.2544641297131078E-2</v>
      </c>
      <c r="C39" s="70">
        <f t="shared" si="20"/>
        <v>4.675198557208754E-2</v>
      </c>
      <c r="D39" s="70">
        <f t="shared" si="20"/>
        <v>4.6741714445532094E-2</v>
      </c>
      <c r="E39" s="70">
        <f t="shared" si="20"/>
        <v>4.4904636071113987E-2</v>
      </c>
      <c r="F39" s="70">
        <f t="shared" si="20"/>
        <v>5.3081214037861819E-2</v>
      </c>
      <c r="G39" s="70">
        <f t="shared" si="20"/>
        <v>5.8911707390196369E-2</v>
      </c>
      <c r="H39" s="70">
        <f t="shared" si="20"/>
        <v>6.56040405137535E-2</v>
      </c>
      <c r="I39" s="70">
        <f t="shared" si="20"/>
        <v>6.6169928825622781E-2</v>
      </c>
      <c r="J39" s="70">
        <f t="shared" si="20"/>
        <v>6.4569631112382037E-2</v>
      </c>
      <c r="K39" s="70">
        <f t="shared" si="20"/>
        <v>6.2559405512831595E-2</v>
      </c>
      <c r="L39" s="70">
        <f t="shared" si="20"/>
        <v>5.8467855334945723E-2</v>
      </c>
      <c r="M39" s="70">
        <f t="shared" ref="M39:O39" si="21">M14/M$5</f>
        <v>5.6120506824732179E-2</v>
      </c>
      <c r="N39" s="70">
        <f t="shared" si="21"/>
        <v>5.8499581567367655E-2</v>
      </c>
      <c r="O39" s="70">
        <f t="shared" si="21"/>
        <v>5.4657907196969696E-2</v>
      </c>
    </row>
    <row r="40" spans="1:15" ht="14.25" customHeight="1" x14ac:dyDescent="0.2">
      <c r="A40" s="97" t="s">
        <v>65</v>
      </c>
      <c r="B40" s="70">
        <f t="shared" ref="B40:L40" si="22">B15/B$5</f>
        <v>6.2899675018345735E-3</v>
      </c>
      <c r="C40" s="70">
        <f t="shared" si="22"/>
        <v>6.1908230152949743E-3</v>
      </c>
      <c r="D40" s="70">
        <f t="shared" si="22"/>
        <v>9.6140399944063763E-3</v>
      </c>
      <c r="E40" s="70">
        <f t="shared" si="22"/>
        <v>7.7297812292149775E-3</v>
      </c>
      <c r="F40" s="70">
        <f t="shared" si="22"/>
        <v>6.1272894979575703E-3</v>
      </c>
      <c r="G40" s="70">
        <f t="shared" si="22"/>
        <v>5.8711837305751259E-3</v>
      </c>
      <c r="H40" s="70">
        <f t="shared" si="22"/>
        <v>5.1592581529855816E-3</v>
      </c>
      <c r="I40" s="70">
        <f t="shared" si="22"/>
        <v>5.4214857651245551E-3</v>
      </c>
      <c r="J40" s="70">
        <f t="shared" si="22"/>
        <v>6.205318844724049E-3</v>
      </c>
      <c r="K40" s="70">
        <f t="shared" si="22"/>
        <v>5.4149025029522737E-3</v>
      </c>
      <c r="L40" s="70">
        <f t="shared" si="22"/>
        <v>4.6684290455031221E-3</v>
      </c>
      <c r="M40" s="70">
        <f t="shared" ref="M40:O40" si="23">M15/M$5</f>
        <v>5.1933220947305457E-3</v>
      </c>
      <c r="N40" s="70">
        <f t="shared" si="23"/>
        <v>4.7782307048565183E-3</v>
      </c>
      <c r="O40" s="70">
        <f t="shared" si="23"/>
        <v>6.036931818181818E-3</v>
      </c>
    </row>
    <row r="41" spans="1:15" ht="14.25" customHeight="1" x14ac:dyDescent="0.2">
      <c r="A41" s="97" t="s">
        <v>66</v>
      </c>
      <c r="B41" s="70">
        <f t="shared" ref="B41:L41" si="24">B16/B$5</f>
        <v>1.4606702309815844E-2</v>
      </c>
      <c r="C41" s="70">
        <f t="shared" si="24"/>
        <v>7.6995109770055144E-3</v>
      </c>
      <c r="D41" s="70">
        <f t="shared" si="24"/>
        <v>6.9920290868410008E-3</v>
      </c>
      <c r="E41" s="70">
        <f t="shared" si="24"/>
        <v>7.0466842833773755E-3</v>
      </c>
      <c r="F41" s="70">
        <f t="shared" si="24"/>
        <v>6.5884833311371724E-3</v>
      </c>
      <c r="G41" s="70">
        <f t="shared" si="24"/>
        <v>6.3958427022435416E-3</v>
      </c>
      <c r="H41" s="70">
        <f t="shared" si="24"/>
        <v>6.3268797349770546E-3</v>
      </c>
      <c r="I41" s="70">
        <f t="shared" si="24"/>
        <v>5.8941281138790037E-3</v>
      </c>
      <c r="J41" s="70">
        <f t="shared" si="24"/>
        <v>5.3474406634257936E-3</v>
      </c>
      <c r="K41" s="70">
        <f t="shared" si="24"/>
        <v>4.52201964342291E-3</v>
      </c>
      <c r="L41" s="70">
        <f t="shared" si="24"/>
        <v>4.6403059789639463E-3</v>
      </c>
      <c r="M41" s="70">
        <f t="shared" ref="M41:O41" si="25">M16/M$5</f>
        <v>4.7310892381314919E-3</v>
      </c>
      <c r="N41" s="70">
        <f t="shared" si="25"/>
        <v>4.7512350511567641E-3</v>
      </c>
      <c r="O41" s="70">
        <f t="shared" si="25"/>
        <v>4.3205492424242421E-3</v>
      </c>
    </row>
    <row r="42" spans="1:15" ht="14.25" customHeight="1" x14ac:dyDescent="0.2">
      <c r="A42" s="97" t="s">
        <v>67</v>
      </c>
      <c r="B42" s="70">
        <f t="shared" ref="B42:L42" si="26">B17/B$5</f>
        <v>6.1309711010937552E-2</v>
      </c>
      <c r="C42" s="70">
        <f t="shared" si="26"/>
        <v>5.0376304928380675E-2</v>
      </c>
      <c r="D42" s="70">
        <f t="shared" si="26"/>
        <v>5.668787582156342E-2</v>
      </c>
      <c r="E42" s="70">
        <f t="shared" si="26"/>
        <v>5.9123838285786191E-2</v>
      </c>
      <c r="F42" s="70">
        <f t="shared" si="26"/>
        <v>6.2941977423463788E-2</v>
      </c>
      <c r="G42" s="70">
        <f t="shared" si="26"/>
        <v>6.6481786838554935E-2</v>
      </c>
      <c r="H42" s="70">
        <f t="shared" si="26"/>
        <v>6.2399869660846659E-2</v>
      </c>
      <c r="I42" s="70">
        <f t="shared" si="26"/>
        <v>7.2898131672597871E-2</v>
      </c>
      <c r="J42" s="70">
        <f t="shared" si="26"/>
        <v>6.7657992565055766E-2</v>
      </c>
      <c r="K42" s="70">
        <f t="shared" si="26"/>
        <v>6.8665572165096916E-2</v>
      </c>
      <c r="L42" s="70">
        <f t="shared" si="26"/>
        <v>6.2630069182743692E-2</v>
      </c>
      <c r="M42" s="70">
        <f t="shared" ref="M42:O42" si="27">M17/M$5</f>
        <v>5.7153733210071236E-2</v>
      </c>
      <c r="N42" s="70">
        <f t="shared" si="27"/>
        <v>6.808303863078044E-2</v>
      </c>
      <c r="O42" s="70">
        <f t="shared" si="27"/>
        <v>4.7821969696969696E-2</v>
      </c>
    </row>
    <row r="43" spans="1:15" ht="14.25" customHeight="1" x14ac:dyDescent="0.2">
      <c r="A43" s="100" t="s">
        <v>190</v>
      </c>
      <c r="B43" s="70"/>
      <c r="C43" s="70"/>
      <c r="D43" s="70"/>
      <c r="E43" s="70"/>
      <c r="F43" s="70"/>
      <c r="G43" s="70"/>
      <c r="H43" s="70"/>
      <c r="I43" s="70"/>
      <c r="J43" s="70"/>
      <c r="K43" s="70"/>
      <c r="L43" s="70"/>
      <c r="M43" s="70"/>
      <c r="N43" s="70"/>
      <c r="O43" s="70"/>
    </row>
    <row r="44" spans="1:15" ht="14.25" customHeight="1" x14ac:dyDescent="0.2">
      <c r="A44" s="97" t="s">
        <v>68</v>
      </c>
      <c r="B44" s="70">
        <f t="shared" ref="B44:L44" si="28">B19/B$5</f>
        <v>0.10326029982178425</v>
      </c>
      <c r="C44" s="70">
        <f t="shared" si="28"/>
        <v>0.1078278361599556</v>
      </c>
      <c r="D44" s="70">
        <f t="shared" si="28"/>
        <v>0.10003845615997763</v>
      </c>
      <c r="E44" s="70">
        <f t="shared" si="28"/>
        <v>9.6927861367272466E-2</v>
      </c>
      <c r="F44" s="70">
        <f t="shared" si="28"/>
        <v>0.10767777924188518</v>
      </c>
      <c r="G44" s="70">
        <f t="shared" si="28"/>
        <v>0.10970369259981012</v>
      </c>
      <c r="H44" s="70">
        <f t="shared" si="28"/>
        <v>0.11594753849078122</v>
      </c>
      <c r="I44" s="70">
        <f t="shared" si="28"/>
        <v>0.12194172597864769</v>
      </c>
      <c r="J44" s="70">
        <f t="shared" si="28"/>
        <v>0.11887331998856163</v>
      </c>
      <c r="K44" s="70">
        <f t="shared" si="28"/>
        <v>0.12062559405512832</v>
      </c>
      <c r="L44" s="70">
        <f t="shared" si="28"/>
        <v>0.1253445075651049</v>
      </c>
      <c r="M44" s="70">
        <f t="shared" ref="M44:O44" si="29">M19/M$5</f>
        <v>0.12659742237207025</v>
      </c>
      <c r="N44" s="70">
        <f t="shared" si="29"/>
        <v>0.13079394217530976</v>
      </c>
      <c r="O44" s="70">
        <f t="shared" si="29"/>
        <v>0.14237097537878787</v>
      </c>
    </row>
    <row r="45" spans="1:15" ht="14.25" customHeight="1" x14ac:dyDescent="0.2">
      <c r="A45" s="97" t="s">
        <v>69</v>
      </c>
      <c r="B45" s="70">
        <f t="shared" ref="B45:L45" si="30">B20/B$5</f>
        <v>0.16385365342279065</v>
      </c>
      <c r="C45" s="70">
        <f t="shared" si="30"/>
        <v>0.17207713383969758</v>
      </c>
      <c r="D45" s="70">
        <f t="shared" si="30"/>
        <v>0.18609285414627325</v>
      </c>
      <c r="E45" s="70">
        <f t="shared" si="30"/>
        <v>0.18369914972406479</v>
      </c>
      <c r="F45" s="70">
        <f t="shared" si="30"/>
        <v>0.17654939166337241</v>
      </c>
      <c r="G45" s="70">
        <f t="shared" si="30"/>
        <v>0.16956478289112076</v>
      </c>
      <c r="H45" s="70">
        <f t="shared" si="30"/>
        <v>0.16629103646780893</v>
      </c>
      <c r="I45" s="70">
        <f t="shared" si="30"/>
        <v>0.16931717081850534</v>
      </c>
      <c r="J45" s="70">
        <f t="shared" si="30"/>
        <v>0.17097512153274236</v>
      </c>
      <c r="K45" s="70">
        <f t="shared" si="30"/>
        <v>0.17909502001785765</v>
      </c>
      <c r="L45" s="70">
        <f t="shared" si="30"/>
        <v>0.17810338039259802</v>
      </c>
      <c r="M45" s="70">
        <f t="shared" ref="M45:O45" si="31">M20/M$5</f>
        <v>0.17999891239327859</v>
      </c>
      <c r="N45" s="70">
        <f t="shared" si="31"/>
        <v>0.18578408876170938</v>
      </c>
      <c r="O45" s="70">
        <f t="shared" si="31"/>
        <v>0.22185724431818182</v>
      </c>
    </row>
    <row r="46" spans="1:15" ht="14.25" customHeight="1" x14ac:dyDescent="0.2">
      <c r="A46" s="97" t="s">
        <v>70</v>
      </c>
      <c r="B46" s="70">
        <f t="shared" ref="B46:L46" si="32">B21/B$5</f>
        <v>2.6662473354998776E-2</v>
      </c>
      <c r="C46" s="70">
        <f t="shared" si="32"/>
        <v>2.9150626018797907E-2</v>
      </c>
      <c r="D46" s="70">
        <f t="shared" si="32"/>
        <v>2.8300237728988951E-2</v>
      </c>
      <c r="E46" s="70">
        <f t="shared" si="32"/>
        <v>2.5813874058494671E-2</v>
      </c>
      <c r="F46" s="70">
        <f t="shared" si="32"/>
        <v>3.0065445601089296E-2</v>
      </c>
      <c r="G46" s="70">
        <f t="shared" si="32"/>
        <v>2.6532753710088442E-2</v>
      </c>
      <c r="H46" s="70">
        <f t="shared" si="32"/>
        <v>2.5063133027398377E-2</v>
      </c>
      <c r="I46" s="70">
        <f t="shared" si="32"/>
        <v>2.9220418149466191E-2</v>
      </c>
      <c r="J46" s="70">
        <f t="shared" si="32"/>
        <v>2.5993708893337145E-2</v>
      </c>
      <c r="K46" s="70">
        <f t="shared" si="32"/>
        <v>2.6066418963679828E-2</v>
      </c>
      <c r="L46" s="70">
        <f t="shared" si="32"/>
        <v>2.8544912537263063E-2</v>
      </c>
      <c r="M46" s="70">
        <f t="shared" ref="M46:O46" si="33">M21/M$5</f>
        <v>3.5048126597422374E-2</v>
      </c>
      <c r="N46" s="70">
        <f t="shared" si="33"/>
        <v>3.506735415598089E-2</v>
      </c>
      <c r="O46" s="70">
        <f t="shared" si="33"/>
        <v>4.4625946969696968E-2</v>
      </c>
    </row>
    <row r="47" spans="1:15" ht="14.25" customHeight="1" x14ac:dyDescent="0.2">
      <c r="A47" s="97" t="s">
        <v>71</v>
      </c>
      <c r="B47" s="70">
        <f t="shared" ref="B47:L47" si="34">B22/B$5</f>
        <v>2.6330502847957508E-2</v>
      </c>
      <c r="C47" s="70">
        <f t="shared" si="34"/>
        <v>2.3445357749800576E-2</v>
      </c>
      <c r="D47" s="70">
        <f t="shared" si="34"/>
        <v>2.317857642287792E-2</v>
      </c>
      <c r="E47" s="70">
        <f t="shared" si="34"/>
        <v>2.1805173560552948E-2</v>
      </c>
      <c r="F47" s="70">
        <f t="shared" si="34"/>
        <v>2.0094874159968374E-2</v>
      </c>
      <c r="G47" s="70">
        <f t="shared" si="34"/>
        <v>2.0386748613401288E-2</v>
      </c>
      <c r="H47" s="70">
        <f t="shared" si="34"/>
        <v>1.870909930214245E-2</v>
      </c>
      <c r="I47" s="70">
        <f t="shared" si="34"/>
        <v>1.95451512455516E-2</v>
      </c>
      <c r="J47" s="70">
        <f t="shared" si="34"/>
        <v>1.7672290534744065E-2</v>
      </c>
      <c r="K47" s="70">
        <f t="shared" si="34"/>
        <v>1.7252801059938361E-2</v>
      </c>
      <c r="L47" s="70">
        <f t="shared" si="34"/>
        <v>1.6142640193486699E-2</v>
      </c>
      <c r="M47" s="70">
        <f t="shared" ref="M47:O47" si="35">M22/M$5</f>
        <v>1.8625265104138342E-2</v>
      </c>
      <c r="N47" s="70">
        <f t="shared" si="35"/>
        <v>1.8222066247334179E-2</v>
      </c>
      <c r="O47" s="70">
        <f t="shared" si="35"/>
        <v>2.0655776515151516E-2</v>
      </c>
    </row>
    <row r="48" spans="1:15" ht="14.25" customHeight="1" x14ac:dyDescent="0.2">
      <c r="A48" s="97" t="s">
        <v>72</v>
      </c>
      <c r="B48" s="70">
        <f t="shared" ref="B48:L48" si="36">B23/B$5</f>
        <v>2.2818604326099872E-2</v>
      </c>
      <c r="C48" s="70">
        <f t="shared" si="36"/>
        <v>2.1936669788090037E-2</v>
      </c>
      <c r="D48" s="70">
        <f t="shared" si="36"/>
        <v>1.9752482170325828E-2</v>
      </c>
      <c r="E48" s="70">
        <f t="shared" si="36"/>
        <v>1.9468262956371676E-2</v>
      </c>
      <c r="F48" s="70">
        <f t="shared" si="36"/>
        <v>1.7525365660824879E-2</v>
      </c>
      <c r="G48" s="70">
        <f t="shared" si="36"/>
        <v>1.3641133263378805E-2</v>
      </c>
      <c r="H48" s="70">
        <f t="shared" si="36"/>
        <v>1.2572297499117495E-2</v>
      </c>
      <c r="I48" s="70">
        <f t="shared" si="36"/>
        <v>1.1399021352313167E-2</v>
      </c>
      <c r="J48" s="70">
        <f t="shared" si="36"/>
        <v>1.2839576780097227E-2</v>
      </c>
      <c r="K48" s="70">
        <f t="shared" si="36"/>
        <v>1.1607477173881737E-2</v>
      </c>
      <c r="L48" s="70">
        <f t="shared" si="36"/>
        <v>1.1811687946453681E-2</v>
      </c>
      <c r="M48" s="70">
        <f t="shared" ref="M48:O48" si="37">M23/M$5</f>
        <v>1.2724998640491599E-2</v>
      </c>
      <c r="N48" s="70">
        <f t="shared" si="37"/>
        <v>1.4847609534864886E-2</v>
      </c>
      <c r="O48" s="70">
        <f t="shared" si="37"/>
        <v>1.8317945075757576E-2</v>
      </c>
    </row>
    <row r="49" spans="1:15" ht="14.25" customHeight="1" x14ac:dyDescent="0.2">
      <c r="A49" s="97" t="s">
        <v>73</v>
      </c>
      <c r="B49" s="70">
        <f t="shared" ref="B49:L49" si="38">B24/B$5</f>
        <v>0.24742286053744278</v>
      </c>
      <c r="C49" s="70">
        <f t="shared" si="38"/>
        <v>0.25914750459542885</v>
      </c>
      <c r="D49" s="70">
        <f t="shared" si="38"/>
        <v>0.25753391134107118</v>
      </c>
      <c r="E49" s="70">
        <f t="shared" si="38"/>
        <v>0.26049362742454474</v>
      </c>
      <c r="F49" s="70">
        <f t="shared" si="38"/>
        <v>0.26193613563491019</v>
      </c>
      <c r="G49" s="70">
        <f t="shared" si="38"/>
        <v>0.26108029780642583</v>
      </c>
      <c r="H49" s="70">
        <f t="shared" si="38"/>
        <v>0.26447986531620821</v>
      </c>
      <c r="I49" s="70">
        <f t="shared" si="38"/>
        <v>0.25392015124555162</v>
      </c>
      <c r="J49" s="70">
        <f t="shared" si="38"/>
        <v>0.25693451529882755</v>
      </c>
      <c r="K49" s="70">
        <f t="shared" si="38"/>
        <v>0.24554278637057519</v>
      </c>
      <c r="L49" s="70">
        <f t="shared" si="38"/>
        <v>0.24978907700095618</v>
      </c>
      <c r="M49" s="70">
        <f t="shared" ref="M49:O49" si="39">M24/M$5</f>
        <v>0.24672358475175377</v>
      </c>
      <c r="N49" s="70">
        <f t="shared" si="39"/>
        <v>0.23645493075614826</v>
      </c>
      <c r="O49" s="70">
        <f t="shared" si="39"/>
        <v>0.26615767045454547</v>
      </c>
    </row>
    <row r="50" spans="1:15" ht="14.25" customHeight="1" x14ac:dyDescent="0.2">
      <c r="A50" s="98" t="s">
        <v>74</v>
      </c>
      <c r="B50" s="71">
        <f t="shared" ref="B50:L50" si="40">B25/B$5</f>
        <v>0.13373169794178286</v>
      </c>
      <c r="C50" s="71">
        <f t="shared" si="40"/>
        <v>0.12966045850241043</v>
      </c>
      <c r="D50" s="71">
        <f t="shared" si="40"/>
        <v>0.11790309047685639</v>
      </c>
      <c r="E50" s="71">
        <f t="shared" si="40"/>
        <v>0.12227435330493087</v>
      </c>
      <c r="F50" s="71">
        <f t="shared" si="40"/>
        <v>0.11121359862959547</v>
      </c>
      <c r="G50" s="71">
        <f t="shared" si="40"/>
        <v>0.10193374306700645</v>
      </c>
      <c r="H50" s="71">
        <f t="shared" si="40"/>
        <v>8.8141852445216828E-2</v>
      </c>
      <c r="I50" s="71">
        <f t="shared" si="40"/>
        <v>7.4371663701067611E-2</v>
      </c>
      <c r="J50" s="71">
        <f t="shared" si="40"/>
        <v>8.18987703746068E-2</v>
      </c>
      <c r="K50" s="71">
        <f t="shared" si="40"/>
        <v>8.4276620870416777E-2</v>
      </c>
      <c r="L50" s="71">
        <f t="shared" si="40"/>
        <v>8.1556892963608754E-2</v>
      </c>
      <c r="M50" s="71">
        <f t="shared" ref="M50:O50" si="41">M25/M$5</f>
        <v>9.0543259557344061E-2</v>
      </c>
      <c r="N50" s="71">
        <f t="shared" si="41"/>
        <v>9.5024701023135275E-2</v>
      </c>
      <c r="O50" s="71">
        <f t="shared" si="41"/>
        <v>9.8810369318181823E-2</v>
      </c>
    </row>
  </sheetData>
  <mergeCells count="1">
    <mergeCell ref="Q3:R3"/>
  </mergeCells>
  <hyperlinks>
    <hyperlink ref="A2" location="Contents!A1" display="Back to contents"/>
  </hyperlink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Contents</vt:lpstr>
      <vt:lpstr>Notes</vt:lpstr>
      <vt:lpstr>HL2-HL3 Data Quality</vt:lpstr>
      <vt:lpstr>Data over time</vt:lpstr>
      <vt:lpstr>Tables 1a &amp; b</vt:lpstr>
      <vt:lpstr>Tables 2a &amp; b</vt:lpstr>
      <vt:lpstr>Tables 3a &amp; b</vt:lpstr>
      <vt:lpstr>Table 4</vt:lpstr>
      <vt:lpstr>Tables 5a &amp; b</vt:lpstr>
      <vt:lpstr>Tables 6a-c</vt:lpstr>
      <vt:lpstr>Table 7a &amp; b</vt:lpstr>
      <vt:lpstr>Tables 8a &amp; b</vt:lpstr>
      <vt:lpstr>Tables 9a &amp; b</vt:lpstr>
      <vt:lpstr>Tables 10a &amp; b</vt:lpstr>
      <vt:lpstr>Tables 11a &amp; b</vt:lpstr>
      <vt:lpstr>Table 12</vt:lpstr>
      <vt:lpstr>Table 13</vt:lpstr>
      <vt:lpstr>Table 14</vt:lpstr>
      <vt:lpstr>Table 15</vt:lpstr>
      <vt:lpstr>Tables 16a &amp; b</vt:lpstr>
      <vt:lpstr>Tables 17a &amp; b</vt:lpstr>
      <vt:lpstr> Tables 18a &amp; b</vt:lpstr>
      <vt:lpstr>Tables 19a &amp; b</vt:lpstr>
      <vt:lpstr>Tables 20a &amp; b</vt:lpstr>
      <vt:lpstr>Tables 21a &amp; b</vt:lpstr>
      <vt:lpstr>Tables 22a &amp; b</vt:lpstr>
      <vt:lpstr>Tables 23a &amp; b</vt:lpstr>
      <vt:lpstr>Tables 24a &amp; b</vt:lpstr>
      <vt:lpstr>Table 25</vt:lpstr>
      <vt:lpstr>Table 26</vt:lpstr>
      <vt:lpstr>Table 27</vt:lpstr>
      <vt:lpstr>Table 28</vt:lpstr>
      <vt:lpstr>Tables 29a &amp; b</vt:lpstr>
      <vt:lpstr>Tables 30a &amp; b</vt:lpstr>
      <vt:lpstr>Tables 31a &amp; b</vt:lpstr>
      <vt:lpstr>Table 32</vt:lpstr>
      <vt:lpstr>Table 33</vt:lpstr>
      <vt:lpstr>Tables 34a - d</vt:lpstr>
      <vt:lpstr>Tables 35a - d</vt:lpstr>
      <vt:lpstr>Table 36</vt:lpstr>
      <vt:lpstr>Table 37</vt:lpstr>
      <vt:lpstr>Table 38</vt:lpstr>
      <vt:lpstr>Table 40</vt:lpstr>
      <vt:lpstr>Tables 39 a &amp; b</vt:lpstr>
      <vt:lpstr>Table 41</vt:lpstr>
      <vt:lpstr>Table 42</vt:lpstr>
      <vt:lpstr>Table 43</vt:lpstr>
      <vt:lpstr>Tables 44a &amp; b</vt:lpstr>
      <vt:lpstr>Table 45a &amp; b</vt:lpstr>
      <vt:lpstr>Table 46a - c</vt:lpstr>
      <vt:lpstr>Table 47a - c</vt:lpstr>
      <vt:lpstr>Table 48a &amp; b</vt:lpstr>
      <vt:lpstr>Table 49a &amp; b</vt:lpstr>
      <vt:lpstr>Table 50</vt:lpstr>
      <vt:lpstr>Table 51</vt:lpstr>
      <vt:lpstr>Table 52</vt:lpstr>
      <vt:lpstr>Table 53</vt:lpstr>
      <vt:lpstr>Table 54</vt:lpstr>
      <vt:lpstr>Table 55</vt:lpstr>
      <vt:lpstr>Table 56</vt:lpstr>
      <vt:lpstr>Table 57</vt:lpstr>
      <vt:lpstr>Table 58a &amp; b</vt:lpstr>
      <vt:lpstr>Table 59</vt:lpstr>
      <vt:lpstr>Table 60</vt:lpstr>
      <vt:lpstr>Table 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2021-06-23T10:05:10Z</dcterms:modified>
</cp:coreProperties>
</file>