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scotland.gov.uk\dc2\FS6_Home\Z617897\GDP Q4\"/>
    </mc:Choice>
  </mc:AlternateContent>
  <bookViews>
    <workbookView xWindow="20960" yWindow="80" windowWidth="27560" windowHeight="11600" tabRatio="831" firstSheet="3" activeTab="9"/>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Table R1.1" sheetId="112" r:id="rId10"/>
    <sheet name="Inkscape chart 1 original" sheetId="85" state="hidden" r:id="rId11"/>
    <sheet name="Inkscape chart 2 original" sheetId="86" state="hidden" r:id="rId12"/>
    <sheet name="Inkscape chart 3 (2)" sheetId="103" state="hidden" r:id="rId13"/>
    <sheet name="Inkscape chart 5 (2)" sheetId="104" state="hidden" r:id="rId14"/>
  </sheets>
  <externalReferences>
    <externalReference r:id="rId15"/>
  </externalReference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1.1'!$A$1:$P$194</definedName>
    <definedName name="_xlnm.Print_Area" localSheetId="5">'Table 1.2'!$A$1:$O$188</definedName>
    <definedName name="_xlnm.Print_Area" localSheetId="6">'Table 1.3'!$A$1:$N$193</definedName>
    <definedName name="_xlnm.Print_Area" localSheetId="7">'Table 1.4'!$A$1:$O$66</definedName>
    <definedName name="_xlnm.Print_Area" localSheetId="8">'Table 1.5'!$A$1:$Q$187</definedName>
    <definedName name="_xlnm.Print_Area" localSheetId="9">'Table R1.1'!$A$1:$O$32</definedName>
    <definedName name="_xlnm.Print_Titles" localSheetId="4">'Table 1.1'!$1:$10</definedName>
    <definedName name="_xlnm.Print_Titles" localSheetId="5">'Table 1.2'!$1:$9</definedName>
    <definedName name="_xlnm.Print_Titles" localSheetId="6">'Table 1.3'!$1:$10</definedName>
    <definedName name="_xlnm.Print_Titles" localSheetId="7">'Table 1.4'!$1:$7</definedName>
    <definedName name="_xlnm.Print_Titles" localSheetId="8">'Table 1.5'!$1:$12</definedName>
    <definedName name="Z_1CD376A6_597B_4372_AE9C_797CFAC40532_.wvu.PrintArea" localSheetId="4" hidden="1">'Table 1.1'!$A$1:$F$190</definedName>
    <definedName name="Z_1CD376A6_597B_4372_AE9C_797CFAC40532_.wvu.PrintArea" localSheetId="5" hidden="1">'Table 1.2'!$A$1:$O$187</definedName>
    <definedName name="Z_1CD376A6_597B_4372_AE9C_797CFAC40532_.wvu.PrintArea" localSheetId="6" hidden="1">'Table 1.3'!$A$1:$N$192</definedName>
    <definedName name="Z_1CD376A6_597B_4372_AE9C_797CFAC40532_.wvu.PrintArea" localSheetId="8" hidden="1">'Table 1.5'!$A$1:$P$187</definedName>
    <definedName name="Z_DBCBC3B8_EF48_410B_8E7D_16CC21680905_.wvu.PrintArea" localSheetId="4" hidden="1">'Table 1.1'!$A$1:$F$190</definedName>
    <definedName name="Z_DBCBC3B8_EF48_410B_8E7D_16CC21680905_.wvu.PrintArea" localSheetId="5" hidden="1">'Table 1.2'!$A$1:$O$187</definedName>
    <definedName name="Z_DBCBC3B8_EF48_410B_8E7D_16CC21680905_.wvu.PrintArea" localSheetId="6" hidden="1">'Table 1.3'!$A$1:$N$192</definedName>
    <definedName name="Z_DBCBC3B8_EF48_410B_8E7D_16CC21680905_.wvu.PrintArea" localSheetId="8" hidden="1">'Table 1.5'!$A$1:$P$187</definedName>
  </definedNames>
  <calcPr calcId="162913"/>
  <customWorkbookViews>
    <customWorkbookView name="Stevan - Personal View" guid="{1CD376A6-597B-4372-AE9C-797CFAC40532}" mergeInterval="0" personalView="1" xWindow="1675" yWindow="45" windowWidth="1575" windowHeight="948" tabRatio="842" activeSheetId="4"/>
    <customWorkbookView name="John Dowens - Personal View" guid="{DBCBC3B8-EF48-410B-8E7D-16CC21680905}" mergeInterval="0" personalView="1" maximized="1" windowWidth="1596" windowHeight="994" activeSheetId="5"/>
    <customWorkbookView name="User - Personal View" guid="{C139FAF6-B47C-41EE-9FF7-A3C1F54BCD29}" mergeInterval="0" personalView="1" maximized="1" windowWidth="1596" windowHeight="1001" activeSheetId="9"/>
  </customWorkbookViews>
</workbook>
</file>

<file path=xl/calcChain.xml><?xml version="1.0" encoding="utf-8"?>
<calcChain xmlns="http://schemas.openxmlformats.org/spreadsheetml/2006/main">
  <c r="D135" i="67" l="1"/>
  <c r="E135" i="67"/>
  <c r="F135" i="67"/>
  <c r="G135" i="67"/>
  <c r="H135" i="67"/>
  <c r="I135" i="67"/>
  <c r="J135" i="67"/>
  <c r="K135" i="67"/>
  <c r="L135" i="67"/>
  <c r="M135" i="67"/>
  <c r="N135" i="67"/>
  <c r="C135" i="67"/>
  <c r="D132" i="64"/>
  <c r="E132" i="64"/>
  <c r="F132" i="64"/>
  <c r="G132" i="64"/>
  <c r="H132" i="64"/>
  <c r="I132" i="64"/>
  <c r="J132" i="64"/>
  <c r="K132" i="64"/>
  <c r="L132" i="64"/>
  <c r="M132" i="64"/>
  <c r="N132" i="64"/>
  <c r="O132" i="64"/>
  <c r="C132" i="64"/>
  <c r="K65" i="110" l="1"/>
  <c r="L65" i="110"/>
  <c r="M65" i="110"/>
  <c r="N65" i="110"/>
  <c r="O65" i="110"/>
  <c r="D65" i="110"/>
  <c r="E65" i="110"/>
  <c r="F65" i="110"/>
  <c r="G65" i="110"/>
  <c r="H65" i="110"/>
  <c r="N10" i="67"/>
  <c r="M10" i="67"/>
  <c r="E10" i="67"/>
  <c r="D134" i="67" l="1"/>
  <c r="E134" i="67"/>
  <c r="F134" i="67"/>
  <c r="G134" i="67"/>
  <c r="H134" i="67"/>
  <c r="I134" i="67"/>
  <c r="J134" i="67"/>
  <c r="K134" i="67"/>
  <c r="L134" i="67"/>
  <c r="M134" i="67"/>
  <c r="N134" i="67"/>
  <c r="C134" i="67"/>
  <c r="D131" i="64"/>
  <c r="E131" i="64"/>
  <c r="F131" i="64"/>
  <c r="G131" i="64"/>
  <c r="H131" i="64"/>
  <c r="I131" i="64"/>
  <c r="J131" i="64"/>
  <c r="K131" i="64"/>
  <c r="L131" i="64"/>
  <c r="M131" i="64"/>
  <c r="N131" i="64"/>
  <c r="O131" i="64"/>
  <c r="C131" i="64"/>
  <c r="K64" i="110" l="1"/>
  <c r="L64" i="110"/>
  <c r="M64" i="110"/>
  <c r="N64" i="110"/>
  <c r="O64" i="110"/>
  <c r="D64" i="110"/>
  <c r="E64" i="110"/>
  <c r="F64" i="110"/>
  <c r="G64" i="110"/>
  <c r="H64" i="110"/>
  <c r="H63" i="110" l="1"/>
  <c r="D129" i="64"/>
  <c r="E129" i="64"/>
  <c r="F129" i="64"/>
  <c r="G129" i="64"/>
  <c r="H129" i="64"/>
  <c r="I129" i="64"/>
  <c r="J129" i="64"/>
  <c r="K129" i="64"/>
  <c r="L129" i="64"/>
  <c r="M129" i="64"/>
  <c r="N129" i="64"/>
  <c r="O129" i="64"/>
  <c r="D130" i="64"/>
  <c r="E130" i="64"/>
  <c r="F130" i="64"/>
  <c r="G130" i="64"/>
  <c r="H130" i="64"/>
  <c r="I130" i="64"/>
  <c r="J130" i="64"/>
  <c r="K130" i="64"/>
  <c r="L130" i="64"/>
  <c r="M130" i="64"/>
  <c r="N130" i="64"/>
  <c r="O130" i="64"/>
  <c r="C129" i="64"/>
  <c r="C130" i="64"/>
  <c r="D132" i="67" l="1"/>
  <c r="E132" i="67"/>
  <c r="F132" i="67"/>
  <c r="G132" i="67"/>
  <c r="H132" i="67"/>
  <c r="I132" i="67"/>
  <c r="J132" i="67"/>
  <c r="K132" i="67"/>
  <c r="L132" i="67"/>
  <c r="M132" i="67"/>
  <c r="N132" i="67"/>
  <c r="D133" i="67"/>
  <c r="E133" i="67"/>
  <c r="F133" i="67"/>
  <c r="G133" i="67"/>
  <c r="H133" i="67"/>
  <c r="I133" i="67"/>
  <c r="J133" i="67"/>
  <c r="K133" i="67"/>
  <c r="L133" i="67"/>
  <c r="M133" i="67"/>
  <c r="N133" i="67"/>
  <c r="C133" i="67"/>
  <c r="C132" i="67"/>
  <c r="E63" i="110" l="1"/>
  <c r="D63" i="110"/>
  <c r="M63" i="110" l="1"/>
  <c r="L63" i="110"/>
  <c r="K63" i="110"/>
  <c r="H39" i="110" l="1"/>
  <c r="H40" i="110"/>
  <c r="H41" i="110"/>
  <c r="H42" i="110"/>
  <c r="H43" i="110"/>
  <c r="H44" i="110"/>
  <c r="H45" i="110"/>
  <c r="H46" i="110"/>
  <c r="H47" i="110"/>
  <c r="H48" i="110"/>
  <c r="H49" i="110"/>
  <c r="H50" i="110"/>
  <c r="H51" i="110"/>
  <c r="H52" i="110"/>
  <c r="H53" i="110"/>
  <c r="H54" i="110"/>
  <c r="H55" i="110"/>
  <c r="H56" i="110"/>
  <c r="H57" i="110"/>
  <c r="H58" i="110"/>
  <c r="H59" i="110"/>
  <c r="H60" i="110"/>
  <c r="H61" i="110"/>
  <c r="H62" i="110"/>
  <c r="G29" i="110"/>
  <c r="G30" i="110"/>
  <c r="G31" i="110"/>
  <c r="G32" i="110"/>
  <c r="G33" i="110"/>
  <c r="G34" i="110"/>
  <c r="G35" i="110"/>
  <c r="G36" i="110"/>
  <c r="G37" i="110"/>
  <c r="G38" i="110"/>
  <c r="G39" i="110"/>
  <c r="G40" i="110"/>
  <c r="G41" i="110"/>
  <c r="G42" i="110"/>
  <c r="G43" i="110"/>
  <c r="G44" i="110"/>
  <c r="G45" i="110"/>
  <c r="G46" i="110"/>
  <c r="G47" i="110"/>
  <c r="G48" i="110"/>
  <c r="G49" i="110"/>
  <c r="G50" i="110"/>
  <c r="G51" i="110"/>
  <c r="G52" i="110"/>
  <c r="G53" i="110"/>
  <c r="G54" i="110"/>
  <c r="G55" i="110"/>
  <c r="G56" i="110"/>
  <c r="G57" i="110"/>
  <c r="G58" i="110"/>
  <c r="G59" i="110"/>
  <c r="G60" i="110"/>
  <c r="G61" i="110"/>
  <c r="G62" i="110"/>
  <c r="G63" i="110"/>
  <c r="F19" i="110"/>
  <c r="F20" i="110"/>
  <c r="F21" i="110"/>
  <c r="F22" i="110"/>
  <c r="F23" i="110"/>
  <c r="F24" i="110"/>
  <c r="F25" i="110"/>
  <c r="F26" i="110"/>
  <c r="F27" i="110"/>
  <c r="F28" i="110"/>
  <c r="F29" i="110"/>
  <c r="F30" i="110"/>
  <c r="F31" i="110"/>
  <c r="F32" i="110"/>
  <c r="F33" i="110"/>
  <c r="F34" i="110"/>
  <c r="F35" i="110"/>
  <c r="F36" i="110"/>
  <c r="F37" i="110"/>
  <c r="F38" i="110"/>
  <c r="F39" i="110"/>
  <c r="F40" i="110"/>
  <c r="F41" i="110"/>
  <c r="F42" i="110"/>
  <c r="F43" i="110"/>
  <c r="F44" i="110"/>
  <c r="F45" i="110"/>
  <c r="F46" i="110"/>
  <c r="F47" i="110"/>
  <c r="F48" i="110"/>
  <c r="F49" i="110"/>
  <c r="F50" i="110"/>
  <c r="F51" i="110"/>
  <c r="F52" i="110"/>
  <c r="F53" i="110"/>
  <c r="F54" i="110"/>
  <c r="F55" i="110"/>
  <c r="F56" i="110"/>
  <c r="F57" i="110"/>
  <c r="F58" i="110"/>
  <c r="F59" i="110"/>
  <c r="F60" i="110"/>
  <c r="F61" i="110"/>
  <c r="F62" i="110"/>
  <c r="F63" i="110"/>
  <c r="E14" i="110"/>
  <c r="E15" i="110"/>
  <c r="E16" i="110"/>
  <c r="E17" i="110"/>
  <c r="E18" i="110"/>
  <c r="E19" i="110"/>
  <c r="E20" i="110"/>
  <c r="E21" i="110"/>
  <c r="E22" i="110"/>
  <c r="E23" i="110"/>
  <c r="E24" i="110"/>
  <c r="E25" i="110"/>
  <c r="E26" i="110"/>
  <c r="E27" i="110"/>
  <c r="E28" i="110"/>
  <c r="E29" i="110"/>
  <c r="E30" i="110"/>
  <c r="E31" i="110"/>
  <c r="E32" i="110"/>
  <c r="E33" i="110"/>
  <c r="E34" i="110"/>
  <c r="E35" i="110"/>
  <c r="E36" i="110"/>
  <c r="E37" i="110"/>
  <c r="E38" i="110"/>
  <c r="E39" i="110"/>
  <c r="E40" i="110"/>
  <c r="E41" i="110"/>
  <c r="E42" i="110"/>
  <c r="E43" i="110"/>
  <c r="E44" i="110"/>
  <c r="E45" i="110"/>
  <c r="E46" i="110"/>
  <c r="E47" i="110"/>
  <c r="E48" i="110"/>
  <c r="E49" i="110"/>
  <c r="E50" i="110"/>
  <c r="E51" i="110"/>
  <c r="E52" i="110"/>
  <c r="E53" i="110"/>
  <c r="E54" i="110"/>
  <c r="E55" i="110"/>
  <c r="E56" i="110"/>
  <c r="E57" i="110"/>
  <c r="E58" i="110"/>
  <c r="E59" i="110"/>
  <c r="E60" i="110"/>
  <c r="E61" i="110"/>
  <c r="E62" i="110"/>
  <c r="D12" i="110"/>
  <c r="D13" i="110"/>
  <c r="D14" i="110"/>
  <c r="D15" i="110"/>
  <c r="D16" i="110"/>
  <c r="D17" i="110"/>
  <c r="D18" i="110"/>
  <c r="D19" i="110"/>
  <c r="D20" i="110"/>
  <c r="D21" i="110"/>
  <c r="D22" i="110"/>
  <c r="D23" i="110"/>
  <c r="D24" i="110"/>
  <c r="D25" i="110"/>
  <c r="D26" i="110"/>
  <c r="D27" i="110"/>
  <c r="D28" i="110"/>
  <c r="D29" i="110"/>
  <c r="D30" i="110"/>
  <c r="D31" i="110"/>
  <c r="D32" i="110"/>
  <c r="D33" i="110"/>
  <c r="D34" i="110"/>
  <c r="D35" i="110"/>
  <c r="D36" i="110"/>
  <c r="D37" i="110"/>
  <c r="D38" i="110"/>
  <c r="D39" i="110"/>
  <c r="D40" i="110"/>
  <c r="D41" i="110"/>
  <c r="D42" i="110"/>
  <c r="D43" i="110"/>
  <c r="D44" i="110"/>
  <c r="D45" i="110"/>
  <c r="D46" i="110"/>
  <c r="D47" i="110"/>
  <c r="D48" i="110"/>
  <c r="D49" i="110"/>
  <c r="D50" i="110"/>
  <c r="D51" i="110"/>
  <c r="D52" i="110"/>
  <c r="D53" i="110"/>
  <c r="D54" i="110"/>
  <c r="D55" i="110"/>
  <c r="D56" i="110"/>
  <c r="D57" i="110"/>
  <c r="D58" i="110"/>
  <c r="D59" i="110"/>
  <c r="D60" i="110"/>
  <c r="D61" i="110"/>
  <c r="D62" i="110"/>
  <c r="H38" i="110"/>
  <c r="G28" i="110"/>
  <c r="F18" i="110"/>
  <c r="E13" i="110"/>
  <c r="D11" i="110"/>
  <c r="L14" i="110"/>
  <c r="L15" i="110"/>
  <c r="L16" i="110"/>
  <c r="L17" i="110"/>
  <c r="L18" i="110"/>
  <c r="L19" i="110"/>
  <c r="L20" i="110"/>
  <c r="L21" i="110"/>
  <c r="L22" i="110"/>
  <c r="L23" i="110"/>
  <c r="L24" i="110"/>
  <c r="L25" i="110"/>
  <c r="L26" i="110"/>
  <c r="L27" i="110"/>
  <c r="L28" i="110"/>
  <c r="L29" i="110"/>
  <c r="L30" i="110"/>
  <c r="L31" i="110"/>
  <c r="L32" i="110"/>
  <c r="L33" i="110"/>
  <c r="L34" i="110"/>
  <c r="L35" i="110"/>
  <c r="L36" i="110"/>
  <c r="L37" i="110"/>
  <c r="L38" i="110"/>
  <c r="L39" i="110"/>
  <c r="L40" i="110"/>
  <c r="L41" i="110"/>
  <c r="L42" i="110"/>
  <c r="L43" i="110"/>
  <c r="L44" i="110"/>
  <c r="L45" i="110"/>
  <c r="L46" i="110"/>
  <c r="L47" i="110"/>
  <c r="L48" i="110"/>
  <c r="L49" i="110"/>
  <c r="L50" i="110"/>
  <c r="L51" i="110"/>
  <c r="L52" i="110"/>
  <c r="L53" i="110"/>
  <c r="L54" i="110"/>
  <c r="L55" i="110"/>
  <c r="L56" i="110"/>
  <c r="L57" i="110"/>
  <c r="L58" i="110"/>
  <c r="L59" i="110"/>
  <c r="L60" i="110"/>
  <c r="L61" i="110"/>
  <c r="L62" i="110"/>
  <c r="M19" i="110"/>
  <c r="M20" i="110"/>
  <c r="M21" i="110"/>
  <c r="M22" i="110"/>
  <c r="M23" i="110"/>
  <c r="M24" i="110"/>
  <c r="M25" i="110"/>
  <c r="M26" i="110"/>
  <c r="M27" i="110"/>
  <c r="M28" i="110"/>
  <c r="M29" i="110"/>
  <c r="M30" i="110"/>
  <c r="M31" i="110"/>
  <c r="M32" i="110"/>
  <c r="M33" i="110"/>
  <c r="M34" i="110"/>
  <c r="M35" i="110"/>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N53" i="110"/>
  <c r="N54" i="110"/>
  <c r="N55" i="110"/>
  <c r="N56" i="110"/>
  <c r="N57" i="110"/>
  <c r="N58" i="110"/>
  <c r="N59" i="110"/>
  <c r="N60" i="110"/>
  <c r="N61" i="110"/>
  <c r="N62" i="110"/>
  <c r="N63" i="110"/>
  <c r="O39" i="110"/>
  <c r="O40" i="110"/>
  <c r="O41" i="110"/>
  <c r="O42" i="110"/>
  <c r="O43" i="110"/>
  <c r="O44" i="110"/>
  <c r="O45" i="110"/>
  <c r="O46" i="110"/>
  <c r="O47" i="110"/>
  <c r="O48" i="110"/>
  <c r="O49" i="110"/>
  <c r="O50" i="110"/>
  <c r="O51" i="110"/>
  <c r="O52" i="110"/>
  <c r="O53" i="110"/>
  <c r="O54" i="110"/>
  <c r="O55" i="110"/>
  <c r="O56" i="110"/>
  <c r="O57" i="110"/>
  <c r="O58" i="110"/>
  <c r="O59" i="110"/>
  <c r="O60" i="110"/>
  <c r="O61" i="110"/>
  <c r="O62" i="110"/>
  <c r="O63" i="110"/>
  <c r="O38" i="110"/>
  <c r="N28" i="110"/>
  <c r="M18" i="110"/>
  <c r="L13" i="110"/>
  <c r="K12" i="110"/>
  <c r="K13" i="110"/>
  <c r="K14" i="110"/>
  <c r="K15" i="110"/>
  <c r="K16" i="110"/>
  <c r="K17" i="110"/>
  <c r="K18" i="110"/>
  <c r="K19" i="110"/>
  <c r="K20" i="110"/>
  <c r="K21" i="110"/>
  <c r="K22" i="110"/>
  <c r="K23" i="110"/>
  <c r="K24" i="110"/>
  <c r="K25" i="110"/>
  <c r="K26" i="110"/>
  <c r="K27" i="110"/>
  <c r="K28" i="110"/>
  <c r="K29" i="110"/>
  <c r="K30" i="110"/>
  <c r="K31" i="110"/>
  <c r="K32" i="110"/>
  <c r="K33" i="110"/>
  <c r="K34" i="110"/>
  <c r="K35" i="110"/>
  <c r="K36" i="110"/>
  <c r="K37" i="110"/>
  <c r="K38" i="110"/>
  <c r="K39" i="110"/>
  <c r="K40" i="110"/>
  <c r="K41" i="110"/>
  <c r="K42" i="110"/>
  <c r="K43" i="110"/>
  <c r="K44" i="110"/>
  <c r="K45" i="110"/>
  <c r="K46" i="110"/>
  <c r="K47" i="110"/>
  <c r="K48" i="110"/>
  <c r="K49" i="110"/>
  <c r="K50" i="110"/>
  <c r="K51" i="110"/>
  <c r="K52" i="110"/>
  <c r="K53" i="110"/>
  <c r="K54" i="110"/>
  <c r="K55" i="110"/>
  <c r="K56" i="110"/>
  <c r="K57" i="110"/>
  <c r="K58" i="110"/>
  <c r="K59" i="110"/>
  <c r="K60" i="110"/>
  <c r="K61" i="110"/>
  <c r="K62" i="110"/>
  <c r="K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<sst xmlns="http://schemas.openxmlformats.org/spreadsheetml/2006/main" count="1309" uniqueCount="300">
  <si>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</si>
  <si>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</si>
  <si>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</si>
  <si>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</si>
  <si>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</si>
  <si>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</si>
  <si>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</si>
  <si>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</si>
  <si>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</si>
  <si>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</si>
  <si>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</si>
  <si>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</si>
  <si>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</si>
  <si>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</si>
  <si>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</si>
  <si>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</si>
  <si>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</si>
  <si>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</si>
  <si>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</si>
  <si>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</si>
  <si>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</si>
  <si>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</si>
  <si>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</si>
  <si>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</si>
  <si>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</si>
  <si>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</si>
  <si>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</si>
  <si>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</si>
  <si>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</si>
  <si>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</si>
  <si>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</si>
  <si>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</si>
  <si>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</si>
  <si>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</si>
  <si>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</si>
  <si>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</si>
  <si>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</si>
  <si>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</si>
  <si>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</si>
  <si>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</si>
  <si>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</si>
  <si>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</si>
  <si>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</si>
  <si>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</si>
  <si>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</si>
  <si>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</si>
  <si>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</si>
  <si>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</si>
  <si>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</si>
  <si>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</si>
  <si>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</si>
  <si>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</si>
  <si>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</si>
  <si>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</si>
  <si>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</si>
  <si>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</si>
  <si>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</si>
  <si>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</si>
  <si>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</si>
  <si>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</si>
  <si>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</si>
  <si>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</si>
  <si>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</si>
  <si>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</si>
  <si>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</si>
  <si>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</si>
  <si>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</si>
  <si>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</si>
  <si>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</si>
  <si>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</si>
  <si>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</si>
  <si>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</si>
  <si>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</si>
  <si>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</si>
  <si>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</si>
  <si>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</si>
  <si>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</si>
  <si>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</si>
  <si>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</si>
  <si>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</si>
  <si>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</si>
  <si>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</si>
  <si>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</si>
  <si>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</si>
  <si>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</si>
  <si>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</si>
  <si>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</si>
  <si>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</si>
  <si>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</si>
  <si>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</si>
  <si>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</si>
  <si>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</si>
  <si>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</si>
  <si>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</si>
  <si>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</si>
  <si>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</si>
  <si>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</si>
  <si>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</si>
  <si>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</si>
  <si>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</si>
  <si>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</si>
  <si>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</si>
  <si>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</si>
  <si>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</si>
  <si>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</si>
  <si>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</si>
  <si>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</si>
  <si>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</si>
  <si>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</si>
  <si>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</si>
  <si>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</si>
  <si>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</si>
  <si>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</si>
  <si>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</si>
  <si>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</si>
  <si>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</si>
  <si>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</si>
  <si>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</si>
  <si>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</si>
  <si>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</si>
  <si>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</si>
  <si>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</si>
  <si>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</si>
  <si>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</si>
  <si>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</si>
  <si>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</si>
  <si>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</si>
  <si>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</si>
  <si>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</si>
  <si>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</si>
  <si>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</si>
  <si>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</si>
  <si>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</si>
  <si>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</si>
  <si>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</si>
  <si>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</si>
  <si>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</si>
  <si>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</si>
  <si>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</si>
  <si>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</si>
  <si>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</si>
  <si>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</si>
  <si>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</si>
  <si>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</si>
  <si>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</si>
  <si>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</si>
  <si>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</si>
  <si>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</si>
  <si>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</si>
  <si>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</si>
  <si>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</si>
  <si>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</si>
  <si>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</si>
  <si>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</si>
  <si>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</si>
  <si>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</si>
  <si>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</si>
  <si>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</si>
  <si>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</si>
  <si>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</si>
  <si>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</si>
  <si>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</si>
  <si>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</si>
  <si>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</si>
  <si>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</si>
  <si>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</si>
  <si>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</si>
  <si>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</si>
  <si>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</si>
  <si>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</si>
  <si>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</si>
  <si>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</si>
  <si>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</si>
  <si>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</si>
  <si>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</si>
  <si>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</si>
  <si>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</si>
  <si>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</si>
  <si>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</si>
  <si>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</si>
  <si>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</si>
  <si>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</si>
  <si>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</si>
  <si>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</si>
  <si>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</si>
  <si>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</si>
  <si>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</si>
  <si>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</si>
  <si>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</si>
  <si>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</si>
  <si>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</si>
  <si>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</si>
  <si>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</si>
  <si>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</si>
  <si>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</si>
  <si>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</si>
  <si>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</si>
  <si>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</si>
  <si>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</si>
  <si>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</si>
  <si>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</si>
  <si>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</si>
  <si>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</si>
  <si>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</si>
  <si>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</si>
  <si>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</si>
  <si>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</si>
  <si>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</si>
  <si>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</si>
  <si>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</si>
  <si>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</si>
  <si>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</si>
  <si>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2.  All UK volume indices and growth rates are sourced from the latest ONS GDP release available at https://www.ons.gov.uk/</t>
  </si>
  <si>
    <t>N3Y6</t>
  </si>
  <si>
    <t>N3Y7</t>
  </si>
  <si>
    <t>N3Y8</t>
  </si>
  <si>
    <t>Total Services</t>
  </si>
  <si>
    <t>Revisions tables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</si>
  <si>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</si>
  <si>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</si>
  <si>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</si>
  <si>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</si>
  <si>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</si>
  <si>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</si>
  <si>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Q3  </t>
  </si>
  <si>
    <t>Transport &amp; Storage</t>
  </si>
  <si>
    <t>Information &amp; Communication</t>
  </si>
  <si>
    <t>Professional, Scientific&amp; Technical Services</t>
  </si>
  <si>
    <t>Administrative &amp; Support Services</t>
  </si>
  <si>
    <t>H</t>
  </si>
  <si>
    <t>J</t>
  </si>
  <si>
    <t>M</t>
  </si>
  <si>
    <t>N</t>
  </si>
  <si>
    <t>Table 1.2</t>
  </si>
  <si>
    <t>Table 1.1</t>
  </si>
  <si>
    <t>Table 1.3</t>
  </si>
  <si>
    <t>Table 1.4</t>
  </si>
  <si>
    <t>Table 1.5</t>
  </si>
  <si>
    <t>GDP: Historical Time Series</t>
  </si>
  <si>
    <t>R-T</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</si>
  <si>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</si>
  <si>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</si>
  <si>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</si>
  <si>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</si>
  <si>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</si>
  <si>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</si>
  <si>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</si>
  <si>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GDP: Gross Value Added: Index of Services</t>
  </si>
  <si>
    <t>Gross Domestic Product, first estimate</t>
  </si>
  <si>
    <t>Additional contextual tables</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</si>
  <si>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</si>
  <si>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</si>
  <si>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</si>
  <si>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</si>
  <si>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</si>
  <si>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</si>
  <si>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</si>
  <si>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</si>
  <si>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</si>
  <si>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Main tables - Scotland's GDP (onshore)</t>
  </si>
  <si>
    <r>
      <t xml:space="preserve">Gross Value Added 
</t>
    </r>
    <r>
      <rPr>
        <sz val="10"/>
        <rFont val="Arial"/>
        <family val="2"/>
      </rPr>
      <t>excl. extraction of mineral oil &amp; natural gas</t>
    </r>
  </si>
  <si>
    <r>
      <t>IHXW</t>
    </r>
    <r>
      <rPr>
        <b/>
        <vertAlign val="superscript"/>
        <sz val="10"/>
        <rFont val="Arial"/>
        <family val="2"/>
      </rPr>
      <t>3</t>
    </r>
  </si>
  <si>
    <t>GDP per person</t>
  </si>
  <si>
    <t>3-year</t>
  </si>
  <si>
    <t>5-year</t>
  </si>
  <si>
    <t>10-year</t>
  </si>
  <si>
    <t>20-year</t>
  </si>
  <si>
    <t>30-year</t>
  </si>
  <si>
    <t>-</t>
  </si>
  <si>
    <t>Annual average growth rate -  GDP per person</t>
  </si>
  <si>
    <t>Annual average growth rate - Total GDP</t>
  </si>
  <si>
    <t>CC,CG,CM</t>
  </si>
  <si>
    <t>1.  Chained volume indices are presented with rounding to 1 decimal place. The spreadsheet tables include the results without rounding, but the estimates should not be considered accurate to multiple decimal places.</t>
  </si>
  <si>
    <t>3.  Weights may not sum to the total due to rounding.</t>
  </si>
  <si>
    <t>4.  The 4Q-on-4Q growth rate in the 4th quarter of each year is equivalent to the calendar year annual growth rate. The 4Q-on-4Q measure is sometimes called a rolling-annual growth rate.</t>
  </si>
  <si>
    <t>1.  Weights may not sum to the totals due to rounding.</t>
  </si>
  <si>
    <t>3.  ONS series IHXW is published in cash terms and converted to an index for this table.</t>
  </si>
  <si>
    <r>
      <t>Gross 
Domestic 
Product 
per person</t>
    </r>
    <r>
      <rPr>
        <b/>
        <vertAlign val="superscript"/>
        <sz val="10"/>
        <rFont val="Arial"/>
        <family val="2"/>
      </rPr>
      <t>5</t>
    </r>
  </si>
  <si>
    <t>GDP: Gross Value Added: Output by Industry</t>
  </si>
  <si>
    <t>GDP: Gross Value Added: Output by Industry, UK</t>
  </si>
  <si>
    <r>
      <t xml:space="preserve">Table 1.2:  Gross Value Added: Index of Services
</t>
    </r>
    <r>
      <rPr>
        <b/>
        <sz val="14"/>
        <rFont val="Arial"/>
        <family val="2"/>
      </rPr>
      <t>chained volume measures at basic prices by industry of output:</t>
    </r>
    <r>
      <rPr>
        <b/>
        <vertAlign val="superscript"/>
        <sz val="14"/>
        <rFont val="Arial"/>
        <family val="2"/>
      </rPr>
      <t>1,2</t>
    </r>
  </si>
  <si>
    <t>UK, 1998 to 2020 Q4</t>
  </si>
  <si>
    <t>Quarter 4 2020</t>
  </si>
  <si>
    <t>Publication Date: 17 March 2021</t>
  </si>
  <si>
    <t>Scotland (onshore), 1998 to 2020 Q4</t>
  </si>
  <si>
    <r>
      <t>2017 weights</t>
    </r>
    <r>
      <rPr>
        <b/>
        <vertAlign val="superscript"/>
        <sz val="10"/>
        <rFont val="Arial"/>
        <family val="2"/>
      </rPr>
      <t>3</t>
    </r>
  </si>
  <si>
    <t>2017=100</t>
  </si>
  <si>
    <t>Scotland (onshore), 1963 to 2020</t>
  </si>
  <si>
    <t>2018=100</t>
  </si>
  <si>
    <r>
      <t>2018 weights</t>
    </r>
    <r>
      <rPr>
        <b/>
        <vertAlign val="superscript"/>
        <sz val="10"/>
        <rFont val="Arial"/>
        <family val="2"/>
      </rPr>
      <t>1</t>
    </r>
  </si>
  <si>
    <r>
      <t xml:space="preserve">These results are from the </t>
    </r>
    <r>
      <rPr>
        <b/>
        <sz val="12"/>
        <rFont val="Arial"/>
        <family val="2"/>
      </rPr>
      <t>UK GDP first quarterly estimate</t>
    </r>
    <r>
      <rPr>
        <sz val="12"/>
        <rFont val="Arial"/>
        <family val="2"/>
      </rPr>
      <t>, published by ONS on 12 February 2021. Please check www.ons.gov.uk for updates.</t>
    </r>
  </si>
  <si>
    <r>
      <t xml:space="preserve">Table R1.1: Revisions to GVA By Broad Industry Group
</t>
    </r>
    <r>
      <rPr>
        <b/>
        <sz val="14"/>
        <rFont val="Arial"/>
        <family val="2"/>
      </rPr>
      <t>Chained volume measures at basic prices by category of output</t>
    </r>
    <r>
      <rPr>
        <b/>
        <vertAlign val="superscript"/>
        <sz val="14"/>
        <rFont val="Arial"/>
        <family val="2"/>
      </rPr>
      <t xml:space="preserve">1,2 </t>
    </r>
  </si>
  <si>
    <t>Scotland (Onshore)</t>
  </si>
  <si>
    <t>A-U</t>
  </si>
  <si>
    <t>G-U</t>
  </si>
  <si>
    <r>
      <t>2016 weights</t>
    </r>
    <r>
      <rPr>
        <b/>
        <vertAlign val="superscript"/>
        <sz val="10"/>
        <rFont val="Arial"/>
        <family val="2"/>
      </rPr>
      <t>3</t>
    </r>
  </si>
  <si>
    <t>Scotland, 1998 to 2020 Q3</t>
  </si>
  <si>
    <t>Latest published growth rate compared to previously published second estimate of GDP (17 February 2021)</t>
  </si>
  <si>
    <t>Table R1.1</t>
  </si>
  <si>
    <t>Revised growth rates by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</si>
</sst>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s>
  <fonts count="73"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sz val="8"/>
      <color theme="1"/>
      <name val="Arial"/>
      <family val="2"/>
    </font>
    <font>
      <b/>
      <sz val="10"/>
      <color theme="1"/>
      <name val="Arial"/>
      <family val="2"/>
    </font>
    <font>
      <b/>
      <sz val="12"/>
      <color theme="1"/>
      <name val="Arial"/>
      <family val="2"/>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47">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style="thin">
        <color indexed="64"/>
      </left>
      <right/>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thin">
        <color theme="4" tint="0.3999755851924192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73">
    <xf numFmtId="0" fontId="0" fillId="0" borderId="0"/>
    <xf numFmtId="0" fontId="37" fillId="0" borderId="0">
      <alignment vertical="top"/>
    </xf>
    <xf numFmtId="0" fontId="37" fillId="0" borderId="0">
      <alignment vertical="top"/>
    </xf>
    <xf numFmtId="0" fontId="14" fillId="0" borderId="0"/>
    <xf numFmtId="164" fontId="6" fillId="0" borderId="0" applyFont="0" applyFill="0" applyBorder="0" applyAlignment="0" applyProtection="0"/>
    <xf numFmtId="0" fontId="46" fillId="0" borderId="0" applyNumberFormat="0" applyFill="0" applyBorder="0" applyAlignment="0" applyProtection="0"/>
    <xf numFmtId="0" fontId="6" fillId="0" borderId="0"/>
    <xf numFmtId="0" fontId="45" fillId="0" borderId="0"/>
    <xf numFmtId="9" fontId="18"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9" borderId="0" applyNumberFormat="0" applyBorder="0" applyAlignment="0" applyProtection="0"/>
    <xf numFmtId="0" fontId="56" fillId="6"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7" fillId="9"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6" borderId="0" applyNumberFormat="0" applyBorder="0" applyAlignment="0" applyProtection="0"/>
    <xf numFmtId="0" fontId="57" fillId="14"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38" applyNumberFormat="0" applyAlignment="0" applyProtection="0"/>
    <xf numFmtId="0" fontId="60" fillId="20" borderId="39" applyNumberFormat="0" applyAlignment="0" applyProtection="0"/>
    <xf numFmtId="40" fontId="61" fillId="0" borderId="0" applyFont="0" applyFill="0" applyBorder="0" applyAlignment="0" applyProtection="0"/>
    <xf numFmtId="0" fontId="62" fillId="0" borderId="0" applyNumberFormat="0" applyFill="0" applyBorder="0" applyAlignment="0" applyProtection="0"/>
    <xf numFmtId="0" fontId="63" fillId="9" borderId="0" applyNumberFormat="0" applyBorder="0" applyAlignment="0" applyProtection="0"/>
    <xf numFmtId="0" fontId="64" fillId="0" borderId="40" applyNumberFormat="0" applyFill="0" applyAlignment="0" applyProtection="0"/>
    <xf numFmtId="0" fontId="65" fillId="0" borderId="41" applyNumberFormat="0" applyFill="0" applyAlignment="0" applyProtection="0"/>
    <xf numFmtId="0" fontId="66" fillId="0" borderId="42" applyNumberFormat="0" applyFill="0" applyAlignment="0" applyProtection="0"/>
    <xf numFmtId="0" fontId="66" fillId="0" borderId="0" applyNumberFormat="0" applyFill="0" applyBorder="0" applyAlignment="0" applyProtection="0"/>
    <xf numFmtId="0" fontId="67" fillId="10" borderId="38" applyNumberFormat="0" applyAlignment="0" applyProtection="0"/>
    <xf numFmtId="0" fontId="68" fillId="0" borderId="43" applyNumberFormat="0" applyFill="0" applyAlignment="0" applyProtection="0"/>
    <xf numFmtId="0" fontId="69" fillId="10" borderId="0" applyNumberFormat="0" applyBorder="0" applyAlignment="0" applyProtection="0"/>
    <xf numFmtId="0" fontId="25" fillId="7" borderId="44" applyNumberFormat="0" applyFont="0" applyAlignment="0" applyProtection="0"/>
    <xf numFmtId="0" fontId="70" fillId="19" borderId="45" applyNumberFormat="0" applyAlignment="0" applyProtection="0"/>
    <xf numFmtId="0" fontId="71" fillId="0" borderId="0" applyNumberFormat="0" applyFill="0" applyBorder="0" applyAlignment="0" applyProtection="0"/>
    <xf numFmtId="0" fontId="72" fillId="0" borderId="46" applyNumberFormat="0" applyFill="0" applyAlignment="0" applyProtection="0"/>
    <xf numFmtId="0" fontId="68" fillId="0" borderId="0" applyNumberFormat="0" applyFill="0" applyBorder="0" applyAlignment="0" applyProtection="0"/>
    <xf numFmtId="0" fontId="25" fillId="0" borderId="0"/>
    <xf numFmtId="0" fontId="25" fillId="0" borderId="0"/>
    <xf numFmtId="0" fontId="2" fillId="0" borderId="0"/>
    <xf numFmtId="0" fontId="45"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381">
    <xf numFmtId="0" fontId="0" fillId="0" borderId="0" xfId="0"/>
    <xf numFmtId="166" fontId="20" fillId="0" borderId="0" xfId="8" applyNumberFormat="1" applyFont="1"/>
    <xf numFmtId="165" fontId="20" fillId="0" borderId="0" xfId="0" applyNumberFormat="1" applyFont="1" applyFill="1" applyBorder="1" applyAlignment="1">
      <alignment horizontal="center"/>
    </xf>
    <xf numFmtId="0" fontId="20" fillId="0" borderId="0" xfId="0" applyFont="1" applyBorder="1"/>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2" fillId="0" borderId="5" xfId="0" applyFont="1" applyFill="1" applyBorder="1" applyAlignment="1">
      <alignment vertical="center"/>
    </xf>
    <xf numFmtId="0" fontId="22" fillId="0" borderId="6" xfId="0" applyFont="1" applyFill="1" applyBorder="1" applyAlignment="1">
      <alignment horizontal="center" vertical="center"/>
    </xf>
    <xf numFmtId="0" fontId="22" fillId="0" borderId="4" xfId="0" applyFont="1" applyFill="1" applyBorder="1" applyAlignment="1">
      <alignment vertical="center"/>
    </xf>
    <xf numFmtId="0" fontId="20" fillId="0" borderId="5" xfId="0" applyFont="1" applyBorder="1" applyAlignment="1">
      <alignment vertical="center"/>
    </xf>
    <xf numFmtId="0" fontId="22" fillId="0" borderId="7" xfId="0" applyFont="1" applyFill="1" applyBorder="1" applyAlignment="1">
      <alignment vertical="center"/>
    </xf>
    <xf numFmtId="0" fontId="22" fillId="0" borderId="6" xfId="0" applyFont="1" applyFill="1" applyBorder="1" applyAlignment="1">
      <alignment horizontal="center" vertical="center" wrapText="1"/>
    </xf>
    <xf numFmtId="0" fontId="22" fillId="0" borderId="6" xfId="0" applyFont="1" applyBorder="1" applyAlignment="1">
      <alignment vertical="center" wrapText="1"/>
    </xf>
    <xf numFmtId="0" fontId="22" fillId="0" borderId="6" xfId="0" applyFont="1" applyFill="1" applyBorder="1" applyAlignment="1">
      <alignment vertical="center" wrapText="1"/>
    </xf>
    <xf numFmtId="0" fontId="32" fillId="0" borderId="7" xfId="0" applyFont="1" applyBorder="1"/>
    <xf numFmtId="166" fontId="0" fillId="0" borderId="0" xfId="0" applyNumberFormat="1" applyFont="1" applyFill="1" applyBorder="1"/>
    <xf numFmtId="0" fontId="22" fillId="0" borderId="0" xfId="0" applyFont="1" applyFill="1" applyBorder="1" applyAlignment="1">
      <alignment horizontal="center" wrapText="1"/>
    </xf>
    <xf numFmtId="0" fontId="22" fillId="0" borderId="0" xfId="0" applyFont="1" applyFill="1" applyBorder="1" applyAlignment="1">
      <alignment wrapText="1"/>
    </xf>
    <xf numFmtId="0" fontId="0" fillId="0" borderId="0" xfId="0" applyFont="1" applyFill="1"/>
    <xf numFmtId="166" fontId="0" fillId="0" borderId="0" xfId="0" applyNumberFormat="1" applyFont="1"/>
    <xf numFmtId="0" fontId="20"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2" fillId="0" borderId="3" xfId="0" applyFont="1" applyFill="1" applyBorder="1" applyAlignment="1">
      <alignment vertical="center" wrapText="1"/>
    </xf>
    <xf numFmtId="0" fontId="22" fillId="2" borderId="3" xfId="0" applyFont="1" applyFill="1" applyBorder="1" applyAlignment="1">
      <alignment horizontal="left" vertical="center" wrapText="1"/>
    </xf>
    <xf numFmtId="0" fontId="22" fillId="0" borderId="3" xfId="0" applyFont="1" applyBorder="1" applyAlignment="1">
      <alignment vertical="center" wrapText="1"/>
    </xf>
    <xf numFmtId="0" fontId="22" fillId="2" borderId="3" xfId="0" applyFont="1" applyFill="1" applyBorder="1" applyAlignment="1">
      <alignment vertical="center" wrapText="1"/>
    </xf>
    <xf numFmtId="0" fontId="22" fillId="0" borderId="8" xfId="0" applyFont="1" applyFill="1" applyBorder="1" applyAlignment="1">
      <alignment vertical="center" wrapText="1"/>
    </xf>
    <xf numFmtId="0" fontId="22"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2" borderId="8" xfId="0" applyFont="1" applyFill="1" applyBorder="1" applyAlignment="1">
      <alignment vertical="center" wrapText="1"/>
    </xf>
    <xf numFmtId="0" fontId="22"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20" fillId="0" borderId="0" xfId="8" applyNumberFormat="1" applyFont="1" applyFill="1" applyBorder="1" applyAlignment="1">
      <alignment horizontal="center"/>
    </xf>
    <xf numFmtId="165" fontId="0" fillId="0" borderId="0" xfId="0" applyNumberFormat="1"/>
    <xf numFmtId="173" fontId="20"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7" fillId="0" borderId="0" xfId="0" applyFont="1" applyFill="1" applyBorder="1"/>
    <xf numFmtId="0" fontId="22" fillId="0" borderId="0" xfId="0" applyFont="1"/>
    <xf numFmtId="0" fontId="0" fillId="0" borderId="0" xfId="0" applyAlignment="1">
      <alignment horizontal="left"/>
    </xf>
    <xf numFmtId="0" fontId="20" fillId="0" borderId="0" xfId="0" applyFont="1" applyFill="1" applyBorder="1"/>
    <xf numFmtId="0" fontId="16" fillId="0" borderId="0" xfId="0" applyFont="1" applyFill="1" applyBorder="1"/>
    <xf numFmtId="0" fontId="15" fillId="0" borderId="0" xfId="0" applyFont="1"/>
    <xf numFmtId="0" fontId="22" fillId="0" borderId="0" xfId="0" applyFont="1" applyAlignment="1">
      <alignment horizontal="center"/>
    </xf>
    <xf numFmtId="174" fontId="0" fillId="0" borderId="0" xfId="0" applyNumberFormat="1"/>
    <xf numFmtId="0" fontId="13" fillId="0" borderId="0" xfId="0" applyFont="1" applyFill="1" applyBorder="1"/>
    <xf numFmtId="0" fontId="12" fillId="0" borderId="0" xfId="0" applyFont="1" applyFill="1" applyBorder="1"/>
    <xf numFmtId="0" fontId="11" fillId="0" borderId="0" xfId="0" applyFont="1" applyFill="1" applyBorder="1"/>
    <xf numFmtId="0" fontId="10" fillId="3" borderId="0" xfId="0" applyFont="1" applyFill="1"/>
    <xf numFmtId="0" fontId="25" fillId="3" borderId="0" xfId="0" applyFont="1" applyFill="1" applyBorder="1"/>
    <xf numFmtId="0" fontId="22" fillId="3" borderId="0" xfId="0" applyFont="1" applyFill="1" applyBorder="1" applyAlignment="1">
      <alignment wrapText="1"/>
    </xf>
    <xf numFmtId="0" fontId="22" fillId="3" borderId="0" xfId="0" applyFont="1" applyFill="1" applyBorder="1" applyAlignment="1"/>
    <xf numFmtId="0" fontId="10" fillId="3" borderId="0" xfId="0" quotePrefix="1" applyFont="1" applyFill="1" applyAlignment="1">
      <alignment horizontal="right"/>
    </xf>
    <xf numFmtId="165" fontId="10" fillId="3" borderId="0" xfId="0" applyNumberFormat="1" applyFont="1" applyFill="1" applyBorder="1" applyAlignment="1">
      <alignment horizontal="right" indent="3"/>
    </xf>
    <xf numFmtId="0" fontId="10" fillId="3" borderId="5" xfId="0" applyFont="1" applyFill="1" applyBorder="1"/>
    <xf numFmtId="0" fontId="22" fillId="3" borderId="5" xfId="0" applyFont="1" applyFill="1" applyBorder="1" applyAlignment="1">
      <alignment horizontal="left"/>
    </xf>
    <xf numFmtId="0" fontId="10" fillId="3" borderId="0" xfId="0" applyFont="1" applyFill="1" applyBorder="1"/>
    <xf numFmtId="0" fontId="10" fillId="3" borderId="0" xfId="0" applyFont="1" applyFill="1" applyAlignment="1"/>
    <xf numFmtId="0" fontId="10" fillId="3" borderId="0" xfId="0" applyFont="1" applyFill="1" applyBorder="1" applyAlignment="1">
      <alignment horizontal="center"/>
    </xf>
    <xf numFmtId="0" fontId="22" fillId="3" borderId="20" xfId="0" applyFont="1" applyFill="1" applyBorder="1" applyAlignment="1">
      <alignment horizontal="left"/>
    </xf>
    <xf numFmtId="0" fontId="10" fillId="3" borderId="5" xfId="0" applyFont="1" applyFill="1" applyBorder="1" applyAlignment="1">
      <alignment horizontal="center"/>
    </xf>
    <xf numFmtId="0" fontId="30" fillId="3" borderId="0" xfId="0" applyFont="1" applyFill="1" applyAlignment="1">
      <alignment horizontal="right"/>
    </xf>
    <xf numFmtId="0" fontId="10" fillId="3" borderId="0" xfId="0" applyFont="1" applyFill="1" applyAlignment="1">
      <alignment horizontal="center"/>
    </xf>
    <xf numFmtId="0" fontId="30" fillId="3" borderId="20" xfId="0" applyFont="1" applyFill="1" applyBorder="1" applyAlignment="1">
      <alignment horizontal="left"/>
    </xf>
    <xf numFmtId="0" fontId="23" fillId="3" borderId="0" xfId="0" applyFont="1" applyFill="1" applyBorder="1"/>
    <xf numFmtId="0" fontId="10" fillId="3" borderId="0" xfId="0" applyFont="1" applyFill="1" applyBorder="1" applyAlignment="1">
      <alignment vertical="center"/>
    </xf>
    <xf numFmtId="0" fontId="22" fillId="3" borderId="5" xfId="0" applyFont="1" applyFill="1" applyBorder="1" applyAlignment="1">
      <alignment horizontal="left" vertical="center"/>
    </xf>
    <xf numFmtId="0" fontId="27" fillId="3" borderId="0" xfId="0" applyFont="1" applyFill="1" applyBorder="1" applyAlignment="1">
      <alignment horizontal="right"/>
    </xf>
    <xf numFmtId="0" fontId="10" fillId="3" borderId="0" xfId="0" applyFont="1" applyFill="1" applyBorder="1" applyAlignment="1">
      <alignment horizontal="centerContinuous"/>
    </xf>
    <xf numFmtId="0" fontId="19" fillId="3" borderId="0" xfId="0" applyFont="1" applyFill="1" applyBorder="1" applyAlignment="1">
      <alignment horizontal="centerContinuous"/>
    </xf>
    <xf numFmtId="165" fontId="23" fillId="3" borderId="0" xfId="0" applyNumberFormat="1" applyFont="1" applyFill="1" applyBorder="1" applyAlignment="1">
      <alignment horizontal="center"/>
    </xf>
    <xf numFmtId="0" fontId="22" fillId="3" borderId="0" xfId="0" applyFont="1" applyFill="1" applyBorder="1" applyAlignment="1">
      <alignment vertical="center"/>
    </xf>
    <xf numFmtId="0" fontId="25" fillId="3" borderId="0" xfId="0" applyFont="1" applyFill="1" applyBorder="1" applyAlignment="1">
      <alignment vertical="center"/>
    </xf>
    <xf numFmtId="165" fontId="10" fillId="3" borderId="0" xfId="0" applyNumberFormat="1" applyFont="1" applyFill="1" applyAlignment="1">
      <alignment horizontal="center"/>
    </xf>
    <xf numFmtId="166" fontId="10" fillId="3" borderId="0" xfId="0" applyNumberFormat="1" applyFont="1" applyFill="1"/>
    <xf numFmtId="0" fontId="25" fillId="3" borderId="0" xfId="0" applyFont="1" applyFill="1" applyAlignment="1">
      <alignment horizontal="center"/>
    </xf>
    <xf numFmtId="170" fontId="10" fillId="3" borderId="0" xfId="0" applyNumberFormat="1" applyFont="1" applyFill="1" applyBorder="1" applyAlignment="1">
      <alignment horizontal="center"/>
    </xf>
    <xf numFmtId="0" fontId="10" fillId="3" borderId="20" xfId="0" applyFont="1" applyFill="1" applyBorder="1" applyAlignment="1">
      <alignment horizontal="left" vertical="top"/>
    </xf>
    <xf numFmtId="1" fontId="10" fillId="3" borderId="0" xfId="0" applyNumberFormat="1" applyFont="1" applyFill="1" applyAlignment="1">
      <alignment horizontal="center"/>
    </xf>
    <xf numFmtId="0" fontId="22" fillId="3" borderId="0" xfId="0" applyFont="1" applyFill="1" applyBorder="1" applyAlignment="1">
      <alignment horizontal="left"/>
    </xf>
    <xf numFmtId="1" fontId="23" fillId="3" borderId="0" xfId="0" applyNumberFormat="1" applyFont="1" applyFill="1" applyBorder="1" applyAlignment="1">
      <alignment horizontal="center"/>
    </xf>
    <xf numFmtId="1"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9" fillId="0" borderId="0" xfId="0" applyFont="1" applyFill="1" applyBorder="1"/>
    <xf numFmtId="0" fontId="9" fillId="3" borderId="0" xfId="0" applyFont="1" applyFill="1" applyBorder="1"/>
    <xf numFmtId="0" fontId="9" fillId="3" borderId="0" xfId="0" applyFont="1" applyFill="1" applyBorder="1" applyAlignment="1">
      <alignment horizontal="left"/>
    </xf>
    <xf numFmtId="2" fontId="0" fillId="0" borderId="0" xfId="0" applyNumberFormat="1"/>
    <xf numFmtId="0" fontId="38" fillId="0" borderId="0" xfId="0" applyFont="1" applyAlignment="1">
      <alignment horizontal="center" vertical="center" wrapText="1"/>
    </xf>
    <xf numFmtId="0" fontId="0" fillId="0" borderId="0" xfId="0" applyAlignment="1">
      <alignment vertical="center" wrapText="1"/>
    </xf>
    <xf numFmtId="0" fontId="8" fillId="0" borderId="0" xfId="0" applyFont="1" applyFill="1" applyBorder="1"/>
    <xf numFmtId="0" fontId="10" fillId="3" borderId="0" xfId="0" applyFont="1" applyFill="1" applyBorder="1" applyAlignment="1">
      <alignment horizontal="left"/>
    </xf>
    <xf numFmtId="0" fontId="8" fillId="3" borderId="0" xfId="0" applyFont="1" applyFill="1" applyBorder="1"/>
    <xf numFmtId="0" fontId="39" fillId="0" borderId="0" xfId="0" applyFont="1" applyAlignment="1">
      <alignment horizontal="center" vertical="center" wrapText="1"/>
    </xf>
    <xf numFmtId="0" fontId="0" fillId="4" borderId="0" xfId="0" applyFill="1"/>
    <xf numFmtId="0" fontId="22" fillId="3" borderId="0" xfId="0" applyFont="1" applyFill="1" applyBorder="1"/>
    <xf numFmtId="0" fontId="8" fillId="3" borderId="0" xfId="0" applyFont="1" applyFill="1" applyBorder="1" applyAlignment="1">
      <alignment horizontal="left"/>
    </xf>
    <xf numFmtId="0" fontId="40" fillId="0" borderId="0" xfId="0" applyFont="1" applyAlignment="1">
      <alignment horizontal="center" vertical="center" wrapText="1"/>
    </xf>
    <xf numFmtId="0" fontId="7" fillId="0" borderId="0" xfId="0" applyFont="1" applyFill="1" applyBorder="1"/>
    <xf numFmtId="0" fontId="7" fillId="3" borderId="0" xfId="0" applyFont="1" applyFill="1" applyBorder="1"/>
    <xf numFmtId="0" fontId="7" fillId="3" borderId="0" xfId="0" applyFont="1" applyFill="1" applyBorder="1" applyAlignment="1">
      <alignment horizontal="left"/>
    </xf>
    <xf numFmtId="0" fontId="6" fillId="3" borderId="0" xfId="0" applyFont="1" applyFill="1" applyBorder="1"/>
    <xf numFmtId="0" fontId="30" fillId="3" borderId="0" xfId="0" applyFont="1" applyFill="1" applyBorder="1" applyAlignment="1">
      <alignment horizontal="right"/>
    </xf>
    <xf numFmtId="0" fontId="4" fillId="3" borderId="0" xfId="0" applyFont="1" applyFill="1" applyBorder="1"/>
    <xf numFmtId="0" fontId="4" fillId="3" borderId="0" xfId="0" applyFont="1" applyFill="1" applyBorder="1" applyAlignment="1">
      <alignment horizontal="left"/>
    </xf>
    <xf numFmtId="0" fontId="3" fillId="3" borderId="0" xfId="0" applyFont="1" applyFill="1" applyBorder="1"/>
    <xf numFmtId="0" fontId="25" fillId="3" borderId="21" xfId="0" applyFont="1" applyFill="1" applyBorder="1" applyAlignment="1"/>
    <xf numFmtId="0" fontId="2"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6" fillId="3" borderId="0" xfId="5" applyFill="1"/>
    <xf numFmtId="0" fontId="45" fillId="3" borderId="0" xfId="7" applyFill="1"/>
    <xf numFmtId="49" fontId="45" fillId="3" borderId="0" xfId="7" applyNumberFormat="1" applyFill="1"/>
    <xf numFmtId="165" fontId="2" fillId="3" borderId="0" xfId="7" applyNumberFormat="1" applyFont="1" applyFill="1"/>
    <xf numFmtId="49" fontId="45" fillId="3" borderId="22" xfId="7" applyNumberFormat="1" applyFill="1" applyBorder="1"/>
    <xf numFmtId="165" fontId="45" fillId="3" borderId="22" xfId="7" applyNumberFormat="1" applyFill="1" applyBorder="1"/>
    <xf numFmtId="165" fontId="45" fillId="3" borderId="0" xfId="7" applyNumberFormat="1" applyFill="1"/>
    <xf numFmtId="0" fontId="45" fillId="3" borderId="0" xfId="7" applyNumberFormat="1" applyFill="1" applyAlignment="1">
      <alignment horizontal="left"/>
    </xf>
    <xf numFmtId="0" fontId="50" fillId="3" borderId="0" xfId="0" applyFont="1" applyFill="1"/>
    <xf numFmtId="0" fontId="47" fillId="3" borderId="0" xfId="0" applyFont="1" applyFill="1"/>
    <xf numFmtId="165" fontId="10" fillId="3" borderId="0" xfId="0" applyNumberFormat="1" applyFont="1" applyFill="1" applyBorder="1" applyAlignment="1"/>
    <xf numFmtId="165" fontId="22" fillId="3" borderId="0" xfId="0" applyNumberFormat="1" applyFont="1" applyFill="1" applyBorder="1" applyAlignment="1">
      <alignment wrapText="1"/>
    </xf>
    <xf numFmtId="168" fontId="10" fillId="3" borderId="0" xfId="0" applyNumberFormat="1" applyFont="1" applyFill="1" applyBorder="1" applyAlignment="1">
      <alignment horizontal="center"/>
    </xf>
    <xf numFmtId="1" fontId="22" fillId="3" borderId="0" xfId="0" applyNumberFormat="1" applyFont="1" applyFill="1" applyBorder="1" applyAlignment="1">
      <alignment horizontal="right"/>
    </xf>
    <xf numFmtId="1" fontId="22" fillId="3" borderId="23" xfId="0" applyNumberFormat="1" applyFont="1" applyFill="1" applyBorder="1" applyAlignment="1">
      <alignment horizontal="right"/>
    </xf>
    <xf numFmtId="0" fontId="21" fillId="3" borderId="0" xfId="0" applyFont="1" applyFill="1" applyBorder="1" applyAlignment="1">
      <alignment horizontal="right"/>
    </xf>
    <xf numFmtId="0" fontId="21" fillId="3" borderId="23" xfId="0" applyFont="1" applyFill="1" applyBorder="1" applyAlignment="1">
      <alignment horizontal="right"/>
    </xf>
    <xf numFmtId="165" fontId="10" fillId="3" borderId="0" xfId="0" applyNumberFormat="1" applyFont="1" applyFill="1" applyBorder="1" applyAlignment="1">
      <alignment horizontal="right"/>
    </xf>
    <xf numFmtId="165" fontId="10" fillId="3" borderId="5" xfId="0" applyNumberFormat="1" applyFont="1" applyFill="1" applyBorder="1" applyAlignment="1">
      <alignment horizontal="right"/>
    </xf>
    <xf numFmtId="165" fontId="10" fillId="3" borderId="0" xfId="0" applyNumberFormat="1" applyFont="1" applyFill="1" applyAlignment="1">
      <alignment horizontal="right"/>
    </xf>
    <xf numFmtId="0" fontId="2" fillId="3" borderId="0" xfId="0" applyFont="1" applyFill="1" applyAlignment="1">
      <alignment horizontal="left"/>
    </xf>
    <xf numFmtId="1" fontId="10" fillId="3" borderId="0" xfId="0" applyNumberFormat="1" applyFont="1" applyFill="1" applyAlignment="1">
      <alignment horizontal="right"/>
    </xf>
    <xf numFmtId="165" fontId="21" fillId="3" borderId="5" xfId="0" applyNumberFormat="1" applyFont="1" applyFill="1" applyBorder="1" applyAlignment="1">
      <alignment horizontal="right"/>
    </xf>
    <xf numFmtId="0" fontId="5" fillId="3" borderId="0" xfId="0" applyFont="1" applyFill="1" applyBorder="1" applyAlignment="1">
      <alignment horizontal="right"/>
    </xf>
    <xf numFmtId="175" fontId="10" fillId="3" borderId="0" xfId="0" applyNumberFormat="1" applyFont="1" applyFill="1"/>
    <xf numFmtId="169" fontId="10" fillId="3" borderId="0" xfId="8" applyNumberFormat="1" applyFont="1" applyFill="1" applyAlignment="1">
      <alignment horizontal="right"/>
    </xf>
    <xf numFmtId="0" fontId="22" fillId="3" borderId="0" xfId="0" applyFont="1" applyFill="1" applyAlignment="1">
      <alignment horizontal="center" vertical="center" wrapText="1"/>
    </xf>
    <xf numFmtId="0" fontId="2" fillId="3" borderId="0" xfId="0" applyFont="1" applyFill="1" applyAlignment="1">
      <alignment vertical="center" wrapText="1"/>
    </xf>
    <xf numFmtId="169" fontId="10" fillId="3" borderId="0" xfId="0" applyNumberFormat="1" applyFont="1" applyFill="1"/>
    <xf numFmtId="176" fontId="10" fillId="3" borderId="0" xfId="0" applyNumberFormat="1" applyFont="1" applyFill="1"/>
    <xf numFmtId="171" fontId="10" fillId="3" borderId="0" xfId="0" applyNumberFormat="1" applyFont="1" applyFill="1"/>
    <xf numFmtId="171" fontId="10" fillId="3" borderId="0" xfId="0" applyNumberFormat="1" applyFont="1" applyFill="1" applyAlignment="1">
      <alignment horizontal="center"/>
    </xf>
    <xf numFmtId="165" fontId="10" fillId="3" borderId="24" xfId="0" applyNumberFormat="1" applyFont="1" applyFill="1" applyBorder="1" applyAlignment="1"/>
    <xf numFmtId="0" fontId="2" fillId="3" borderId="0" xfId="0" applyFont="1" applyFill="1" applyBorder="1"/>
    <xf numFmtId="1" fontId="22" fillId="3" borderId="0" xfId="0" applyNumberFormat="1" applyFont="1" applyFill="1" applyBorder="1" applyAlignment="1">
      <alignment horizontal="center" vertical="top" wrapText="1"/>
    </xf>
    <xf numFmtId="1" fontId="22" fillId="3" borderId="0" xfId="0" applyNumberFormat="1" applyFont="1" applyFill="1" applyBorder="1" applyAlignment="1">
      <alignment horizontal="center"/>
    </xf>
    <xf numFmtId="170" fontId="10" fillId="3" borderId="0" xfId="0" applyNumberFormat="1" applyFont="1" applyFill="1" applyBorder="1" applyAlignment="1">
      <alignment horizontal="center" vertical="center"/>
    </xf>
    <xf numFmtId="0" fontId="25" fillId="3" borderId="0" xfId="0" applyFont="1" applyFill="1" applyBorder="1" applyAlignment="1">
      <alignment wrapText="1"/>
    </xf>
    <xf numFmtId="0" fontId="25" fillId="3" borderId="0" xfId="0" applyFont="1" applyFill="1" applyBorder="1" applyAlignment="1"/>
    <xf numFmtId="0" fontId="0" fillId="3" borderId="0" xfId="0" applyFill="1" applyBorder="1" applyAlignment="1"/>
    <xf numFmtId="0" fontId="30" fillId="3" borderId="0" xfId="0" applyFont="1" applyFill="1" applyBorder="1" applyAlignment="1">
      <alignment horizontal="left"/>
    </xf>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165" fontId="21" fillId="3" borderId="0" xfId="0" applyNumberFormat="1" applyFont="1" applyFill="1" applyBorder="1" applyAlignment="1">
      <alignment horizontal="right"/>
    </xf>
    <xf numFmtId="0" fontId="25" fillId="3" borderId="0" xfId="0" applyFont="1" applyFill="1" applyBorder="1" applyAlignment="1"/>
    <xf numFmtId="0" fontId="10" fillId="3" borderId="24" xfId="0" applyFont="1" applyFill="1" applyBorder="1"/>
    <xf numFmtId="0" fontId="10" fillId="3" borderId="0" xfId="0" applyFont="1" applyFill="1" applyBorder="1" applyAlignment="1"/>
    <xf numFmtId="0" fontId="2" fillId="3" borderId="0" xfId="0" applyFont="1" applyFill="1" applyBorder="1" applyAlignment="1">
      <alignment horizontal="centerContinuous"/>
    </xf>
    <xf numFmtId="0" fontId="2" fillId="3" borderId="0" xfId="0" applyFont="1" applyFill="1" applyBorder="1" applyAlignment="1">
      <alignment horizontal="center"/>
    </xf>
    <xf numFmtId="165" fontId="2" fillId="3" borderId="0" xfId="0" applyNumberFormat="1" applyFont="1" applyFill="1" applyBorder="1" applyAlignment="1">
      <alignment horizontal="center"/>
    </xf>
    <xf numFmtId="165" fontId="21" fillId="3" borderId="0" xfId="0" applyNumberFormat="1" applyFont="1" applyFill="1" applyBorder="1" applyAlignment="1">
      <alignment horizontal="center"/>
    </xf>
    <xf numFmtId="0" fontId="22" fillId="3" borderId="26" xfId="0" applyFont="1" applyFill="1" applyBorder="1" applyAlignment="1">
      <alignment horizontal="centerContinuous" vertical="center"/>
    </xf>
    <xf numFmtId="0" fontId="2" fillId="3" borderId="26" xfId="0" applyFont="1" applyFill="1" applyBorder="1" applyAlignment="1">
      <alignment horizontal="centerContinuous" vertical="center"/>
    </xf>
    <xf numFmtId="0" fontId="22"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0" xfId="0" applyFont="1" applyFill="1" applyBorder="1" applyAlignment="1">
      <alignment horizontal="center" vertical="center"/>
    </xf>
    <xf numFmtId="0" fontId="22" fillId="3" borderId="27" xfId="0" applyFont="1" applyFill="1" applyBorder="1" applyAlignment="1">
      <alignment horizontal="center" vertical="center" wrapText="1"/>
    </xf>
    <xf numFmtId="0" fontId="2" fillId="3" borderId="23" xfId="0" applyFont="1" applyFill="1" applyBorder="1" applyAlignment="1">
      <alignment horizontal="center"/>
    </xf>
    <xf numFmtId="1" fontId="22" fillId="3" borderId="23" xfId="0" applyNumberFormat="1" applyFont="1" applyFill="1" applyBorder="1" applyAlignment="1">
      <alignment horizontal="center"/>
    </xf>
    <xf numFmtId="1" fontId="22" fillId="3" borderId="24" xfId="0" applyNumberFormat="1" applyFont="1" applyFill="1" applyBorder="1" applyAlignment="1">
      <alignment horizontal="center"/>
    </xf>
    <xf numFmtId="0" fontId="2" fillId="3" borderId="0" xfId="0" applyFont="1" applyFill="1"/>
    <xf numFmtId="1" fontId="25" fillId="3" borderId="0" xfId="0" applyNumberFormat="1" applyFont="1" applyFill="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2" fillId="3" borderId="5" xfId="0" applyFont="1" applyFill="1" applyBorder="1"/>
    <xf numFmtId="0" fontId="2" fillId="3" borderId="20" xfId="0" applyFont="1" applyFill="1" applyBorder="1"/>
    <xf numFmtId="0" fontId="22" fillId="3" borderId="0" xfId="0" applyFont="1" applyFill="1" applyAlignment="1">
      <alignment vertical="center"/>
    </xf>
    <xf numFmtId="0" fontId="0" fillId="3" borderId="0" xfId="0" applyFill="1" applyAlignment="1">
      <alignment vertical="center"/>
    </xf>
    <xf numFmtId="0" fontId="0" fillId="3" borderId="0" xfId="0" applyFill="1"/>
    <xf numFmtId="0" fontId="10" fillId="3" borderId="21" xfId="0" applyFont="1" applyFill="1" applyBorder="1"/>
    <xf numFmtId="0" fontId="22" fillId="3" borderId="21" xfId="0" applyFont="1" applyFill="1" applyBorder="1" applyAlignment="1">
      <alignment horizontal="center" vertical="center" wrapText="1"/>
    </xf>
    <xf numFmtId="0" fontId="2" fillId="3" borderId="21" xfId="0" applyFont="1" applyFill="1" applyBorder="1" applyAlignment="1">
      <alignment vertical="center" wrapText="1"/>
    </xf>
    <xf numFmtId="0" fontId="2" fillId="3" borderId="0" xfId="0" applyFont="1" applyFill="1" applyBorder="1" applyAlignment="1">
      <alignment horizontal="right" vertical="center" wrapText="1"/>
    </xf>
    <xf numFmtId="165" fontId="2" fillId="3" borderId="0" xfId="0" applyNumberFormat="1" applyFont="1" applyFill="1" applyAlignment="1">
      <alignment horizontal="right"/>
    </xf>
    <xf numFmtId="0" fontId="2" fillId="3" borderId="5" xfId="0" applyFont="1" applyFill="1" applyBorder="1" applyAlignment="1">
      <alignment horizontal="right" vertical="center" wrapText="1"/>
    </xf>
    <xf numFmtId="0" fontId="2" fillId="3" borderId="0" xfId="0" applyFont="1" applyFill="1" applyBorder="1" applyAlignment="1">
      <alignment horizontal="right"/>
    </xf>
    <xf numFmtId="0" fontId="22" fillId="3" borderId="20" xfId="0" applyFont="1" applyFill="1" applyBorder="1" applyAlignment="1">
      <alignment horizontal="right" vertical="center" wrapText="1"/>
    </xf>
    <xf numFmtId="0" fontId="2" fillId="3" borderId="5" xfId="0" applyFont="1" applyFill="1" applyBorder="1" applyAlignment="1">
      <alignment horizontal="right"/>
    </xf>
    <xf numFmtId="1" fontId="22" fillId="3" borderId="0" xfId="0" applyNumberFormat="1" applyFont="1" applyFill="1" applyAlignment="1">
      <alignment horizontal="right"/>
    </xf>
    <xf numFmtId="1" fontId="2" fillId="3" borderId="0" xfId="0" applyNumberFormat="1" applyFont="1" applyFill="1" applyBorder="1" applyAlignment="1">
      <alignment horizontal="center"/>
    </xf>
    <xf numFmtId="1" fontId="27" fillId="3" borderId="0" xfId="0" applyNumberFormat="1" applyFont="1" applyFill="1" applyAlignment="1">
      <alignment horizontal="center"/>
    </xf>
    <xf numFmtId="0" fontId="23" fillId="3" borderId="0" xfId="0" applyFont="1" applyFill="1" applyAlignment="1">
      <alignment horizontal="center"/>
    </xf>
    <xf numFmtId="1" fontId="2" fillId="3" borderId="0" xfId="0" applyNumberFormat="1" applyFont="1" applyFill="1" applyBorder="1" applyAlignment="1">
      <alignment horizontal="left"/>
    </xf>
    <xf numFmtId="0" fontId="24" fillId="3" borderId="20" xfId="0" applyFont="1" applyFill="1" applyBorder="1" applyAlignment="1">
      <alignment horizontal="left"/>
    </xf>
    <xf numFmtId="0" fontId="23" fillId="3" borderId="20" xfId="0" applyFont="1" applyFill="1" applyBorder="1" applyAlignment="1">
      <alignment horizontal="center"/>
    </xf>
    <xf numFmtId="165" fontId="23" fillId="3" borderId="20" xfId="0" applyNumberFormat="1" applyFont="1" applyFill="1" applyBorder="1" applyAlignment="1">
      <alignment horizontal="center"/>
    </xf>
    <xf numFmtId="1" fontId="23" fillId="3" borderId="20" xfId="0" applyNumberFormat="1" applyFont="1" applyFill="1" applyBorder="1" applyAlignment="1">
      <alignment horizontal="center"/>
    </xf>
    <xf numFmtId="1" fontId="27" fillId="3" borderId="20" xfId="0" applyNumberFormat="1" applyFont="1" applyFill="1" applyBorder="1" applyAlignment="1">
      <alignment horizontal="right"/>
    </xf>
    <xf numFmtId="0" fontId="23" fillId="3" borderId="0" xfId="0" applyFont="1" applyFill="1" applyBorder="1" applyAlignment="1">
      <alignment horizontal="left"/>
    </xf>
    <xf numFmtId="0" fontId="23" fillId="3" borderId="0" xfId="0" applyFont="1" applyFill="1" applyBorder="1" applyAlignment="1">
      <alignment horizontal="center"/>
    </xf>
    <xf numFmtId="0" fontId="22" fillId="3" borderId="0" xfId="0" applyFont="1" applyFill="1" applyBorder="1" applyAlignment="1">
      <alignment horizontal="center"/>
    </xf>
    <xf numFmtId="0" fontId="22" fillId="3" borderId="0" xfId="0" applyFont="1" applyFill="1" applyAlignment="1">
      <alignment horizontal="center"/>
    </xf>
    <xf numFmtId="0" fontId="22" fillId="3" borderId="5" xfId="0" applyFont="1" applyFill="1" applyBorder="1" applyAlignment="1">
      <alignment horizontal="center"/>
    </xf>
    <xf numFmtId="165" fontId="22" fillId="3" borderId="0" xfId="0" applyNumberFormat="1" applyFont="1" applyFill="1" applyBorder="1" applyAlignment="1">
      <alignment horizontal="right" wrapText="1"/>
    </xf>
    <xf numFmtId="1" fontId="2" fillId="3" borderId="0" xfId="0" applyNumberFormat="1" applyFont="1" applyFill="1" applyBorder="1" applyAlignment="1">
      <alignment horizontal="right" wrapText="1"/>
    </xf>
    <xf numFmtId="165" fontId="22" fillId="3" borderId="0" xfId="0" applyNumberFormat="1" applyFont="1" applyFill="1" applyBorder="1" applyAlignment="1">
      <alignment horizontal="right"/>
    </xf>
    <xf numFmtId="165" fontId="2" fillId="3" borderId="0" xfId="0" applyNumberFormat="1" applyFont="1" applyFill="1" applyBorder="1" applyAlignment="1">
      <alignment horizontal="right"/>
    </xf>
    <xf numFmtId="1" fontId="22" fillId="3" borderId="0" xfId="0" applyNumberFormat="1" applyFont="1" applyFill="1" applyBorder="1" applyAlignment="1">
      <alignment horizontal="right" wrapText="1"/>
    </xf>
    <xf numFmtId="0" fontId="0" fillId="3" borderId="0" xfId="0" applyFont="1" applyFill="1" applyAlignment="1">
      <alignment horizontal="right" vertical="top"/>
    </xf>
    <xf numFmtId="1" fontId="22" fillId="3" borderId="20" xfId="0" applyNumberFormat="1" applyFont="1" applyFill="1" applyBorder="1" applyAlignment="1">
      <alignment horizontal="right"/>
    </xf>
    <xf numFmtId="0" fontId="22" fillId="3" borderId="0" xfId="0" applyFont="1" applyFill="1" applyBorder="1" applyAlignment="1">
      <alignment horizontal="right"/>
    </xf>
    <xf numFmtId="1" fontId="22" fillId="3" borderId="20" xfId="0" applyNumberFormat="1" applyFont="1" applyFill="1" applyBorder="1" applyAlignment="1">
      <alignment horizontal="right" wrapText="1"/>
    </xf>
    <xf numFmtId="165" fontId="22" fillId="3" borderId="5" xfId="0" applyNumberFormat="1" applyFont="1" applyFill="1" applyBorder="1" applyAlignment="1">
      <alignment horizontal="right"/>
    </xf>
    <xf numFmtId="0" fontId="22" fillId="3" borderId="5" xfId="0" applyFont="1" applyFill="1" applyBorder="1" applyAlignment="1">
      <alignment horizontal="right"/>
    </xf>
    <xf numFmtId="1" fontId="2" fillId="3" borderId="0" xfId="0" applyNumberFormat="1" applyFont="1" applyFill="1" applyBorder="1" applyAlignment="1">
      <alignment horizontal="right"/>
    </xf>
    <xf numFmtId="0" fontId="22" fillId="3" borderId="20" xfId="0" applyFont="1" applyFill="1" applyBorder="1" applyAlignment="1">
      <alignment horizontal="right" wrapText="1"/>
    </xf>
    <xf numFmtId="0" fontId="2" fillId="3" borderId="0" xfId="0" applyFont="1" applyFill="1" applyBorder="1" applyAlignment="1">
      <alignment horizontal="right" vertical="center"/>
    </xf>
    <xf numFmtId="0" fontId="22" fillId="3" borderId="20" xfId="0" applyFont="1" applyFill="1" applyBorder="1" applyAlignment="1">
      <alignment horizontal="right" vertical="center"/>
    </xf>
    <xf numFmtId="0" fontId="22" fillId="3" borderId="0" xfId="0" applyFont="1" applyFill="1" applyBorder="1" applyAlignment="1">
      <alignment horizontal="right" wrapText="1"/>
    </xf>
    <xf numFmtId="0" fontId="22" fillId="3" borderId="5" xfId="0" applyFont="1" applyFill="1" applyBorder="1" applyAlignment="1">
      <alignment horizontal="right" vertical="center" wrapText="1"/>
    </xf>
    <xf numFmtId="0" fontId="22" fillId="3" borderId="25" xfId="0" applyFont="1" applyFill="1" applyBorder="1" applyAlignment="1">
      <alignment horizontal="right" vertical="center" wrapText="1"/>
    </xf>
    <xf numFmtId="0" fontId="10" fillId="3" borderId="24" xfId="0" applyFont="1" applyFill="1" applyBorder="1" applyAlignment="1"/>
    <xf numFmtId="0" fontId="9" fillId="3" borderId="0" xfId="0" applyFont="1" applyFill="1" applyBorder="1" applyAlignment="1"/>
    <xf numFmtId="0" fontId="8" fillId="3" borderId="0" xfId="0" applyFont="1" applyFill="1" applyBorder="1" applyAlignment="1"/>
    <xf numFmtId="0" fontId="7" fillId="3" borderId="0" xfId="0" applyFont="1" applyFill="1" applyBorder="1" applyAlignment="1"/>
    <xf numFmtId="0" fontId="4" fillId="3" borderId="0" xfId="0" applyFont="1" applyFill="1" applyBorder="1" applyAlignment="1"/>
    <xf numFmtId="0" fontId="2" fillId="3" borderId="0" xfId="0" applyFont="1" applyFill="1" applyBorder="1" applyAlignment="1"/>
    <xf numFmtId="165" fontId="10" fillId="3" borderId="0" xfId="0" applyNumberFormat="1" applyFont="1" applyFill="1" applyAlignment="1"/>
    <xf numFmtId="0" fontId="6" fillId="3" borderId="0" xfId="0" applyFont="1" applyFill="1" applyBorder="1" applyAlignment="1"/>
    <xf numFmtId="165" fontId="10" fillId="3" borderId="23" xfId="0" applyNumberFormat="1" applyFont="1" applyFill="1" applyBorder="1" applyAlignment="1"/>
    <xf numFmtId="0" fontId="30" fillId="3" borderId="0" xfId="0" applyFont="1" applyFill="1" applyBorder="1" applyAlignment="1">
      <alignment horizontal="left"/>
    </xf>
    <xf numFmtId="0" fontId="30" fillId="3" borderId="0" xfId="0" applyFont="1" applyFill="1" applyBorder="1" applyAlignment="1"/>
    <xf numFmtId="0" fontId="30" fillId="3" borderId="20" xfId="0" applyFont="1" applyFill="1" applyBorder="1" applyAlignment="1">
      <alignment horizontal="right"/>
    </xf>
    <xf numFmtId="0" fontId="0" fillId="3" borderId="0" xfId="0" applyFill="1" applyBorder="1"/>
    <xf numFmtId="165" fontId="45" fillId="3" borderId="23" xfId="7" applyNumberFormat="1" applyFill="1" applyBorder="1"/>
    <xf numFmtId="0" fontId="2" fillId="3" borderId="25" xfId="0" applyFont="1" applyFill="1" applyBorder="1" applyAlignment="1">
      <alignment horizontal="right" vertical="top" wrapText="1"/>
    </xf>
    <xf numFmtId="0" fontId="36" fillId="3" borderId="0" xfId="7" applyFont="1" applyFill="1" applyBorder="1" applyAlignment="1">
      <alignment vertical="top" wrapText="1"/>
    </xf>
    <xf numFmtId="0" fontId="33" fillId="3" borderId="0" xfId="0" applyFont="1" applyFill="1" applyBorder="1" applyAlignment="1">
      <alignment horizontal="left" vertical="top" wrapText="1"/>
    </xf>
    <xf numFmtId="0" fontId="44" fillId="3" borderId="20" xfId="0" applyFont="1" applyFill="1" applyBorder="1" applyAlignment="1">
      <alignment horizontal="right" vertical="center"/>
    </xf>
    <xf numFmtId="0" fontId="22" fillId="3" borderId="5" xfId="0" applyFont="1" applyFill="1" applyBorder="1" applyAlignment="1">
      <alignment horizontal="right" vertical="top" wrapText="1"/>
    </xf>
    <xf numFmtId="0" fontId="49" fillId="3" borderId="0" xfId="7" applyFont="1" applyFill="1" applyAlignment="1">
      <alignment vertical="top"/>
    </xf>
    <xf numFmtId="0" fontId="51" fillId="3" borderId="0" xfId="7" applyFont="1" applyFill="1" applyAlignment="1">
      <alignment vertical="top"/>
    </xf>
    <xf numFmtId="165" fontId="9" fillId="3" borderId="0" xfId="0" applyNumberFormat="1" applyFont="1" applyFill="1" applyBorder="1" applyAlignment="1"/>
    <xf numFmtId="169" fontId="10" fillId="3" borderId="0" xfId="8" applyNumberFormat="1" applyFont="1" applyFill="1" applyBorder="1" applyAlignment="1">
      <alignment horizontal="right"/>
    </xf>
    <xf numFmtId="165" fontId="10" fillId="3" borderId="0" xfId="0" applyNumberFormat="1" applyFont="1" applyFill="1" applyBorder="1"/>
    <xf numFmtId="165" fontId="10" fillId="3" borderId="0" xfId="8" applyNumberFormat="1" applyFont="1" applyFill="1" applyBorder="1" applyAlignment="1">
      <alignment horizontal="right"/>
    </xf>
    <xf numFmtId="0" fontId="2" fillId="3" borderId="5" xfId="0" applyFont="1" applyFill="1" applyBorder="1" applyAlignment="1">
      <alignment horizontal="center" wrapText="1"/>
    </xf>
    <xf numFmtId="0" fontId="2" fillId="3" borderId="0" xfId="0" applyFont="1" applyFill="1" applyAlignment="1">
      <alignment horizontal="center" wrapText="1"/>
    </xf>
    <xf numFmtId="0" fontId="0" fillId="3" borderId="0" xfId="0" applyFill="1" applyAlignment="1">
      <alignment horizontal="right"/>
    </xf>
    <xf numFmtId="2" fontId="0" fillId="3" borderId="0" xfId="0" applyNumberFormat="1" applyFill="1"/>
    <xf numFmtId="0" fontId="0" fillId="3" borderId="20" xfId="0" applyFill="1" applyBorder="1" applyAlignment="1">
      <alignment horizontal="center" wrapText="1"/>
    </xf>
    <xf numFmtId="0" fontId="45" fillId="3" borderId="0" xfId="7" applyNumberFormat="1" applyFill="1" applyBorder="1" applyAlignment="1">
      <alignment horizontal="left"/>
    </xf>
    <xf numFmtId="165" fontId="45" fillId="3" borderId="0" xfId="7" applyNumberFormat="1" applyFill="1" applyBorder="1"/>
    <xf numFmtId="2" fontId="0" fillId="3" borderId="0" xfId="0" applyNumberFormat="1" applyFill="1" applyBorder="1"/>
    <xf numFmtId="0" fontId="45" fillId="3" borderId="20" xfId="7" applyFill="1" applyBorder="1"/>
    <xf numFmtId="0" fontId="30" fillId="3" borderId="0" xfId="0" applyFont="1" applyFill="1" applyBorder="1" applyAlignment="1">
      <alignment horizontal="left"/>
    </xf>
    <xf numFmtId="165" fontId="10" fillId="3" borderId="24" xfId="0" applyNumberFormat="1" applyFont="1" applyFill="1" applyBorder="1" applyAlignment="1">
      <alignment horizontal="right"/>
    </xf>
    <xf numFmtId="165" fontId="23" fillId="3" borderId="0" xfId="0" applyNumberFormat="1" applyFont="1" applyFill="1" applyBorder="1" applyAlignment="1">
      <alignment horizontal="right"/>
    </xf>
    <xf numFmtId="167" fontId="23" fillId="3" borderId="23" xfId="0" applyNumberFormat="1" applyFont="1" applyFill="1" applyBorder="1" applyAlignment="1">
      <alignment horizontal="right"/>
    </xf>
    <xf numFmtId="165" fontId="10" fillId="3" borderId="23" xfId="0" applyNumberFormat="1" applyFont="1" applyFill="1" applyBorder="1" applyAlignment="1">
      <alignment horizontal="right"/>
    </xf>
    <xf numFmtId="167" fontId="10" fillId="3" borderId="0" xfId="0" applyNumberFormat="1" applyFont="1" applyFill="1" applyBorder="1" applyAlignment="1">
      <alignment horizontal="right"/>
    </xf>
    <xf numFmtId="167" fontId="10" fillId="3" borderId="23" xfId="0" applyNumberFormat="1" applyFont="1" applyFill="1" applyBorder="1" applyAlignment="1">
      <alignment horizontal="right"/>
    </xf>
    <xf numFmtId="165" fontId="5" fillId="3" borderId="5" xfId="0" applyNumberFormat="1" applyFont="1" applyFill="1" applyBorder="1" applyAlignment="1">
      <alignment horizontal="right"/>
    </xf>
    <xf numFmtId="165" fontId="5" fillId="3" borderId="25" xfId="0" applyNumberFormat="1" applyFont="1" applyFill="1" applyBorder="1" applyAlignment="1">
      <alignment horizontal="right"/>
    </xf>
    <xf numFmtId="165" fontId="5" fillId="3" borderId="0" xfId="0" applyNumberFormat="1" applyFont="1" applyFill="1" applyBorder="1" applyAlignment="1">
      <alignment horizontal="right" vertical="center"/>
    </xf>
    <xf numFmtId="165" fontId="5" fillId="3" borderId="23" xfId="0" applyNumberFormat="1" applyFont="1" applyFill="1" applyBorder="1" applyAlignment="1">
      <alignment horizontal="right" vertical="center"/>
    </xf>
    <xf numFmtId="165" fontId="5" fillId="3" borderId="23" xfId="0" applyNumberFormat="1" applyFont="1" applyFill="1" applyBorder="1" applyAlignment="1">
      <alignment horizontal="right"/>
    </xf>
    <xf numFmtId="165" fontId="5" fillId="3" borderId="0" xfId="0" applyNumberFormat="1" applyFont="1" applyFill="1" applyBorder="1" applyAlignment="1">
      <alignment horizontal="right"/>
    </xf>
    <xf numFmtId="165" fontId="10" fillId="3" borderId="20" xfId="0" applyNumberFormat="1" applyFont="1" applyFill="1" applyBorder="1" applyAlignment="1">
      <alignment horizontal="right"/>
    </xf>
    <xf numFmtId="0" fontId="0" fillId="3" borderId="0" xfId="0" applyFill="1" applyBorder="1" applyAlignment="1">
      <alignment horizontal="center" wrapText="1"/>
    </xf>
    <xf numFmtId="165" fontId="10" fillId="3" borderId="24" xfId="8" applyNumberFormat="1" applyFont="1" applyFill="1" applyBorder="1" applyAlignment="1">
      <alignment horizontal="right"/>
    </xf>
    <xf numFmtId="165" fontId="2" fillId="3" borderId="31" xfId="7" applyNumberFormat="1" applyFont="1" applyFill="1" applyBorder="1"/>
    <xf numFmtId="2" fontId="0" fillId="3" borderId="31" xfId="0" applyNumberFormat="1" applyFill="1" applyBorder="1"/>
    <xf numFmtId="165" fontId="2" fillId="3" borderId="32" xfId="7" applyNumberFormat="1" applyFont="1" applyFill="1" applyBorder="1"/>
    <xf numFmtId="0" fontId="25" fillId="3" borderId="0" xfId="0" applyFont="1" applyFill="1" applyBorder="1" applyAlignment="1"/>
    <xf numFmtId="0" fontId="2" fillId="3" borderId="0" xfId="0" applyFont="1" applyFill="1" applyBorder="1" applyAlignment="1">
      <alignment horizontal="left" wrapText="1"/>
    </xf>
    <xf numFmtId="0" fontId="2" fillId="3" borderId="0" xfId="0" applyFont="1" applyFill="1" applyBorder="1" applyAlignment="1">
      <alignment horizontal="right" wrapText="1"/>
    </xf>
    <xf numFmtId="0" fontId="10" fillId="3" borderId="0" xfId="0" applyFont="1" applyFill="1" applyBorder="1" applyAlignment="1">
      <alignment horizontal="left" vertical="top"/>
    </xf>
    <xf numFmtId="0" fontId="2" fillId="3" borderId="20" xfId="0" applyFont="1" applyFill="1" applyBorder="1" applyAlignment="1">
      <alignment horizontal="left" vertical="top"/>
    </xf>
    <xf numFmtId="0" fontId="10" fillId="3" borderId="20" xfId="0" applyFont="1" applyFill="1" applyBorder="1" applyAlignment="1">
      <alignment horizontal="left"/>
    </xf>
    <xf numFmtId="0" fontId="25" fillId="3" borderId="0" xfId="0" applyFont="1" applyFill="1" applyBorder="1" applyAlignment="1"/>
    <xf numFmtId="0" fontId="0" fillId="3" borderId="0" xfId="0" applyFill="1" applyBorder="1" applyAlignment="1"/>
    <xf numFmtId="0" fontId="43" fillId="3" borderId="0" xfId="0" applyFont="1" applyFill="1" applyAlignment="1">
      <alignment horizontal="left" vertical="top"/>
    </xf>
    <xf numFmtId="0" fontId="2" fillId="3" borderId="0" xfId="0" applyFont="1" applyFill="1" applyBorder="1" applyAlignment="1">
      <alignment horizontal="left" vertical="top"/>
    </xf>
    <xf numFmtId="9" fontId="10" fillId="3" borderId="0" xfId="8" applyFont="1" applyFill="1" applyAlignment="1"/>
    <xf numFmtId="166" fontId="10" fillId="3" borderId="0" xfId="8" applyNumberFormat="1" applyFont="1" applyFill="1" applyBorder="1" applyAlignment="1">
      <alignment horizontal="right"/>
    </xf>
    <xf numFmtId="2" fontId="0" fillId="3" borderId="24" xfId="0" applyNumberFormat="1" applyFill="1" applyBorder="1"/>
    <xf numFmtId="2" fontId="0" fillId="3" borderId="33" xfId="0" applyNumberFormat="1" applyFill="1" applyBorder="1"/>
    <xf numFmtId="165" fontId="10" fillId="3" borderId="35" xfId="0" applyNumberFormat="1" applyFont="1" applyFill="1" applyBorder="1" applyAlignment="1">
      <alignment horizontal="right"/>
    </xf>
    <xf numFmtId="1" fontId="22" fillId="0" borderId="0" xfId="0" applyNumberFormat="1" applyFont="1" applyFill="1" applyBorder="1" applyAlignment="1">
      <alignment horizontal="right"/>
    </xf>
    <xf numFmtId="1" fontId="53" fillId="3" borderId="36" xfId="0" applyNumberFormat="1" applyFont="1" applyFill="1" applyBorder="1" applyAlignment="1">
      <alignment horizontal="right"/>
    </xf>
    <xf numFmtId="2" fontId="0" fillId="3" borderId="34" xfId="0" applyNumberFormat="1" applyFill="1" applyBorder="1"/>
    <xf numFmtId="165" fontId="10" fillId="3" borderId="37" xfId="0" applyNumberFormat="1" applyFont="1" applyFill="1" applyBorder="1" applyAlignment="1"/>
    <xf numFmtId="0" fontId="25" fillId="3" borderId="0" xfId="0" applyFont="1" applyFill="1" applyBorder="1" applyAlignment="1"/>
    <xf numFmtId="0" fontId="19" fillId="3" borderId="0" xfId="10" applyFont="1" applyFill="1" applyBorder="1" applyAlignment="1">
      <alignment horizontal="left"/>
    </xf>
    <xf numFmtId="0" fontId="54" fillId="3" borderId="0" xfId="0" applyFont="1" applyFill="1" applyBorder="1"/>
    <xf numFmtId="0" fontId="30" fillId="3" borderId="20" xfId="0" applyFont="1" applyFill="1" applyBorder="1" applyAlignment="1"/>
    <xf numFmtId="0" fontId="2" fillId="3" borderId="20" xfId="0" applyFont="1" applyFill="1" applyBorder="1" applyAlignment="1">
      <alignment horizontal="center"/>
    </xf>
    <xf numFmtId="165" fontId="2" fillId="3" borderId="20" xfId="0" applyNumberFormat="1" applyFont="1" applyFill="1" applyBorder="1" applyAlignment="1">
      <alignment horizontal="center"/>
    </xf>
    <xf numFmtId="165" fontId="21" fillId="3" borderId="20" xfId="0" applyNumberFormat="1" applyFont="1" applyFill="1" applyBorder="1" applyAlignment="1">
      <alignment horizontal="center"/>
    </xf>
    <xf numFmtId="0" fontId="27" fillId="3" borderId="20" xfId="0" applyFont="1" applyFill="1" applyBorder="1" applyAlignment="1">
      <alignment horizontal="right"/>
    </xf>
    <xf numFmtId="0" fontId="22" fillId="3" borderId="0" xfId="0" applyFont="1" applyFill="1" applyBorder="1" applyAlignment="1">
      <alignment horizontal="left" vertical="center"/>
    </xf>
    <xf numFmtId="0" fontId="22" fillId="3" borderId="0" xfId="0" applyFont="1" applyFill="1" applyBorder="1" applyAlignment="1">
      <alignment horizontal="right" vertical="center" wrapText="1"/>
    </xf>
    <xf numFmtId="0" fontId="22" fillId="3" borderId="34" xfId="0" applyFont="1" applyFill="1" applyBorder="1" applyAlignment="1">
      <alignment horizontal="centerContinuous" vertical="center"/>
    </xf>
    <xf numFmtId="0" fontId="2" fillId="3" borderId="34" xfId="0" applyFont="1" applyFill="1" applyBorder="1" applyAlignment="1">
      <alignment horizontal="centerContinuous" vertical="center"/>
    </xf>
    <xf numFmtId="0" fontId="22" fillId="3" borderId="0" xfId="0" applyFont="1" applyFill="1" applyBorder="1" applyAlignment="1">
      <alignment horizontal="center" vertical="center"/>
    </xf>
    <xf numFmtId="0" fontId="55" fillId="3" borderId="0" xfId="0" applyFont="1" applyFill="1" applyBorder="1"/>
    <xf numFmtId="0" fontId="22" fillId="3" borderId="20" xfId="0" applyFont="1" applyFill="1" applyBorder="1" applyAlignment="1">
      <alignment horizontal="center" vertical="center"/>
    </xf>
    <xf numFmtId="0" fontId="22" fillId="3" borderId="20" xfId="0" applyFont="1" applyFill="1" applyBorder="1" applyAlignment="1">
      <alignment horizontal="center" vertical="center" wrapText="1"/>
    </xf>
    <xf numFmtId="0" fontId="55" fillId="3" borderId="0" xfId="0" applyFont="1" applyFill="1"/>
    <xf numFmtId="0" fontId="33" fillId="3" borderId="0" xfId="0" applyFont="1" applyFill="1" applyBorder="1" applyAlignment="1"/>
    <xf numFmtId="165" fontId="2" fillId="3" borderId="0" xfId="0" applyNumberFormat="1" applyFont="1" applyFill="1"/>
    <xf numFmtId="165" fontId="2" fillId="0" borderId="0" xfId="0" applyNumberFormat="1" applyFont="1"/>
    <xf numFmtId="0" fontId="2" fillId="3" borderId="0" xfId="0" quotePrefix="1" applyFont="1" applyFill="1" applyAlignment="1">
      <alignment horizontal="right"/>
    </xf>
    <xf numFmtId="0" fontId="2" fillId="3" borderId="0" xfId="0" applyFont="1" applyFill="1" applyAlignment="1">
      <alignment horizontal="right"/>
    </xf>
    <xf numFmtId="0" fontId="22" fillId="3" borderId="0" xfId="0" applyFont="1" applyFill="1" applyBorder="1" applyAlignment="1">
      <alignment horizontal="left" wrapText="1"/>
    </xf>
    <xf numFmtId="0" fontId="45" fillId="3" borderId="0" xfId="0" applyFont="1" applyFill="1" applyBorder="1"/>
    <xf numFmtId="0" fontId="45" fillId="3" borderId="20" xfId="0" applyFont="1" applyFill="1" applyBorder="1"/>
    <xf numFmtId="0" fontId="2" fillId="3" borderId="20" xfId="0" applyFont="1" applyFill="1" applyBorder="1" applyAlignment="1"/>
    <xf numFmtId="165" fontId="2" fillId="3" borderId="0" xfId="0" applyNumberFormat="1" applyFont="1" applyFill="1" applyBorder="1"/>
    <xf numFmtId="0" fontId="0" fillId="3" borderId="20" xfId="0" applyFill="1" applyBorder="1"/>
    <xf numFmtId="165" fontId="2" fillId="0" borderId="20" xfId="64" applyNumberFormat="1" applyFont="1" applyBorder="1"/>
    <xf numFmtId="165" fontId="2" fillId="0" borderId="0" xfId="64" applyNumberFormat="1" applyFont="1"/>
    <xf numFmtId="165" fontId="2" fillId="0" borderId="0" xfId="64" applyNumberFormat="1" applyFont="1"/>
    <xf numFmtId="0" fontId="22" fillId="0" borderId="0" xfId="0" applyFont="1" applyAlignment="1">
      <alignment horizontal="center"/>
    </xf>
    <xf numFmtId="0" fontId="25" fillId="3" borderId="0" xfId="0" applyFont="1" applyFill="1" applyBorder="1" applyAlignment="1"/>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0" fontId="52" fillId="3" borderId="0" xfId="7" applyFont="1" applyFill="1" applyAlignment="1">
      <alignment horizontal="left" wrapText="1"/>
    </xf>
    <xf numFmtId="0" fontId="0" fillId="3" borderId="0" xfId="0" applyFill="1" applyBorder="1" applyAlignment="1"/>
    <xf numFmtId="0" fontId="31" fillId="3" borderId="0" xfId="0" applyFont="1" applyFill="1" applyAlignment="1">
      <alignment horizontal="left" wrapText="1"/>
    </xf>
    <xf numFmtId="0" fontId="26" fillId="3" borderId="0" xfId="0" applyFont="1" applyFill="1" applyAlignment="1">
      <alignment horizontal="left"/>
    </xf>
    <xf numFmtId="0" fontId="30" fillId="3" borderId="0" xfId="0" applyFont="1" applyFill="1" applyBorder="1" applyAlignment="1">
      <alignment horizontal="left"/>
    </xf>
    <xf numFmtId="0" fontId="31" fillId="3" borderId="0" xfId="0" applyFont="1" applyFill="1" applyBorder="1" applyAlignment="1">
      <alignment horizontal="left" vertical="top" wrapText="1"/>
    </xf>
    <xf numFmtId="0" fontId="26" fillId="3" borderId="0" xfId="0" applyFont="1" applyFill="1" applyBorder="1" applyAlignment="1">
      <alignment horizontal="left" vertical="top"/>
    </xf>
    <xf numFmtId="0" fontId="0" fillId="3" borderId="0" xfId="0" applyFont="1" applyFill="1" applyAlignment="1">
      <alignment horizontal="left" vertical="top"/>
    </xf>
    <xf numFmtId="1" fontId="22" fillId="3" borderId="26" xfId="0" applyNumberFormat="1" applyFont="1" applyFill="1" applyBorder="1" applyAlignment="1">
      <alignment horizontal="center"/>
    </xf>
    <xf numFmtId="0" fontId="0" fillId="3" borderId="26" xfId="0" applyFont="1" applyFill="1" applyBorder="1" applyAlignment="1">
      <alignment horizontal="center"/>
    </xf>
    <xf numFmtId="0" fontId="2" fillId="3" borderId="26" xfId="0" applyFont="1" applyFill="1" applyBorder="1" applyAlignment="1">
      <alignment horizontal="center" wrapText="1"/>
    </xf>
    <xf numFmtId="0" fontId="0" fillId="3" borderId="26" xfId="0" applyFill="1" applyBorder="1" applyAlignment="1">
      <alignment horizontal="center" wrapText="1"/>
    </xf>
    <xf numFmtId="0" fontId="36" fillId="3" borderId="21" xfId="7" applyFont="1" applyFill="1" applyBorder="1" applyAlignment="1">
      <alignment horizontal="left" vertical="top" wrapText="1"/>
    </xf>
    <xf numFmtId="0" fontId="33" fillId="3" borderId="28" xfId="0" applyFont="1" applyFill="1" applyBorder="1" applyAlignment="1">
      <alignment horizontal="left" vertical="top" wrapText="1"/>
    </xf>
    <xf numFmtId="0" fontId="33" fillId="3" borderId="29" xfId="0" applyFont="1" applyFill="1" applyBorder="1" applyAlignment="1">
      <alignment horizontal="left" vertical="top" wrapText="1"/>
    </xf>
    <xf numFmtId="0" fontId="33" fillId="3" borderId="30" xfId="0" applyFont="1" applyFill="1" applyBorder="1" applyAlignment="1">
      <alignment horizontal="left" vertical="top" wrapText="1"/>
    </xf>
  </cellXfs>
  <cellStyles count="73">
    <cellStyle name="%" xfId="66"/>
    <cellStyle name="_GG Wind Farm Ops Construction Budget 17Nov09 Susan " xfId="1"/>
    <cellStyle name="_GG Wind Farm Ops input 17Nov09 " xfId="2"/>
    <cellStyle name="_Hotel " xfId="3"/>
    <cellStyle name="_Hotel  2" xfId="13"/>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Comma 2" xfId="4"/>
    <cellStyle name="Comma 2 2" xfId="45"/>
    <cellStyle name="Comma 2 3" xfId="16"/>
    <cellStyle name="Comma 3" xfId="72"/>
    <cellStyle name="Comma 4" xfId="11"/>
    <cellStyle name="Explanatory Text 2" xfId="46"/>
    <cellStyle name="Good 2" xfId="47"/>
    <cellStyle name="Heading 1 2" xfId="48"/>
    <cellStyle name="Heading 2 2" xfId="49"/>
    <cellStyle name="Heading 3 2" xfId="50"/>
    <cellStyle name="Heading 4 2" xfId="51"/>
    <cellStyle name="Hyperlink" xfId="5" builtinId="8"/>
    <cellStyle name="Input 2" xfId="52"/>
    <cellStyle name="Linked Cell 2" xfId="53"/>
    <cellStyle name="Neutral 2" xfId="54"/>
    <cellStyle name="Normal" xfId="0" builtinId="0"/>
    <cellStyle name="Normal 2" xfId="6"/>
    <cellStyle name="Normal 2 2" xfId="64"/>
    <cellStyle name="Normal 2 2 2" xfId="69"/>
    <cellStyle name="Normal 2 2 2 2 2" xfId="65"/>
    <cellStyle name="Normal 2 2 2 2 2 2" xfId="71"/>
    <cellStyle name="Normal 2 3" xfId="68"/>
    <cellStyle name="Normal 2 4" xfId="62"/>
    <cellStyle name="Normal 2 5" xfId="14"/>
    <cellStyle name="Normal 3" xfId="7"/>
    <cellStyle name="Normal 3 2" xfId="63"/>
    <cellStyle name="Normal 3 3" xfId="17"/>
    <cellStyle name="Normal 4" xfId="10"/>
    <cellStyle name="Normal 4 2" xfId="70"/>
    <cellStyle name="Note 2" xfId="55"/>
    <cellStyle name="Output 2" xfId="56"/>
    <cellStyle name="Percent" xfId="8" builtinId="5"/>
    <cellStyle name="Percent 2" xfId="9"/>
    <cellStyle name="Percent 2 2" xfId="67"/>
    <cellStyle name="Percent 2 3" xfId="15"/>
    <cellStyle name="Percent 3" xfId="12"/>
    <cellStyle name="Title 2" xfId="57"/>
    <cellStyle name="Total 2" xfId="58"/>
    <cellStyle name="Warning Text 2" xfId="59"/>
    <cellStyle name="whole number" xfId="60"/>
    <cellStyle name="whole number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externalLinks/externalLink1.xml" Type="http://schemas.openxmlformats.org/officeDocument/2006/relationships/externalLink"/><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38-44CD-81DC-A91D851D057A}"/>
            </c:ext>
          </c:extLst>
        </c:ser>
        <c:dLbls>
          <c:showLegendKey val="0"/>
          <c:showVal val="0"/>
          <c:showCatName val="0"/>
          <c:showSerName val="0"/>
          <c:showPercent val="0"/>
          <c:showBubbleSize val="0"/>
        </c:dLbls>
        <c:gapWidth val="133"/>
        <c:axId val="807387912"/>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738-44CD-81DC-A91D851D057A}"/>
              </c:ext>
            </c:extLst>
          </c:dPt>
          <c:dPt>
            <c:idx val="3"/>
            <c:bubble3D val="0"/>
            <c:extLst>
              <c:ext xmlns:c16="http://schemas.microsoft.com/office/drawing/2014/chart" uri="{C3380CC4-5D6E-409C-BE32-E72D297353CC}">
                <c16:uniqueId val="{00000004-A738-44CD-81DC-A91D851D057A}"/>
              </c:ext>
            </c:extLst>
          </c:dPt>
          <c:dPt>
            <c:idx val="5"/>
            <c:bubble3D val="0"/>
            <c:extLst>
              <c:ext xmlns:c16="http://schemas.microsoft.com/office/drawing/2014/chart" uri="{C3380CC4-5D6E-409C-BE32-E72D297353CC}">
                <c16:uniqueId val="{00000006-A738-44CD-81DC-A91D851D057A}"/>
              </c:ext>
            </c:extLst>
          </c:dPt>
          <c:dPt>
            <c:idx val="6"/>
            <c:marker>
              <c:symbol val="circle"/>
              <c:size val="20"/>
              <c:spPr>
                <a:solidFill>
                  <a:srgbClr val="863793"/>
                </a:solidFill>
              </c:spPr>
            </c:marker>
            <c:bubble3D val="0"/>
            <c:extLst>
              <c:ext xmlns:c16="http://schemas.microsoft.com/office/drawing/2014/chart" uri="{C3380CC4-5D6E-409C-BE32-E72D297353CC}">
                <c16:uniqueId val="{00000008-A738-44CD-81DC-A91D851D057A}"/>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738-44CD-81DC-A91D851D057A}"/>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A738-44CD-81DC-A91D851D057A}"/>
            </c:ext>
          </c:extLst>
        </c:ser>
        <c:dLbls>
          <c:showLegendKey val="0"/>
          <c:showVal val="0"/>
          <c:showCatName val="0"/>
          <c:showSerName val="0"/>
          <c:showPercent val="0"/>
          <c:showBubbleSize val="0"/>
        </c:dLbls>
        <c:marker val="1"/>
        <c:smooth val="0"/>
        <c:axId val="807387912"/>
        <c:axId val="1"/>
      </c:lineChart>
      <c:catAx>
        <c:axId val="807387912"/>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87912"/>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A9DE-4641-8BCD-FE9DFF59FCAC}"/>
            </c:ext>
          </c:extLst>
        </c:ser>
        <c:dLbls>
          <c:showLegendKey val="0"/>
          <c:showVal val="0"/>
          <c:showCatName val="0"/>
          <c:showSerName val="0"/>
          <c:showPercent val="0"/>
          <c:showBubbleSize val="0"/>
        </c:dLbls>
        <c:gapWidth val="133"/>
        <c:axId val="80736742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9DE-4641-8BCD-FE9DFF59FCAC}"/>
              </c:ext>
            </c:extLst>
          </c:dPt>
          <c:dPt>
            <c:idx val="3"/>
            <c:bubble3D val="0"/>
            <c:extLst>
              <c:ext xmlns:c16="http://schemas.microsoft.com/office/drawing/2014/chart" uri="{C3380CC4-5D6E-409C-BE32-E72D297353CC}">
                <c16:uniqueId val="{00000004-A9DE-4641-8BCD-FE9DFF59FCAC}"/>
              </c:ext>
            </c:extLst>
          </c:dPt>
          <c:dPt>
            <c:idx val="5"/>
            <c:bubble3D val="0"/>
            <c:extLst>
              <c:ext xmlns:c16="http://schemas.microsoft.com/office/drawing/2014/chart" uri="{C3380CC4-5D6E-409C-BE32-E72D297353CC}">
                <c16:uniqueId val="{00000006-A9DE-4641-8BCD-FE9DFF59FCAC}"/>
              </c:ext>
            </c:extLst>
          </c:dPt>
          <c:dPt>
            <c:idx val="6"/>
            <c:marker>
              <c:symbol val="circle"/>
              <c:size val="20"/>
              <c:spPr>
                <a:solidFill>
                  <a:srgbClr val="863793"/>
                </a:solidFill>
              </c:spPr>
            </c:marker>
            <c:bubble3D val="0"/>
            <c:extLst>
              <c:ext xmlns:c16="http://schemas.microsoft.com/office/drawing/2014/chart" uri="{C3380CC4-5D6E-409C-BE32-E72D297353CC}">
                <c16:uniqueId val="{00000008-A9DE-4641-8BCD-FE9DFF59FCAC}"/>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9DE-4641-8BCD-FE9DFF59FCAC}"/>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A9DE-4641-8BCD-FE9DFF59FCAC}"/>
            </c:ext>
          </c:extLst>
        </c:ser>
        <c:dLbls>
          <c:showLegendKey val="0"/>
          <c:showVal val="0"/>
          <c:showCatName val="0"/>
          <c:showSerName val="0"/>
          <c:showPercent val="0"/>
          <c:showBubbleSize val="0"/>
        </c:dLbls>
        <c:marker val="1"/>
        <c:smooth val="0"/>
        <c:axId val="807367424"/>
        <c:axId val="1"/>
      </c:lineChart>
      <c:catAx>
        <c:axId val="807367424"/>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7424"/>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148-478E-BC80-5C583E106C85}"/>
            </c:ext>
          </c:extLst>
        </c:ser>
        <c:dLbls>
          <c:showLegendKey val="0"/>
          <c:showVal val="0"/>
          <c:showCatName val="0"/>
          <c:showSerName val="0"/>
          <c:showPercent val="0"/>
          <c:showBubbleSize val="0"/>
        </c:dLbls>
        <c:gapWidth val="133"/>
        <c:axId val="80736906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8148-478E-BC80-5C583E106C85}"/>
              </c:ext>
            </c:extLst>
          </c:dPt>
          <c:dPt>
            <c:idx val="3"/>
            <c:bubble3D val="0"/>
            <c:extLst>
              <c:ext xmlns:c16="http://schemas.microsoft.com/office/drawing/2014/chart" uri="{C3380CC4-5D6E-409C-BE32-E72D297353CC}">
                <c16:uniqueId val="{00000004-8148-478E-BC80-5C583E106C85}"/>
              </c:ext>
            </c:extLst>
          </c:dPt>
          <c:dPt>
            <c:idx val="5"/>
            <c:bubble3D val="0"/>
            <c:extLst>
              <c:ext xmlns:c16="http://schemas.microsoft.com/office/drawing/2014/chart" uri="{C3380CC4-5D6E-409C-BE32-E72D297353CC}">
                <c16:uniqueId val="{00000006-8148-478E-BC80-5C583E106C85}"/>
              </c:ext>
            </c:extLst>
          </c:dPt>
          <c:dPt>
            <c:idx val="6"/>
            <c:bubble3D val="0"/>
            <c:extLst>
              <c:ext xmlns:c16="http://schemas.microsoft.com/office/drawing/2014/chart" uri="{C3380CC4-5D6E-409C-BE32-E72D297353CC}">
                <c16:uniqueId val="{00000008-8148-478E-BC80-5C583E106C85}"/>
              </c:ext>
            </c:extLst>
          </c:dPt>
          <c:dPt>
            <c:idx val="12"/>
            <c:bubble3D val="0"/>
            <c:extLst>
              <c:ext xmlns:c16="http://schemas.microsoft.com/office/drawing/2014/chart" uri="{C3380CC4-5D6E-409C-BE32-E72D297353CC}">
                <c16:uniqueId val="{0000000A-8148-478E-BC80-5C583E106C85}"/>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8148-478E-BC80-5C583E106C85}"/>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8148-478E-BC80-5C583E106C85}"/>
            </c:ext>
          </c:extLst>
        </c:ser>
        <c:dLbls>
          <c:showLegendKey val="0"/>
          <c:showVal val="0"/>
          <c:showCatName val="0"/>
          <c:showSerName val="0"/>
          <c:showPercent val="0"/>
          <c:showBubbleSize val="0"/>
        </c:dLbls>
        <c:marker val="1"/>
        <c:smooth val="0"/>
        <c:axId val="807369064"/>
        <c:axId val="1"/>
      </c:lineChart>
      <c:catAx>
        <c:axId val="807369064"/>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90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E5BE-4E8D-B3BE-A4F87E847DE7}"/>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E5BE-4E8D-B3BE-A4F87E847DE7}"/>
              </c:ext>
            </c:extLst>
          </c:dPt>
          <c:val>
            <c:numLit>
              <c:formatCode>General</c:formatCode>
              <c:ptCount val="1"/>
              <c:pt idx="0">
                <c:v>0</c:v>
              </c:pt>
            </c:numLit>
          </c:val>
          <c:smooth val="0"/>
          <c:extLst>
            <c:ext xmlns:c16="http://schemas.microsoft.com/office/drawing/2014/chart" uri="{C3380CC4-5D6E-409C-BE32-E72D297353CC}">
              <c16:uniqueId val="{00000004-E5BE-4E8D-B3BE-A4F87E847DE7}"/>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E5BE-4E8D-B3BE-A4F87E847DE7}"/>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E5BE-4E8D-B3BE-A4F87E847DE7}"/>
              </c:ext>
            </c:extLst>
          </c:dPt>
          <c:val>
            <c:numLit>
              <c:formatCode>General</c:formatCode>
              <c:ptCount val="1"/>
              <c:pt idx="0">
                <c:v>0</c:v>
              </c:pt>
            </c:numLit>
          </c:val>
          <c:smooth val="0"/>
          <c:extLst>
            <c:ext xmlns:c16="http://schemas.microsoft.com/office/drawing/2014/chart" uri="{C3380CC4-5D6E-409C-BE32-E72D297353CC}">
              <c16:uniqueId val="{00000009-E5BE-4E8D-B3BE-A4F87E847DE7}"/>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E5BE-4E8D-B3BE-A4F87E847DE7}"/>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E5BE-4E8D-B3BE-A4F87E847DE7}"/>
              </c:ext>
            </c:extLst>
          </c:dPt>
          <c:val>
            <c:numLit>
              <c:formatCode>General</c:formatCode>
              <c:ptCount val="1"/>
              <c:pt idx="0">
                <c:v>0</c:v>
              </c:pt>
            </c:numLit>
          </c:val>
          <c:smooth val="0"/>
          <c:extLst>
            <c:ext xmlns:c16="http://schemas.microsoft.com/office/drawing/2014/chart" uri="{C3380CC4-5D6E-409C-BE32-E72D297353CC}">
              <c16:uniqueId val="{0000000E-E5BE-4E8D-B3BE-A4F87E847DE7}"/>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E5BE-4E8D-B3BE-A4F87E847DE7}"/>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E5BE-4E8D-B3BE-A4F87E847DE7}"/>
              </c:ext>
            </c:extLst>
          </c:dPt>
          <c:val>
            <c:numLit>
              <c:formatCode>General</c:formatCode>
              <c:ptCount val="1"/>
              <c:pt idx="0">
                <c:v>0</c:v>
              </c:pt>
            </c:numLit>
          </c:val>
          <c:smooth val="0"/>
          <c:extLst>
            <c:ext xmlns:c16="http://schemas.microsoft.com/office/drawing/2014/chart" uri="{C3380CC4-5D6E-409C-BE32-E72D297353CC}">
              <c16:uniqueId val="{00000013-E5BE-4E8D-B3BE-A4F87E847DE7}"/>
            </c:ext>
          </c:extLst>
        </c:ser>
        <c:dLbls>
          <c:showLegendKey val="0"/>
          <c:showVal val="0"/>
          <c:showCatName val="0"/>
          <c:showSerName val="0"/>
          <c:showPercent val="0"/>
          <c:showBubbleSize val="0"/>
        </c:dLbls>
        <c:smooth val="0"/>
        <c:axId val="959726320"/>
        <c:axId val="1"/>
      </c:lineChart>
      <c:catAx>
        <c:axId val="959726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5972632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9010-4BBB-BB8D-4B2EC3A0F547}"/>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9010-4BBB-BB8D-4B2EC3A0F547}"/>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9010-4BBB-BB8D-4B2EC3A0F547}"/>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9010-4BBB-BB8D-4B2EC3A0F547}"/>
            </c:ext>
          </c:extLst>
        </c:ser>
        <c:dLbls>
          <c:showLegendKey val="0"/>
          <c:showVal val="0"/>
          <c:showCatName val="0"/>
          <c:showSerName val="0"/>
          <c:showPercent val="0"/>
          <c:showBubbleSize val="0"/>
        </c:dLbls>
        <c:gapWidth val="150"/>
        <c:axId val="959727960"/>
        <c:axId val="1"/>
      </c:barChart>
      <c:catAx>
        <c:axId val="959727960"/>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727960"/>
        <c:crosses val="autoZero"/>
        <c:crossBetween val="between"/>
      </c:valAx>
    </c:plotArea>
    <c:legend>
      <c:legendPos val="r"/>
      <c:layout>
        <c:manualLayout>
          <c:xMode val="edge"/>
          <c:yMode val="edge"/>
          <c:wMode val="edge"/>
          <c:hMode val="edge"/>
          <c:x val="7.9853826804427805E-2"/>
          <c:y val="5.6962751231438534E-2"/>
          <c:w val="0.27426854681666352"/>
          <c:h val="0.222005177435012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s>
</file>

<file path=xl/drawings/_rels/drawing5.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0</xdr:colOff>
      <xdr:row>0</xdr:row>
      <xdr:rowOff>0</xdr:rowOff>
    </xdr:from>
    <xdr:to>
      <xdr:col>17</xdr:col>
      <xdr:colOff>19049</xdr:colOff>
      <xdr:row>2</xdr:row>
      <xdr:rowOff>276225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1557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79375</xdr:rowOff>
    </xdr:from>
    <xdr:to>
      <xdr:col>16</xdr:col>
      <xdr:colOff>609599</xdr:colOff>
      <xdr:row>28</xdr:row>
      <xdr:rowOff>6350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37250"/>
          <a:ext cx="10296524" cy="72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Relationships xmlns="http://schemas.openxmlformats.org/package/2006/relationships"><Relationship Id="rId1" Target="file:///G:/OPS/ASG/OCEA/Statistics/GDP/Briefing%20&amp;%20Submissions/2020%20Q3/GDP/Second%20estimate/Pre-Release/GDP%202nd%20estimate%202020%20Q3%20-%20Tables.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2LS and ABMI"/>
      <sheetName val="Recession checker"/>
      <sheetName val="Ready Reckoner"/>
      <sheetName val="Contents"/>
      <sheetName val="Table 1.1"/>
      <sheetName val="Table 1.2"/>
      <sheetName val="Table 1.3"/>
      <sheetName val="Table 1.4"/>
      <sheetName val="Table 1.5"/>
      <sheetName val="Table 1.1R"/>
      <sheetName val="Inkscape chart 1 original"/>
      <sheetName val="Inkscape chart 2 original"/>
      <sheetName val="Inkscape chart 3 (2)"/>
      <sheetName val="Inkscape chart 5 (2)"/>
    </sheetNames>
    <sheetDataSet>
      <sheetData sheetId="0"/>
      <sheetData sheetId="1"/>
      <sheetData sheetId="2"/>
      <sheetData sheetId="3"/>
      <sheetData sheetId="4">
        <row r="10">
          <cell r="G10">
            <v>103.71234840000001</v>
          </cell>
          <cell r="H10">
            <v>26.8789947</v>
          </cell>
          <cell r="I10">
            <v>16.036054499999999</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drawings/vmlDrawing1.vml" Type="http://schemas.openxmlformats.org/officeDocument/2006/relationships/vmlDrawing"/><Relationship Id="rId2"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11.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14.xml.rels><?xml version="1.0" encoding="UTF-8" standalone="yes"?><Relationships xmlns="http://schemas.openxmlformats.org/package/2006/relationships"><Relationship Id="rId1" Target="../drawings/drawing5.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4.xml.rels><?xml version="1.0" encoding="UTF-8" standalone="yes"?><Relationships xmlns="http://schemas.openxmlformats.org/package/2006/relationships"><Relationship Id="rId1" Target="https://statistics.gov.scot/home" TargetMode="External" Type="http://schemas.openxmlformats.org/officeDocument/2006/relationships/hyperlink"/><Relationship Id="rId2" Target="../printerSettings/printerSettings2.bin" Type="http://schemas.openxmlformats.org/officeDocument/2006/relationships/printerSettings"/><Relationship Id="rId3"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90"/>
  <sheetViews>
    <sheetView topLeftCell="A37" workbookViewId="0">
      <selection activeCell="D95" sqref="D95"/>
    </sheetView>
  </sheetViews>
  <sheetFormatPr defaultRowHeight="12.5" x14ac:dyDescent="0.25"/>
  <cols>
    <col min="3" max="3" bestFit="true" customWidth="true" width="9.54296875" collapsed="false"/>
    <col min="7" max="7" customWidth="true" width="9.453125" collapsed="false"/>
  </cols>
  <sheetData>
    <row r="1" spans="1:8" ht="13" x14ac:dyDescent="0.3">
      <c r="A1" s="72" t="s">
        <v>166</v>
      </c>
      <c r="E1" s="72" t="s">
        <v>167</v>
      </c>
    </row>
    <row r="2" spans="1:8" x14ac:dyDescent="0.25">
      <c r="A2" s="73">
        <v>1998</v>
      </c>
      <c r="B2">
        <v>1085215</v>
      </c>
      <c r="C2" s="64">
        <f>100*B2/$B$16</f>
        <v>74.217045611529883</v>
      </c>
      <c r="E2" s="73">
        <v>1998</v>
      </c>
      <c r="F2">
        <v>1287128</v>
      </c>
      <c r="G2" s="64">
        <f>100*F2/$B$16</f>
        <v>88.025725302246315</v>
      </c>
    </row>
    <row r="3" spans="1:8" x14ac:dyDescent="0.25">
      <c r="A3" s="73">
        <v>1999</v>
      </c>
      <c r="B3">
        <v>1119038</v>
      </c>
      <c r="C3" s="64">
        <f t="shared" ref="C3:C18" si="0">100*B3/$B$16</f>
        <v>76.530175391083958</v>
      </c>
      <c r="E3" s="73">
        <v>1999</v>
      </c>
      <c r="F3">
        <v>1327193</v>
      </c>
      <c r="G3" s="64">
        <f t="shared" ref="G3:G18" si="1">100*F3/$B$16</f>
        <v>90.765740812929394</v>
      </c>
    </row>
    <row r="4" spans="1:8" x14ac:dyDescent="0.25">
      <c r="A4" s="73">
        <v>2000</v>
      </c>
      <c r="B4">
        <v>1167745</v>
      </c>
      <c r="C4" s="64">
        <f t="shared" si="0"/>
        <v>79.861210845441647</v>
      </c>
      <c r="E4" s="73">
        <v>2000</v>
      </c>
      <c r="F4">
        <v>1377611</v>
      </c>
      <c r="G4" s="64">
        <f t="shared" si="1"/>
        <v>94.213790282981066</v>
      </c>
    </row>
    <row r="5" spans="1:8" x14ac:dyDescent="0.25">
      <c r="A5" s="73">
        <v>2001</v>
      </c>
      <c r="B5">
        <v>1203013</v>
      </c>
      <c r="C5" s="64">
        <f t="shared" si="0"/>
        <v>82.273163098799216</v>
      </c>
      <c r="E5" s="73">
        <v>2001</v>
      </c>
      <c r="F5">
        <v>1415605</v>
      </c>
      <c r="G5" s="64">
        <f t="shared" si="1"/>
        <v>96.812171646088345</v>
      </c>
    </row>
    <row r="6" spans="1:8" x14ac:dyDescent="0.25">
      <c r="A6" s="73">
        <v>2002</v>
      </c>
      <c r="B6">
        <v>1231613</v>
      </c>
      <c r="C6" s="64">
        <f t="shared" si="0"/>
        <v>84.229095798300932</v>
      </c>
      <c r="E6" s="73">
        <v>2002</v>
      </c>
      <c r="F6">
        <v>1450910</v>
      </c>
      <c r="G6" s="64">
        <f t="shared" si="1"/>
        <v>99.226654301889326</v>
      </c>
    </row>
    <row r="7" spans="1:8" x14ac:dyDescent="0.25">
      <c r="A7" s="73">
        <v>2003</v>
      </c>
      <c r="B7">
        <v>1279668</v>
      </c>
      <c r="C7" s="64">
        <f t="shared" si="0"/>
        <v>87.515541458250411</v>
      </c>
      <c r="E7" s="73">
        <v>2003</v>
      </c>
      <c r="F7">
        <v>1499322</v>
      </c>
      <c r="G7" s="64">
        <f t="shared" si="1"/>
        <v>102.53751492595495</v>
      </c>
    </row>
    <row r="8" spans="1:8" x14ac:dyDescent="0.25">
      <c r="A8" s="73">
        <v>2004</v>
      </c>
      <c r="B8">
        <v>1315017</v>
      </c>
      <c r="C8" s="64">
        <f t="shared" si="0"/>
        <v>89.933033241281393</v>
      </c>
      <c r="E8" s="73">
        <v>2004</v>
      </c>
      <c r="F8">
        <v>1536631</v>
      </c>
      <c r="G8" s="64">
        <f t="shared" si="1"/>
        <v>105.08904964923151</v>
      </c>
    </row>
    <row r="9" spans="1:8" x14ac:dyDescent="0.25">
      <c r="A9" s="73">
        <v>2005</v>
      </c>
      <c r="B9">
        <v>1365721</v>
      </c>
      <c r="C9" s="64">
        <f t="shared" si="0"/>
        <v>93.400642038328073</v>
      </c>
      <c r="E9" s="73">
        <v>2005</v>
      </c>
      <c r="F9">
        <v>1582675</v>
      </c>
      <c r="G9" s="64">
        <f t="shared" si="1"/>
        <v>108.23796451691882</v>
      </c>
    </row>
    <row r="10" spans="1:8" x14ac:dyDescent="0.25">
      <c r="A10" s="73">
        <v>2006</v>
      </c>
      <c r="B10">
        <v>1407310</v>
      </c>
      <c r="C10" s="64">
        <f t="shared" si="0"/>
        <v>96.244882773977608</v>
      </c>
      <c r="E10" s="73">
        <v>2006</v>
      </c>
      <c r="F10">
        <v>1624802</v>
      </c>
      <c r="G10" s="64">
        <f t="shared" si="1"/>
        <v>111.11899867188066</v>
      </c>
    </row>
    <row r="11" spans="1:8" x14ac:dyDescent="0.25">
      <c r="A11" s="73">
        <v>2007</v>
      </c>
      <c r="B11">
        <v>1445876</v>
      </c>
      <c r="C11" s="64">
        <f t="shared" si="0"/>
        <v>98.882382791074932</v>
      </c>
      <c r="E11" s="73">
        <v>2007</v>
      </c>
      <c r="F11">
        <v>1666821</v>
      </c>
      <c r="G11" s="64">
        <f t="shared" si="1"/>
        <v>113.99264678727796</v>
      </c>
    </row>
    <row r="12" spans="1:8" x14ac:dyDescent="0.25">
      <c r="A12" s="73">
        <v>2008</v>
      </c>
      <c r="B12">
        <v>1444402</v>
      </c>
      <c r="C12" s="64">
        <f t="shared" si="0"/>
        <v>98.781577028869833</v>
      </c>
      <c r="E12" s="73">
        <v>2008</v>
      </c>
      <c r="F12">
        <v>1659039</v>
      </c>
      <c r="G12" s="64">
        <f t="shared" si="1"/>
        <v>113.46044160309886</v>
      </c>
    </row>
    <row r="13" spans="1:8" x14ac:dyDescent="0.25">
      <c r="A13" s="73">
        <v>2009</v>
      </c>
      <c r="B13">
        <v>1383396</v>
      </c>
      <c r="C13" s="64">
        <f t="shared" si="0"/>
        <v>94.60942212447118</v>
      </c>
      <c r="E13" s="73">
        <v>2009</v>
      </c>
      <c r="F13">
        <v>1589493</v>
      </c>
      <c r="G13" s="64">
        <f t="shared" si="1"/>
        <v>108.70424245905878</v>
      </c>
    </row>
    <row r="14" spans="1:8" x14ac:dyDescent="0.25">
      <c r="A14" s="73">
        <v>2010</v>
      </c>
      <c r="B14">
        <v>1410495</v>
      </c>
      <c r="C14" s="64">
        <f t="shared" si="0"/>
        <v>96.462702551876674</v>
      </c>
      <c r="E14" s="73">
        <v>2010</v>
      </c>
      <c r="F14">
        <v>1613974</v>
      </c>
      <c r="G14" s="64">
        <f t="shared" si="1"/>
        <v>110.37847981627911</v>
      </c>
    </row>
    <row r="15" spans="1:8" x14ac:dyDescent="0.25">
      <c r="A15" s="73">
        <v>2011</v>
      </c>
      <c r="B15">
        <v>1443408</v>
      </c>
      <c r="C15" s="64">
        <f t="shared" si="0"/>
        <v>98.713598109173873</v>
      </c>
      <c r="E15" s="73">
        <v>2011</v>
      </c>
      <c r="F15">
        <v>1645808</v>
      </c>
      <c r="G15" s="64">
        <f t="shared" si="1"/>
        <v>112.55558336718602</v>
      </c>
    </row>
    <row r="16" spans="1:8" x14ac:dyDescent="0.25">
      <c r="A16" s="73">
        <v>2012</v>
      </c>
      <c r="B16">
        <v>1462218</v>
      </c>
      <c r="C16" s="64">
        <f t="shared" si="0"/>
        <v>100</v>
      </c>
      <c r="E16" s="73">
        <v>2012</v>
      </c>
      <c r="F16">
        <v>1665213</v>
      </c>
      <c r="G16" s="64">
        <f t="shared" si="1"/>
        <v>113.88267686487241</v>
      </c>
    </row>
    <row r="17" spans="1:7" x14ac:dyDescent="0.25">
      <c r="A17" s="73">
        <v>2013</v>
      </c>
      <c r="B17">
        <v>1496851</v>
      </c>
      <c r="C17" s="64">
        <f t="shared" si="0"/>
        <v>102.36852507628821</v>
      </c>
      <c r="E17" s="73">
        <v>2013</v>
      </c>
      <c r="F17">
        <v>1701180</v>
      </c>
      <c r="G17" s="64">
        <f t="shared" si="1"/>
        <v>116.34243320763389</v>
      </c>
    </row>
    <row r="18" spans="1:7" x14ac:dyDescent="0.25">
      <c r="A18" s="73">
        <v>2014</v>
      </c>
      <c r="B18">
        <v>1538779</v>
      </c>
      <c r="C18" s="64">
        <f t="shared" si="0"/>
        <v>105.23594976945982</v>
      </c>
      <c r="E18" s="73">
        <v>2014</v>
      </c>
      <c r="F18">
        <v>1749712</v>
      </c>
      <c r="G18" s="64">
        <f t="shared" si="1"/>
        <v>119.66150054232679</v>
      </c>
    </row>
    <row r="19" spans="1:7" x14ac:dyDescent="0.25">
      <c r="C19" s="64"/>
      <c r="G19" s="64"/>
    </row>
    <row r="20" spans="1:7" x14ac:dyDescent="0.25">
      <c r="A20" t="s">
        <v>103</v>
      </c>
      <c r="B20">
        <v>268238</v>
      </c>
      <c r="C20" s="64">
        <f>100*B20/AVERAGE($B$76:$B$79)</f>
        <v>73.378388174677099</v>
      </c>
      <c r="E20" t="s">
        <v>103</v>
      </c>
      <c r="F20">
        <v>318204</v>
      </c>
      <c r="G20" s="64">
        <f>100*F20/AVERAGE($B$76:$B$79)</f>
        <v>87.04693828143273</v>
      </c>
    </row>
    <row r="21" spans="1:7" x14ac:dyDescent="0.25">
      <c r="A21" t="s">
        <v>104</v>
      </c>
      <c r="B21">
        <v>269972</v>
      </c>
      <c r="C21" s="64">
        <f t="shared" ref="C21:C84" si="2">100*B21/AVERAGE($B$76:$B$79)</f>
        <v>73.852736048933878</v>
      </c>
      <c r="E21" t="s">
        <v>104</v>
      </c>
      <c r="F21">
        <v>320480</v>
      </c>
      <c r="G21" s="64">
        <f t="shared" ref="G21:G84" si="3">100*F21/AVERAGE($B$76:$B$79)</f>
        <v>87.669554061022367</v>
      </c>
    </row>
    <row r="22" spans="1:7" x14ac:dyDescent="0.25">
      <c r="A22" t="s">
        <v>105</v>
      </c>
      <c r="B22">
        <v>272178</v>
      </c>
      <c r="C22" s="64">
        <f t="shared" si="2"/>
        <v>74.456202837059863</v>
      </c>
      <c r="E22" t="s">
        <v>105</v>
      </c>
      <c r="F22">
        <v>322603</v>
      </c>
      <c r="G22" s="64">
        <f t="shared" si="3"/>
        <v>88.250315616412877</v>
      </c>
    </row>
    <row r="23" spans="1:7" x14ac:dyDescent="0.25">
      <c r="A23" t="s">
        <v>106</v>
      </c>
      <c r="B23">
        <v>274827</v>
      </c>
      <c r="C23" s="64">
        <f t="shared" si="2"/>
        <v>75.18085538544868</v>
      </c>
      <c r="E23" t="s">
        <v>106</v>
      </c>
      <c r="F23">
        <v>325841</v>
      </c>
      <c r="G23" s="64">
        <f t="shared" si="3"/>
        <v>89.136093250117284</v>
      </c>
    </row>
    <row r="24" spans="1:7" x14ac:dyDescent="0.25">
      <c r="A24" t="s">
        <v>107</v>
      </c>
      <c r="B24">
        <v>275807</v>
      </c>
      <c r="C24" s="64">
        <f t="shared" si="2"/>
        <v>75.448941265939823</v>
      </c>
      <c r="E24" t="s">
        <v>107</v>
      </c>
      <c r="F24">
        <v>327488</v>
      </c>
      <c r="G24" s="64">
        <f t="shared" si="3"/>
        <v>89.586641663554957</v>
      </c>
    </row>
    <row r="25" spans="1:7" x14ac:dyDescent="0.25">
      <c r="A25" t="s">
        <v>108</v>
      </c>
      <c r="B25">
        <v>277001</v>
      </c>
      <c r="C25" s="64">
        <f t="shared" si="2"/>
        <v>75.775568348905566</v>
      </c>
      <c r="E25" t="s">
        <v>108</v>
      </c>
      <c r="F25">
        <v>328288</v>
      </c>
      <c r="G25" s="64">
        <f t="shared" si="3"/>
        <v>89.805487280282421</v>
      </c>
    </row>
    <row r="26" spans="1:7" x14ac:dyDescent="0.25">
      <c r="A26" t="s">
        <v>109</v>
      </c>
      <c r="B26">
        <v>281129</v>
      </c>
      <c r="C26" s="64">
        <f t="shared" si="2"/>
        <v>76.904811731219283</v>
      </c>
      <c r="E26" t="s">
        <v>109</v>
      </c>
      <c r="F26">
        <v>333562</v>
      </c>
      <c r="G26" s="64">
        <f t="shared" si="3"/>
        <v>91.248227008558231</v>
      </c>
    </row>
    <row r="27" spans="1:7" x14ac:dyDescent="0.25">
      <c r="A27" t="s">
        <v>110</v>
      </c>
      <c r="B27">
        <v>285101</v>
      </c>
      <c r="C27" s="64">
        <f t="shared" si="2"/>
        <v>77.991380218271146</v>
      </c>
      <c r="E27" t="s">
        <v>110</v>
      </c>
      <c r="F27">
        <v>337855</v>
      </c>
      <c r="G27" s="64">
        <f t="shared" si="3"/>
        <v>92.422607299321996</v>
      </c>
    </row>
    <row r="28" spans="1:7" x14ac:dyDescent="0.25">
      <c r="A28" t="s">
        <v>111</v>
      </c>
      <c r="B28">
        <v>288024</v>
      </c>
      <c r="C28" s="64">
        <f t="shared" si="2"/>
        <v>78.79098739038912</v>
      </c>
      <c r="E28" t="s">
        <v>111</v>
      </c>
      <c r="F28">
        <v>341636</v>
      </c>
      <c r="G28" s="64">
        <f t="shared" si="3"/>
        <v>93.456926395380165</v>
      </c>
    </row>
    <row r="29" spans="1:7" x14ac:dyDescent="0.25">
      <c r="A29" t="s">
        <v>112</v>
      </c>
      <c r="B29">
        <v>291151</v>
      </c>
      <c r="C29" s="64">
        <f t="shared" si="2"/>
        <v>79.646400194772596</v>
      </c>
      <c r="E29" t="s">
        <v>112</v>
      </c>
      <c r="F29">
        <v>344025</v>
      </c>
      <c r="G29" s="64">
        <f t="shared" si="3"/>
        <v>94.110454118332555</v>
      </c>
    </row>
    <row r="30" spans="1:7" x14ac:dyDescent="0.25">
      <c r="A30" t="s">
        <v>113</v>
      </c>
      <c r="B30">
        <v>293350</v>
      </c>
      <c r="C30" s="64">
        <f t="shared" si="2"/>
        <v>80.247952083752224</v>
      </c>
      <c r="E30" t="s">
        <v>113</v>
      </c>
      <c r="F30">
        <v>345374</v>
      </c>
      <c r="G30" s="64">
        <f t="shared" si="3"/>
        <v>94.479482539539248</v>
      </c>
    </row>
    <row r="31" spans="1:7" x14ac:dyDescent="0.25">
      <c r="A31" t="s">
        <v>114</v>
      </c>
      <c r="B31">
        <v>295220</v>
      </c>
      <c r="C31" s="64">
        <f t="shared" si="2"/>
        <v>80.759503712852663</v>
      </c>
      <c r="E31" t="s">
        <v>114</v>
      </c>
      <c r="F31">
        <v>346576</v>
      </c>
      <c r="G31" s="64">
        <f t="shared" si="3"/>
        <v>94.808298078672266</v>
      </c>
    </row>
    <row r="32" spans="1:7" x14ac:dyDescent="0.25">
      <c r="A32" t="s">
        <v>115</v>
      </c>
      <c r="B32">
        <v>298879</v>
      </c>
      <c r="C32" s="64">
        <f t="shared" si="2"/>
        <v>81.760448852359914</v>
      </c>
      <c r="E32" t="s">
        <v>115</v>
      </c>
      <c r="F32">
        <v>350471</v>
      </c>
      <c r="G32" s="64">
        <f t="shared" si="3"/>
        <v>95.873802675114106</v>
      </c>
    </row>
    <row r="33" spans="1:7" x14ac:dyDescent="0.25">
      <c r="A33" t="s">
        <v>116</v>
      </c>
      <c r="B33">
        <v>300512</v>
      </c>
      <c r="C33" s="64">
        <f t="shared" si="2"/>
        <v>82.207167467504846</v>
      </c>
      <c r="E33" t="s">
        <v>116</v>
      </c>
      <c r="F33">
        <v>353126</v>
      </c>
      <c r="G33" s="64">
        <f t="shared" si="3"/>
        <v>96.600096565628377</v>
      </c>
    </row>
    <row r="34" spans="1:7" x14ac:dyDescent="0.25">
      <c r="A34" t="s">
        <v>117</v>
      </c>
      <c r="B34">
        <v>301463</v>
      </c>
      <c r="C34" s="64">
        <f t="shared" si="2"/>
        <v>82.467320194389615</v>
      </c>
      <c r="E34" t="s">
        <v>117</v>
      </c>
      <c r="F34">
        <v>355392</v>
      </c>
      <c r="G34" s="64">
        <f t="shared" si="3"/>
        <v>97.219976775008931</v>
      </c>
    </row>
    <row r="35" spans="1:7" x14ac:dyDescent="0.25">
      <c r="A35" t="s">
        <v>118</v>
      </c>
      <c r="B35">
        <v>302159</v>
      </c>
      <c r="C35" s="64">
        <f t="shared" si="2"/>
        <v>82.657715880942519</v>
      </c>
      <c r="E35" t="s">
        <v>118</v>
      </c>
      <c r="F35">
        <v>356616</v>
      </c>
      <c r="G35" s="64">
        <f t="shared" si="3"/>
        <v>97.554810568601951</v>
      </c>
    </row>
    <row r="36" spans="1:7" x14ac:dyDescent="0.25">
      <c r="A36" t="s">
        <v>119</v>
      </c>
      <c r="B36">
        <v>304300</v>
      </c>
      <c r="C36" s="64">
        <f t="shared" si="2"/>
        <v>83.243401462709386</v>
      </c>
      <c r="E36" t="s">
        <v>119</v>
      </c>
      <c r="F36">
        <v>358033</v>
      </c>
      <c r="G36" s="64">
        <f t="shared" si="3"/>
        <v>97.942440867230474</v>
      </c>
    </row>
    <row r="37" spans="1:7" x14ac:dyDescent="0.25">
      <c r="A37" t="s">
        <v>120</v>
      </c>
      <c r="B37">
        <v>305910</v>
      </c>
      <c r="C37" s="64">
        <f t="shared" si="2"/>
        <v>83.683828266373411</v>
      </c>
      <c r="E37" t="s">
        <v>120</v>
      </c>
      <c r="F37">
        <v>360932</v>
      </c>
      <c r="G37" s="64">
        <f t="shared" si="3"/>
        <v>98.735482670846622</v>
      </c>
    </row>
    <row r="38" spans="1:7" x14ac:dyDescent="0.25">
      <c r="A38" t="s">
        <v>121</v>
      </c>
      <c r="B38">
        <v>309890</v>
      </c>
      <c r="C38" s="64">
        <f t="shared" si="2"/>
        <v>84.772585209592549</v>
      </c>
      <c r="E38" t="s">
        <v>121</v>
      </c>
      <c r="F38">
        <v>364371</v>
      </c>
      <c r="G38" s="64">
        <f t="shared" si="3"/>
        <v>99.676245265753806</v>
      </c>
    </row>
    <row r="39" spans="1:7" x14ac:dyDescent="0.25">
      <c r="A39" t="s">
        <v>122</v>
      </c>
      <c r="B39">
        <v>311513</v>
      </c>
      <c r="C39" s="64">
        <f t="shared" si="2"/>
        <v>85.216568254528397</v>
      </c>
      <c r="E39" t="s">
        <v>122</v>
      </c>
      <c r="F39">
        <v>367574</v>
      </c>
      <c r="G39" s="64">
        <f t="shared" si="3"/>
        <v>100.55244840372639</v>
      </c>
    </row>
    <row r="40" spans="1:7" x14ac:dyDescent="0.25">
      <c r="A40" t="s">
        <v>123</v>
      </c>
      <c r="B40">
        <v>314066</v>
      </c>
      <c r="C40" s="64">
        <f t="shared" si="2"/>
        <v>85.914959328909916</v>
      </c>
      <c r="E40" t="s">
        <v>123</v>
      </c>
      <c r="F40">
        <v>370170</v>
      </c>
      <c r="G40" s="64">
        <f t="shared" si="3"/>
        <v>101.26260243000702</v>
      </c>
    </row>
    <row r="41" spans="1:7" x14ac:dyDescent="0.25">
      <c r="A41" t="s">
        <v>124</v>
      </c>
      <c r="B41">
        <v>318477</v>
      </c>
      <c r="C41" s="64">
        <f t="shared" si="2"/>
        <v>87.121619348140982</v>
      </c>
      <c r="E41" t="s">
        <v>124</v>
      </c>
      <c r="F41">
        <v>373540</v>
      </c>
      <c r="G41" s="64">
        <f t="shared" si="3"/>
        <v>102.18448959047146</v>
      </c>
    </row>
    <row r="42" spans="1:7" x14ac:dyDescent="0.25">
      <c r="A42" t="s">
        <v>125</v>
      </c>
      <c r="B42">
        <v>321811</v>
      </c>
      <c r="C42" s="64">
        <f t="shared" si="2"/>
        <v>88.033658455852688</v>
      </c>
      <c r="E42" t="s">
        <v>125</v>
      </c>
      <c r="F42">
        <v>376432</v>
      </c>
      <c r="G42" s="64">
        <f t="shared" si="3"/>
        <v>102.97561649494125</v>
      </c>
    </row>
    <row r="43" spans="1:7" x14ac:dyDescent="0.25">
      <c r="A43" t="s">
        <v>126</v>
      </c>
      <c r="B43">
        <v>325314</v>
      </c>
      <c r="C43" s="64">
        <f t="shared" si="2"/>
        <v>88.991928700098072</v>
      </c>
      <c r="E43" t="s">
        <v>126</v>
      </c>
      <c r="F43">
        <v>379180</v>
      </c>
      <c r="G43" s="64">
        <f t="shared" si="3"/>
        <v>103.72735118840009</v>
      </c>
    </row>
    <row r="44" spans="1:7" x14ac:dyDescent="0.25">
      <c r="A44" t="s">
        <v>127</v>
      </c>
      <c r="B44">
        <v>327450</v>
      </c>
      <c r="C44" s="64">
        <f t="shared" si="2"/>
        <v>89.576246496760405</v>
      </c>
      <c r="E44" t="s">
        <v>127</v>
      </c>
      <c r="F44">
        <v>381745</v>
      </c>
      <c r="G44" s="64">
        <f t="shared" si="3"/>
        <v>104.42902494703252</v>
      </c>
    </row>
    <row r="45" spans="1:7" x14ac:dyDescent="0.25">
      <c r="A45" t="s">
        <v>128</v>
      </c>
      <c r="B45">
        <v>328130</v>
      </c>
      <c r="C45" s="64">
        <f t="shared" si="2"/>
        <v>89.762265270978745</v>
      </c>
      <c r="E45" t="s">
        <v>128</v>
      </c>
      <c r="F45">
        <v>383795</v>
      </c>
      <c r="G45" s="64">
        <f t="shared" si="3"/>
        <v>104.98981683989665</v>
      </c>
    </row>
    <row r="46" spans="1:7" x14ac:dyDescent="0.25">
      <c r="A46" t="s">
        <v>129</v>
      </c>
      <c r="B46">
        <v>328918</v>
      </c>
      <c r="C46" s="64">
        <f t="shared" si="2"/>
        <v>89.977828203455303</v>
      </c>
      <c r="E46" t="s">
        <v>129</v>
      </c>
      <c r="F46">
        <v>384640</v>
      </c>
      <c r="G46" s="64">
        <f t="shared" si="3"/>
        <v>105.22097252256503</v>
      </c>
    </row>
    <row r="47" spans="1:7" x14ac:dyDescent="0.25">
      <c r="A47" t="s">
        <v>130</v>
      </c>
      <c r="B47">
        <v>330519</v>
      </c>
      <c r="C47" s="64">
        <f t="shared" si="2"/>
        <v>90.415792993931134</v>
      </c>
      <c r="E47" t="s">
        <v>130</v>
      </c>
      <c r="F47">
        <v>386451</v>
      </c>
      <c r="G47" s="64">
        <f t="shared" si="3"/>
        <v>105.71638428743184</v>
      </c>
    </row>
    <row r="48" spans="1:7" x14ac:dyDescent="0.25">
      <c r="A48" t="s">
        <v>131</v>
      </c>
      <c r="B48">
        <v>334422</v>
      </c>
      <c r="C48" s="64">
        <f t="shared" si="2"/>
        <v>91.48348604654025</v>
      </c>
      <c r="E48" t="s">
        <v>131</v>
      </c>
      <c r="F48">
        <v>389097</v>
      </c>
      <c r="G48" s="64">
        <f t="shared" si="3"/>
        <v>106.44021616475793</v>
      </c>
    </row>
    <row r="49" spans="1:7" x14ac:dyDescent="0.25">
      <c r="A49" t="s">
        <v>132</v>
      </c>
      <c r="B49">
        <v>338759</v>
      </c>
      <c r="C49" s="64">
        <f t="shared" si="2"/>
        <v>92.669902846224019</v>
      </c>
      <c r="E49" t="s">
        <v>132</v>
      </c>
      <c r="F49">
        <v>393287</v>
      </c>
      <c r="G49" s="64">
        <f t="shared" si="3"/>
        <v>107.58642008236802</v>
      </c>
    </row>
    <row r="50" spans="1:7" x14ac:dyDescent="0.25">
      <c r="A50" t="s">
        <v>133</v>
      </c>
      <c r="B50">
        <v>343731</v>
      </c>
      <c r="C50" s="64">
        <f t="shared" si="2"/>
        <v>94.03002835418522</v>
      </c>
      <c r="E50" t="s">
        <v>133</v>
      </c>
      <c r="F50">
        <v>397286</v>
      </c>
      <c r="G50" s="64">
        <f t="shared" si="3"/>
        <v>108.68037460898444</v>
      </c>
    </row>
    <row r="51" spans="1:7" x14ac:dyDescent="0.25">
      <c r="A51" t="s">
        <v>134</v>
      </c>
      <c r="B51">
        <v>348809</v>
      </c>
      <c r="C51" s="64">
        <f t="shared" si="2"/>
        <v>95.419150906362802</v>
      </c>
      <c r="E51" t="s">
        <v>134</v>
      </c>
      <c r="F51">
        <v>403005</v>
      </c>
      <c r="G51" s="64">
        <f t="shared" si="3"/>
        <v>110.2448472115649</v>
      </c>
    </row>
    <row r="52" spans="1:7" x14ac:dyDescent="0.25">
      <c r="A52" t="s">
        <v>135</v>
      </c>
      <c r="B52">
        <v>349582</v>
      </c>
      <c r="C52" s="64">
        <f t="shared" si="2"/>
        <v>95.630610483525714</v>
      </c>
      <c r="E52" t="s">
        <v>135</v>
      </c>
      <c r="F52">
        <v>404477</v>
      </c>
      <c r="G52" s="64">
        <f t="shared" si="3"/>
        <v>110.64752314634343</v>
      </c>
    </row>
    <row r="53" spans="1:7" x14ac:dyDescent="0.25">
      <c r="A53" t="s">
        <v>136</v>
      </c>
      <c r="B53">
        <v>351061</v>
      </c>
      <c r="C53" s="64">
        <f t="shared" si="2"/>
        <v>96.035201317450614</v>
      </c>
      <c r="E53" t="s">
        <v>136</v>
      </c>
      <c r="F53">
        <v>405652</v>
      </c>
      <c r="G53" s="64">
        <f t="shared" si="3"/>
        <v>110.9689526459119</v>
      </c>
    </row>
    <row r="54" spans="1:7" x14ac:dyDescent="0.25">
      <c r="A54" t="s">
        <v>137</v>
      </c>
      <c r="B54">
        <v>351768</v>
      </c>
      <c r="C54" s="64">
        <f t="shared" si="2"/>
        <v>96.228606131233505</v>
      </c>
      <c r="E54" t="s">
        <v>137</v>
      </c>
      <c r="F54">
        <v>406173</v>
      </c>
      <c r="G54" s="64">
        <f t="shared" si="3"/>
        <v>111.11147585380566</v>
      </c>
    </row>
    <row r="55" spans="1:7" x14ac:dyDescent="0.25">
      <c r="A55" t="s">
        <v>138</v>
      </c>
      <c r="B55">
        <v>354899</v>
      </c>
      <c r="C55" s="64">
        <f t="shared" si="2"/>
        <v>97.085113163700626</v>
      </c>
      <c r="E55" t="s">
        <v>138</v>
      </c>
      <c r="F55">
        <v>408500</v>
      </c>
      <c r="G55" s="64">
        <f t="shared" si="3"/>
        <v>111.74804304146167</v>
      </c>
    </row>
    <row r="56" spans="1:7" x14ac:dyDescent="0.25">
      <c r="A56" t="s">
        <v>139</v>
      </c>
      <c r="B56">
        <v>357698</v>
      </c>
      <c r="C56" s="64">
        <f t="shared" si="2"/>
        <v>97.850799265225845</v>
      </c>
      <c r="E56" t="s">
        <v>139</v>
      </c>
      <c r="F56">
        <v>412446</v>
      </c>
      <c r="G56" s="64">
        <f t="shared" si="3"/>
        <v>112.82749904596989</v>
      </c>
    </row>
    <row r="57" spans="1:7" x14ac:dyDescent="0.25">
      <c r="A57" t="s">
        <v>140</v>
      </c>
      <c r="B57">
        <v>359926</v>
      </c>
      <c r="C57" s="64">
        <f t="shared" si="2"/>
        <v>98.460284307811833</v>
      </c>
      <c r="E57" t="s">
        <v>140</v>
      </c>
      <c r="F57">
        <v>414937</v>
      </c>
      <c r="G57" s="64">
        <f t="shared" si="3"/>
        <v>113.50892958505503</v>
      </c>
    </row>
    <row r="58" spans="1:7" x14ac:dyDescent="0.25">
      <c r="A58" t="s">
        <v>141</v>
      </c>
      <c r="B58">
        <v>362969</v>
      </c>
      <c r="C58" s="64">
        <f t="shared" si="2"/>
        <v>99.29271832243893</v>
      </c>
      <c r="E58" t="s">
        <v>141</v>
      </c>
      <c r="F58">
        <v>418107</v>
      </c>
      <c r="G58" s="64">
        <f t="shared" si="3"/>
        <v>114.37610534133761</v>
      </c>
    </row>
    <row r="59" spans="1:7" x14ac:dyDescent="0.25">
      <c r="A59" t="s">
        <v>142</v>
      </c>
      <c r="B59">
        <v>365283</v>
      </c>
      <c r="C59" s="64">
        <f t="shared" si="2"/>
        <v>99.925729268823119</v>
      </c>
      <c r="E59" t="s">
        <v>142</v>
      </c>
      <c r="F59">
        <v>421331</v>
      </c>
      <c r="G59" s="64">
        <f t="shared" si="3"/>
        <v>115.2580531767493</v>
      </c>
    </row>
    <row r="60" spans="1:7" x14ac:dyDescent="0.25">
      <c r="A60" t="s">
        <v>143</v>
      </c>
      <c r="B60">
        <v>367290</v>
      </c>
      <c r="C60" s="64">
        <f t="shared" si="2"/>
        <v>100.47475820978815</v>
      </c>
      <c r="E60" t="s">
        <v>143</v>
      </c>
      <c r="F60">
        <v>422382</v>
      </c>
      <c r="G60" s="64">
        <f t="shared" si="3"/>
        <v>115.545561605725</v>
      </c>
    </row>
    <row r="61" spans="1:7" x14ac:dyDescent="0.25">
      <c r="A61" t="s">
        <v>144</v>
      </c>
      <c r="B61">
        <v>366230</v>
      </c>
      <c r="C61" s="64">
        <f t="shared" si="2"/>
        <v>100.18478776762426</v>
      </c>
      <c r="E61" t="s">
        <v>144</v>
      </c>
      <c r="F61">
        <v>420031</v>
      </c>
      <c r="G61" s="64">
        <f t="shared" si="3"/>
        <v>114.90242904956716</v>
      </c>
    </row>
    <row r="62" spans="1:7" x14ac:dyDescent="0.25">
      <c r="A62" t="s">
        <v>145</v>
      </c>
      <c r="B62">
        <v>359362</v>
      </c>
      <c r="C62" s="64">
        <f t="shared" si="2"/>
        <v>98.305998148018972</v>
      </c>
      <c r="E62" t="s">
        <v>145</v>
      </c>
      <c r="F62">
        <v>412965</v>
      </c>
      <c r="G62" s="64">
        <f t="shared" si="3"/>
        <v>112.96947513982184</v>
      </c>
    </row>
    <row r="63" spans="1:7" x14ac:dyDescent="0.25">
      <c r="A63" t="s">
        <v>146</v>
      </c>
      <c r="B63">
        <v>351520</v>
      </c>
      <c r="C63" s="64">
        <f t="shared" si="2"/>
        <v>96.160763990047997</v>
      </c>
      <c r="E63" t="s">
        <v>146</v>
      </c>
      <c r="F63">
        <v>403661</v>
      </c>
      <c r="G63" s="64">
        <f t="shared" si="3"/>
        <v>110.42430061728142</v>
      </c>
    </row>
    <row r="64" spans="1:7" x14ac:dyDescent="0.25">
      <c r="A64" t="s">
        <v>147</v>
      </c>
      <c r="B64">
        <v>346266</v>
      </c>
      <c r="C64" s="64">
        <f t="shared" si="2"/>
        <v>94.723495402190366</v>
      </c>
      <c r="E64" t="s">
        <v>147</v>
      </c>
      <c r="F64">
        <v>397326</v>
      </c>
      <c r="G64" s="64">
        <f t="shared" si="3"/>
        <v>108.69131688982081</v>
      </c>
    </row>
    <row r="65" spans="1:7" x14ac:dyDescent="0.25">
      <c r="A65" t="s">
        <v>148</v>
      </c>
      <c r="B65">
        <v>344993</v>
      </c>
      <c r="C65" s="64">
        <f t="shared" si="2"/>
        <v>94.375257314572792</v>
      </c>
      <c r="E65" t="s">
        <v>148</v>
      </c>
      <c r="F65">
        <v>396514</v>
      </c>
      <c r="G65" s="64">
        <f t="shared" si="3"/>
        <v>108.46918858884243</v>
      </c>
    </row>
    <row r="66" spans="1:7" x14ac:dyDescent="0.25">
      <c r="A66" t="s">
        <v>149</v>
      </c>
      <c r="B66">
        <v>345849</v>
      </c>
      <c r="C66" s="64">
        <f t="shared" si="2"/>
        <v>94.60942212447118</v>
      </c>
      <c r="E66" t="s">
        <v>149</v>
      </c>
      <c r="F66">
        <v>397125</v>
      </c>
      <c r="G66" s="64">
        <f t="shared" si="3"/>
        <v>108.63633192861803</v>
      </c>
    </row>
    <row r="67" spans="1:7" x14ac:dyDescent="0.25">
      <c r="A67" t="s">
        <v>150</v>
      </c>
      <c r="B67">
        <v>346288</v>
      </c>
      <c r="C67" s="64">
        <f t="shared" si="2"/>
        <v>94.729513656650383</v>
      </c>
      <c r="E67" t="s">
        <v>150</v>
      </c>
      <c r="F67">
        <v>398528</v>
      </c>
      <c r="G67" s="64">
        <f t="shared" si="3"/>
        <v>109.02013242895383</v>
      </c>
    </row>
    <row r="68" spans="1:7" x14ac:dyDescent="0.25">
      <c r="A68" t="s">
        <v>151</v>
      </c>
      <c r="B68">
        <v>347852</v>
      </c>
      <c r="C68" s="64">
        <f t="shared" si="2"/>
        <v>95.157356837352566</v>
      </c>
      <c r="E68" t="s">
        <v>151</v>
      </c>
      <c r="F68">
        <v>400001</v>
      </c>
      <c r="G68" s="64">
        <f t="shared" si="3"/>
        <v>109.42308192075326</v>
      </c>
    </row>
    <row r="69" spans="1:7" x14ac:dyDescent="0.25">
      <c r="A69" t="s">
        <v>152</v>
      </c>
      <c r="B69">
        <v>351976</v>
      </c>
      <c r="C69" s="64">
        <f t="shared" si="2"/>
        <v>96.285505991582653</v>
      </c>
      <c r="E69" t="s">
        <v>152</v>
      </c>
      <c r="F69">
        <v>403217</v>
      </c>
      <c r="G69" s="64">
        <f t="shared" si="3"/>
        <v>110.30284129999768</v>
      </c>
    </row>
    <row r="70" spans="1:7" x14ac:dyDescent="0.25">
      <c r="A70" t="s">
        <v>153</v>
      </c>
      <c r="B70">
        <v>354912</v>
      </c>
      <c r="C70" s="64">
        <f t="shared" si="2"/>
        <v>97.08866940497245</v>
      </c>
      <c r="E70" t="s">
        <v>153</v>
      </c>
      <c r="F70">
        <v>405186</v>
      </c>
      <c r="G70" s="64">
        <f t="shared" si="3"/>
        <v>110.84147507416814</v>
      </c>
    </row>
    <row r="71" spans="1:7" x14ac:dyDescent="0.25">
      <c r="A71" t="s">
        <v>154</v>
      </c>
      <c r="B71">
        <v>355755</v>
      </c>
      <c r="C71" s="64">
        <f t="shared" si="2"/>
        <v>97.319277973599014</v>
      </c>
      <c r="E71" t="s">
        <v>154</v>
      </c>
      <c r="F71">
        <v>405570</v>
      </c>
      <c r="G71" s="64">
        <f t="shared" si="3"/>
        <v>110.94652097019733</v>
      </c>
    </row>
    <row r="72" spans="1:7" x14ac:dyDescent="0.25">
      <c r="A72" t="s">
        <v>155</v>
      </c>
      <c r="B72">
        <v>357811</v>
      </c>
      <c r="C72" s="64">
        <f t="shared" si="2"/>
        <v>97.881711208588598</v>
      </c>
      <c r="E72" t="s">
        <v>155</v>
      </c>
      <c r="F72">
        <v>408601</v>
      </c>
      <c r="G72" s="64">
        <f t="shared" si="3"/>
        <v>111.77567230057352</v>
      </c>
    </row>
    <row r="73" spans="1:7" x14ac:dyDescent="0.25">
      <c r="A73" t="s">
        <v>156</v>
      </c>
      <c r="B73">
        <v>359806</v>
      </c>
      <c r="C73" s="64">
        <f t="shared" si="2"/>
        <v>98.427457465302709</v>
      </c>
      <c r="E73" t="s">
        <v>156</v>
      </c>
      <c r="F73">
        <v>409994</v>
      </c>
      <c r="G73" s="64">
        <f t="shared" si="3"/>
        <v>112.15673723070022</v>
      </c>
    </row>
    <row r="74" spans="1:7" x14ac:dyDescent="0.25">
      <c r="A74" t="s">
        <v>157</v>
      </c>
      <c r="B74">
        <v>362575</v>
      </c>
      <c r="C74" s="64">
        <f t="shared" si="2"/>
        <v>99.18493685620065</v>
      </c>
      <c r="E74" t="s">
        <v>157</v>
      </c>
      <c r="F74">
        <v>413292</v>
      </c>
      <c r="G74" s="64">
        <f t="shared" si="3"/>
        <v>113.05892828565918</v>
      </c>
    </row>
    <row r="75" spans="1:7" x14ac:dyDescent="0.25">
      <c r="A75" t="s">
        <v>158</v>
      </c>
      <c r="B75">
        <v>363216</v>
      </c>
      <c r="C75" s="64">
        <f t="shared" si="2"/>
        <v>99.360286906603534</v>
      </c>
      <c r="E75" t="s">
        <v>158</v>
      </c>
      <c r="F75">
        <v>413921</v>
      </c>
      <c r="G75" s="64">
        <f t="shared" si="3"/>
        <v>113.23099565181116</v>
      </c>
    </row>
    <row r="76" spans="1:7" x14ac:dyDescent="0.25">
      <c r="A76" t="s">
        <v>159</v>
      </c>
      <c r="B76">
        <v>364222</v>
      </c>
      <c r="C76" s="64">
        <f t="shared" si="2"/>
        <v>99.635485269638323</v>
      </c>
      <c r="E76" t="s">
        <v>159</v>
      </c>
      <c r="F76">
        <v>414835</v>
      </c>
      <c r="G76" s="64">
        <f t="shared" si="3"/>
        <v>113.48102676892228</v>
      </c>
    </row>
    <row r="77" spans="1:7" x14ac:dyDescent="0.25">
      <c r="A77" t="s">
        <v>160</v>
      </c>
      <c r="B77">
        <v>364173</v>
      </c>
      <c r="C77" s="64">
        <f t="shared" si="2"/>
        <v>99.622080975613756</v>
      </c>
      <c r="E77" t="s">
        <v>160</v>
      </c>
      <c r="F77">
        <v>414099</v>
      </c>
      <c r="G77" s="64">
        <f t="shared" si="3"/>
        <v>113.27968880153301</v>
      </c>
    </row>
    <row r="78" spans="1:7" x14ac:dyDescent="0.25">
      <c r="A78" t="s">
        <v>161</v>
      </c>
      <c r="B78">
        <v>367170</v>
      </c>
      <c r="C78" s="64">
        <f t="shared" si="2"/>
        <v>100.44193136727903</v>
      </c>
      <c r="E78" t="s">
        <v>161</v>
      </c>
      <c r="F78">
        <v>418255</v>
      </c>
      <c r="G78" s="64">
        <f t="shared" si="3"/>
        <v>114.4165917804322</v>
      </c>
    </row>
    <row r="79" spans="1:7" x14ac:dyDescent="0.25">
      <c r="A79" t="s">
        <v>162</v>
      </c>
      <c r="B79">
        <v>366653</v>
      </c>
      <c r="C79" s="64">
        <f t="shared" si="2"/>
        <v>100.3005023874689</v>
      </c>
      <c r="E79" t="s">
        <v>162</v>
      </c>
      <c r="F79">
        <v>418024</v>
      </c>
      <c r="G79" s="64">
        <f t="shared" si="3"/>
        <v>114.35340010860213</v>
      </c>
    </row>
    <row r="80" spans="1:7" x14ac:dyDescent="0.25">
      <c r="A80" t="s">
        <v>88</v>
      </c>
      <c r="B80">
        <v>369731</v>
      </c>
      <c r="C80" s="64">
        <f t="shared" si="2"/>
        <v>101.14251089782782</v>
      </c>
      <c r="E80" t="s">
        <v>88</v>
      </c>
      <c r="F80">
        <v>420779</v>
      </c>
      <c r="G80" s="64">
        <f t="shared" si="3"/>
        <v>115.10704970120734</v>
      </c>
    </row>
    <row r="81" spans="1:7" x14ac:dyDescent="0.25">
      <c r="A81" t="s">
        <v>89</v>
      </c>
      <c r="B81">
        <v>373094</v>
      </c>
      <c r="C81" s="64">
        <f t="shared" si="2"/>
        <v>102.0624831591459</v>
      </c>
      <c r="E81" t="s">
        <v>89</v>
      </c>
      <c r="F81">
        <v>423282</v>
      </c>
      <c r="G81" s="64">
        <f t="shared" si="3"/>
        <v>115.79176292454341</v>
      </c>
    </row>
    <row r="82" spans="1:7" x14ac:dyDescent="0.25">
      <c r="A82" t="s">
        <v>90</v>
      </c>
      <c r="B82">
        <v>375816</v>
      </c>
      <c r="C82" s="64">
        <f t="shared" si="2"/>
        <v>102.80710537006109</v>
      </c>
      <c r="E82" t="s">
        <v>90</v>
      </c>
      <c r="F82">
        <v>427197</v>
      </c>
      <c r="G82" s="64">
        <f t="shared" si="3"/>
        <v>116.86273866140343</v>
      </c>
    </row>
    <row r="83" spans="1:7" x14ac:dyDescent="0.25">
      <c r="A83" t="s">
        <v>91</v>
      </c>
      <c r="B83">
        <v>378210</v>
      </c>
      <c r="C83" s="64">
        <f t="shared" si="2"/>
        <v>103.46200087811803</v>
      </c>
      <c r="E83" t="s">
        <v>91</v>
      </c>
      <c r="F83">
        <v>429922</v>
      </c>
      <c r="G83" s="64">
        <f t="shared" si="3"/>
        <v>117.60818154338136</v>
      </c>
    </row>
    <row r="84" spans="1:7" x14ac:dyDescent="0.25">
      <c r="A84" t="s">
        <v>92</v>
      </c>
      <c r="B84">
        <v>380380</v>
      </c>
      <c r="C84" s="64">
        <f t="shared" si="2"/>
        <v>104.05561961349129</v>
      </c>
      <c r="E84" t="s">
        <v>92</v>
      </c>
      <c r="F84">
        <v>432660</v>
      </c>
      <c r="G84" s="64">
        <f t="shared" si="3"/>
        <v>118.35718066663111</v>
      </c>
    </row>
    <row r="85" spans="1:7" x14ac:dyDescent="0.25">
      <c r="A85" t="s">
        <v>97</v>
      </c>
      <c r="B85">
        <v>383506</v>
      </c>
      <c r="C85" s="64">
        <f t="shared" ref="C85:C90" si="4">100*B85/AVERAGE($B$76:$B$79)</f>
        <v>104.91075886085386</v>
      </c>
      <c r="E85" t="s">
        <v>97</v>
      </c>
      <c r="F85">
        <v>436128</v>
      </c>
      <c r="G85" s="64">
        <f t="shared" ref="G85:G90" si="5">100*F85/AVERAGE($B$76:$B$79)</f>
        <v>119.30587641514467</v>
      </c>
    </row>
    <row r="86" spans="1:7" x14ac:dyDescent="0.25">
      <c r="A86" t="s">
        <v>99</v>
      </c>
      <c r="B86">
        <v>386158</v>
      </c>
      <c r="C86" s="64">
        <f t="shared" si="4"/>
        <v>105.6362320803054</v>
      </c>
      <c r="E86" t="s">
        <v>99</v>
      </c>
      <c r="F86">
        <v>438985</v>
      </c>
      <c r="G86" s="64">
        <f t="shared" si="5"/>
        <v>120.08742882388262</v>
      </c>
    </row>
    <row r="87" spans="1:7" x14ac:dyDescent="0.25">
      <c r="A87" t="s">
        <v>100</v>
      </c>
      <c r="B87">
        <v>388735</v>
      </c>
      <c r="C87" s="64">
        <f t="shared" si="4"/>
        <v>106.34118852318875</v>
      </c>
      <c r="E87" t="s">
        <v>100</v>
      </c>
      <c r="F87">
        <v>441939</v>
      </c>
      <c r="G87" s="64">
        <f t="shared" si="5"/>
        <v>120.89551626364879</v>
      </c>
    </row>
    <row r="88" spans="1:7" x14ac:dyDescent="0.25">
      <c r="A88" t="s">
        <v>163</v>
      </c>
      <c r="B88">
        <v>390155</v>
      </c>
      <c r="C88" s="64">
        <f t="shared" si="4"/>
        <v>106.72963949288</v>
      </c>
      <c r="E88" t="s">
        <v>163</v>
      </c>
      <c r="F88">
        <v>443590</v>
      </c>
      <c r="G88" s="64">
        <f t="shared" si="5"/>
        <v>121.34715890517009</v>
      </c>
    </row>
    <row r="89" spans="1:7" x14ac:dyDescent="0.25">
      <c r="A89" t="s">
        <v>165</v>
      </c>
      <c r="B89">
        <v>391595</v>
      </c>
      <c r="C89" s="64">
        <f t="shared" si="4"/>
        <v>107.12356160298943</v>
      </c>
      <c r="E89" t="s">
        <v>165</v>
      </c>
      <c r="F89">
        <v>445993</v>
      </c>
      <c r="G89" s="64">
        <f t="shared" si="5"/>
        <v>122.00451642641521</v>
      </c>
    </row>
    <row r="90" spans="1:7" x14ac:dyDescent="0.25">
      <c r="A90" t="s">
        <v>164</v>
      </c>
      <c r="B90">
        <v>393238</v>
      </c>
      <c r="C90" s="64">
        <f t="shared" si="4"/>
        <v>107.57301578834347</v>
      </c>
      <c r="E90" t="s">
        <v>164</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showGridLines="0" tabSelected="1" view="pageBreakPreview" zoomScale="87" zoomScaleNormal="100" zoomScaleSheetLayoutView="87" workbookViewId="0">
      <selection sqref="A1:O1"/>
    </sheetView>
  </sheetViews>
  <sheetFormatPr defaultColWidth="9.1796875" defaultRowHeight="12.5" x14ac:dyDescent="0.25"/>
  <cols>
    <col min="1" max="2" style="215" width="9.1796875" collapsed="false"/>
    <col min="3" max="3" customWidth="true" style="215" width="11.26953125" collapsed="false"/>
    <col min="4" max="4" customWidth="true" style="215" width="16.7265625" collapsed="false"/>
    <col min="5" max="5" style="215" width="9.1796875" collapsed="false"/>
    <col min="6" max="6" customWidth="true" style="215" width="11.81640625" collapsed="false"/>
    <col min="7" max="7" customWidth="true" style="215" width="14.1796875" collapsed="false"/>
    <col min="8" max="8" customWidth="true" style="215" width="12.7265625" collapsed="false"/>
    <col min="9" max="10" customWidth="true" style="215" width="12.81640625" collapsed="false"/>
    <col min="11" max="11" style="215" width="9.1796875" collapsed="false"/>
    <col min="12" max="12" customWidth="true" style="215" width="13.453125" collapsed="false"/>
    <col min="13" max="13" customWidth="true" style="215" width="16.1796875" collapsed="false"/>
    <col min="14" max="14" customWidth="true" style="215" width="13.453125" collapsed="false"/>
    <col min="15" max="15" customWidth="true" style="215" width="13.54296875" collapsed="false"/>
    <col min="16" max="16384" style="215" width="9.1796875" collapsed="false"/>
  </cols>
  <sheetData>
    <row r="1" spans="1:15" ht="60.75" customHeight="1" x14ac:dyDescent="0.25">
      <c r="A1" s="363" t="s">
        <v>291</v>
      </c>
      <c r="B1" s="364"/>
      <c r="C1" s="364"/>
      <c r="D1" s="364"/>
      <c r="E1" s="364"/>
      <c r="F1" s="364"/>
      <c r="G1" s="364"/>
      <c r="H1" s="364"/>
      <c r="I1" s="364"/>
      <c r="J1" s="364"/>
      <c r="K1" s="364"/>
      <c r="L1" s="364"/>
      <c r="M1" s="364"/>
      <c r="N1" s="364"/>
      <c r="O1" s="364"/>
    </row>
    <row r="2" spans="1:15" ht="20" x14ac:dyDescent="0.4">
      <c r="A2" s="331" t="s">
        <v>297</v>
      </c>
      <c r="B2" s="192"/>
      <c r="C2" s="192"/>
      <c r="D2" s="192"/>
      <c r="E2" s="192"/>
      <c r="F2" s="192"/>
      <c r="G2" s="192"/>
      <c r="H2" s="192"/>
      <c r="I2" s="192"/>
      <c r="J2" s="192"/>
      <c r="K2" s="192"/>
      <c r="L2" s="192"/>
      <c r="M2" s="192"/>
      <c r="N2" s="192"/>
      <c r="O2" s="192"/>
    </row>
    <row r="3" spans="1:15" ht="15.5" x14ac:dyDescent="0.35">
      <c r="A3" s="332" t="s">
        <v>292</v>
      </c>
      <c r="B3" s="268"/>
      <c r="C3" s="268"/>
      <c r="D3" s="178"/>
      <c r="E3" s="178"/>
      <c r="F3" s="178"/>
      <c r="G3" s="178"/>
      <c r="H3" s="178"/>
      <c r="I3" s="178"/>
      <c r="J3" s="178"/>
      <c r="K3" s="178"/>
      <c r="L3" s="178"/>
      <c r="M3" s="178"/>
      <c r="N3" s="178"/>
      <c r="O3" s="178"/>
    </row>
    <row r="4" spans="1:15" ht="18.5" thickBot="1" x14ac:dyDescent="0.45">
      <c r="A4" s="333" t="s">
        <v>296</v>
      </c>
      <c r="B4" s="212"/>
      <c r="C4" s="334"/>
      <c r="D4" s="335"/>
      <c r="E4" s="335"/>
      <c r="F4" s="336"/>
      <c r="G4" s="335"/>
      <c r="H4" s="335"/>
      <c r="I4" s="335"/>
      <c r="J4" s="335"/>
      <c r="K4" s="335"/>
      <c r="L4" s="335"/>
      <c r="M4" s="335"/>
      <c r="N4" s="335"/>
      <c r="O4" s="337"/>
    </row>
    <row r="5" spans="1:15" ht="39" x14ac:dyDescent="0.25">
      <c r="A5" s="338"/>
      <c r="B5" s="338"/>
      <c r="C5" s="339" t="s">
        <v>101</v>
      </c>
      <c r="D5" s="339" t="s">
        <v>20</v>
      </c>
      <c r="E5" s="340" t="s">
        <v>5</v>
      </c>
      <c r="F5" s="341"/>
      <c r="G5" s="341"/>
      <c r="H5" s="340"/>
      <c r="I5" s="340"/>
      <c r="J5" s="342" t="s">
        <v>0</v>
      </c>
      <c r="K5" s="340" t="s">
        <v>6</v>
      </c>
      <c r="L5" s="340"/>
      <c r="M5" s="340"/>
      <c r="N5" s="340"/>
      <c r="O5" s="340"/>
    </row>
    <row r="6" spans="1:15" ht="37.5" x14ac:dyDescent="0.25">
      <c r="A6" s="200"/>
      <c r="B6" s="200"/>
      <c r="C6" s="199"/>
      <c r="D6" s="253" t="s">
        <v>10</v>
      </c>
      <c r="E6" s="253" t="s">
        <v>10</v>
      </c>
      <c r="F6" s="219" t="s">
        <v>19</v>
      </c>
      <c r="G6" s="219" t="s">
        <v>244</v>
      </c>
      <c r="H6" s="219" t="s">
        <v>35</v>
      </c>
      <c r="I6" s="219" t="s">
        <v>36</v>
      </c>
      <c r="J6" s="219" t="s">
        <v>10</v>
      </c>
      <c r="K6" s="219" t="s">
        <v>10</v>
      </c>
      <c r="L6" s="219" t="s">
        <v>22</v>
      </c>
      <c r="M6" s="219" t="s">
        <v>23</v>
      </c>
      <c r="N6" s="219" t="s">
        <v>24</v>
      </c>
      <c r="O6" s="219" t="s">
        <v>25</v>
      </c>
    </row>
    <row r="7" spans="1:15" ht="13" x14ac:dyDescent="0.3">
      <c r="A7" s="200"/>
      <c r="B7" s="200"/>
      <c r="C7" s="343"/>
      <c r="D7" s="343"/>
      <c r="E7" s="343"/>
      <c r="F7" s="343"/>
      <c r="G7" s="343"/>
      <c r="H7" s="343"/>
      <c r="I7" s="343"/>
      <c r="J7" s="343"/>
      <c r="K7" s="343"/>
      <c r="L7" s="343"/>
      <c r="M7" s="343"/>
      <c r="N7" s="343"/>
      <c r="O7" s="343"/>
    </row>
    <row r="8" spans="1:15" ht="13.5" thickBot="1" x14ac:dyDescent="0.35">
      <c r="A8" s="93" t="s">
        <v>44</v>
      </c>
      <c r="B8" s="202"/>
      <c r="C8" s="344" t="s">
        <v>293</v>
      </c>
      <c r="D8" s="344" t="s">
        <v>45</v>
      </c>
      <c r="E8" s="344" t="s">
        <v>46</v>
      </c>
      <c r="F8" s="345" t="s">
        <v>39</v>
      </c>
      <c r="G8" s="345" t="s">
        <v>12</v>
      </c>
      <c r="H8" s="345" t="s">
        <v>14</v>
      </c>
      <c r="I8" s="345" t="s">
        <v>13</v>
      </c>
      <c r="J8" s="345" t="s">
        <v>30</v>
      </c>
      <c r="K8" s="345" t="s">
        <v>294</v>
      </c>
      <c r="L8" s="345" t="s">
        <v>47</v>
      </c>
      <c r="M8" s="345" t="s">
        <v>48</v>
      </c>
      <c r="N8" s="345" t="s">
        <v>49</v>
      </c>
      <c r="O8" s="345" t="s">
        <v>241</v>
      </c>
    </row>
    <row r="9" spans="1:15" ht="13" x14ac:dyDescent="0.3">
      <c r="A9" s="193"/>
      <c r="B9" s="193"/>
      <c r="C9" s="84"/>
      <c r="D9" s="193"/>
      <c r="E9" s="193"/>
      <c r="F9" s="193"/>
      <c r="G9" s="193"/>
      <c r="H9" s="193"/>
      <c r="I9" s="193"/>
      <c r="J9" s="193"/>
      <c r="K9" s="193"/>
      <c r="L9" s="193"/>
      <c r="M9" s="193"/>
      <c r="N9" s="193"/>
      <c r="O9" s="193"/>
    </row>
    <row r="10" spans="1:15" ht="15" x14ac:dyDescent="0.3">
      <c r="A10" s="128" t="s">
        <v>295</v>
      </c>
      <c r="B10" s="199"/>
      <c r="C10" s="180">
        <v>999.99999999999966</v>
      </c>
      <c r="D10" s="180">
        <v>12.836475404133289</v>
      </c>
      <c r="E10" s="180">
        <v>170.67514949884639</v>
      </c>
      <c r="F10" s="180">
        <v>18.757812224496924</v>
      </c>
      <c r="G10" s="180">
        <v>104.91809803482234</v>
      </c>
      <c r="H10" s="180">
        <v>33.140297433636555</v>
      </c>
      <c r="I10" s="180">
        <v>13.858941805890627</v>
      </c>
      <c r="J10" s="180">
        <v>58.173151302578631</v>
      </c>
      <c r="K10" s="180">
        <v>758.31522379444118</v>
      </c>
      <c r="L10" s="180">
        <v>131.48418615430407</v>
      </c>
      <c r="M10" s="180">
        <v>78.83067815934956</v>
      </c>
      <c r="N10" s="180">
        <v>292.41394915503923</v>
      </c>
      <c r="O10" s="180">
        <v>255.58641032574843</v>
      </c>
    </row>
    <row r="11" spans="1:15" ht="13" x14ac:dyDescent="0.3">
      <c r="A11" s="343"/>
      <c r="B11" s="343"/>
      <c r="C11" s="343"/>
      <c r="D11" s="346"/>
      <c r="E11" s="346"/>
      <c r="F11" s="346"/>
      <c r="G11" s="346"/>
      <c r="H11" s="346"/>
      <c r="I11" s="346"/>
      <c r="J11" s="346"/>
      <c r="K11" s="346"/>
      <c r="L11" s="346"/>
      <c r="M11" s="346"/>
      <c r="N11" s="346"/>
      <c r="O11" s="346"/>
    </row>
    <row r="12" spans="1:15" ht="13" x14ac:dyDescent="0.3">
      <c r="A12" s="113" t="s">
        <v>210</v>
      </c>
      <c r="B12" s="263"/>
      <c r="C12" s="346"/>
      <c r="D12" s="346"/>
      <c r="E12" s="346"/>
      <c r="F12" s="346"/>
      <c r="G12" s="346"/>
      <c r="H12" s="346"/>
      <c r="I12" s="346"/>
      <c r="J12" s="346"/>
      <c r="K12" s="346"/>
      <c r="L12" s="346"/>
      <c r="M12" s="346"/>
      <c r="N12" s="346"/>
      <c r="O12" s="346"/>
    </row>
    <row r="13" spans="1:15" ht="15.5" x14ac:dyDescent="0.35">
      <c r="A13" s="350">
        <v>2019</v>
      </c>
      <c r="B13" s="347"/>
      <c r="C13" s="348">
        <v>0</v>
      </c>
      <c r="D13" s="348">
        <v>-2.2204460492503131E-14</v>
      </c>
      <c r="E13" s="348">
        <v>0</v>
      </c>
      <c r="F13" s="348">
        <v>2.2204460492503131E-14</v>
      </c>
      <c r="G13" s="348">
        <v>2.2204460492503131E-14</v>
      </c>
      <c r="H13" s="348">
        <v>2.2204460492503131E-14</v>
      </c>
      <c r="I13" s="348">
        <v>0</v>
      </c>
      <c r="J13" s="348">
        <v>0</v>
      </c>
      <c r="K13" s="348">
        <v>0</v>
      </c>
      <c r="L13" s="348">
        <v>0</v>
      </c>
      <c r="M13" s="348">
        <v>-2.2204460492503131E-14</v>
      </c>
      <c r="N13" s="348">
        <v>0</v>
      </c>
      <c r="O13" s="348">
        <v>0</v>
      </c>
    </row>
    <row r="14" spans="1:15" ht="13" x14ac:dyDescent="0.3">
      <c r="A14" s="113"/>
      <c r="B14" s="263"/>
      <c r="C14" s="348"/>
      <c r="D14" s="348"/>
      <c r="E14" s="348"/>
      <c r="F14" s="348"/>
      <c r="G14" s="348"/>
      <c r="H14" s="348"/>
      <c r="I14" s="348"/>
      <c r="J14" s="348"/>
      <c r="K14" s="348"/>
      <c r="L14" s="348"/>
      <c r="M14" s="348"/>
      <c r="N14" s="348"/>
      <c r="O14" s="348"/>
    </row>
    <row r="15" spans="1:15" ht="13" x14ac:dyDescent="0.3">
      <c r="A15" s="113" t="s">
        <v>209</v>
      </c>
      <c r="B15" s="263"/>
      <c r="C15" s="348"/>
      <c r="D15" s="348"/>
      <c r="E15" s="348"/>
      <c r="F15" s="348"/>
      <c r="G15" s="348"/>
      <c r="H15" s="348"/>
      <c r="I15" s="348"/>
      <c r="J15" s="348"/>
      <c r="K15" s="348"/>
      <c r="L15" s="348"/>
      <c r="M15" s="348"/>
      <c r="N15" s="348"/>
      <c r="O15" s="348"/>
    </row>
    <row r="16" spans="1:15" x14ac:dyDescent="0.25">
      <c r="A16" s="350">
        <v>2020</v>
      </c>
      <c r="B16" s="165" t="s">
        <v>3</v>
      </c>
      <c r="C16" s="349">
        <v>0.37635417834183116</v>
      </c>
      <c r="D16" s="349">
        <v>0.35968196130677921</v>
      </c>
      <c r="E16" s="349">
        <v>1.7529298226725887</v>
      </c>
      <c r="F16" s="349">
        <v>-2.1005776247298935</v>
      </c>
      <c r="G16" s="349">
        <v>3.2934799859347335</v>
      </c>
      <c r="H16" s="349">
        <v>-2.5504430012882828</v>
      </c>
      <c r="I16" s="349">
        <v>2.0726557865336614</v>
      </c>
      <c r="J16" s="349">
        <v>-7.3216105695927958E-2</v>
      </c>
      <c r="K16" s="349">
        <v>0.12961861624241067</v>
      </c>
      <c r="L16" s="349">
        <v>-1.3020029308235648</v>
      </c>
      <c r="M16" s="349">
        <v>2.1638937148486406</v>
      </c>
      <c r="N16" s="349">
        <v>0.48931551477368052</v>
      </c>
      <c r="O16" s="349">
        <v>-0.18998556847300563</v>
      </c>
    </row>
    <row r="17" spans="1:15" x14ac:dyDescent="0.25">
      <c r="A17" s="350"/>
      <c r="B17" s="165" t="s">
        <v>4</v>
      </c>
      <c r="C17" s="349">
        <v>0.65093185601803327</v>
      </c>
      <c r="D17" s="349">
        <v>-0.58054369502923464</v>
      </c>
      <c r="E17" s="349">
        <v>-0.67196743220091548</v>
      </c>
      <c r="F17" s="349">
        <v>-0.97591432343223872</v>
      </c>
      <c r="G17" s="349">
        <v>-1.5653674068725643</v>
      </c>
      <c r="H17" s="349">
        <v>1.2913014819700308</v>
      </c>
      <c r="I17" s="349">
        <v>0.80555892732291312</v>
      </c>
      <c r="J17" s="349">
        <v>3.3756477254223967</v>
      </c>
      <c r="K17" s="349">
        <v>0.7065936442016465</v>
      </c>
      <c r="L17" s="349">
        <v>-0.67083535878973777</v>
      </c>
      <c r="M17" s="349">
        <v>-0.50107162449142351</v>
      </c>
      <c r="N17" s="349">
        <v>-0.27648028683198156</v>
      </c>
      <c r="O17" s="349">
        <v>2.8444937475219696</v>
      </c>
    </row>
    <row r="18" spans="1:15" x14ac:dyDescent="0.25">
      <c r="A18" s="350"/>
      <c r="B18" s="165" t="s">
        <v>1</v>
      </c>
      <c r="C18" s="349">
        <v>1.397087651775486E-2</v>
      </c>
      <c r="D18" s="349">
        <v>-0.68033498131634396</v>
      </c>
      <c r="E18" s="349">
        <v>-3.6778359824361413</v>
      </c>
      <c r="F18" s="349">
        <v>-9.7427550444188817</v>
      </c>
      <c r="G18" s="349">
        <v>-3.8480978732805973</v>
      </c>
      <c r="H18" s="349">
        <v>-2.5228782939965111</v>
      </c>
      <c r="I18" s="349">
        <v>-1.2201131875769766</v>
      </c>
      <c r="J18" s="349">
        <v>0.65120267623841244</v>
      </c>
      <c r="K18" s="349">
        <v>0.69052707132828317</v>
      </c>
      <c r="L18" s="349">
        <v>4.2036741718103983</v>
      </c>
      <c r="M18" s="349">
        <v>-1.4703109327706576</v>
      </c>
      <c r="N18" s="349">
        <v>1.1272463886986772</v>
      </c>
      <c r="O18" s="349">
        <v>-0.63551897944971003</v>
      </c>
    </row>
    <row r="19" spans="1:15" x14ac:dyDescent="0.25">
      <c r="A19" s="350"/>
      <c r="B19" s="351"/>
      <c r="C19" s="348"/>
      <c r="D19" s="348"/>
      <c r="E19" s="348"/>
      <c r="F19" s="348"/>
      <c r="G19" s="348"/>
      <c r="H19" s="348"/>
      <c r="I19" s="348"/>
      <c r="J19" s="348"/>
      <c r="K19" s="348"/>
      <c r="L19" s="348"/>
      <c r="M19" s="348"/>
      <c r="N19" s="348"/>
      <c r="O19" s="348"/>
    </row>
    <row r="20" spans="1:15" ht="13" x14ac:dyDescent="0.3">
      <c r="A20" s="85" t="s">
        <v>208</v>
      </c>
      <c r="B20" s="84"/>
      <c r="C20" s="348"/>
      <c r="D20" s="348"/>
      <c r="E20" s="348"/>
      <c r="F20" s="348"/>
      <c r="G20" s="348"/>
      <c r="H20" s="348"/>
      <c r="I20" s="348"/>
      <c r="J20" s="348"/>
      <c r="K20" s="348"/>
      <c r="L20" s="348"/>
      <c r="M20" s="348"/>
      <c r="N20" s="348"/>
      <c r="O20" s="348"/>
    </row>
    <row r="21" spans="1:15" x14ac:dyDescent="0.25">
      <c r="A21" s="263">
        <v>2020</v>
      </c>
      <c r="B21" s="263" t="s">
        <v>3</v>
      </c>
      <c r="C21" s="359">
        <v>0.3766218029216617</v>
      </c>
      <c r="D21" s="359">
        <v>0.36588718243257823</v>
      </c>
      <c r="E21" s="359">
        <v>1.7014350742082014</v>
      </c>
      <c r="F21" s="359">
        <v>-2.1511477475555929</v>
      </c>
      <c r="G21" s="359">
        <v>3.1099916056734003</v>
      </c>
      <c r="H21" s="359">
        <v>-2.6477255292679729</v>
      </c>
      <c r="I21" s="359">
        <v>2.0625062096937485</v>
      </c>
      <c r="J21" s="359">
        <v>-7.165613341556476E-2</v>
      </c>
      <c r="K21" s="359">
        <v>0.13071823016213013</v>
      </c>
      <c r="L21" s="359">
        <v>-1.298734092379572</v>
      </c>
      <c r="M21" s="359">
        <v>2.1911770982596668</v>
      </c>
      <c r="N21" s="359">
        <v>0.4963611946293911</v>
      </c>
      <c r="O21" s="359">
        <v>-0.19113182605287049</v>
      </c>
    </row>
    <row r="22" spans="1:15" x14ac:dyDescent="0.25">
      <c r="A22" s="263"/>
      <c r="B22" s="263" t="s">
        <v>4</v>
      </c>
      <c r="C22" s="359">
        <v>0.93826825937946978</v>
      </c>
      <c r="D22" s="359">
        <v>-0.23533829606843248</v>
      </c>
      <c r="E22" s="359">
        <v>0.81970704868259503</v>
      </c>
      <c r="F22" s="359">
        <v>-2.4423439785097223</v>
      </c>
      <c r="G22" s="359">
        <v>1.2885190112536087</v>
      </c>
      <c r="H22" s="359">
        <v>-0.83326942837240736</v>
      </c>
      <c r="I22" s="359">
        <v>2.7459926198201146</v>
      </c>
      <c r="J22" s="359">
        <v>3.1337792885328781</v>
      </c>
      <c r="K22" s="359">
        <v>0.79518922006330683</v>
      </c>
      <c r="L22" s="359">
        <v>-1.487103849262617</v>
      </c>
      <c r="M22" s="359">
        <v>1.3536428176134869</v>
      </c>
      <c r="N22" s="359">
        <v>0.17917213077005556</v>
      </c>
      <c r="O22" s="359">
        <v>2.6613024504229408</v>
      </c>
    </row>
    <row r="23" spans="1:15" x14ac:dyDescent="0.25">
      <c r="A23" s="263"/>
      <c r="B23" s="263" t="s">
        <v>1</v>
      </c>
      <c r="C23" s="359">
        <v>1.0959312259835059</v>
      </c>
      <c r="D23" s="359">
        <v>-0.87036517953993364</v>
      </c>
      <c r="E23" s="359">
        <v>-2.0291441646648085</v>
      </c>
      <c r="F23" s="359">
        <v>-9.7342086788164934</v>
      </c>
      <c r="G23" s="359">
        <v>-1.4766161594182092</v>
      </c>
      <c r="H23" s="359">
        <v>-3.1426731909212524</v>
      </c>
      <c r="I23" s="359">
        <v>1.7718212099249064</v>
      </c>
      <c r="J23" s="359">
        <v>5.2030548036157693</v>
      </c>
      <c r="K23" s="359">
        <v>1.4536426847049366</v>
      </c>
      <c r="L23" s="359">
        <v>0.49637752912000721</v>
      </c>
      <c r="M23" s="359">
        <v>0.31634449203983372</v>
      </c>
      <c r="N23" s="359">
        <v>1.202852867095471</v>
      </c>
      <c r="O23" s="359">
        <v>2.6195421704334869</v>
      </c>
    </row>
    <row r="24" spans="1:15" ht="13" x14ac:dyDescent="0.3">
      <c r="A24" s="352"/>
      <c r="B24" s="352"/>
      <c r="C24" s="348"/>
      <c r="D24" s="348"/>
      <c r="E24" s="348"/>
      <c r="F24" s="348"/>
      <c r="G24" s="348"/>
      <c r="H24" s="348"/>
      <c r="I24" s="348"/>
      <c r="J24" s="348"/>
      <c r="K24" s="348"/>
      <c r="L24" s="348"/>
      <c r="M24" s="348"/>
      <c r="N24" s="348"/>
      <c r="O24" s="348"/>
    </row>
    <row r="25" spans="1:15" ht="15" x14ac:dyDescent="0.3">
      <c r="A25" s="85" t="s">
        <v>223</v>
      </c>
      <c r="B25" s="84"/>
      <c r="C25" s="348"/>
      <c r="D25" s="348"/>
      <c r="E25" s="348"/>
      <c r="F25" s="348"/>
      <c r="G25" s="348"/>
      <c r="H25" s="348"/>
      <c r="I25" s="348"/>
      <c r="J25" s="348"/>
      <c r="K25" s="348"/>
      <c r="L25" s="348"/>
      <c r="M25" s="348"/>
      <c r="N25" s="348"/>
      <c r="O25" s="348"/>
    </row>
    <row r="26" spans="1:15" x14ac:dyDescent="0.25">
      <c r="A26" s="353">
        <v>2020</v>
      </c>
      <c r="B26" s="263" t="s">
        <v>3</v>
      </c>
      <c r="C26" s="360">
        <v>9.4548206378718191E-2</v>
      </c>
      <c r="D26" s="360">
        <v>9.222537940638631E-2</v>
      </c>
      <c r="E26" s="360">
        <v>0.42866971374699858</v>
      </c>
      <c r="F26" s="360">
        <v>-0.53970713810294058</v>
      </c>
      <c r="G26" s="360">
        <v>0.78802793020638262</v>
      </c>
      <c r="H26" s="360">
        <v>-0.65810316679093717</v>
      </c>
      <c r="I26" s="360">
        <v>0.5133405645668887</v>
      </c>
      <c r="J26" s="360">
        <v>-1.7952714673768355E-2</v>
      </c>
      <c r="K26" s="360">
        <v>3.27940063107377E-2</v>
      </c>
      <c r="L26" s="360">
        <v>-0.32703745801040895</v>
      </c>
      <c r="M26" s="360">
        <v>0.54970486662402607</v>
      </c>
      <c r="N26" s="360">
        <v>0.12411015906749867</v>
      </c>
      <c r="O26" s="360">
        <v>-4.804079346776291E-2</v>
      </c>
    </row>
    <row r="27" spans="1:15" x14ac:dyDescent="0.25">
      <c r="A27" s="353"/>
      <c r="B27" s="263" t="s">
        <v>4</v>
      </c>
      <c r="C27" s="360">
        <v>0.32935177283778216</v>
      </c>
      <c r="D27" s="360">
        <v>3.1373603410884243E-2</v>
      </c>
      <c r="E27" s="360">
        <v>0.63419847037953048</v>
      </c>
      <c r="F27" s="360">
        <v>-1.1504668174306829</v>
      </c>
      <c r="G27" s="360">
        <v>1.1091490552997954</v>
      </c>
      <c r="H27" s="360">
        <v>-0.87250878877735261</v>
      </c>
      <c r="I27" s="360">
        <v>1.2030370815484872</v>
      </c>
      <c r="J27" s="360">
        <v>0.75366027221710397</v>
      </c>
      <c r="K27" s="360">
        <v>0.23234243814503941</v>
      </c>
      <c r="L27" s="360">
        <v>-0.70063291484011359</v>
      </c>
      <c r="M27" s="360">
        <v>0.89008710711823369</v>
      </c>
      <c r="N27" s="360">
        <v>0.16869273420057596</v>
      </c>
      <c r="O27" s="360">
        <v>0.61812145426141285</v>
      </c>
    </row>
    <row r="28" spans="1:15" ht="13" thickBot="1" x14ac:dyDescent="0.3">
      <c r="A28" s="354"/>
      <c r="B28" s="355" t="s">
        <v>1</v>
      </c>
      <c r="C28" s="358">
        <v>0.60335224447257474</v>
      </c>
      <c r="D28" s="358">
        <v>-0.18908404995436001</v>
      </c>
      <c r="E28" s="358">
        <v>0.12707294155278248</v>
      </c>
      <c r="F28" s="358">
        <v>-3.5777820500218809</v>
      </c>
      <c r="G28" s="358">
        <v>0.75010702808704366</v>
      </c>
      <c r="H28" s="358">
        <v>-1.6807950716183342</v>
      </c>
      <c r="I28" s="358">
        <v>1.6536814614944433</v>
      </c>
      <c r="J28" s="358">
        <v>2.0293813230062625</v>
      </c>
      <c r="K28" s="358">
        <v>0.59655229058893156</v>
      </c>
      <c r="L28" s="358">
        <v>-0.57482063705586484</v>
      </c>
      <c r="M28" s="358">
        <v>0.96635269508297483</v>
      </c>
      <c r="N28" s="358">
        <v>0.47065291271194098</v>
      </c>
      <c r="O28" s="358">
        <v>1.2735803941778698</v>
      </c>
    </row>
    <row r="29" spans="1:15" x14ac:dyDescent="0.25">
      <c r="A29" s="330" t="s">
        <v>272</v>
      </c>
      <c r="B29" s="330"/>
      <c r="C29" s="330"/>
      <c r="D29" s="330"/>
      <c r="E29" s="330"/>
      <c r="F29" s="330"/>
      <c r="G29" s="330"/>
      <c r="H29" s="356"/>
      <c r="I29" s="356"/>
      <c r="J29" s="356"/>
      <c r="K29" s="356"/>
      <c r="L29" s="356"/>
      <c r="M29" s="356"/>
      <c r="N29" s="356"/>
      <c r="O29" s="356"/>
    </row>
    <row r="30" spans="1:15" x14ac:dyDescent="0.25">
      <c r="A30" s="330" t="s">
        <v>211</v>
      </c>
      <c r="B30" s="330"/>
      <c r="C30" s="330"/>
      <c r="D30" s="330"/>
      <c r="E30" s="330"/>
      <c r="F30" s="330"/>
      <c r="G30" s="330"/>
    </row>
    <row r="31" spans="1:15" x14ac:dyDescent="0.25">
      <c r="A31" s="362" t="s">
        <v>273</v>
      </c>
      <c r="B31" s="362"/>
      <c r="C31" s="362"/>
      <c r="D31" s="362"/>
      <c r="E31" s="362"/>
      <c r="F31" s="362"/>
      <c r="G31" s="362"/>
    </row>
    <row r="32" spans="1:15" x14ac:dyDescent="0.25">
      <c r="A32" s="330" t="s">
        <v>274</v>
      </c>
      <c r="B32" s="330"/>
      <c r="C32" s="330"/>
      <c r="D32" s="330"/>
      <c r="E32" s="330"/>
      <c r="F32" s="330"/>
      <c r="G32" s="330"/>
    </row>
    <row r="120" spans="1:15" s="357" customFormat="1" ht="13" thickBot="1" x14ac:dyDescent="0.3">
      <c r="A120" s="215"/>
      <c r="B120" s="215"/>
      <c r="C120" s="215"/>
      <c r="D120" s="215"/>
      <c r="E120" s="215"/>
      <c r="F120" s="215"/>
      <c r="G120" s="215"/>
      <c r="H120" s="215"/>
      <c r="I120" s="215"/>
      <c r="J120" s="215"/>
      <c r="K120" s="215"/>
      <c r="L120" s="215"/>
      <c r="M120" s="215"/>
      <c r="N120" s="215"/>
      <c r="O120" s="215"/>
    </row>
  </sheetData>
  <mergeCells count="2">
    <mergeCell ref="A1:O1"/>
    <mergeCell ref="A31:G31"/>
  </mergeCells>
  <pageMargins left="0.23622047244094491" right="0.23622047244094491" top="0.35433070866141736" bottom="0.35433070866141736" header="0" footer="0"/>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5" x14ac:dyDescent="0.25"/>
  <sheetData>
    <row r="2" spans="2:7" x14ac:dyDescent="0.25">
      <c r="E2" s="127" t="s">
        <v>174</v>
      </c>
    </row>
    <row r="3" spans="2:7" x14ac:dyDescent="0.25">
      <c r="D3" t="s">
        <v>98</v>
      </c>
      <c r="E3" t="s">
        <v>15</v>
      </c>
      <c r="F3" t="s">
        <v>98</v>
      </c>
      <c r="G3" t="s">
        <v>15</v>
      </c>
    </row>
    <row r="4" spans="2:7" x14ac:dyDescent="0.25">
      <c r="B4" s="3">
        <v>2013</v>
      </c>
      <c r="C4" s="74" t="s">
        <v>3</v>
      </c>
      <c r="D4" t="e">
        <f>#REF!</f>
        <v>#REF!</v>
      </c>
      <c r="E4" s="122">
        <v>443411</v>
      </c>
    </row>
    <row r="5" spans="2:7" x14ac:dyDescent="0.25">
      <c r="B5" s="3"/>
      <c r="C5" s="74" t="s">
        <v>4</v>
      </c>
      <c r="D5" t="e">
        <f>#REF!</f>
        <v>#REF!</v>
      </c>
      <c r="E5" s="122">
        <v>445808</v>
      </c>
    </row>
    <row r="6" spans="2:7" x14ac:dyDescent="0.25">
      <c r="B6" s="3"/>
      <c r="C6" s="74" t="s">
        <v>1</v>
      </c>
      <c r="D6" t="e">
        <f>#REF!</f>
        <v>#REF!</v>
      </c>
      <c r="E6" s="122">
        <v>449599</v>
      </c>
    </row>
    <row r="7" spans="2:7" x14ac:dyDescent="0.25">
      <c r="B7" s="3"/>
      <c r="C7" s="74" t="s">
        <v>2</v>
      </c>
      <c r="D7" t="e">
        <f>#REF!</f>
        <v>#REF!</v>
      </c>
      <c r="E7" s="122">
        <v>451932</v>
      </c>
    </row>
    <row r="8" spans="2:7" x14ac:dyDescent="0.25">
      <c r="B8" s="3">
        <v>2014</v>
      </c>
      <c r="C8" s="74" t="s">
        <v>3</v>
      </c>
      <c r="D8" t="e">
        <f>#REF!</f>
        <v>#REF!</v>
      </c>
      <c r="E8" s="122">
        <v>455814</v>
      </c>
      <c r="F8" t="e">
        <f>(D8-D7)/D7</f>
        <v>#REF!</v>
      </c>
      <c r="G8">
        <f>(E8-E7)/E7</f>
        <v>8.5897878441889494E-3</v>
      </c>
    </row>
    <row r="9" spans="2:7" x14ac:dyDescent="0.25">
      <c r="B9" s="3"/>
      <c r="C9" s="74" t="s">
        <v>4</v>
      </c>
      <c r="D9" t="e">
        <f>#REF!</f>
        <v>#REF!</v>
      </c>
      <c r="E9" s="122">
        <v>459702</v>
      </c>
      <c r="F9" t="e">
        <f t="shared" ref="F9:G20" si="0">(D9-D8)/D8</f>
        <v>#REF!</v>
      </c>
      <c r="G9">
        <f t="shared" si="0"/>
        <v>8.5297950479800971E-3</v>
      </c>
    </row>
    <row r="10" spans="2:7" x14ac:dyDescent="0.25">
      <c r="B10" s="3"/>
      <c r="C10" s="74" t="s">
        <v>1</v>
      </c>
      <c r="D10" t="e">
        <f>#REF!</f>
        <v>#REF!</v>
      </c>
      <c r="E10" s="122">
        <v>463201</v>
      </c>
      <c r="F10" t="e">
        <f t="shared" si="0"/>
        <v>#REF!</v>
      </c>
      <c r="G10">
        <f t="shared" si="0"/>
        <v>7.6114526367081284E-3</v>
      </c>
    </row>
    <row r="11" spans="2:7" x14ac:dyDescent="0.25">
      <c r="B11" s="3"/>
      <c r="C11" s="74" t="s">
        <v>2</v>
      </c>
      <c r="D11" t="e">
        <f>#REF!</f>
        <v>#REF!</v>
      </c>
      <c r="E11" s="122">
        <v>466727</v>
      </c>
      <c r="F11" t="e">
        <f t="shared" si="0"/>
        <v>#REF!</v>
      </c>
      <c r="G11">
        <f t="shared" si="0"/>
        <v>7.6122460875516244E-3</v>
      </c>
    </row>
    <row r="12" spans="2:7" x14ac:dyDescent="0.25">
      <c r="B12" s="3">
        <v>2015</v>
      </c>
      <c r="C12" s="74" t="s">
        <v>3</v>
      </c>
      <c r="D12" t="e">
        <f>#REF!</f>
        <v>#REF!</v>
      </c>
      <c r="E12" s="122">
        <v>468326</v>
      </c>
      <c r="F12" t="e">
        <f t="shared" si="0"/>
        <v>#REF!</v>
      </c>
      <c r="G12">
        <f t="shared" si="0"/>
        <v>3.4259856404279163E-3</v>
      </c>
    </row>
    <row r="13" spans="2:7" x14ac:dyDescent="0.25">
      <c r="B13" s="3"/>
      <c r="C13" s="74" t="s">
        <v>4</v>
      </c>
      <c r="D13" t="e">
        <f>#REF!</f>
        <v>#REF!</v>
      </c>
      <c r="E13" s="122">
        <v>471018</v>
      </c>
      <c r="F13" t="e">
        <f t="shared" si="0"/>
        <v>#REF!</v>
      </c>
      <c r="G13">
        <f t="shared" si="0"/>
        <v>5.7481327109748341E-3</v>
      </c>
    </row>
    <row r="14" spans="2:7" x14ac:dyDescent="0.25">
      <c r="B14" s="3"/>
      <c r="C14" s="74" t="s">
        <v>1</v>
      </c>
      <c r="D14" t="e">
        <f>#REF!</f>
        <v>#REF!</v>
      </c>
      <c r="E14" s="122">
        <v>472980</v>
      </c>
      <c r="F14" t="e">
        <f t="shared" si="0"/>
        <v>#REF!</v>
      </c>
      <c r="G14">
        <f t="shared" si="0"/>
        <v>4.165445906525865E-3</v>
      </c>
    </row>
    <row r="15" spans="2:7" x14ac:dyDescent="0.25">
      <c r="B15" s="3"/>
      <c r="C15" s="71" t="s">
        <v>2</v>
      </c>
      <c r="D15" t="e">
        <f>#REF!</f>
        <v>#REF!</v>
      </c>
      <c r="E15" s="122">
        <v>476413</v>
      </c>
      <c r="F15" t="e">
        <f t="shared" si="0"/>
        <v>#REF!</v>
      </c>
      <c r="G15">
        <f t="shared" si="0"/>
        <v>7.258235020508267E-3</v>
      </c>
    </row>
    <row r="16" spans="2:7" x14ac:dyDescent="0.25">
      <c r="B16" s="3">
        <v>2016</v>
      </c>
      <c r="C16" s="75" t="s">
        <v>3</v>
      </c>
      <c r="D16" t="e">
        <f>#REF!</f>
        <v>#REF!</v>
      </c>
      <c r="E16" s="122">
        <v>477421</v>
      </c>
      <c r="F16" t="e">
        <f t="shared" si="0"/>
        <v>#REF!</v>
      </c>
      <c r="G16">
        <f t="shared" si="0"/>
        <v>2.1158112813882074E-3</v>
      </c>
    </row>
    <row r="17" spans="2:7" x14ac:dyDescent="0.25">
      <c r="B17" s="3"/>
      <c r="C17" s="79" t="s">
        <v>4</v>
      </c>
      <c r="D17" t="e">
        <f>#REF!</f>
        <v>#REF!</v>
      </c>
      <c r="E17" s="122">
        <v>479693</v>
      </c>
      <c r="F17" t="e">
        <f t="shared" si="0"/>
        <v>#REF!</v>
      </c>
      <c r="G17">
        <f t="shared" si="0"/>
        <v>4.758902519998073E-3</v>
      </c>
    </row>
    <row r="18" spans="2:7" x14ac:dyDescent="0.25">
      <c r="B18" s="3"/>
      <c r="C18" s="80" t="s">
        <v>1</v>
      </c>
      <c r="D18" t="e">
        <f>#REF!</f>
        <v>#REF!</v>
      </c>
      <c r="E18" s="122">
        <v>482288</v>
      </c>
      <c r="F18" t="e">
        <f t="shared" si="0"/>
        <v>#REF!</v>
      </c>
      <c r="G18">
        <f t="shared" si="0"/>
        <v>5.4097099603287934E-3</v>
      </c>
    </row>
    <row r="19" spans="2:7" x14ac:dyDescent="0.25">
      <c r="B19" s="3"/>
      <c r="C19" s="81" t="s">
        <v>2</v>
      </c>
      <c r="D19" t="e">
        <f>#REF!</f>
        <v>#REF!</v>
      </c>
      <c r="E19" s="122">
        <v>485897</v>
      </c>
      <c r="F19" t="e">
        <f t="shared" si="0"/>
        <v>#REF!</v>
      </c>
      <c r="G19">
        <f t="shared" si="0"/>
        <v>7.4830806489068775E-3</v>
      </c>
    </row>
    <row r="20" spans="2:7" x14ac:dyDescent="0.25">
      <c r="B20" s="3">
        <v>2017</v>
      </c>
      <c r="C20" s="117" t="s">
        <v>3</v>
      </c>
      <c r="D20" t="e">
        <f>#REF!</f>
        <v>#REF!</v>
      </c>
      <c r="E20" s="122">
        <v>487333</v>
      </c>
      <c r="F20" t="e">
        <f t="shared" si="0"/>
        <v>#REF!</v>
      </c>
      <c r="G20">
        <f>(E20-E19)/E19</f>
        <v>2.9553588517731125E-3</v>
      </c>
    </row>
    <row r="21" spans="2:7" x14ac:dyDescent="0.25">
      <c r="C21" s="123" t="s">
        <v>4</v>
      </c>
      <c r="D21" t="e">
        <f>#REF!</f>
        <v>#REF!</v>
      </c>
      <c r="E21" s="122">
        <v>488817</v>
      </c>
      <c r="F21" t="e">
        <f>(D21-D20)/D20</f>
        <v>#REF!</v>
      </c>
      <c r="G21">
        <f>(E21-E20)/E20</f>
        <v>3.0451457217139E-3</v>
      </c>
    </row>
    <row r="22" spans="2:7" x14ac:dyDescent="0.25">
      <c r="C22" s="123" t="s">
        <v>1</v>
      </c>
      <c r="D22" t="e">
        <f>#REF!</f>
        <v>#REF!</v>
      </c>
      <c r="E22" s="122">
        <v>490704</v>
      </c>
      <c r="F22" t="e">
        <f>(D22-D21)/D21</f>
        <v>#REF!</v>
      </c>
      <c r="G22">
        <f>(E22-E21)/E21</f>
        <v>3.8603403727775426E-3</v>
      </c>
    </row>
    <row r="23" spans="2:7" x14ac:dyDescent="0.25">
      <c r="C23" s="131" t="s">
        <v>2</v>
      </c>
      <c r="D23" t="e">
        <f>#REF!</f>
        <v>#REF!</v>
      </c>
      <c r="E23" s="122">
        <v>490704</v>
      </c>
      <c r="F23" t="e">
        <f>(D23-D22)/D22</f>
        <v>#REF!</v>
      </c>
      <c r="G23">
        <f>(E23-E22)/E22</f>
        <v>0</v>
      </c>
    </row>
    <row r="26" spans="2:7" ht="13" x14ac:dyDescent="0.25">
      <c r="D26" s="126"/>
      <c r="E26" s="122"/>
    </row>
    <row r="27" spans="2:7" ht="13" x14ac:dyDescent="0.25">
      <c r="D27" s="126"/>
      <c r="E27" s="122"/>
    </row>
    <row r="28" spans="2:7" ht="13" x14ac:dyDescent="0.25">
      <c r="C28" s="126"/>
      <c r="D28" s="126"/>
      <c r="E28" s="122"/>
    </row>
    <row r="29" spans="2:7" ht="13" x14ac:dyDescent="0.25">
      <c r="C29" s="126"/>
      <c r="D29" s="126"/>
      <c r="E29" s="122"/>
    </row>
    <row r="30" spans="2:7" ht="13" x14ac:dyDescent="0.25">
      <c r="C30" s="126"/>
      <c r="D30" s="126"/>
      <c r="E30" s="122"/>
    </row>
    <row r="31" spans="2:7" ht="13" x14ac:dyDescent="0.25">
      <c r="C31" s="126"/>
      <c r="D31" s="126"/>
      <c r="E31" s="122"/>
    </row>
    <row r="32" spans="2:7" ht="13" x14ac:dyDescent="0.25">
      <c r="C32" s="126"/>
      <c r="D32" s="126"/>
      <c r="E32" s="122"/>
    </row>
    <row r="33" spans="3:5" ht="13" x14ac:dyDescent="0.25">
      <c r="C33" s="126"/>
      <c r="D33" s="126"/>
      <c r="E33" s="122"/>
    </row>
    <row r="34" spans="3:5" ht="13" x14ac:dyDescent="0.25">
      <c r="C34" s="126"/>
      <c r="D34" s="126"/>
      <c r="E34" s="122"/>
    </row>
    <row r="35" spans="3:5" ht="13" x14ac:dyDescent="0.25">
      <c r="C35" s="126"/>
      <c r="D35" s="126"/>
      <c r="E35" s="122"/>
    </row>
    <row r="36" spans="3:5" ht="13" x14ac:dyDescent="0.25">
      <c r="C36" s="126"/>
      <c r="D36" s="126"/>
      <c r="E36" s="122"/>
    </row>
    <row r="37" spans="3:5" ht="13" x14ac:dyDescent="0.25">
      <c r="C37" s="126"/>
      <c r="D37" s="126"/>
      <c r="E37" s="122"/>
    </row>
    <row r="38" spans="3:5" ht="13" x14ac:dyDescent="0.25">
      <c r="C38" s="126"/>
      <c r="D38" s="126"/>
      <c r="E38" s="122"/>
    </row>
    <row r="39" spans="3:5" ht="13" x14ac:dyDescent="0.25">
      <c r="C39" s="126"/>
      <c r="D39" s="126"/>
      <c r="E39" s="122"/>
    </row>
    <row r="40" spans="3:5" ht="13" x14ac:dyDescent="0.25">
      <c r="C40" s="126"/>
      <c r="D40" s="126"/>
      <c r="E40" s="122"/>
    </row>
    <row r="41" spans="3:5" ht="13" x14ac:dyDescent="0.25">
      <c r="C41" s="126"/>
      <c r="D41" s="126"/>
      <c r="E41" s="122"/>
    </row>
    <row r="42" spans="3:5" ht="13" x14ac:dyDescent="0.25">
      <c r="C42" s="126"/>
      <c r="D42" s="126"/>
      <c r="E42" s="122"/>
    </row>
    <row r="43" spans="3:5" ht="13" x14ac:dyDescent="0.25">
      <c r="C43" s="126"/>
      <c r="D43" s="126"/>
      <c r="E43" s="122"/>
    </row>
    <row r="44" spans="3:5" ht="13" x14ac:dyDescent="0.25">
      <c r="C44" s="126"/>
      <c r="D44" s="126"/>
      <c r="E44" s="122"/>
    </row>
    <row r="45" spans="3:5" ht="13" x14ac:dyDescent="0.25">
      <c r="C45" s="126"/>
      <c r="D45" s="122"/>
    </row>
    <row r="46" spans="3:5" ht="13" x14ac:dyDescent="0.25">
      <c r="C46" s="126"/>
      <c r="D46" s="122"/>
    </row>
    <row r="47" spans="3:5" ht="13" x14ac:dyDescent="0.25">
      <c r="C47" s="126"/>
      <c r="D47" s="122"/>
      <c r="E47" s="121"/>
    </row>
    <row r="48" spans="3:5" ht="13" x14ac:dyDescent="0.25">
      <c r="C48" s="126"/>
      <c r="D48" s="122"/>
      <c r="E48" s="121"/>
    </row>
    <row r="49" spans="3:15" ht="13" x14ac:dyDescent="0.25">
      <c r="C49" s="126"/>
      <c r="D49" s="122"/>
      <c r="E49" s="121"/>
    </row>
    <row r="50" spans="3:15" ht="13" x14ac:dyDescent="0.25">
      <c r="E50" s="121"/>
    </row>
    <row r="51" spans="3:15" ht="13" x14ac:dyDescent="0.25">
      <c r="E51" s="121"/>
    </row>
    <row r="52" spans="3:15" ht="13" x14ac:dyDescent="0.25">
      <c r="E52" s="121"/>
    </row>
    <row r="53" spans="3:15" ht="13" x14ac:dyDescent="0.25">
      <c r="E53" s="121"/>
    </row>
    <row r="54" spans="3:15" ht="13" x14ac:dyDescent="0.25">
      <c r="E54" s="121"/>
    </row>
    <row r="55" spans="3:15" ht="13" x14ac:dyDescent="0.25">
      <c r="E55" s="121"/>
    </row>
    <row r="56" spans="3:15" ht="13" x14ac:dyDescent="0.25">
      <c r="E56" s="121"/>
    </row>
    <row r="57" spans="3:15" ht="13" x14ac:dyDescent="0.25">
      <c r="E57" s="121"/>
    </row>
    <row r="58" spans="3:15" ht="13" x14ac:dyDescent="0.25">
      <c r="E58" s="121"/>
    </row>
    <row r="59" spans="3:15" ht="13" x14ac:dyDescent="0.25">
      <c r="E59" s="121"/>
    </row>
    <row r="60" spans="3:15" ht="13" x14ac:dyDescent="0.25">
      <c r="E60" s="121"/>
    </row>
    <row r="61" spans="3:15" ht="13" x14ac:dyDescent="0.25">
      <c r="E61" s="121"/>
    </row>
    <row r="62" spans="3:15" ht="13" x14ac:dyDescent="0.25">
      <c r="E62" s="121"/>
      <c r="N62" s="130"/>
      <c r="O62" s="122"/>
    </row>
    <row r="63" spans="3:15" ht="13" x14ac:dyDescent="0.25">
      <c r="E63" s="121"/>
      <c r="N63" s="130"/>
      <c r="O63" s="122"/>
    </row>
    <row r="64" spans="3:15" ht="13" x14ac:dyDescent="0.25">
      <c r="E64" s="121"/>
      <c r="N64" s="130"/>
      <c r="O64" s="122"/>
    </row>
    <row r="65" spans="5:15" ht="13" x14ac:dyDescent="0.25">
      <c r="E65" s="121"/>
      <c r="N65" s="130"/>
      <c r="O65" s="122"/>
    </row>
    <row r="66" spans="5:15" ht="13" x14ac:dyDescent="0.25">
      <c r="E66" s="121"/>
      <c r="N66" s="130"/>
      <c r="O66" s="122"/>
    </row>
    <row r="67" spans="5:15" ht="13" x14ac:dyDescent="0.25">
      <c r="E67" s="121"/>
      <c r="N67" s="130"/>
      <c r="O67" s="122"/>
    </row>
    <row r="68" spans="5:15" ht="13" x14ac:dyDescent="0.25">
      <c r="N68" s="130"/>
      <c r="O68" s="122"/>
    </row>
    <row r="69" spans="5:15" ht="13" x14ac:dyDescent="0.25">
      <c r="N69" s="130"/>
      <c r="O69" s="122"/>
    </row>
    <row r="70" spans="5:15" ht="13" x14ac:dyDescent="0.25">
      <c r="N70" s="130"/>
      <c r="O70" s="122"/>
    </row>
    <row r="71" spans="5:15" ht="13" x14ac:dyDescent="0.25">
      <c r="N71" s="130"/>
      <c r="O71" s="122"/>
    </row>
    <row r="72" spans="5:15" ht="13" x14ac:dyDescent="0.25">
      <c r="N72" s="130"/>
      <c r="O72" s="122"/>
    </row>
    <row r="73" spans="5:15" ht="13" x14ac:dyDescent="0.25">
      <c r="N73" s="130"/>
      <c r="O73" s="122"/>
    </row>
    <row r="74" spans="5:15" ht="13" x14ac:dyDescent="0.25">
      <c r="N74" s="130"/>
      <c r="O74" s="122"/>
    </row>
    <row r="75" spans="5:15" ht="13" x14ac:dyDescent="0.25">
      <c r="N75" s="130"/>
      <c r="O75" s="122"/>
    </row>
    <row r="76" spans="5:15" ht="13" x14ac:dyDescent="0.25">
      <c r="N76" s="130"/>
      <c r="O76" s="122"/>
    </row>
    <row r="77" spans="5:15" ht="13" x14ac:dyDescent="0.25">
      <c r="N77" s="130"/>
      <c r="O77" s="122"/>
    </row>
    <row r="78" spans="5:15" ht="13" x14ac:dyDescent="0.25">
      <c r="N78" s="130"/>
      <c r="O78" s="122"/>
    </row>
    <row r="79" spans="5:15" ht="13" x14ac:dyDescent="0.25">
      <c r="N79" s="130"/>
      <c r="O79" s="122"/>
    </row>
    <row r="80" spans="5:15" ht="13" x14ac:dyDescent="0.25">
      <c r="N80" s="130"/>
      <c r="O80" s="12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5" x14ac:dyDescent="0.25"/>
  <sheetData>
    <row r="2" spans="2:7" x14ac:dyDescent="0.25">
      <c r="E2" s="127" t="s">
        <v>174</v>
      </c>
    </row>
    <row r="3" spans="2:7" x14ac:dyDescent="0.25">
      <c r="D3" t="s">
        <v>98</v>
      </c>
      <c r="E3" t="s">
        <v>15</v>
      </c>
      <c r="F3" t="s">
        <v>98</v>
      </c>
      <c r="G3" t="s">
        <v>15</v>
      </c>
    </row>
    <row r="4" spans="2:7" x14ac:dyDescent="0.25">
      <c r="B4" s="3">
        <v>2012</v>
      </c>
      <c r="C4" s="74" t="s">
        <v>3</v>
      </c>
      <c r="D4" t="e">
        <f>#REF!</f>
        <v>#REF!</v>
      </c>
      <c r="E4" s="122">
        <v>436683</v>
      </c>
    </row>
    <row r="5" spans="2:7" x14ac:dyDescent="0.25">
      <c r="B5" s="3"/>
      <c r="C5" s="74" t="s">
        <v>4</v>
      </c>
      <c r="D5" t="e">
        <f>#REF!</f>
        <v>#REF!</v>
      </c>
      <c r="E5" s="122">
        <v>436217</v>
      </c>
    </row>
    <row r="6" spans="2:7" x14ac:dyDescent="0.25">
      <c r="B6" s="3"/>
      <c r="C6" s="74" t="s">
        <v>1</v>
      </c>
      <c r="D6" t="e">
        <f>#REF!</f>
        <v>#REF!</v>
      </c>
      <c r="E6" s="122">
        <v>441238</v>
      </c>
    </row>
    <row r="7" spans="2:7" x14ac:dyDescent="0.25">
      <c r="B7" s="3"/>
      <c r="C7" s="74" t="s">
        <v>2</v>
      </c>
      <c r="D7" t="e">
        <f>#REF!</f>
        <v>#REF!</v>
      </c>
      <c r="E7" s="122">
        <v>440598</v>
      </c>
    </row>
    <row r="8" spans="2:7" x14ac:dyDescent="0.25">
      <c r="B8" s="3">
        <v>2013</v>
      </c>
      <c r="C8" s="74" t="s">
        <v>3</v>
      </c>
      <c r="D8" t="e">
        <f>#REF!</f>
        <v>#REF!</v>
      </c>
      <c r="E8" s="122">
        <v>443411</v>
      </c>
    </row>
    <row r="9" spans="2:7" x14ac:dyDescent="0.25">
      <c r="B9" s="3"/>
      <c r="C9" s="74" t="s">
        <v>4</v>
      </c>
      <c r="D9" t="e">
        <f>#REF!</f>
        <v>#REF!</v>
      </c>
      <c r="E9" s="122">
        <v>445808</v>
      </c>
    </row>
    <row r="10" spans="2:7" x14ac:dyDescent="0.25">
      <c r="B10" s="3"/>
      <c r="C10" s="74" t="s">
        <v>1</v>
      </c>
      <c r="D10" t="e">
        <f>#REF!</f>
        <v>#REF!</v>
      </c>
      <c r="E10" s="122">
        <v>449599</v>
      </c>
    </row>
    <row r="11" spans="2:7" x14ac:dyDescent="0.25">
      <c r="B11" s="3"/>
      <c r="C11" s="74" t="s">
        <v>2</v>
      </c>
      <c r="D11" t="e">
        <f>#REF!</f>
        <v>#REF!</v>
      </c>
      <c r="E11" s="122">
        <v>451932</v>
      </c>
    </row>
    <row r="12" spans="2:7" x14ac:dyDescent="0.25">
      <c r="B12" s="3">
        <v>2014</v>
      </c>
      <c r="C12" s="74" t="s">
        <v>3</v>
      </c>
      <c r="D12" t="e">
        <f>#REF!</f>
        <v>#REF!</v>
      </c>
      <c r="E12" s="122">
        <v>455814</v>
      </c>
      <c r="F12" t="e">
        <f>(D12-D8)/D11</f>
        <v>#REF!</v>
      </c>
      <c r="G12">
        <f>(E12-E8)/E11</f>
        <v>2.7444394289406371E-2</v>
      </c>
    </row>
    <row r="13" spans="2:7" x14ac:dyDescent="0.25">
      <c r="B13" s="3"/>
      <c r="C13" s="74" t="s">
        <v>4</v>
      </c>
      <c r="D13" t="e">
        <f>#REF!</f>
        <v>#REF!</v>
      </c>
      <c r="E13" s="122">
        <v>459702</v>
      </c>
      <c r="F13" t="e">
        <f t="shared" ref="F13:G24" si="0">(D13-D9)/D12</f>
        <v>#REF!</v>
      </c>
      <c r="G13">
        <f t="shared" si="0"/>
        <v>3.0481731583496777E-2</v>
      </c>
    </row>
    <row r="14" spans="2:7" x14ac:dyDescent="0.25">
      <c r="B14" s="3"/>
      <c r="C14" s="74" t="s">
        <v>1</v>
      </c>
      <c r="D14" t="e">
        <f>#REF!</f>
        <v>#REF!</v>
      </c>
      <c r="E14" s="122">
        <v>463201</v>
      </c>
      <c r="F14" t="e">
        <f t="shared" si="0"/>
        <v>#REF!</v>
      </c>
      <c r="G14">
        <f t="shared" si="0"/>
        <v>2.9588733570878524E-2</v>
      </c>
    </row>
    <row r="15" spans="2:7" x14ac:dyDescent="0.25">
      <c r="B15" s="3"/>
      <c r="C15" s="74" t="s">
        <v>2</v>
      </c>
      <c r="D15" t="e">
        <f>#REF!</f>
        <v>#REF!</v>
      </c>
      <c r="E15" s="122">
        <v>466727</v>
      </c>
      <c r="F15" t="e">
        <f t="shared" si="0"/>
        <v>#REF!</v>
      </c>
      <c r="G15">
        <f t="shared" si="0"/>
        <v>3.1940777329928047E-2</v>
      </c>
    </row>
    <row r="16" spans="2:7" x14ac:dyDescent="0.25">
      <c r="B16" s="3">
        <v>2015</v>
      </c>
      <c r="C16" s="74" t="s">
        <v>3</v>
      </c>
      <c r="D16" t="e">
        <f>#REF!</f>
        <v>#REF!</v>
      </c>
      <c r="E16" s="122">
        <v>468326</v>
      </c>
      <c r="F16" t="e">
        <f t="shared" si="0"/>
        <v>#REF!</v>
      </c>
      <c r="G16">
        <f t="shared" si="0"/>
        <v>2.680796268482432E-2</v>
      </c>
    </row>
    <row r="17" spans="2:7" x14ac:dyDescent="0.25">
      <c r="B17" s="3"/>
      <c r="C17" s="74" t="s">
        <v>4</v>
      </c>
      <c r="D17" t="e">
        <f>#REF!</f>
        <v>#REF!</v>
      </c>
      <c r="E17" s="122">
        <v>471018</v>
      </c>
      <c r="F17" t="e">
        <f t="shared" si="0"/>
        <v>#REF!</v>
      </c>
      <c r="G17">
        <f t="shared" si="0"/>
        <v>2.4162655927708478E-2</v>
      </c>
    </row>
    <row r="18" spans="2:7" x14ac:dyDescent="0.25">
      <c r="B18" s="3"/>
      <c r="C18" s="74" t="s">
        <v>1</v>
      </c>
      <c r="D18" t="e">
        <f>#REF!</f>
        <v>#REF!</v>
      </c>
      <c r="E18" s="122">
        <v>472980</v>
      </c>
      <c r="F18" t="e">
        <f t="shared" si="0"/>
        <v>#REF!</v>
      </c>
      <c r="G18">
        <f t="shared" si="0"/>
        <v>2.076141463808177E-2</v>
      </c>
    </row>
    <row r="19" spans="2:7" x14ac:dyDescent="0.25">
      <c r="B19" s="3"/>
      <c r="C19" s="71" t="s">
        <v>2</v>
      </c>
      <c r="D19" t="e">
        <f>#REF!</f>
        <v>#REF!</v>
      </c>
      <c r="E19" s="122">
        <v>476413</v>
      </c>
      <c r="F19" t="e">
        <f t="shared" si="0"/>
        <v>#REF!</v>
      </c>
      <c r="G19">
        <f t="shared" si="0"/>
        <v>2.0478667174087698E-2</v>
      </c>
    </row>
    <row r="20" spans="2:7" x14ac:dyDescent="0.25">
      <c r="B20" s="3">
        <v>2016</v>
      </c>
      <c r="C20" s="75" t="s">
        <v>3</v>
      </c>
      <c r="D20" t="e">
        <f>#REF!</f>
        <v>#REF!</v>
      </c>
      <c r="E20" s="122">
        <v>477421</v>
      </c>
      <c r="F20" t="e">
        <f t="shared" si="0"/>
        <v>#REF!</v>
      </c>
      <c r="G20">
        <f t="shared" si="0"/>
        <v>1.9090578972446176E-2</v>
      </c>
    </row>
    <row r="21" spans="2:7" x14ac:dyDescent="0.25">
      <c r="B21" s="3"/>
      <c r="C21" s="79" t="s">
        <v>4</v>
      </c>
      <c r="D21" t="e">
        <f>#REF!</f>
        <v>#REF!</v>
      </c>
      <c r="E21" s="122">
        <v>479693</v>
      </c>
      <c r="F21" t="e">
        <f t="shared" si="0"/>
        <v>#REF!</v>
      </c>
      <c r="G21">
        <f t="shared" si="0"/>
        <v>1.817054549339053E-2</v>
      </c>
    </row>
    <row r="22" spans="2:7" x14ac:dyDescent="0.25">
      <c r="B22" s="3"/>
      <c r="C22" s="80" t="s">
        <v>1</v>
      </c>
      <c r="D22" t="e">
        <f>#REF!</f>
        <v>#REF!</v>
      </c>
      <c r="E22" s="122">
        <v>482288</v>
      </c>
      <c r="F22" t="e">
        <f t="shared" si="0"/>
        <v>#REF!</v>
      </c>
      <c r="G22">
        <f t="shared" si="0"/>
        <v>1.9404077191036768E-2</v>
      </c>
    </row>
    <row r="23" spans="2:7" x14ac:dyDescent="0.25">
      <c r="B23" s="3"/>
      <c r="C23" s="81" t="s">
        <v>2</v>
      </c>
      <c r="D23" t="e">
        <f>#REF!</f>
        <v>#REF!</v>
      </c>
      <c r="E23" s="122">
        <v>485897</v>
      </c>
      <c r="F23" s="120" t="e">
        <f t="shared" si="0"/>
        <v>#REF!</v>
      </c>
      <c r="G23">
        <f t="shared" si="0"/>
        <v>1.9664598745977507E-2</v>
      </c>
    </row>
    <row r="24" spans="2:7" x14ac:dyDescent="0.25">
      <c r="B24" s="3">
        <v>2017</v>
      </c>
      <c r="C24" s="117" t="s">
        <v>3</v>
      </c>
      <c r="D24" t="e">
        <f>#REF!</f>
        <v>#REF!</v>
      </c>
      <c r="E24" s="122">
        <v>487333</v>
      </c>
      <c r="F24" t="e">
        <f t="shared" si="0"/>
        <v>#REF!</v>
      </c>
      <c r="G24">
        <f t="shared" si="0"/>
        <v>2.0399385054857305E-2</v>
      </c>
    </row>
    <row r="25" spans="2:7" x14ac:dyDescent="0.25">
      <c r="C25" s="79" t="s">
        <v>4</v>
      </c>
      <c r="D25" t="e">
        <f>#REF!</f>
        <v>#REF!</v>
      </c>
      <c r="E25" s="122">
        <v>488817</v>
      </c>
      <c r="F25" t="e">
        <f t="shared" ref="F25:G27" si="1">(D25-D21)/D24</f>
        <v>#REF!</v>
      </c>
      <c r="G25">
        <f t="shared" si="1"/>
        <v>1.8722311027572523E-2</v>
      </c>
    </row>
    <row r="26" spans="2:7" x14ac:dyDescent="0.25">
      <c r="C26" s="123" t="s">
        <v>1</v>
      </c>
      <c r="D26" t="e">
        <f>#REF!</f>
        <v>#REF!</v>
      </c>
      <c r="E26" s="122">
        <v>490704</v>
      </c>
      <c r="F26" t="e">
        <f t="shared" si="1"/>
        <v>#REF!</v>
      </c>
      <c r="G26">
        <f t="shared" si="1"/>
        <v>1.7217077147480549E-2</v>
      </c>
    </row>
    <row r="27" spans="2:7" x14ac:dyDescent="0.25">
      <c r="C27" s="131" t="s">
        <v>2</v>
      </c>
      <c r="D27" t="e">
        <f>#REF!</f>
        <v>#REF!</v>
      </c>
      <c r="E27" s="122">
        <v>490704</v>
      </c>
      <c r="F27" t="e">
        <f t="shared" si="1"/>
        <v>#REF!</v>
      </c>
      <c r="G27">
        <f t="shared" si="1"/>
        <v>9.796129642309824E-3</v>
      </c>
    </row>
    <row r="31" spans="2:7" ht="13" x14ac:dyDescent="0.25">
      <c r="B31" s="126"/>
      <c r="C31" s="122"/>
    </row>
    <row r="32" spans="2:7" ht="13" x14ac:dyDescent="0.25">
      <c r="B32" s="126"/>
      <c r="C32" s="122"/>
    </row>
    <row r="33" spans="2:3" ht="13" x14ac:dyDescent="0.25">
      <c r="B33" s="126"/>
      <c r="C33" s="122"/>
    </row>
    <row r="34" spans="2:3" ht="13" x14ac:dyDescent="0.25">
      <c r="B34" s="126"/>
      <c r="C34" s="122"/>
    </row>
    <row r="35" spans="2:3" ht="13" x14ac:dyDescent="0.25">
      <c r="B35" s="126"/>
      <c r="C35" s="122"/>
    </row>
    <row r="36" spans="2:3" ht="13" x14ac:dyDescent="0.25">
      <c r="B36" s="126"/>
      <c r="C36" s="122"/>
    </row>
    <row r="37" spans="2:3" ht="13" x14ac:dyDescent="0.25">
      <c r="B37" s="130"/>
      <c r="C37" s="122"/>
    </row>
    <row r="38" spans="2:3" ht="13" x14ac:dyDescent="0.25">
      <c r="B38" s="130"/>
      <c r="C38" s="122"/>
    </row>
    <row r="39" spans="2:3" ht="13" x14ac:dyDescent="0.25">
      <c r="B39" s="130"/>
      <c r="C39" s="122"/>
    </row>
    <row r="40" spans="2:3" ht="13" x14ac:dyDescent="0.25">
      <c r="B40" s="130"/>
      <c r="C40" s="122"/>
    </row>
    <row r="41" spans="2:3" ht="13" x14ac:dyDescent="0.25">
      <c r="B41" s="130"/>
      <c r="C41" s="122"/>
    </row>
    <row r="42" spans="2:3" ht="13" x14ac:dyDescent="0.25">
      <c r="B42" s="130"/>
      <c r="C42" s="122"/>
    </row>
    <row r="43" spans="2:3" ht="13" x14ac:dyDescent="0.25">
      <c r="B43" s="130"/>
      <c r="C43" s="122"/>
    </row>
    <row r="44" spans="2:3" ht="13" x14ac:dyDescent="0.25">
      <c r="B44" s="130"/>
      <c r="C44" s="122"/>
    </row>
    <row r="45" spans="2:3" ht="13" x14ac:dyDescent="0.25">
      <c r="B45" s="130"/>
      <c r="C45" s="122"/>
    </row>
    <row r="46" spans="2:3" ht="13" x14ac:dyDescent="0.25">
      <c r="B46" s="130"/>
      <c r="C46" s="122"/>
    </row>
    <row r="47" spans="2:3" ht="13" x14ac:dyDescent="0.25">
      <c r="B47" s="130"/>
      <c r="C47" s="122"/>
    </row>
    <row r="48" spans="2:3" ht="13" x14ac:dyDescent="0.25">
      <c r="B48" s="130"/>
      <c r="C48" s="122"/>
    </row>
    <row r="49" spans="2:5" ht="13" x14ac:dyDescent="0.25">
      <c r="B49" s="130"/>
      <c r="C49" s="122"/>
    </row>
    <row r="50" spans="2:5" ht="13" x14ac:dyDescent="0.25">
      <c r="B50" s="130"/>
      <c r="C50" s="122"/>
    </row>
    <row r="51" spans="2:5" ht="13" x14ac:dyDescent="0.25">
      <c r="B51" s="130"/>
      <c r="C51" s="122"/>
      <c r="E51" s="121"/>
    </row>
    <row r="52" spans="2:5" ht="13" x14ac:dyDescent="0.25">
      <c r="B52" s="130"/>
      <c r="C52" s="122"/>
      <c r="E52" s="121"/>
    </row>
    <row r="53" spans="2:5" ht="13" x14ac:dyDescent="0.25">
      <c r="B53" s="130"/>
      <c r="C53" s="122"/>
      <c r="E53" s="121"/>
    </row>
    <row r="54" spans="2:5" ht="13" x14ac:dyDescent="0.25">
      <c r="B54" s="130"/>
      <c r="C54" s="122"/>
      <c r="E54" s="121"/>
    </row>
    <row r="55" spans="2:5" ht="13" x14ac:dyDescent="0.25">
      <c r="B55" s="130"/>
      <c r="C55" s="122"/>
      <c r="E55" s="121"/>
    </row>
    <row r="56" spans="2:5" ht="13" x14ac:dyDescent="0.25">
      <c r="B56" s="130"/>
      <c r="C56" s="122"/>
      <c r="E56" s="121"/>
    </row>
    <row r="57" spans="2:5" ht="13" x14ac:dyDescent="0.25">
      <c r="B57" s="130"/>
      <c r="C57" s="122"/>
      <c r="E57" s="121"/>
    </row>
    <row r="58" spans="2:5" ht="13" x14ac:dyDescent="0.25">
      <c r="B58" s="130"/>
      <c r="C58" s="122"/>
      <c r="E58" s="121"/>
    </row>
    <row r="59" spans="2:5" ht="13" x14ac:dyDescent="0.25">
      <c r="B59" s="130"/>
      <c r="C59" s="122"/>
      <c r="E59" s="121"/>
    </row>
    <row r="60" spans="2:5" ht="13" x14ac:dyDescent="0.25">
      <c r="E60" s="121"/>
    </row>
    <row r="61" spans="2:5" ht="13" x14ac:dyDescent="0.25">
      <c r="E61" s="121"/>
    </row>
    <row r="62" spans="2:5" ht="13" x14ac:dyDescent="0.25">
      <c r="E62" s="121"/>
    </row>
    <row r="63" spans="2:5" ht="13" x14ac:dyDescent="0.25">
      <c r="E63" s="121"/>
    </row>
    <row r="64" spans="2:5" ht="13" x14ac:dyDescent="0.25">
      <c r="E64" s="121"/>
    </row>
    <row r="65" spans="5:5" ht="13" x14ac:dyDescent="0.25">
      <c r="E65" s="121"/>
    </row>
    <row r="66" spans="5:5" ht="13" x14ac:dyDescent="0.25">
      <c r="E66" s="121"/>
    </row>
    <row r="67" spans="5:5" ht="13" x14ac:dyDescent="0.25">
      <c r="E67" s="121"/>
    </row>
    <row r="68" spans="5:5" ht="13" x14ac:dyDescent="0.25">
      <c r="E68" s="121"/>
    </row>
    <row r="69" spans="5:5" ht="13" x14ac:dyDescent="0.25">
      <c r="E69" s="121"/>
    </row>
    <row r="70" spans="5:5" ht="13" x14ac:dyDescent="0.25">
      <c r="E70" s="121"/>
    </row>
    <row r="71" spans="5:5" ht="13" x14ac:dyDescent="0.25">
      <c r="E71" s="12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5" x14ac:dyDescent="0.25"/>
  <cols>
    <col min="5" max="5" bestFit="true" customWidth="true" width="11.7265625" collapsed="false"/>
  </cols>
  <sheetData>
    <row r="3" spans="2:7" x14ac:dyDescent="0.25">
      <c r="D3" t="s">
        <v>177</v>
      </c>
      <c r="F3" t="s">
        <v>175</v>
      </c>
    </row>
    <row r="4" spans="2:7" x14ac:dyDescent="0.25">
      <c r="B4" s="3"/>
      <c r="C4" s="117" t="s">
        <v>176</v>
      </c>
      <c r="D4" t="s">
        <v>98</v>
      </c>
      <c r="E4" s="122" t="s">
        <v>15</v>
      </c>
      <c r="F4" t="s">
        <v>98</v>
      </c>
      <c r="G4" s="122" t="s">
        <v>15</v>
      </c>
    </row>
    <row r="5" spans="2:7" x14ac:dyDescent="0.25">
      <c r="B5" s="3"/>
      <c r="C5" s="74" t="e">
        <f>#REF!</f>
        <v>#REF!</v>
      </c>
      <c r="D5" t="e">
        <f>#REF!</f>
        <v>#REF!</v>
      </c>
      <c r="E5" s="122" t="e">
        <f>#REF!</f>
        <v>#REF!</v>
      </c>
    </row>
    <row r="6" spans="2:7" x14ac:dyDescent="0.25">
      <c r="B6" s="3"/>
      <c r="C6" s="74" t="e">
        <f>#REF!</f>
        <v>#REF!</v>
      </c>
      <c r="D6" t="e">
        <f>#REF!</f>
        <v>#REF!</v>
      </c>
      <c r="E6" s="122" t="e">
        <f>#REF!</f>
        <v>#REF!</v>
      </c>
      <c r="F6" t="e">
        <f>100*(D6/D5-1)</f>
        <v>#REF!</v>
      </c>
      <c r="G6" t="e">
        <f>100*(E6/E5-1)</f>
        <v>#REF!</v>
      </c>
    </row>
    <row r="7" spans="2:7" x14ac:dyDescent="0.25">
      <c r="B7" s="3"/>
      <c r="C7" s="74" t="e">
        <f>#REF!</f>
        <v>#REF!</v>
      </c>
      <c r="D7" t="e">
        <f>#REF!</f>
        <v>#REF!</v>
      </c>
      <c r="E7" s="122" t="e">
        <f>#REF!</f>
        <v>#REF!</v>
      </c>
      <c r="F7" t="e">
        <f t="shared" ref="F7:G24" si="0">100*(D7/D6-1)</f>
        <v>#REF!</v>
      </c>
      <c r="G7" t="e">
        <f t="shared" si="0"/>
        <v>#REF!</v>
      </c>
    </row>
    <row r="8" spans="2:7" x14ac:dyDescent="0.25">
      <c r="B8" s="3"/>
      <c r="C8" s="74" t="e">
        <f>#REF!</f>
        <v>#REF!</v>
      </c>
      <c r="D8" t="e">
        <f>#REF!</f>
        <v>#REF!</v>
      </c>
      <c r="E8" s="122" t="e">
        <f>#REF!</f>
        <v>#REF!</v>
      </c>
      <c r="F8" t="e">
        <f t="shared" si="0"/>
        <v>#REF!</v>
      </c>
      <c r="G8" t="e">
        <f t="shared" si="0"/>
        <v>#REF!</v>
      </c>
    </row>
    <row r="9" spans="2:7" x14ac:dyDescent="0.25">
      <c r="B9" s="3"/>
      <c r="C9" s="74" t="e">
        <f>#REF!</f>
        <v>#REF!</v>
      </c>
      <c r="D9" t="e">
        <f>#REF!</f>
        <v>#REF!</v>
      </c>
      <c r="E9" s="122" t="e">
        <f>#REF!</f>
        <v>#REF!</v>
      </c>
      <c r="F9" t="e">
        <f t="shared" si="0"/>
        <v>#REF!</v>
      </c>
      <c r="G9" t="e">
        <f t="shared" si="0"/>
        <v>#REF!</v>
      </c>
    </row>
    <row r="10" spans="2:7" x14ac:dyDescent="0.25">
      <c r="B10" s="3"/>
      <c r="C10" s="74" t="e">
        <f>#REF!</f>
        <v>#REF!</v>
      </c>
      <c r="D10" t="e">
        <f>#REF!</f>
        <v>#REF!</v>
      </c>
      <c r="E10" s="122" t="e">
        <f>#REF!</f>
        <v>#REF!</v>
      </c>
      <c r="F10" t="e">
        <f t="shared" si="0"/>
        <v>#REF!</v>
      </c>
      <c r="G10" t="e">
        <f t="shared" si="0"/>
        <v>#REF!</v>
      </c>
    </row>
    <row r="11" spans="2:7" x14ac:dyDescent="0.25">
      <c r="B11" s="3"/>
      <c r="C11" s="74" t="e">
        <f>#REF!</f>
        <v>#REF!</v>
      </c>
      <c r="D11" t="e">
        <f>#REF!</f>
        <v>#REF!</v>
      </c>
      <c r="E11" s="122" t="e">
        <f>#REF!</f>
        <v>#REF!</v>
      </c>
      <c r="F11" t="e">
        <f t="shared" si="0"/>
        <v>#REF!</v>
      </c>
      <c r="G11" t="e">
        <f t="shared" si="0"/>
        <v>#REF!</v>
      </c>
    </row>
    <row r="12" spans="2:7" x14ac:dyDescent="0.25">
      <c r="B12" s="3"/>
      <c r="C12" s="74" t="e">
        <f>#REF!</f>
        <v>#REF!</v>
      </c>
      <c r="D12" t="e">
        <f>#REF!</f>
        <v>#REF!</v>
      </c>
      <c r="E12" s="122" t="e">
        <f>#REF!</f>
        <v>#REF!</v>
      </c>
      <c r="F12" t="e">
        <f t="shared" si="0"/>
        <v>#REF!</v>
      </c>
      <c r="G12" t="e">
        <f t="shared" si="0"/>
        <v>#REF!</v>
      </c>
    </row>
    <row r="13" spans="2:7" x14ac:dyDescent="0.25">
      <c r="B13" s="3"/>
      <c r="C13" s="74" t="e">
        <f>#REF!</f>
        <v>#REF!</v>
      </c>
      <c r="D13" t="e">
        <f>#REF!</f>
        <v>#REF!</v>
      </c>
      <c r="E13" s="122" t="e">
        <f>#REF!</f>
        <v>#REF!</v>
      </c>
      <c r="F13" t="e">
        <f t="shared" si="0"/>
        <v>#REF!</v>
      </c>
      <c r="G13" t="e">
        <f t="shared" si="0"/>
        <v>#REF!</v>
      </c>
    </row>
    <row r="14" spans="2:7" x14ac:dyDescent="0.25">
      <c r="B14" s="3"/>
      <c r="C14" s="74" t="e">
        <f>#REF!</f>
        <v>#REF!</v>
      </c>
      <c r="D14" t="e">
        <f>#REF!</f>
        <v>#REF!</v>
      </c>
      <c r="E14" s="122" t="e">
        <f>#REF!</f>
        <v>#REF!</v>
      </c>
      <c r="F14" t="e">
        <f t="shared" si="0"/>
        <v>#REF!</v>
      </c>
      <c r="G14" t="e">
        <f t="shared" si="0"/>
        <v>#REF!</v>
      </c>
    </row>
    <row r="15" spans="2:7" x14ac:dyDescent="0.25">
      <c r="B15" s="3"/>
      <c r="C15" s="74" t="e">
        <f>#REF!</f>
        <v>#REF!</v>
      </c>
      <c r="D15" t="e">
        <f>#REF!</f>
        <v>#REF!</v>
      </c>
      <c r="E15" s="122" t="e">
        <f>#REF!</f>
        <v>#REF!</v>
      </c>
      <c r="F15" t="e">
        <f t="shared" si="0"/>
        <v>#REF!</v>
      </c>
      <c r="G15" t="e">
        <f t="shared" si="0"/>
        <v>#REF!</v>
      </c>
    </row>
    <row r="16" spans="2:7" x14ac:dyDescent="0.25">
      <c r="B16" s="3"/>
      <c r="C16" s="74" t="e">
        <f>#REF!</f>
        <v>#REF!</v>
      </c>
      <c r="D16" t="e">
        <f>#REF!</f>
        <v>#REF!</v>
      </c>
      <c r="E16" s="122" t="e">
        <f>#REF!</f>
        <v>#REF!</v>
      </c>
      <c r="F16" t="e">
        <f t="shared" si="0"/>
        <v>#REF!</v>
      </c>
      <c r="G16" t="e">
        <f t="shared" si="0"/>
        <v>#REF!</v>
      </c>
    </row>
    <row r="17" spans="2:7" x14ac:dyDescent="0.25">
      <c r="B17" s="3"/>
      <c r="C17" s="74" t="e">
        <f>#REF!</f>
        <v>#REF!</v>
      </c>
      <c r="D17" t="e">
        <f>#REF!</f>
        <v>#REF!</v>
      </c>
      <c r="E17" s="122" t="e">
        <f>#REF!</f>
        <v>#REF!</v>
      </c>
      <c r="F17" t="e">
        <f t="shared" si="0"/>
        <v>#REF!</v>
      </c>
      <c r="G17" t="e">
        <f t="shared" si="0"/>
        <v>#REF!</v>
      </c>
    </row>
    <row r="18" spans="2:7" x14ac:dyDescent="0.25">
      <c r="B18" s="3"/>
      <c r="C18" s="74" t="e">
        <f>#REF!</f>
        <v>#REF!</v>
      </c>
      <c r="D18" t="e">
        <f>#REF!</f>
        <v>#REF!</v>
      </c>
      <c r="E18" s="122" t="e">
        <f>#REF!</f>
        <v>#REF!</v>
      </c>
      <c r="F18" t="e">
        <f t="shared" si="0"/>
        <v>#REF!</v>
      </c>
      <c r="G18" t="e">
        <f t="shared" si="0"/>
        <v>#REF!</v>
      </c>
    </row>
    <row r="19" spans="2:7" x14ac:dyDescent="0.25">
      <c r="B19" s="3"/>
      <c r="C19" s="74" t="e">
        <f>#REF!</f>
        <v>#REF!</v>
      </c>
      <c r="D19" t="e">
        <f>#REF!</f>
        <v>#REF!</v>
      </c>
      <c r="E19" s="122" t="e">
        <f>#REF!</f>
        <v>#REF!</v>
      </c>
      <c r="F19" t="e">
        <f t="shared" si="0"/>
        <v>#REF!</v>
      </c>
      <c r="G19" t="e">
        <f t="shared" si="0"/>
        <v>#REF!</v>
      </c>
    </row>
    <row r="20" spans="2:7" x14ac:dyDescent="0.25">
      <c r="B20" s="3"/>
      <c r="C20" s="74" t="e">
        <f>#REF!</f>
        <v>#REF!</v>
      </c>
      <c r="D20" t="e">
        <f>#REF!</f>
        <v>#REF!</v>
      </c>
      <c r="E20" s="122" t="e">
        <f>#REF!</f>
        <v>#REF!</v>
      </c>
      <c r="F20" t="e">
        <f t="shared" si="0"/>
        <v>#REF!</v>
      </c>
      <c r="G20" t="e">
        <f t="shared" si="0"/>
        <v>#REF!</v>
      </c>
    </row>
    <row r="21" spans="2:7" x14ac:dyDescent="0.25">
      <c r="B21" s="3"/>
      <c r="C21" s="74" t="e">
        <f>#REF!</f>
        <v>#REF!</v>
      </c>
      <c r="D21" t="e">
        <f>#REF!</f>
        <v>#REF!</v>
      </c>
      <c r="E21" s="122" t="e">
        <f>#REF!</f>
        <v>#REF!</v>
      </c>
      <c r="F21" t="e">
        <f t="shared" si="0"/>
        <v>#REF!</v>
      </c>
      <c r="G21" t="e">
        <f t="shared" si="0"/>
        <v>#REF!</v>
      </c>
    </row>
    <row r="22" spans="2:7" x14ac:dyDescent="0.25">
      <c r="B22" s="3"/>
      <c r="C22" s="74" t="e">
        <f>#REF!</f>
        <v>#REF!</v>
      </c>
      <c r="D22" t="e">
        <f>#REF!</f>
        <v>#REF!</v>
      </c>
      <c r="E22" s="122" t="e">
        <f>#REF!</f>
        <v>#REF!</v>
      </c>
      <c r="F22" t="e">
        <f t="shared" si="0"/>
        <v>#REF!</v>
      </c>
      <c r="G22" t="e">
        <f t="shared" si="0"/>
        <v>#REF!</v>
      </c>
    </row>
    <row r="23" spans="2:7" x14ac:dyDescent="0.25">
      <c r="B23" s="3"/>
      <c r="C23" s="74" t="e">
        <f>#REF!</f>
        <v>#REF!</v>
      </c>
      <c r="D23" t="e">
        <f>#REF!</f>
        <v>#REF!</v>
      </c>
      <c r="E23" s="122" t="e">
        <f>#REF!</f>
        <v>#REF!</v>
      </c>
      <c r="F23" t="e">
        <f t="shared" si="0"/>
        <v>#REF!</v>
      </c>
      <c r="G23" t="e">
        <f>100*(E23/E22-1)</f>
        <v>#REF!</v>
      </c>
    </row>
    <row r="24" spans="2:7" x14ac:dyDescent="0.25">
      <c r="B24" s="3"/>
      <c r="C24" s="74">
        <v>2017</v>
      </c>
      <c r="D24" t="e">
        <f>#REF!</f>
        <v>#REF!</v>
      </c>
      <c r="E24" s="122" t="e">
        <f>#REF!</f>
        <v>#REF!</v>
      </c>
      <c r="F24" t="e">
        <f t="shared" si="0"/>
        <v>#REF!</v>
      </c>
      <c r="G24" t="e">
        <f>100*(E24/E23-1)</f>
        <v>#REF!</v>
      </c>
    </row>
    <row r="25" spans="2:7" x14ac:dyDescent="0.25">
      <c r="C25" s="74"/>
    </row>
    <row r="26" spans="2:7" x14ac:dyDescent="0.25">
      <c r="C26" s="74"/>
    </row>
    <row r="51" spans="5:5" ht="13" x14ac:dyDescent="0.25">
      <c r="E51" s="121"/>
    </row>
    <row r="52" spans="5:5" ht="13" x14ac:dyDescent="0.25">
      <c r="E52" s="121"/>
    </row>
    <row r="53" spans="5:5" ht="13" x14ac:dyDescent="0.25">
      <c r="E53" s="121"/>
    </row>
    <row r="54" spans="5:5" ht="13" x14ac:dyDescent="0.25">
      <c r="E54" s="121"/>
    </row>
    <row r="55" spans="5:5" ht="13" x14ac:dyDescent="0.25">
      <c r="E55" s="121"/>
    </row>
    <row r="56" spans="5:5" ht="13" x14ac:dyDescent="0.25">
      <c r="E56" s="121"/>
    </row>
    <row r="57" spans="5:5" ht="13" x14ac:dyDescent="0.25">
      <c r="E57" s="121"/>
    </row>
    <row r="58" spans="5:5" ht="13" x14ac:dyDescent="0.25">
      <c r="E58" s="121"/>
    </row>
    <row r="59" spans="5:5" ht="13" x14ac:dyDescent="0.25">
      <c r="E59" s="121"/>
    </row>
    <row r="60" spans="5:5" ht="13" x14ac:dyDescent="0.25">
      <c r="E60" s="121"/>
    </row>
    <row r="61" spans="5:5" ht="13" x14ac:dyDescent="0.25">
      <c r="E61" s="121"/>
    </row>
    <row r="62" spans="5:5" ht="13" x14ac:dyDescent="0.25">
      <c r="E62" s="121"/>
    </row>
    <row r="63" spans="5:5" ht="13" x14ac:dyDescent="0.25">
      <c r="E63" s="121"/>
    </row>
    <row r="64" spans="5:5" ht="13" x14ac:dyDescent="0.25">
      <c r="E64" s="121"/>
    </row>
    <row r="65" spans="5:5" ht="13" x14ac:dyDescent="0.25">
      <c r="E65" s="121"/>
    </row>
    <row r="66" spans="5:5" ht="13" x14ac:dyDescent="0.25">
      <c r="E66" s="121"/>
    </row>
    <row r="67" spans="5:5" ht="13" x14ac:dyDescent="0.25">
      <c r="E67" s="121"/>
    </row>
    <row r="68" spans="5:5" ht="13" x14ac:dyDescent="0.25">
      <c r="E68" s="121"/>
    </row>
    <row r="69" spans="5:5" ht="13" x14ac:dyDescent="0.25">
      <c r="E69" s="121"/>
    </row>
    <row r="70" spans="5:5" ht="13" x14ac:dyDescent="0.25">
      <c r="E70" s="121"/>
    </row>
    <row r="71" spans="5:5" ht="13" x14ac:dyDescent="0.25">
      <c r="E71" s="12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5" x14ac:dyDescent="0.25"/>
  <cols>
    <col min="2" max="2" customWidth="true" width="6.453125" collapsed="false"/>
    <col min="3" max="4" bestFit="true" customWidth="true" width="11.7265625" collapsed="false"/>
    <col min="5" max="6" bestFit="true" customWidth="true" width="12.54296875" collapsed="false"/>
    <col min="10" max="13" bestFit="true" customWidth="true" width="9.54296875" collapsed="false"/>
  </cols>
  <sheetData>
    <row r="1" spans="1:6" ht="13" x14ac:dyDescent="0.3">
      <c r="C1" s="361" t="s">
        <v>87</v>
      </c>
      <c r="D1" s="361"/>
      <c r="E1" s="361" t="s">
        <v>168</v>
      </c>
      <c r="F1" s="361"/>
    </row>
    <row r="2" spans="1:6" ht="13" x14ac:dyDescent="0.3">
      <c r="C2" s="77" t="s">
        <v>98</v>
      </c>
      <c r="D2" s="77" t="s">
        <v>15</v>
      </c>
      <c r="E2" s="77" t="s">
        <v>98</v>
      </c>
      <c r="F2" s="77" t="s">
        <v>15</v>
      </c>
    </row>
    <row r="3" spans="1:6" x14ac:dyDescent="0.25">
      <c r="B3" t="e">
        <f>#REF!</f>
        <v>#REF!</v>
      </c>
      <c r="C3" s="70" t="e">
        <f>#REF!</f>
        <v>#REF!</v>
      </c>
      <c r="D3" s="70" t="e">
        <f>#REF!*1</f>
        <v>#REF!</v>
      </c>
      <c r="E3" s="70" t="e">
        <f>#REF!</f>
        <v>#REF!</v>
      </c>
      <c r="F3" s="70" t="e">
        <f>#REF!</f>
        <v>#REF!</v>
      </c>
    </row>
    <row r="4" spans="1:6" x14ac:dyDescent="0.25">
      <c r="A4" t="e">
        <f>#REF!</f>
        <v>#REF!</v>
      </c>
      <c r="B4" t="e">
        <f>#REF!</f>
        <v>#REF!</v>
      </c>
      <c r="C4" s="70" t="e">
        <f>#REF!</f>
        <v>#REF!</v>
      </c>
      <c r="D4" s="70" t="e">
        <f>#REF!*1</f>
        <v>#REF!</v>
      </c>
      <c r="E4" s="70" t="e">
        <f>#REF!</f>
        <v>#REF!</v>
      </c>
      <c r="F4" s="70" t="e">
        <f>#REF!</f>
        <v>#REF!</v>
      </c>
    </row>
    <row r="5" spans="1:6" x14ac:dyDescent="0.25">
      <c r="B5" t="e">
        <f>#REF!</f>
        <v>#REF!</v>
      </c>
      <c r="C5" s="70" t="e">
        <f>#REF!</f>
        <v>#REF!</v>
      </c>
      <c r="D5" s="70" t="e">
        <f>#REF!*1</f>
        <v>#REF!</v>
      </c>
      <c r="E5" s="70" t="e">
        <f>#REF!</f>
        <v>#REF!</v>
      </c>
      <c r="F5" s="70" t="e">
        <f>#REF!</f>
        <v>#REF!</v>
      </c>
    </row>
    <row r="6" spans="1:6" x14ac:dyDescent="0.25">
      <c r="B6" t="e">
        <f>#REF!</f>
        <v>#REF!</v>
      </c>
      <c r="C6" s="70" t="e">
        <f>#REF!</f>
        <v>#REF!</v>
      </c>
      <c r="D6" s="70" t="e">
        <f>#REF!*1</f>
        <v>#REF!</v>
      </c>
      <c r="E6" s="70" t="e">
        <f>#REF!</f>
        <v>#REF!</v>
      </c>
      <c r="F6" s="70" t="e">
        <f>#REF!</f>
        <v>#REF!</v>
      </c>
    </row>
    <row r="7" spans="1:6" x14ac:dyDescent="0.25">
      <c r="B7" t="e">
        <f>#REF!</f>
        <v>#REF!</v>
      </c>
      <c r="C7" s="70" t="e">
        <f>#REF!</f>
        <v>#REF!</v>
      </c>
      <c r="D7" s="70" t="e">
        <f>#REF!*1</f>
        <v>#REF!</v>
      </c>
      <c r="E7" s="70" t="e">
        <f>#REF!</f>
        <v>#REF!</v>
      </c>
      <c r="F7" s="70" t="e">
        <f>#REF!</f>
        <v>#REF!</v>
      </c>
    </row>
    <row r="8" spans="1:6" x14ac:dyDescent="0.25">
      <c r="A8" t="e">
        <f>#REF!</f>
        <v>#REF!</v>
      </c>
      <c r="B8" t="e">
        <f>#REF!</f>
        <v>#REF!</v>
      </c>
      <c r="C8" s="70" t="e">
        <f>#REF!</f>
        <v>#REF!</v>
      </c>
      <c r="D8" s="70" t="e">
        <f>#REF!*1</f>
        <v>#REF!</v>
      </c>
      <c r="E8" s="70" t="e">
        <f>#REF!</f>
        <v>#REF!</v>
      </c>
      <c r="F8" s="70" t="e">
        <f>#REF!</f>
        <v>#REF!</v>
      </c>
    </row>
    <row r="9" spans="1:6" x14ac:dyDescent="0.25">
      <c r="B9" t="e">
        <f>#REF!</f>
        <v>#REF!</v>
      </c>
      <c r="C9" s="70" t="e">
        <f>#REF!</f>
        <v>#REF!</v>
      </c>
      <c r="D9" s="70" t="e">
        <f>#REF!*1</f>
        <v>#REF!</v>
      </c>
      <c r="E9" s="70" t="e">
        <f>#REF!</f>
        <v>#REF!</v>
      </c>
      <c r="F9" s="70" t="e">
        <f>#REF!</f>
        <v>#REF!</v>
      </c>
    </row>
    <row r="10" spans="1:6" x14ac:dyDescent="0.25">
      <c r="B10" t="e">
        <f>#REF!</f>
        <v>#REF!</v>
      </c>
      <c r="C10" s="70" t="e">
        <f>#REF!</f>
        <v>#REF!</v>
      </c>
      <c r="D10" s="70" t="e">
        <f>#REF!*1</f>
        <v>#REF!</v>
      </c>
      <c r="E10" s="70" t="e">
        <f>#REF!</f>
        <v>#REF!</v>
      </c>
      <c r="F10" s="70" t="e">
        <f>#REF!</f>
        <v>#REF!</v>
      </c>
    </row>
    <row r="11" spans="1:6" x14ac:dyDescent="0.25">
      <c r="B11" t="e">
        <f>#REF!</f>
        <v>#REF!</v>
      </c>
      <c r="C11" s="70" t="e">
        <f>#REF!</f>
        <v>#REF!</v>
      </c>
      <c r="D11" s="70" t="e">
        <f>#REF!*1</f>
        <v>#REF!</v>
      </c>
      <c r="E11" s="70" t="e">
        <f>#REF!</f>
        <v>#REF!</v>
      </c>
      <c r="F11" s="70" t="e">
        <f>#REF!</f>
        <v>#REF!</v>
      </c>
    </row>
    <row r="12" spans="1:6" x14ac:dyDescent="0.25">
      <c r="A12" t="e">
        <f>#REF!</f>
        <v>#REF!</v>
      </c>
      <c r="B12" t="e">
        <f>#REF!</f>
        <v>#REF!</v>
      </c>
      <c r="C12" s="70" t="e">
        <f>#REF!</f>
        <v>#REF!</v>
      </c>
      <c r="D12" s="70" t="e">
        <f>#REF!*1</f>
        <v>#REF!</v>
      </c>
      <c r="E12" s="70" t="e">
        <f>#REF!</f>
        <v>#REF!</v>
      </c>
      <c r="F12" s="70" t="e">
        <f>#REF!</f>
        <v>#REF!</v>
      </c>
    </row>
    <row r="13" spans="1:6" x14ac:dyDescent="0.25">
      <c r="B13" t="e">
        <f>#REF!</f>
        <v>#REF!</v>
      </c>
      <c r="C13" s="70" t="e">
        <f>#REF!</f>
        <v>#REF!</v>
      </c>
      <c r="D13" s="70" t="e">
        <f>#REF!*1</f>
        <v>#REF!</v>
      </c>
      <c r="E13" s="70" t="e">
        <f>#REF!</f>
        <v>#REF!</v>
      </c>
      <c r="F13" s="70" t="e">
        <f>#REF!</f>
        <v>#REF!</v>
      </c>
    </row>
    <row r="14" spans="1:6" x14ac:dyDescent="0.25">
      <c r="B14" t="e">
        <f>#REF!</f>
        <v>#REF!</v>
      </c>
      <c r="C14" s="70" t="e">
        <f>#REF!</f>
        <v>#REF!</v>
      </c>
      <c r="D14" s="70" t="e">
        <f>#REF!*1</f>
        <v>#REF!</v>
      </c>
      <c r="E14" s="70" t="e">
        <f>#REF!</f>
        <v>#REF!</v>
      </c>
      <c r="F14" s="70" t="e">
        <f>#REF!</f>
        <v>#REF!</v>
      </c>
    </row>
    <row r="15" spans="1:6" x14ac:dyDescent="0.25">
      <c r="B15" t="e">
        <f>#REF!</f>
        <v>#REF!</v>
      </c>
      <c r="C15" s="70" t="e">
        <f>#REF!</f>
        <v>#REF!</v>
      </c>
      <c r="D15" s="70" t="e">
        <f>#REF!*1</f>
        <v>#REF!</v>
      </c>
      <c r="E15" s="70" t="e">
        <f>#REF!</f>
        <v>#REF!</v>
      </c>
      <c r="F15" s="70" t="e">
        <f>#REF!</f>
        <v>#REF!</v>
      </c>
    </row>
    <row r="16" spans="1:6" x14ac:dyDescent="0.25">
      <c r="A16" t="e">
        <f>#REF!</f>
        <v>#REF!</v>
      </c>
      <c r="B16" t="e">
        <f>#REF!</f>
        <v>#REF!</v>
      </c>
      <c r="C16" s="70" t="e">
        <f>#REF!</f>
        <v>#REF!</v>
      </c>
      <c r="D16" s="70" t="e">
        <f>#REF!*1</f>
        <v>#REF!</v>
      </c>
      <c r="E16" s="70" t="e">
        <f>#REF!</f>
        <v>#REF!</v>
      </c>
      <c r="F16" s="70" t="e">
        <f>#REF!</f>
        <v>#REF!</v>
      </c>
    </row>
    <row r="17" spans="1:13" x14ac:dyDescent="0.25">
      <c r="B17" t="e">
        <f>#REF!</f>
        <v>#REF!</v>
      </c>
      <c r="C17" s="70" t="e">
        <f>#REF!</f>
        <v>#REF!</v>
      </c>
      <c r="D17" s="70" t="e">
        <f>#REF!*1</f>
        <v>#REF!</v>
      </c>
      <c r="E17" s="70" t="e">
        <f>#REF!</f>
        <v>#REF!</v>
      </c>
      <c r="F17" s="70" t="e">
        <f>#REF!</f>
        <v>#REF!</v>
      </c>
    </row>
    <row r="18" spans="1:13" x14ac:dyDescent="0.25">
      <c r="B18" t="e">
        <f>#REF!</f>
        <v>#REF!</v>
      </c>
      <c r="C18" s="70" t="e">
        <f>#REF!</f>
        <v>#REF!</v>
      </c>
      <c r="D18" s="70" t="e">
        <f>#REF!*1</f>
        <v>#REF!</v>
      </c>
      <c r="E18" s="70" t="e">
        <f>#REF!</f>
        <v>#REF!</v>
      </c>
      <c r="F18" s="70" t="e">
        <f>#REF!</f>
        <v>#REF!</v>
      </c>
      <c r="J18" s="76"/>
    </row>
    <row r="19" spans="1:13" ht="13" x14ac:dyDescent="0.3">
      <c r="B19" t="e">
        <f>#REF!</f>
        <v>#REF!</v>
      </c>
      <c r="C19" s="70" t="e">
        <f>#REF!</f>
        <v>#REF!</v>
      </c>
      <c r="D19" s="70" t="e">
        <f>#REF!*1</f>
        <v>#REF!</v>
      </c>
      <c r="E19" s="70" t="e">
        <f>#REF!</f>
        <v>#REF!</v>
      </c>
      <c r="F19" s="70" t="e">
        <f>#REF!</f>
        <v>#REF!</v>
      </c>
      <c r="J19" s="361" t="s">
        <v>87</v>
      </c>
      <c r="K19" s="361"/>
      <c r="L19" s="361" t="s">
        <v>168</v>
      </c>
      <c r="M19" s="361"/>
    </row>
    <row r="20" spans="1:13" ht="13" x14ac:dyDescent="0.3">
      <c r="A20" t="e">
        <f>#REF!</f>
        <v>#REF!</v>
      </c>
      <c r="B20" t="e">
        <f>#REF!</f>
        <v>#REF!</v>
      </c>
      <c r="C20" s="70" t="e">
        <f>#REF!</f>
        <v>#REF!</v>
      </c>
      <c r="D20" s="70" t="e">
        <f>#REF!*1</f>
        <v>#REF!</v>
      </c>
      <c r="E20" s="70" t="e">
        <f>#REF!</f>
        <v>#REF!</v>
      </c>
      <c r="F20" s="70" t="e">
        <f>#REF!</f>
        <v>#REF!</v>
      </c>
      <c r="J20" s="77" t="s">
        <v>98</v>
      </c>
      <c r="K20" s="77" t="s">
        <v>15</v>
      </c>
      <c r="L20" s="77" t="s">
        <v>98</v>
      </c>
      <c r="M20" s="77" t="s">
        <v>15</v>
      </c>
    </row>
    <row r="21" spans="1:13" x14ac:dyDescent="0.25">
      <c r="B21" t="e">
        <f>#REF!</f>
        <v>#REF!</v>
      </c>
      <c r="C21" s="70" t="e">
        <f>#REF!</f>
        <v>#REF!</v>
      </c>
      <c r="D21" s="70" t="e">
        <f>#REF!*1</f>
        <v>#REF!</v>
      </c>
      <c r="E21" s="70" t="e">
        <f>#REF!</f>
        <v>#REF!</v>
      </c>
      <c r="F21" s="70" t="e">
        <f>#REF!</f>
        <v>#REF!</v>
      </c>
      <c r="I21" s="76" t="s">
        <v>170</v>
      </c>
      <c r="J21" s="78" t="e">
        <f>MAX(C4:C12)</f>
        <v>#REF!</v>
      </c>
      <c r="K21" s="78" t="e">
        <f>MAX(D4:D12)</f>
        <v>#REF!</v>
      </c>
      <c r="L21" s="78" t="e">
        <f>MAX(E6:E12)</f>
        <v>#REF!</v>
      </c>
      <c r="M21" s="78" t="e">
        <f>MAX(F4:F12)</f>
        <v>#REF!</v>
      </c>
    </row>
    <row r="22" spans="1:13" x14ac:dyDescent="0.25">
      <c r="B22" t="e">
        <f>#REF!</f>
        <v>#REF!</v>
      </c>
      <c r="C22" s="70" t="e">
        <f>#REF!</f>
        <v>#REF!</v>
      </c>
      <c r="D22" s="70" t="e">
        <f>#REF!*1</f>
        <v>#REF!</v>
      </c>
      <c r="E22" s="70" t="e">
        <f>#REF!</f>
        <v>#REF!</v>
      </c>
      <c r="F22" s="70" t="e">
        <f>#REF!</f>
        <v>#REF!</v>
      </c>
      <c r="I22" s="76" t="s">
        <v>171</v>
      </c>
      <c r="J22" s="78" t="e">
        <f>MIN(C9:C15)</f>
        <v>#REF!</v>
      </c>
      <c r="K22" s="78" t="e">
        <f>MIN(D9:D15)</f>
        <v>#REF!</v>
      </c>
      <c r="L22" s="78" t="e">
        <f>MIN(E9:E15)</f>
        <v>#REF!</v>
      </c>
      <c r="M22" s="78" t="e">
        <f>MIN(F9:F15)</f>
        <v>#REF!</v>
      </c>
    </row>
    <row r="23" spans="1:13" x14ac:dyDescent="0.25">
      <c r="B23" t="e">
        <f>#REF!</f>
        <v>#REF!</v>
      </c>
      <c r="C23" s="70" t="e">
        <f>#REF!</f>
        <v>#REF!</v>
      </c>
      <c r="D23" s="70" t="e">
        <f>#REF!*1</f>
        <v>#REF!</v>
      </c>
      <c r="E23" s="70" t="e">
        <f>#REF!</f>
        <v>#REF!</v>
      </c>
      <c r="F23" s="70" t="e">
        <f>#REF!</f>
        <v>#REF!</v>
      </c>
      <c r="I23" s="76" t="s">
        <v>172</v>
      </c>
      <c r="J23" s="78" t="e">
        <f>C40</f>
        <v>#REF!</v>
      </c>
      <c r="K23" s="78" t="e">
        <f>D40</f>
        <v>#REF!</v>
      </c>
      <c r="L23" s="78" t="e">
        <f>E40</f>
        <v>#REF!</v>
      </c>
      <c r="M23" s="78" t="e">
        <f>F40</f>
        <v>#REF!</v>
      </c>
    </row>
    <row r="24" spans="1:13" x14ac:dyDescent="0.25">
      <c r="A24" t="e">
        <f>#REF!</f>
        <v>#REF!</v>
      </c>
      <c r="B24" t="e">
        <f>#REF!</f>
        <v>#REF!</v>
      </c>
      <c r="C24" s="70" t="e">
        <f>#REF!</f>
        <v>#REF!</v>
      </c>
      <c r="D24" s="70" t="e">
        <f>#REF!*1</f>
        <v>#REF!</v>
      </c>
      <c r="E24" s="70" t="e">
        <f>#REF!</f>
        <v>#REF!</v>
      </c>
      <c r="F24" s="70" t="e">
        <f>#REF!</f>
        <v>#REF!</v>
      </c>
      <c r="J24" s="78"/>
      <c r="K24" s="78"/>
      <c r="L24" s="78"/>
      <c r="M24" s="78"/>
    </row>
    <row r="25" spans="1:13" x14ac:dyDescent="0.25">
      <c r="B25" t="e">
        <f>#REF!</f>
        <v>#REF!</v>
      </c>
      <c r="C25" s="70" t="e">
        <f>#REF!</f>
        <v>#REF!</v>
      </c>
      <c r="D25" s="70" t="e">
        <f>#REF!*1</f>
        <v>#REF!</v>
      </c>
      <c r="E25" s="70" t="e">
        <f>#REF!</f>
        <v>#REF!</v>
      </c>
      <c r="F25" s="70" t="e">
        <f>#REF!</f>
        <v>#REF!</v>
      </c>
      <c r="I25" s="76" t="s">
        <v>169</v>
      </c>
      <c r="J25" s="78" t="e">
        <f>(J21-J22)/J21*100</f>
        <v>#REF!</v>
      </c>
      <c r="K25" s="78" t="e">
        <f>(K21-K22)/K21*100</f>
        <v>#REF!</v>
      </c>
      <c r="L25" s="78" t="e">
        <f>(L21-L22)/L21*100</f>
        <v>#REF!</v>
      </c>
      <c r="M25" s="78" t="e">
        <f>(M21-M22)/M21*100</f>
        <v>#REF!</v>
      </c>
    </row>
    <row r="26" spans="1:13" x14ac:dyDescent="0.25">
      <c r="B26" t="e">
        <f>#REF!</f>
        <v>#REF!</v>
      </c>
      <c r="C26" s="70" t="e">
        <f>#REF!</f>
        <v>#REF!</v>
      </c>
      <c r="D26" s="70" t="e">
        <f>#REF!*1</f>
        <v>#REF!</v>
      </c>
      <c r="E26" s="70" t="e">
        <f>#REF!</f>
        <v>#REF!</v>
      </c>
      <c r="F26" s="70" t="e">
        <f>#REF!</f>
        <v>#REF!</v>
      </c>
      <c r="I26" s="76" t="s">
        <v>173</v>
      </c>
      <c r="J26" s="78" t="e">
        <f>(J23-J21)/J21*100</f>
        <v>#REF!</v>
      </c>
      <c r="K26" s="78" t="e">
        <f>(K23-K21)/K21*100</f>
        <v>#REF!</v>
      </c>
      <c r="L26" s="78" t="e">
        <f>(L23-L21)/L21*100</f>
        <v>#REF!</v>
      </c>
      <c r="M26" s="78" t="e">
        <f>(M23-M21)/M21*100</f>
        <v>#REF!</v>
      </c>
    </row>
    <row r="27" spans="1:13" x14ac:dyDescent="0.25">
      <c r="B27" t="e">
        <f>#REF!</f>
        <v>#REF!</v>
      </c>
      <c r="C27" s="70" t="e">
        <f>#REF!</f>
        <v>#REF!</v>
      </c>
      <c r="D27" s="70" t="e">
        <f>#REF!*1</f>
        <v>#REF!</v>
      </c>
      <c r="E27" s="70" t="e">
        <f>#REF!</f>
        <v>#REF!</v>
      </c>
      <c r="F27" s="70" t="e">
        <f>#REF!</f>
        <v>#REF!</v>
      </c>
    </row>
    <row r="28" spans="1:13" x14ac:dyDescent="0.25">
      <c r="A28" t="e">
        <f>#REF!</f>
        <v>#REF!</v>
      </c>
      <c r="B28" t="e">
        <f>#REF!</f>
        <v>#REF!</v>
      </c>
      <c r="C28" s="70" t="e">
        <f>#REF!</f>
        <v>#REF!</v>
      </c>
      <c r="D28" s="70" t="e">
        <f>#REF!*1</f>
        <v>#REF!</v>
      </c>
      <c r="E28" s="70" t="e">
        <f>#REF!</f>
        <v>#REF!</v>
      </c>
      <c r="F28" s="70" t="e">
        <f>#REF!</f>
        <v>#REF!</v>
      </c>
    </row>
    <row r="29" spans="1:13" x14ac:dyDescent="0.25">
      <c r="B29" t="e">
        <f>#REF!</f>
        <v>#REF!</v>
      </c>
      <c r="C29" s="70" t="e">
        <f>#REF!</f>
        <v>#REF!</v>
      </c>
      <c r="D29" s="70" t="e">
        <f>#REF!*1</f>
        <v>#REF!</v>
      </c>
      <c r="E29" s="70" t="e">
        <f>#REF!</f>
        <v>#REF!</v>
      </c>
      <c r="F29" s="70" t="e">
        <f>#REF!</f>
        <v>#REF!</v>
      </c>
    </row>
    <row r="30" spans="1:13" x14ac:dyDescent="0.25">
      <c r="B30" t="e">
        <f>#REF!</f>
        <v>#REF!</v>
      </c>
      <c r="C30" s="70" t="e">
        <f>#REF!</f>
        <v>#REF!</v>
      </c>
      <c r="D30" s="70" t="e">
        <f>#REF!*1</f>
        <v>#REF!</v>
      </c>
      <c r="E30" s="70" t="e">
        <f>#REF!</f>
        <v>#REF!</v>
      </c>
      <c r="F30" s="70" t="e">
        <f>#REF!</f>
        <v>#REF!</v>
      </c>
    </row>
    <row r="31" spans="1:13" x14ac:dyDescent="0.25">
      <c r="B31" t="e">
        <f>#REF!</f>
        <v>#REF!</v>
      </c>
      <c r="C31" s="70" t="e">
        <f>#REF!</f>
        <v>#REF!</v>
      </c>
      <c r="D31" s="70" t="e">
        <f>#REF!*1</f>
        <v>#REF!</v>
      </c>
      <c r="E31" s="70" t="e">
        <f>#REF!</f>
        <v>#REF!</v>
      </c>
      <c r="F31" s="70" t="e">
        <f>#REF!</f>
        <v>#REF!</v>
      </c>
    </row>
    <row r="32" spans="1:13" x14ac:dyDescent="0.25">
      <c r="A32" t="e">
        <f>#REF!</f>
        <v>#REF!</v>
      </c>
      <c r="B32" t="e">
        <f>#REF!</f>
        <v>#REF!</v>
      </c>
      <c r="C32" s="70" t="e">
        <f>#REF!</f>
        <v>#REF!</v>
      </c>
      <c r="D32" s="70" t="e">
        <f>#REF!*1</f>
        <v>#REF!</v>
      </c>
      <c r="E32" s="70" t="e">
        <f>#REF!</f>
        <v>#REF!</v>
      </c>
      <c r="F32" s="70" t="e">
        <f>#REF!</f>
        <v>#REF!</v>
      </c>
    </row>
    <row r="33" spans="1:6" x14ac:dyDescent="0.25">
      <c r="B33" t="e">
        <f>#REF!</f>
        <v>#REF!</v>
      </c>
      <c r="C33" s="70" t="e">
        <f>#REF!</f>
        <v>#REF!</v>
      </c>
      <c r="D33" s="70" t="e">
        <f>#REF!*1</f>
        <v>#REF!</v>
      </c>
      <c r="E33" s="70" t="e">
        <f>#REF!</f>
        <v>#REF!</v>
      </c>
      <c r="F33" s="70" t="e">
        <f>#REF!</f>
        <v>#REF!</v>
      </c>
    </row>
    <row r="34" spans="1:6" x14ac:dyDescent="0.25">
      <c r="B34" t="e">
        <f>#REF!</f>
        <v>#REF!</v>
      </c>
      <c r="C34" s="70" t="e">
        <f>#REF!</f>
        <v>#REF!</v>
      </c>
      <c r="D34" s="70" t="e">
        <f>#REF!*1</f>
        <v>#REF!</v>
      </c>
      <c r="E34" s="70" t="e">
        <f>#REF!</f>
        <v>#REF!</v>
      </c>
      <c r="F34" s="70" t="e">
        <f>#REF!</f>
        <v>#REF!</v>
      </c>
    </row>
    <row r="35" spans="1:6" x14ac:dyDescent="0.25">
      <c r="B35" t="e">
        <f>#REF!</f>
        <v>#REF!</v>
      </c>
      <c r="C35" s="70" t="e">
        <f>#REF!</f>
        <v>#REF!</v>
      </c>
      <c r="D35" s="70" t="e">
        <f>#REF!*1</f>
        <v>#REF!</v>
      </c>
      <c r="E35" s="70" t="e">
        <f>#REF!</f>
        <v>#REF!</v>
      </c>
      <c r="F35" s="70" t="e">
        <f>#REF!</f>
        <v>#REF!</v>
      </c>
    </row>
    <row r="36" spans="1:6" x14ac:dyDescent="0.25">
      <c r="A36" t="e">
        <f>#REF!</f>
        <v>#REF!</v>
      </c>
      <c r="B36" t="e">
        <f>#REF!</f>
        <v>#REF!</v>
      </c>
      <c r="C36" s="70" t="e">
        <f>#REF!</f>
        <v>#REF!</v>
      </c>
      <c r="D36" s="70" t="e">
        <f>#REF!*1</f>
        <v>#REF!</v>
      </c>
      <c r="E36" s="70" t="e">
        <f>#REF!</f>
        <v>#REF!</v>
      </c>
      <c r="F36" s="70" t="e">
        <f>#REF!</f>
        <v>#REF!</v>
      </c>
    </row>
    <row r="37" spans="1:6" x14ac:dyDescent="0.25">
      <c r="B37" t="e">
        <f>#REF!</f>
        <v>#REF!</v>
      </c>
      <c r="C37" s="70" t="e">
        <f>#REF!</f>
        <v>#REF!</v>
      </c>
      <c r="D37" s="70" t="e">
        <f>#REF!*1</f>
        <v>#REF!</v>
      </c>
      <c r="E37" s="70" t="e">
        <f>#REF!</f>
        <v>#REF!</v>
      </c>
      <c r="F37" s="70" t="e">
        <f>#REF!</f>
        <v>#REF!</v>
      </c>
    </row>
    <row r="38" spans="1:6" x14ac:dyDescent="0.25">
      <c r="B38" t="e">
        <f>#REF!</f>
        <v>#REF!</v>
      </c>
      <c r="C38" s="70" t="e">
        <f>#REF!</f>
        <v>#REF!</v>
      </c>
      <c r="D38" s="70" t="e">
        <f>#REF!*1</f>
        <v>#REF!</v>
      </c>
      <c r="E38" s="70" t="e">
        <f>#REF!</f>
        <v>#REF!</v>
      </c>
      <c r="F38" s="70" t="e">
        <f>#REF!</f>
        <v>#REF!</v>
      </c>
    </row>
    <row r="39" spans="1:6" x14ac:dyDescent="0.25">
      <c r="B39" t="e">
        <f>#REF!</f>
        <v>#REF!</v>
      </c>
      <c r="C39" s="70" t="e">
        <f>#REF!</f>
        <v>#REF!</v>
      </c>
      <c r="D39" s="70" t="e">
        <f>#REF!*1</f>
        <v>#REF!</v>
      </c>
      <c r="E39" s="70" t="e">
        <f>#REF!</f>
        <v>#REF!</v>
      </c>
      <c r="F39" s="70" t="e">
        <f>#REF!</f>
        <v>#REF!</v>
      </c>
    </row>
    <row r="40" spans="1:6" x14ac:dyDescent="0.25">
      <c r="A40" t="e">
        <f>#REF!</f>
        <v>#REF!</v>
      </c>
      <c r="B40" t="e">
        <f>#REF!</f>
        <v>#REF!</v>
      </c>
      <c r="C40" s="70" t="e">
        <f>#REF!</f>
        <v>#REF!</v>
      </c>
      <c r="D40" s="70" t="e">
        <f>#REF!*1</f>
        <v>#REF!</v>
      </c>
      <c r="E40" s="70" t="e">
        <f>#REF!</f>
        <v>#REF!</v>
      </c>
      <c r="F40" s="70" t="e">
        <f>#REF!</f>
        <v>#REF!</v>
      </c>
    </row>
    <row r="41" spans="1:6" x14ac:dyDescent="0.25">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5" x14ac:dyDescent="0.25"/>
  <cols>
    <col min="1" max="1" customWidth="true" width="26.453125" collapsed="false"/>
    <col min="2" max="2" customWidth="true" width="10.54296875" collapsed="false"/>
    <col min="4" max="4" customWidth="true" width="13.0" collapsed="false"/>
    <col min="5" max="5" customWidth="true" width="12.453125" collapsed="false"/>
    <col min="7" max="7" customWidth="true" width="9.54296875" collapsed="false"/>
    <col min="9" max="9" customWidth="true" width="12.0" collapsed="false"/>
    <col min="10" max="10" customWidth="true" width="13.26953125" collapsed="false"/>
    <col min="11" max="11" customWidth="true" width="14.0" collapsed="false"/>
    <col min="13" max="13" customWidth="true" width="11.54296875" collapsed="false"/>
    <col min="14" max="14" customWidth="true" width="13.7265625" collapsed="false"/>
    <col min="16" max="16" customWidth="true" width="12.54296875" collapsed="false"/>
    <col min="17" max="17" customWidth="true" width="10.7265625" collapsed="false"/>
  </cols>
  <sheetData>
    <row r="1" spans="1:20" ht="13" thickBot="1" x14ac:dyDescent="0.3">
      <c r="B1" s="31"/>
      <c r="C1" s="26"/>
      <c r="D1" s="26"/>
      <c r="E1" s="26"/>
      <c r="F1" s="26"/>
      <c r="G1" s="26"/>
      <c r="H1" s="26"/>
      <c r="I1" s="26"/>
      <c r="J1" s="26"/>
      <c r="K1" s="26"/>
      <c r="L1" s="26"/>
      <c r="M1" s="26"/>
      <c r="N1" s="26"/>
      <c r="O1" s="26"/>
      <c r="P1" s="26"/>
    </row>
    <row r="2" spans="1:20" s="25" customFormat="1" ht="65" x14ac:dyDescent="0.6">
      <c r="A2" s="21" t="s">
        <v>83</v>
      </c>
      <c r="B2" s="30"/>
      <c r="C2" s="20" t="s">
        <v>18</v>
      </c>
      <c r="D2" s="19" t="s">
        <v>82</v>
      </c>
      <c r="E2" s="18" t="s">
        <v>20</v>
      </c>
      <c r="F2" s="13" t="s">
        <v>5</v>
      </c>
      <c r="G2" s="16"/>
      <c r="H2" s="13"/>
      <c r="I2" s="13"/>
      <c r="J2" s="13"/>
      <c r="K2" s="14" t="s">
        <v>0</v>
      </c>
      <c r="L2" s="13" t="s">
        <v>6</v>
      </c>
      <c r="M2" s="13"/>
      <c r="N2" s="13"/>
      <c r="O2" s="13"/>
      <c r="P2" s="13"/>
      <c r="Q2" s="12"/>
      <c r="R2" s="29"/>
      <c r="S2" s="29"/>
      <c r="T2" s="29"/>
    </row>
    <row r="3" spans="1:20" ht="50" x14ac:dyDescent="0.25">
      <c r="A3" s="11"/>
      <c r="B3" s="28"/>
      <c r="C3" s="9"/>
      <c r="D3" s="9"/>
      <c r="E3" s="8" t="s">
        <v>10</v>
      </c>
      <c r="F3" s="27" t="s">
        <v>10</v>
      </c>
      <c r="G3" s="5" t="s">
        <v>19</v>
      </c>
      <c r="H3" s="5" t="s">
        <v>21</v>
      </c>
      <c r="I3" s="5" t="s">
        <v>35</v>
      </c>
      <c r="J3" s="5" t="s">
        <v>36</v>
      </c>
      <c r="K3" s="6" t="s">
        <v>10</v>
      </c>
      <c r="L3" s="5" t="s">
        <v>10</v>
      </c>
      <c r="M3" s="5" t="s">
        <v>22</v>
      </c>
      <c r="N3" s="5" t="s">
        <v>23</v>
      </c>
      <c r="O3" s="5" t="s">
        <v>24</v>
      </c>
      <c r="P3" s="5" t="s">
        <v>25</v>
      </c>
      <c r="Q3" s="57" t="s">
        <v>63</v>
      </c>
      <c r="R3" s="26"/>
      <c r="S3" s="26"/>
      <c r="T3" s="26"/>
    </row>
    <row r="4" spans="1:20" ht="41.25" customHeight="1" x14ac:dyDescent="0.25">
      <c r="A4" s="32" t="s">
        <v>81</v>
      </c>
      <c r="B4" s="37" t="s">
        <v>93</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5">
      <c r="A5" s="33" t="s">
        <v>80</v>
      </c>
      <c r="B5" s="38" t="s">
        <v>94</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5">
      <c r="A6" s="34" t="s">
        <v>79</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5">
      <c r="A7" s="32" t="s">
        <v>78</v>
      </c>
      <c r="B7" s="37" t="s">
        <v>95</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5">
      <c r="A8" s="32" t="s">
        <v>77</v>
      </c>
      <c r="B8" s="37" t="s">
        <v>96</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5">
      <c r="A9" s="35" t="s">
        <v>76</v>
      </c>
      <c r="B9" s="38" t="s">
        <v>84</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3">
      <c r="A10" s="36" t="s">
        <v>85</v>
      </c>
      <c r="B10" s="39" t="s">
        <v>86</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ht="13" x14ac:dyDescent="0.3">
      <c r="A11" s="24"/>
      <c r="B11" s="23"/>
      <c r="C11" s="22"/>
      <c r="D11" s="22"/>
      <c r="E11" s="22"/>
      <c r="F11" s="22"/>
      <c r="G11" s="22"/>
      <c r="H11" s="22"/>
      <c r="I11" s="22"/>
      <c r="J11" s="22"/>
      <c r="K11" s="22"/>
      <c r="L11" s="22"/>
      <c r="M11" s="22"/>
      <c r="N11" s="22"/>
      <c r="O11" s="22"/>
      <c r="P11" s="22"/>
      <c r="Q11" s="22"/>
      <c r="R11" s="58"/>
      <c r="S11" s="58"/>
    </row>
    <row r="12" spans="1:20" ht="13" x14ac:dyDescent="0.3">
      <c r="A12" s="24"/>
      <c r="B12" s="23"/>
      <c r="C12" s="2"/>
      <c r="D12" s="2"/>
      <c r="E12" s="2"/>
      <c r="F12" s="2"/>
      <c r="G12" s="2"/>
      <c r="H12" s="2"/>
      <c r="I12" s="2"/>
      <c r="J12" s="2"/>
      <c r="K12" s="2"/>
      <c r="L12" s="2"/>
      <c r="M12" s="2"/>
      <c r="N12" s="2"/>
      <c r="O12" s="2"/>
      <c r="P12" s="2"/>
      <c r="Q12" s="59"/>
      <c r="R12" s="58"/>
      <c r="S12" s="58"/>
    </row>
    <row r="13" spans="1:20" ht="13" thickBot="1" x14ac:dyDescent="0.3">
      <c r="C13" s="58"/>
      <c r="D13" s="58"/>
      <c r="E13" s="58"/>
      <c r="F13" s="58"/>
      <c r="G13" s="58"/>
      <c r="H13" s="58"/>
      <c r="I13" s="58"/>
      <c r="J13" s="58"/>
      <c r="K13" s="58"/>
      <c r="L13" s="58"/>
      <c r="M13" s="58"/>
      <c r="N13" s="58"/>
      <c r="O13" s="58"/>
      <c r="P13" s="58"/>
      <c r="Q13" s="58"/>
      <c r="R13" s="58"/>
      <c r="S13" s="58"/>
    </row>
    <row r="14" spans="1:20" ht="65" x14ac:dyDescent="0.6">
      <c r="A14" s="21" t="s">
        <v>15</v>
      </c>
      <c r="B14" s="12"/>
      <c r="C14" s="20" t="s">
        <v>18</v>
      </c>
      <c r="D14" s="19" t="s">
        <v>82</v>
      </c>
      <c r="E14" s="18" t="s">
        <v>20</v>
      </c>
      <c r="F14" s="17" t="s">
        <v>5</v>
      </c>
      <c r="G14" s="16"/>
      <c r="H14" s="13"/>
      <c r="I14" s="13"/>
      <c r="J14" s="15"/>
      <c r="K14" s="14" t="s">
        <v>0</v>
      </c>
      <c r="L14" s="13" t="s">
        <v>6</v>
      </c>
      <c r="M14" s="13"/>
      <c r="N14" s="13"/>
      <c r="O14" s="13"/>
      <c r="P14" s="13"/>
      <c r="Q14" s="12"/>
    </row>
    <row r="15" spans="1:20" ht="50" x14ac:dyDescent="0.25">
      <c r="A15" s="11"/>
      <c r="B15" s="10"/>
      <c r="C15" s="9"/>
      <c r="D15" s="9"/>
      <c r="E15" s="8" t="s">
        <v>10</v>
      </c>
      <c r="F15" s="7" t="s">
        <v>10</v>
      </c>
      <c r="G15" s="5" t="s">
        <v>19</v>
      </c>
      <c r="H15" s="5" t="s">
        <v>21</v>
      </c>
      <c r="I15" s="5" t="s">
        <v>35</v>
      </c>
      <c r="J15" s="5" t="s">
        <v>36</v>
      </c>
      <c r="K15" s="6" t="s">
        <v>10</v>
      </c>
      <c r="L15" s="5" t="s">
        <v>10</v>
      </c>
      <c r="M15" s="5" t="s">
        <v>22</v>
      </c>
      <c r="N15" s="5" t="s">
        <v>23</v>
      </c>
      <c r="O15" s="5" t="s">
        <v>24</v>
      </c>
      <c r="P15" s="5" t="s">
        <v>25</v>
      </c>
      <c r="Q15" s="4" t="s">
        <v>63</v>
      </c>
    </row>
    <row r="16" spans="1:20" ht="38.25" customHeight="1" x14ac:dyDescent="0.25">
      <c r="A16" s="35" t="s">
        <v>81</v>
      </c>
      <c r="B16" s="38" t="s">
        <v>93</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5">
      <c r="A17" s="34" t="s">
        <v>80</v>
      </c>
      <c r="B17" s="40" t="s">
        <v>94</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5">
      <c r="A18" s="34" t="s">
        <v>79</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5">
      <c r="A19" s="34" t="s">
        <v>78</v>
      </c>
      <c r="B19" s="40" t="s">
        <v>95</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5">
      <c r="A20" s="32" t="s">
        <v>77</v>
      </c>
      <c r="B20" s="37" t="s">
        <v>96</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5">
      <c r="A21" s="32" t="s">
        <v>76</v>
      </c>
      <c r="B21" s="37" t="s">
        <v>84</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3">
      <c r="A22" s="41" t="s">
        <v>85</v>
      </c>
      <c r="B22" s="42" t="s">
        <v>86</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5">
      <c r="C24" s="63"/>
      <c r="D24" s="63"/>
      <c r="E24" s="63"/>
      <c r="F24" s="63"/>
      <c r="G24" s="63"/>
      <c r="H24" s="63"/>
      <c r="I24" s="63"/>
      <c r="J24" s="63"/>
      <c r="K24" s="63"/>
      <c r="L24" s="63"/>
      <c r="M24" s="63"/>
      <c r="N24" s="63"/>
      <c r="O24" s="63"/>
      <c r="P24" s="63"/>
      <c r="Q24" s="63"/>
    </row>
    <row r="25" spans="1:17" x14ac:dyDescent="0.25">
      <c r="C25" s="64"/>
      <c r="D25" s="64"/>
      <c r="E25" s="64"/>
      <c r="F25" s="64"/>
      <c r="G25" s="64"/>
      <c r="H25" s="64"/>
      <c r="I25" s="64"/>
      <c r="J25" s="64"/>
      <c r="K25" s="64"/>
      <c r="L25" s="64"/>
      <c r="M25" s="64"/>
      <c r="N25" s="64"/>
      <c r="O25" s="64"/>
      <c r="P25" s="64"/>
      <c r="Q25" s="64"/>
    </row>
    <row r="26" spans="1:17" x14ac:dyDescent="0.25">
      <c r="C26" s="64"/>
      <c r="D26" s="64"/>
      <c r="E26" s="64"/>
      <c r="F26" s="64"/>
      <c r="G26" s="64"/>
      <c r="H26" s="64"/>
      <c r="I26" s="64"/>
      <c r="J26" s="64"/>
      <c r="K26" s="64"/>
      <c r="L26" s="64"/>
      <c r="M26" s="64"/>
      <c r="N26" s="64"/>
      <c r="O26" s="64"/>
      <c r="P26" s="64"/>
      <c r="Q26" s="64"/>
    </row>
    <row r="27" spans="1:17" x14ac:dyDescent="0.25">
      <c r="C27" s="65"/>
      <c r="D27" s="65"/>
      <c r="E27" s="65"/>
      <c r="F27" s="65"/>
      <c r="G27" s="65"/>
      <c r="H27" s="65"/>
      <c r="I27" s="65"/>
      <c r="J27" s="65"/>
      <c r="K27" s="65"/>
      <c r="L27" s="65"/>
      <c r="M27" s="65"/>
      <c r="N27" s="65"/>
      <c r="O27" s="65"/>
      <c r="P27" s="65"/>
      <c r="Q27" s="65"/>
    </row>
    <row r="28" spans="1:17" x14ac:dyDescent="0.25">
      <c r="C28" s="64"/>
      <c r="D28" s="64"/>
      <c r="E28" s="64"/>
      <c r="F28" s="64"/>
      <c r="G28" s="64"/>
      <c r="H28" s="64"/>
      <c r="I28" s="64"/>
      <c r="J28" s="64"/>
      <c r="K28" s="64"/>
      <c r="L28" s="64"/>
      <c r="M28" s="64"/>
      <c r="N28" s="64"/>
      <c r="O28" s="64"/>
      <c r="P28" s="64"/>
      <c r="Q28" s="64"/>
    </row>
    <row r="30" spans="1:17" x14ac:dyDescent="0.25">
      <c r="C30" s="1"/>
      <c r="D30" s="1"/>
      <c r="E30" s="1"/>
      <c r="F30" s="1"/>
      <c r="G30" s="1"/>
      <c r="H30" s="1"/>
      <c r="I30" s="1"/>
      <c r="J30" s="1"/>
      <c r="K30" s="1"/>
      <c r="L30" s="1"/>
      <c r="M30" s="1"/>
      <c r="N30" s="1"/>
      <c r="O30" s="1"/>
      <c r="P30" s="1"/>
      <c r="Q30" s="1"/>
    </row>
    <row r="31" spans="1:17" x14ac:dyDescent="0.25">
      <c r="C31" s="1"/>
      <c r="D31" s="1"/>
      <c r="E31" s="1"/>
      <c r="F31" s="1"/>
      <c r="G31" s="1"/>
      <c r="H31" s="1"/>
      <c r="I31" s="1"/>
      <c r="J31" s="1"/>
      <c r="K31" s="1"/>
      <c r="L31" s="1"/>
      <c r="M31" s="1"/>
      <c r="N31" s="1"/>
      <c r="O31" s="1"/>
      <c r="P31" s="1"/>
      <c r="Q31" s="1"/>
    </row>
    <row r="32" spans="1:17" x14ac:dyDescent="0.25">
      <c r="C32" s="1"/>
      <c r="D32" s="1"/>
      <c r="E32" s="1"/>
      <c r="F32" s="1"/>
      <c r="G32" s="1"/>
      <c r="H32" s="1"/>
      <c r="I32" s="1"/>
      <c r="J32" s="1"/>
      <c r="K32" s="1"/>
      <c r="L32" s="1"/>
      <c r="M32" s="1"/>
      <c r="N32" s="1"/>
      <c r="O32" s="1"/>
      <c r="P32" s="1"/>
      <c r="Q32" s="1"/>
    </row>
    <row r="33" spans="3:17" x14ac:dyDescent="0.25">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view="pageBreakPreview" topLeftCell="A6" zoomScaleNormal="70" zoomScaleSheetLayoutView="100" zoomScalePageLayoutView="85" workbookViewId="0">
      <selection activeCell="E15" sqref="E15"/>
    </sheetView>
  </sheetViews>
  <sheetFormatPr defaultColWidth="9.1796875" defaultRowHeight="15.5" x14ac:dyDescent="0.35"/>
  <cols>
    <col min="1" max="1" customWidth="true" style="141" width="4.0" collapsed="false"/>
    <col min="2" max="2" customWidth="true" style="141" width="5.1796875" collapsed="false"/>
    <col min="3" max="3" customWidth="true" style="141" width="17.26953125" collapsed="false"/>
    <col min="4" max="16384" style="141" width="9.1796875" collapsed="false"/>
  </cols>
  <sheetData>
    <row r="1" spans="2:4" ht="62.25" customHeight="1" x14ac:dyDescent="0.35"/>
    <row r="3" spans="2:4" ht="26" x14ac:dyDescent="0.35">
      <c r="B3" s="278"/>
      <c r="C3" s="277"/>
      <c r="D3" s="277"/>
    </row>
    <row r="4" spans="2:4" ht="26" x14ac:dyDescent="0.35">
      <c r="B4" s="278" t="s">
        <v>248</v>
      </c>
      <c r="C4" s="277"/>
      <c r="D4" s="277"/>
    </row>
    <row r="5" spans="2:4" ht="26" x14ac:dyDescent="0.35">
      <c r="B5" s="278" t="s">
        <v>282</v>
      </c>
      <c r="C5" s="277"/>
      <c r="D5" s="277"/>
    </row>
    <row r="6" spans="2:4" ht="21" x14ac:dyDescent="0.5">
      <c r="B6" s="142" t="s">
        <v>283</v>
      </c>
      <c r="C6" s="143"/>
      <c r="D6" s="143"/>
    </row>
    <row r="8" spans="2:4" x14ac:dyDescent="0.35">
      <c r="B8" s="144" t="s">
        <v>259</v>
      </c>
      <c r="C8" s="144"/>
      <c r="D8" s="144"/>
    </row>
    <row r="9" spans="2:4" x14ac:dyDescent="0.35">
      <c r="C9" s="145" t="s">
        <v>234</v>
      </c>
      <c r="D9" s="141" t="s">
        <v>278</v>
      </c>
    </row>
    <row r="10" spans="2:4" x14ac:dyDescent="0.35">
      <c r="C10" s="145" t="s">
        <v>233</v>
      </c>
      <c r="D10" s="141" t="s">
        <v>247</v>
      </c>
    </row>
    <row r="11" spans="2:4" x14ac:dyDescent="0.35">
      <c r="C11" s="145" t="s">
        <v>235</v>
      </c>
      <c r="D11" s="141" t="s">
        <v>250</v>
      </c>
    </row>
    <row r="12" spans="2:4" x14ac:dyDescent="0.35">
      <c r="C12" s="145" t="s">
        <v>236</v>
      </c>
      <c r="D12" s="141" t="s">
        <v>238</v>
      </c>
    </row>
    <row r="13" spans="2:4" x14ac:dyDescent="0.35">
      <c r="C13" s="145"/>
    </row>
    <row r="14" spans="2:4" x14ac:dyDescent="0.35">
      <c r="B14" s="144" t="s">
        <v>249</v>
      </c>
      <c r="C14" s="145"/>
    </row>
    <row r="15" spans="2:4" x14ac:dyDescent="0.35">
      <c r="C15" s="145" t="s">
        <v>237</v>
      </c>
      <c r="D15" s="141" t="s">
        <v>279</v>
      </c>
    </row>
    <row r="17" spans="2:4" x14ac:dyDescent="0.35">
      <c r="B17" s="144" t="s">
        <v>217</v>
      </c>
    </row>
    <row r="18" spans="2:4" x14ac:dyDescent="0.35">
      <c r="C18" s="145" t="s">
        <v>298</v>
      </c>
      <c r="D18" s="141" t="s">
        <v>299</v>
      </c>
    </row>
    <row r="21" spans="2:4" x14ac:dyDescent="0.35">
      <c r="B21" s="153" t="s">
        <v>220</v>
      </c>
      <c r="C21" s="154"/>
    </row>
    <row r="22" spans="2:4" x14ac:dyDescent="0.35">
      <c r="B22" s="154"/>
      <c r="C22" s="154" t="s">
        <v>221</v>
      </c>
    </row>
    <row r="23" spans="2:4" x14ac:dyDescent="0.35">
      <c r="B23" s="154"/>
      <c r="C23" s="145" t="s">
        <v>222</v>
      </c>
    </row>
  </sheetData>
  <hyperlinks>
    <hyperlink ref="C9" location="'Table 1.1'!A1" display="Table 1.1"/>
    <hyperlink ref="C10" location="'Table 1.2'!A1" display="Table 1.2"/>
    <hyperlink ref="C11" location="'Table 1.3'!A1" display="Table 1.3"/>
    <hyperlink ref="C12" location="'Table 1.4'!A1" display="Table 1.4"/>
    <hyperlink ref="C15" location="'Table 1.5'!A1" display="Table 1.5"/>
    <hyperlink ref="C23" r:id="rId1" display="statistics.gov.scot/home"/>
    <hyperlink ref="C18" location="'Table R1.1'!A1" display="Table R1.1"/>
  </hyperlinks>
  <pageMargins left="0.23622047244094491" right="0.23622047244094491" top="0.35433070866141736" bottom="0.35433070866141736" header="0" footer="0"/>
  <pageSetup paperSize="9" scale="65"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87"/>
  <sheetViews>
    <sheetView view="pageBreakPreview" zoomScale="75" zoomScaleNormal="85" zoomScaleSheetLayoutView="75" workbookViewId="0">
      <pane ySplit="10" topLeftCell="A24" activePane="bottomLeft" state="frozen"/>
      <selection activeCell="E32" sqref="E32"/>
      <selection pane="bottomLeft" activeCell="P12" sqref="P12:P34"/>
    </sheetView>
  </sheetViews>
  <sheetFormatPr defaultColWidth="9.1796875" defaultRowHeight="12.5" x14ac:dyDescent="0.25"/>
  <cols>
    <col min="1" max="1" customWidth="true" style="82" width="18.1796875" collapsed="false"/>
    <col min="2" max="2" bestFit="true" customWidth="true" style="82" width="4.54296875" collapsed="false"/>
    <col min="3" max="3" customWidth="true" style="82" width="12.81640625" collapsed="false"/>
    <col min="4" max="4" customWidth="true" style="96" width="13.81640625" collapsed="false"/>
    <col min="5" max="6" customWidth="true" style="82" width="13.0" collapsed="false"/>
    <col min="7" max="7" customWidth="true" style="82" width="14.26953125" collapsed="false"/>
    <col min="8" max="12" customWidth="true" style="82" width="13.0" collapsed="false"/>
    <col min="13" max="13" customWidth="true" style="82" width="15.7265625" collapsed="false"/>
    <col min="14" max="15" customWidth="true" style="82" width="13.0" collapsed="false"/>
    <col min="16" max="18" customWidth="true" style="82" width="19.453125" collapsed="false"/>
    <col min="19" max="16384" style="82" width="9.1796875" collapsed="false"/>
  </cols>
  <sheetData>
    <row r="1" spans="1:16" s="178" customFormat="1" ht="57.75" customHeight="1" x14ac:dyDescent="0.25">
      <c r="A1" s="363" t="s">
        <v>251</v>
      </c>
      <c r="B1" s="364"/>
      <c r="C1" s="364"/>
      <c r="D1" s="364"/>
      <c r="E1" s="364"/>
      <c r="F1" s="364"/>
      <c r="G1" s="364"/>
      <c r="H1" s="364"/>
      <c r="I1" s="364"/>
      <c r="J1" s="364"/>
      <c r="K1" s="364"/>
      <c r="L1" s="364"/>
      <c r="M1" s="364"/>
      <c r="N1" s="364"/>
      <c r="O1" s="364"/>
      <c r="P1" s="187"/>
    </row>
    <row r="2" spans="1:16" s="178" customFormat="1" ht="12.75" customHeight="1" x14ac:dyDescent="0.4">
      <c r="A2" s="103"/>
      <c r="B2" s="192"/>
      <c r="C2" s="192"/>
      <c r="D2" s="192"/>
      <c r="E2" s="192"/>
      <c r="F2" s="192"/>
      <c r="G2" s="192"/>
      <c r="H2" s="192"/>
      <c r="I2" s="192"/>
      <c r="J2" s="192"/>
      <c r="K2" s="192"/>
      <c r="L2" s="192"/>
      <c r="M2" s="192"/>
      <c r="N2" s="192"/>
      <c r="O2" s="192"/>
      <c r="P2" s="192"/>
    </row>
    <row r="3" spans="1:16" s="178" customFormat="1" ht="18" customHeight="1" x14ac:dyDescent="0.35">
      <c r="A3" s="268" t="s">
        <v>284</v>
      </c>
      <c r="B3" s="268"/>
      <c r="C3" s="268"/>
      <c r="D3" s="193"/>
    </row>
    <row r="4" spans="1:16" s="178" customFormat="1" ht="18.5" thickBot="1" x14ac:dyDescent="0.45">
      <c r="C4" s="193"/>
      <c r="D4" s="194"/>
      <c r="E4" s="194"/>
      <c r="F4" s="195"/>
      <c r="G4" s="194"/>
      <c r="H4" s="194"/>
      <c r="I4" s="194"/>
      <c r="J4" s="194"/>
      <c r="K4" s="194"/>
      <c r="L4" s="194"/>
      <c r="M4" s="194"/>
      <c r="N4" s="194"/>
      <c r="O4" s="101"/>
      <c r="P4" s="95" t="s">
        <v>286</v>
      </c>
    </row>
    <row r="5" spans="1:16" s="199" customFormat="1" ht="54" x14ac:dyDescent="0.25">
      <c r="A5" s="100"/>
      <c r="B5" s="100"/>
      <c r="C5" s="256" t="s">
        <v>242</v>
      </c>
      <c r="D5" s="256" t="s">
        <v>243</v>
      </c>
      <c r="E5" s="196" t="s">
        <v>5</v>
      </c>
      <c r="F5" s="197"/>
      <c r="G5" s="197"/>
      <c r="H5" s="196"/>
      <c r="I5" s="196"/>
      <c r="J5" s="198" t="s">
        <v>0</v>
      </c>
      <c r="K5" s="196" t="s">
        <v>6</v>
      </c>
      <c r="L5" s="196"/>
      <c r="M5" s="196"/>
      <c r="N5" s="196"/>
      <c r="O5" s="196"/>
      <c r="P5" s="257" t="s">
        <v>277</v>
      </c>
    </row>
    <row r="6" spans="1:16" s="199" customFormat="1" ht="61.5" customHeight="1" x14ac:dyDescent="0.25">
      <c r="A6" s="200"/>
      <c r="B6" s="200"/>
      <c r="C6" s="253"/>
      <c r="D6" s="253" t="s">
        <v>10</v>
      </c>
      <c r="E6" s="253" t="s">
        <v>10</v>
      </c>
      <c r="F6" s="219" t="s">
        <v>19</v>
      </c>
      <c r="G6" s="219" t="s">
        <v>244</v>
      </c>
      <c r="H6" s="219" t="s">
        <v>35</v>
      </c>
      <c r="I6" s="219" t="s">
        <v>36</v>
      </c>
      <c r="J6" s="219" t="s">
        <v>10</v>
      </c>
      <c r="K6" s="219" t="s">
        <v>10</v>
      </c>
      <c r="L6" s="219" t="s">
        <v>22</v>
      </c>
      <c r="M6" s="219" t="s">
        <v>23</v>
      </c>
      <c r="N6" s="219" t="s">
        <v>24</v>
      </c>
      <c r="O6" s="219" t="s">
        <v>25</v>
      </c>
      <c r="P6" s="201"/>
    </row>
    <row r="7" spans="1:16" s="199" customFormat="1" x14ac:dyDescent="0.25">
      <c r="A7" s="200"/>
      <c r="B7" s="200"/>
      <c r="C7" s="253"/>
      <c r="D7" s="253"/>
      <c r="E7" s="253"/>
      <c r="F7" s="219"/>
      <c r="G7" s="219"/>
      <c r="H7" s="219"/>
      <c r="I7" s="219"/>
      <c r="J7" s="219"/>
      <c r="K7" s="219"/>
      <c r="L7" s="219"/>
      <c r="M7" s="219"/>
      <c r="N7" s="219"/>
      <c r="O7" s="219"/>
      <c r="P7" s="201"/>
    </row>
    <row r="8" spans="1:16" s="199" customFormat="1" ht="13.5" thickBot="1" x14ac:dyDescent="0.35">
      <c r="A8" s="93" t="s">
        <v>44</v>
      </c>
      <c r="B8" s="202"/>
      <c r="C8" s="254" t="s">
        <v>240</v>
      </c>
      <c r="D8" s="254" t="s">
        <v>45</v>
      </c>
      <c r="E8" s="254" t="s">
        <v>46</v>
      </c>
      <c r="F8" s="223" t="s">
        <v>39</v>
      </c>
      <c r="G8" s="223" t="s">
        <v>12</v>
      </c>
      <c r="H8" s="223" t="s">
        <v>14</v>
      </c>
      <c r="I8" s="223" t="s">
        <v>13</v>
      </c>
      <c r="J8" s="223" t="s">
        <v>30</v>
      </c>
      <c r="K8" s="223" t="s">
        <v>178</v>
      </c>
      <c r="L8" s="223" t="s">
        <v>47</v>
      </c>
      <c r="M8" s="223" t="s">
        <v>48</v>
      </c>
      <c r="N8" s="223" t="s">
        <v>49</v>
      </c>
      <c r="O8" s="223" t="s">
        <v>241</v>
      </c>
      <c r="P8" s="203"/>
    </row>
    <row r="9" spans="1:16" ht="14.25" customHeight="1" x14ac:dyDescent="0.3">
      <c r="A9" s="193"/>
      <c r="B9" s="193"/>
      <c r="C9" s="255"/>
      <c r="D9" s="222"/>
      <c r="E9" s="222"/>
      <c r="F9" s="222"/>
      <c r="G9" s="222"/>
      <c r="H9" s="222"/>
      <c r="I9" s="222"/>
      <c r="J9" s="222"/>
      <c r="K9" s="222"/>
      <c r="L9" s="222"/>
      <c r="M9" s="222"/>
      <c r="N9" s="222"/>
      <c r="O9" s="222"/>
      <c r="P9" s="204"/>
    </row>
    <row r="10" spans="1:16" ht="10.5" customHeight="1" x14ac:dyDescent="0.3">
      <c r="A10" s="128" t="s">
        <v>285</v>
      </c>
      <c r="B10" s="199"/>
      <c r="C10" s="158">
        <v>999.99999999999966</v>
      </c>
      <c r="D10" s="158">
        <v>14.7624478</v>
      </c>
      <c r="E10" s="158">
        <v>158.29911229999999</v>
      </c>
      <c r="F10" s="326">
        <v>11.671714700000001</v>
      </c>
      <c r="G10" s="326">
        <v>103.71234840000001</v>
      </c>
      <c r="H10" s="326">
        <v>26.8789947</v>
      </c>
      <c r="I10" s="326">
        <v>16.036054499999999</v>
      </c>
      <c r="J10" s="158">
        <v>62.010058999999998</v>
      </c>
      <c r="K10" s="158">
        <v>764.9283822000001</v>
      </c>
      <c r="L10" s="326">
        <v>128.59172100000001</v>
      </c>
      <c r="M10" s="326">
        <v>82.578648700000002</v>
      </c>
      <c r="N10" s="326">
        <v>292.39419979999997</v>
      </c>
      <c r="O10" s="326">
        <v>261.36381269999998</v>
      </c>
      <c r="P10" s="205"/>
    </row>
    <row r="11" spans="1:16" ht="10.5" customHeight="1" x14ac:dyDescent="0.3">
      <c r="A11" s="128"/>
      <c r="B11" s="199"/>
      <c r="C11" s="180"/>
      <c r="D11" s="180"/>
      <c r="E11" s="180"/>
      <c r="F11" s="180"/>
      <c r="G11" s="180"/>
      <c r="H11" s="180"/>
      <c r="I11" s="180"/>
      <c r="J11" s="180"/>
      <c r="K11" s="180"/>
      <c r="L11" s="180"/>
      <c r="M11" s="180"/>
      <c r="N11" s="180"/>
      <c r="O11" s="206"/>
      <c r="P11" s="180"/>
    </row>
    <row r="12" spans="1:16" x14ac:dyDescent="0.25">
      <c r="A12" s="178">
        <v>1998</v>
      </c>
      <c r="B12" s="178"/>
      <c r="C12" s="155">
        <v>77.046645984710523</v>
      </c>
      <c r="D12" s="155">
        <v>77.106863850909065</v>
      </c>
      <c r="E12" s="155">
        <v>94.25504972224725</v>
      </c>
      <c r="F12" s="155">
        <v>97.109920894805995</v>
      </c>
      <c r="G12" s="155">
        <v>96.31200755477596</v>
      </c>
      <c r="H12" s="155">
        <v>110.70544710208023</v>
      </c>
      <c r="I12" s="155">
        <v>63.737267778177525</v>
      </c>
      <c r="J12" s="155">
        <v>88.296883109738403</v>
      </c>
      <c r="K12" s="155">
        <v>72.217706476005432</v>
      </c>
      <c r="L12" s="155">
        <v>77.117628775828862</v>
      </c>
      <c r="M12" s="155">
        <v>64.845779066701937</v>
      </c>
      <c r="N12" s="155">
        <v>61.449544021050968</v>
      </c>
      <c r="O12" s="177">
        <v>86.642101433028657</v>
      </c>
      <c r="P12" s="155">
        <v>82.323183426349459</v>
      </c>
    </row>
    <row r="13" spans="1:16" x14ac:dyDescent="0.25">
      <c r="A13" s="178">
        <v>1999</v>
      </c>
      <c r="B13" s="178"/>
      <c r="C13" s="155">
        <v>77.987716867522153</v>
      </c>
      <c r="D13" s="155">
        <v>80.518236964535632</v>
      </c>
      <c r="E13" s="155">
        <v>92.615930887169299</v>
      </c>
      <c r="F13" s="155">
        <v>87.7096555147793</v>
      </c>
      <c r="G13" s="155">
        <v>93.762236848305022</v>
      </c>
      <c r="H13" s="155">
        <v>111.883140040874</v>
      </c>
      <c r="I13" s="155">
        <v>74.929441617703517</v>
      </c>
      <c r="J13" s="155">
        <v>85.447794589952565</v>
      </c>
      <c r="K13" s="155">
        <v>74.05029387209585</v>
      </c>
      <c r="L13" s="155">
        <v>77.879257351570374</v>
      </c>
      <c r="M13" s="155">
        <v>68.032912691432045</v>
      </c>
      <c r="N13" s="155">
        <v>63.69451661815647</v>
      </c>
      <c r="O13" s="177">
        <v>87.865168740553813</v>
      </c>
      <c r="P13" s="155">
        <v>83.412821655296042</v>
      </c>
    </row>
    <row r="14" spans="1:16" x14ac:dyDescent="0.25">
      <c r="A14" s="178">
        <v>2000</v>
      </c>
      <c r="B14" s="178"/>
      <c r="C14" s="155">
        <v>80.636533259544706</v>
      </c>
      <c r="D14" s="155">
        <v>85.694588721637047</v>
      </c>
      <c r="E14" s="155">
        <v>94.442583607081218</v>
      </c>
      <c r="F14" s="155">
        <v>88.390046672635108</v>
      </c>
      <c r="G14" s="155">
        <v>96.495885668474699</v>
      </c>
      <c r="H14" s="155">
        <v>109.40858281012035</v>
      </c>
      <c r="I14" s="155">
        <v>74.35770741899654</v>
      </c>
      <c r="J14" s="155">
        <v>92.438256817290039</v>
      </c>
      <c r="K14" s="155">
        <v>76.528601529276798</v>
      </c>
      <c r="L14" s="155">
        <v>77.598277094834913</v>
      </c>
      <c r="M14" s="155">
        <v>75.045613550758432</v>
      </c>
      <c r="N14" s="155">
        <v>67.086353543218522</v>
      </c>
      <c r="O14" s="177">
        <v>88.762621901112936</v>
      </c>
      <c r="P14" s="155">
        <v>86.399382264056072</v>
      </c>
    </row>
    <row r="15" spans="1:16" x14ac:dyDescent="0.25">
      <c r="A15" s="178">
        <v>2001</v>
      </c>
      <c r="B15" s="178"/>
      <c r="C15" s="155">
        <v>82.401410440328519</v>
      </c>
      <c r="D15" s="155">
        <v>83.289793908999158</v>
      </c>
      <c r="E15" s="155">
        <v>92.122310100767336</v>
      </c>
      <c r="F15" s="155">
        <v>91.214773055637863</v>
      </c>
      <c r="G15" s="155">
        <v>91.878616987332563</v>
      </c>
      <c r="H15" s="155">
        <v>109.09412457638398</v>
      </c>
      <c r="I15" s="155">
        <v>82.492405776121728</v>
      </c>
      <c r="J15" s="155">
        <v>84.68583384511021</v>
      </c>
      <c r="K15" s="155">
        <v>80.0803279206512</v>
      </c>
      <c r="L15" s="155">
        <v>82.579393255852011</v>
      </c>
      <c r="M15" s="155">
        <v>82.241978975561821</v>
      </c>
      <c r="N15" s="155">
        <v>69.862161248831114</v>
      </c>
      <c r="O15" s="177">
        <v>90.838951980271261</v>
      </c>
      <c r="P15" s="155">
        <v>88.268422755541295</v>
      </c>
    </row>
    <row r="16" spans="1:16" x14ac:dyDescent="0.25">
      <c r="A16" s="178">
        <v>2002</v>
      </c>
      <c r="B16" s="178"/>
      <c r="C16" s="155">
        <v>84.26601493153666</v>
      </c>
      <c r="D16" s="155">
        <v>81.879726041767327</v>
      </c>
      <c r="E16" s="155">
        <v>89.247035039113797</v>
      </c>
      <c r="F16" s="155">
        <v>81.393699371649063</v>
      </c>
      <c r="G16" s="155">
        <v>88.55216786311864</v>
      </c>
      <c r="H16" s="155">
        <v>112.01800849360806</v>
      </c>
      <c r="I16" s="155">
        <v>88.701886692450543</v>
      </c>
      <c r="J16" s="155">
        <v>89.032247815606112</v>
      </c>
      <c r="K16" s="155">
        <v>82.889877018313911</v>
      </c>
      <c r="L16" s="155">
        <v>86.027883605465661</v>
      </c>
      <c r="M16" s="155">
        <v>86.434312787607482</v>
      </c>
      <c r="N16" s="155">
        <v>72.65456231049815</v>
      </c>
      <c r="O16" s="177">
        <v>92.674097711572301</v>
      </c>
      <c r="P16" s="155">
        <v>90.233715479312465</v>
      </c>
    </row>
    <row r="17" spans="1:16" x14ac:dyDescent="0.25">
      <c r="A17" s="178">
        <v>2003</v>
      </c>
      <c r="B17" s="178"/>
      <c r="C17" s="155">
        <v>87.055351692502214</v>
      </c>
      <c r="D17" s="155">
        <v>84.944334642391098</v>
      </c>
      <c r="E17" s="155">
        <v>87.289099403217463</v>
      </c>
      <c r="F17" s="155">
        <v>76.146405375417444</v>
      </c>
      <c r="G17" s="155">
        <v>86.604935301808254</v>
      </c>
      <c r="H17" s="155">
        <v>111.17020446755045</v>
      </c>
      <c r="I17" s="155">
        <v>91.456349259148084</v>
      </c>
      <c r="J17" s="155">
        <v>91.24095866078612</v>
      </c>
      <c r="K17" s="155">
        <v>86.820807978451597</v>
      </c>
      <c r="L17" s="155">
        <v>87.800448222791729</v>
      </c>
      <c r="M17" s="155">
        <v>90.437569583176895</v>
      </c>
      <c r="N17" s="155">
        <v>78.524201682841991</v>
      </c>
      <c r="O17" s="177">
        <v>95.275590291557307</v>
      </c>
      <c r="P17" s="155">
        <v>93.174612087795268</v>
      </c>
    </row>
    <row r="18" spans="1:16" x14ac:dyDescent="0.25">
      <c r="A18" s="178">
        <v>2004</v>
      </c>
      <c r="B18" s="178"/>
      <c r="C18" s="155">
        <v>88.897143712898739</v>
      </c>
      <c r="D18" s="155">
        <v>88.738921994016692</v>
      </c>
      <c r="E18" s="155">
        <v>88.905987236894504</v>
      </c>
      <c r="F18" s="155">
        <v>77.878985242997416</v>
      </c>
      <c r="G18" s="155">
        <v>88.150658877161348</v>
      </c>
      <c r="H18" s="155">
        <v>113.11630921342532</v>
      </c>
      <c r="I18" s="155">
        <v>93.23678630348968</v>
      </c>
      <c r="J18" s="155">
        <v>93.983083930638884</v>
      </c>
      <c r="K18" s="155">
        <v>88.605236419939885</v>
      </c>
      <c r="L18" s="155">
        <v>90.112405086144221</v>
      </c>
      <c r="M18" s="155">
        <v>90.357028639477846</v>
      </c>
      <c r="N18" s="155">
        <v>80.868036501142967</v>
      </c>
      <c r="O18" s="177">
        <v>96.731404154521286</v>
      </c>
      <c r="P18" s="155">
        <v>94.8501907815929</v>
      </c>
    </row>
    <row r="19" spans="1:16" x14ac:dyDescent="0.25">
      <c r="A19" s="178">
        <v>2005</v>
      </c>
      <c r="B19" s="178"/>
      <c r="C19" s="155">
        <v>90.519029746818518</v>
      </c>
      <c r="D19" s="155">
        <v>87.700403758272529</v>
      </c>
      <c r="E19" s="155">
        <v>92.362767010882422</v>
      </c>
      <c r="F19" s="155">
        <v>81.104749958792183</v>
      </c>
      <c r="G19" s="155">
        <v>92.288969661538431</v>
      </c>
      <c r="H19" s="155">
        <v>111.94744812854239</v>
      </c>
      <c r="I19" s="155">
        <v>96.037416862583868</v>
      </c>
      <c r="J19" s="155">
        <v>92.710231253967635</v>
      </c>
      <c r="K19" s="155">
        <v>90.107034886920474</v>
      </c>
      <c r="L19" s="155">
        <v>90.694074796503273</v>
      </c>
      <c r="M19" s="155">
        <v>89.346518111520254</v>
      </c>
      <c r="N19" s="155">
        <v>84.26747870349206</v>
      </c>
      <c r="O19" s="177">
        <v>97.265768931817462</v>
      </c>
      <c r="P19" s="155">
        <v>96.091187929383963</v>
      </c>
    </row>
    <row r="20" spans="1:16" x14ac:dyDescent="0.25">
      <c r="A20" s="178">
        <v>2006</v>
      </c>
      <c r="B20" s="178"/>
      <c r="C20" s="155">
        <v>93.2913162643014</v>
      </c>
      <c r="D20" s="155">
        <v>91.005541912345763</v>
      </c>
      <c r="E20" s="155">
        <v>95.916711347274855</v>
      </c>
      <c r="F20" s="155">
        <v>95.658356054739031</v>
      </c>
      <c r="G20" s="155">
        <v>94.243034218254749</v>
      </c>
      <c r="H20" s="155">
        <v>113.69020609539028</v>
      </c>
      <c r="I20" s="155">
        <v>96.006967201795916</v>
      </c>
      <c r="J20" s="155">
        <v>99.231357723872236</v>
      </c>
      <c r="K20" s="155">
        <v>92.374332261779202</v>
      </c>
      <c r="L20" s="155">
        <v>92.993990116935038</v>
      </c>
      <c r="M20" s="155">
        <v>86.325511690132231</v>
      </c>
      <c r="N20" s="155">
        <v>88.776171569368103</v>
      </c>
      <c r="O20" s="177">
        <v>98.587731046621812</v>
      </c>
      <c r="P20" s="155">
        <v>98.592315288040965</v>
      </c>
    </row>
    <row r="21" spans="1:16" x14ac:dyDescent="0.25">
      <c r="A21" s="178">
        <v>2007</v>
      </c>
      <c r="B21" s="178"/>
      <c r="C21" s="155">
        <v>93.701462909105729</v>
      </c>
      <c r="D21" s="155">
        <v>91.122747186830097</v>
      </c>
      <c r="E21" s="155">
        <v>93.170026074704424</v>
      </c>
      <c r="F21" s="155">
        <v>97.881100261216858</v>
      </c>
      <c r="G21" s="155">
        <v>90.954643000987431</v>
      </c>
      <c r="H21" s="155">
        <v>108.79013238341294</v>
      </c>
      <c r="I21" s="155">
        <v>93.053475310430329</v>
      </c>
      <c r="J21" s="155">
        <v>100.19546539943414</v>
      </c>
      <c r="K21" s="155">
        <v>93.426222019213341</v>
      </c>
      <c r="L21" s="155">
        <v>94.948837437679288</v>
      </c>
      <c r="M21" s="155">
        <v>90.056635264391446</v>
      </c>
      <c r="N21" s="155">
        <v>90.334780670900287</v>
      </c>
      <c r="O21" s="177">
        <v>97.649553507013053</v>
      </c>
      <c r="P21" s="155">
        <v>98.318987630525754</v>
      </c>
    </row>
    <row r="22" spans="1:16" x14ac:dyDescent="0.25">
      <c r="A22" s="178">
        <v>2008</v>
      </c>
      <c r="B22" s="178"/>
      <c r="C22" s="155">
        <v>94.375356869481465</v>
      </c>
      <c r="D22" s="155">
        <v>93.03990383827805</v>
      </c>
      <c r="E22" s="155">
        <v>93.79931129351553</v>
      </c>
      <c r="F22" s="155">
        <v>96.817358918060606</v>
      </c>
      <c r="G22" s="155">
        <v>92.693463678440907</v>
      </c>
      <c r="H22" s="155">
        <v>114.02323763420327</v>
      </c>
      <c r="I22" s="155">
        <v>83.083520624321011</v>
      </c>
      <c r="J22" s="155">
        <v>98.51120291057893</v>
      </c>
      <c r="K22" s="155">
        <v>94.306137232767043</v>
      </c>
      <c r="L22" s="155">
        <v>93.2504941387445</v>
      </c>
      <c r="M22" s="155">
        <v>90.134071778917175</v>
      </c>
      <c r="N22" s="155">
        <v>93.118278946336261</v>
      </c>
      <c r="O22" s="177">
        <v>97.771876755899683</v>
      </c>
      <c r="P22" s="155">
        <v>98.399909245022499</v>
      </c>
    </row>
    <row r="23" spans="1:16" x14ac:dyDescent="0.25">
      <c r="A23" s="178">
        <v>2009</v>
      </c>
      <c r="B23" s="178"/>
      <c r="C23" s="155">
        <v>92.105058831225591</v>
      </c>
      <c r="D23" s="155">
        <v>89.533861557278783</v>
      </c>
      <c r="E23" s="155">
        <v>88.359218670816105</v>
      </c>
      <c r="F23" s="155">
        <v>100.73035199019498</v>
      </c>
      <c r="G23" s="155">
        <v>83.669867249996898</v>
      </c>
      <c r="H23" s="155">
        <v>109.1942331127353</v>
      </c>
      <c r="I23" s="155">
        <v>85.7765182776633</v>
      </c>
      <c r="J23" s="155">
        <v>84.047786531487432</v>
      </c>
      <c r="K23" s="155">
        <v>93.777437588564112</v>
      </c>
      <c r="L23" s="155">
        <v>89.60929335272435</v>
      </c>
      <c r="M23" s="155">
        <v>88.13787522605827</v>
      </c>
      <c r="N23" s="155">
        <v>92.543015643884956</v>
      </c>
      <c r="O23" s="177">
        <v>99.389446372081721</v>
      </c>
      <c r="P23" s="155">
        <v>95.500494334953672</v>
      </c>
    </row>
    <row r="24" spans="1:16" x14ac:dyDescent="0.25">
      <c r="A24" s="178">
        <v>2010</v>
      </c>
      <c r="B24" s="178"/>
      <c r="C24" s="155">
        <v>92.983986573369918</v>
      </c>
      <c r="D24" s="155">
        <v>88.284945331096822</v>
      </c>
      <c r="E24" s="155">
        <v>91.214242277358721</v>
      </c>
      <c r="F24" s="155">
        <v>99.462200958666301</v>
      </c>
      <c r="G24" s="155">
        <v>88.345198193072179</v>
      </c>
      <c r="H24" s="155">
        <v>110.627964737079</v>
      </c>
      <c r="I24" s="155">
        <v>83.203818555099105</v>
      </c>
      <c r="J24" s="155">
        <v>89.671283684585475</v>
      </c>
      <c r="K24" s="155">
        <v>93.812253057929297</v>
      </c>
      <c r="L24" s="155">
        <v>92.006788161387675</v>
      </c>
      <c r="M24" s="155">
        <v>86.330517887147437</v>
      </c>
      <c r="N24" s="155">
        <v>91.898050094724766</v>
      </c>
      <c r="O24" s="177">
        <v>99.4930855001205</v>
      </c>
      <c r="P24" s="155">
        <v>95.856679676861319</v>
      </c>
    </row>
    <row r="25" spans="1:16" x14ac:dyDescent="0.25">
      <c r="A25" s="178">
        <v>2011</v>
      </c>
      <c r="B25" s="178"/>
      <c r="C25" s="155">
        <v>93.66995699556999</v>
      </c>
      <c r="D25" s="155">
        <v>97.964945183745371</v>
      </c>
      <c r="E25" s="155">
        <v>93.08345688334127</v>
      </c>
      <c r="F25" s="155">
        <v>105.98504201163357</v>
      </c>
      <c r="G25" s="155">
        <v>90.143294849648186</v>
      </c>
      <c r="H25" s="155">
        <v>107.3651586831547</v>
      </c>
      <c r="I25" s="155">
        <v>83.656048452028898</v>
      </c>
      <c r="J25" s="155">
        <v>93.202248043329433</v>
      </c>
      <c r="K25" s="155">
        <v>93.848177025339155</v>
      </c>
      <c r="L25" s="155">
        <v>92.403256335657673</v>
      </c>
      <c r="M25" s="155">
        <v>87.001424433421747</v>
      </c>
      <c r="N25" s="155">
        <v>92.220179373211309</v>
      </c>
      <c r="O25" s="177">
        <v>98.815015009795445</v>
      </c>
      <c r="P25" s="155">
        <v>95.876951191669491</v>
      </c>
    </row>
    <row r="26" spans="1:16" x14ac:dyDescent="0.25">
      <c r="A26" s="178">
        <v>2012</v>
      </c>
      <c r="B26" s="178"/>
      <c r="C26" s="155">
        <v>93.942187139916399</v>
      </c>
      <c r="D26" s="155">
        <v>83.914040603403691</v>
      </c>
      <c r="E26" s="155">
        <v>94.782609019312162</v>
      </c>
      <c r="F26" s="155">
        <v>114.65679653784882</v>
      </c>
      <c r="G26" s="155">
        <v>91.69010140026738</v>
      </c>
      <c r="H26" s="155">
        <v>105.76572787242809</v>
      </c>
      <c r="I26" s="155">
        <v>80.099034873481401</v>
      </c>
      <c r="J26" s="155">
        <v>85.347922286365858</v>
      </c>
      <c r="K26" s="155">
        <v>94.679499830151016</v>
      </c>
      <c r="L26" s="155">
        <v>92.880274449174067</v>
      </c>
      <c r="M26" s="155">
        <v>86.4794596353114</v>
      </c>
      <c r="N26" s="155">
        <v>93.816894493670375</v>
      </c>
      <c r="O26" s="177">
        <v>99.407401233997859</v>
      </c>
      <c r="P26" s="155">
        <v>95.907678477409974</v>
      </c>
    </row>
    <row r="27" spans="1:16" x14ac:dyDescent="0.25">
      <c r="A27" s="178">
        <v>2013</v>
      </c>
      <c r="B27" s="178"/>
      <c r="C27" s="155">
        <v>95.855710946511266</v>
      </c>
      <c r="D27" s="155">
        <v>91.578541285318082</v>
      </c>
      <c r="E27" s="155">
        <v>96.877473305914606</v>
      </c>
      <c r="F27" s="155">
        <v>115.86380140975939</v>
      </c>
      <c r="G27" s="155">
        <v>93.962872205633047</v>
      </c>
      <c r="H27" s="155">
        <v>110.65832020939946</v>
      </c>
      <c r="I27" s="155">
        <v>78.873286888073878</v>
      </c>
      <c r="J27" s="155">
        <v>90.493404598280662</v>
      </c>
      <c r="K27" s="155">
        <v>96.172300367182672</v>
      </c>
      <c r="L27" s="155">
        <v>94.403570802623449</v>
      </c>
      <c r="M27" s="155">
        <v>89.482147452314223</v>
      </c>
      <c r="N27" s="155">
        <v>96.455189347623545</v>
      </c>
      <c r="O27" s="177">
        <v>99.044189117323995</v>
      </c>
      <c r="P27" s="155">
        <v>97.602243489392933</v>
      </c>
    </row>
    <row r="28" spans="1:16" x14ac:dyDescent="0.25">
      <c r="A28" s="178">
        <v>2014</v>
      </c>
      <c r="B28" s="178"/>
      <c r="C28" s="155">
        <v>97.848305767211698</v>
      </c>
      <c r="D28" s="155">
        <v>100.96843735566252</v>
      </c>
      <c r="E28" s="155">
        <v>100.8312851847195</v>
      </c>
      <c r="F28" s="155">
        <v>130.37971659120748</v>
      </c>
      <c r="G28" s="155">
        <v>99.493928778753443</v>
      </c>
      <c r="H28" s="155">
        <v>102.96481506692112</v>
      </c>
      <c r="I28" s="155">
        <v>79.621556549483927</v>
      </c>
      <c r="J28" s="155">
        <v>91.504750441249129</v>
      </c>
      <c r="K28" s="155">
        <v>97.66805574852954</v>
      </c>
      <c r="L28" s="155">
        <v>96.072148234965837</v>
      </c>
      <c r="M28" s="155">
        <v>93.9600319124159</v>
      </c>
      <c r="N28" s="155">
        <v>98.386433156662136</v>
      </c>
      <c r="O28" s="177">
        <v>98.921702333748399</v>
      </c>
      <c r="P28" s="155">
        <v>99.260387317995793</v>
      </c>
    </row>
    <row r="29" spans="1:16" x14ac:dyDescent="0.25">
      <c r="A29" s="178">
        <v>2015</v>
      </c>
      <c r="B29" s="178"/>
      <c r="C29" s="155">
        <v>98.342237268430623</v>
      </c>
      <c r="D29" s="155">
        <v>99.564623944187304</v>
      </c>
      <c r="E29" s="155">
        <v>100.6558541180306</v>
      </c>
      <c r="F29" s="155">
        <v>120.48874933330961</v>
      </c>
      <c r="G29" s="155">
        <v>99.576793004536952</v>
      </c>
      <c r="H29" s="155">
        <v>102.8721515823994</v>
      </c>
      <c r="I29" s="155">
        <v>86.315934096783479</v>
      </c>
      <c r="J29" s="155">
        <v>96.460421805741163</v>
      </c>
      <c r="K29" s="155">
        <v>97.966902558877734</v>
      </c>
      <c r="L29" s="155">
        <v>97.352941078278548</v>
      </c>
      <c r="M29" s="155">
        <v>96.852506586193513</v>
      </c>
      <c r="N29" s="155">
        <v>97.909075926241371</v>
      </c>
      <c r="O29" s="177">
        <v>98.722982193525596</v>
      </c>
      <c r="P29" s="155">
        <v>99.289840590615327</v>
      </c>
    </row>
    <row r="30" spans="1:16" x14ac:dyDescent="0.25">
      <c r="A30" s="178">
        <v>2016</v>
      </c>
      <c r="B30" s="178"/>
      <c r="C30" s="155">
        <v>98.994560176467601</v>
      </c>
      <c r="D30" s="155">
        <v>97.544217424722348</v>
      </c>
      <c r="E30" s="155">
        <v>98.549043514598452</v>
      </c>
      <c r="F30" s="155">
        <v>99.506439954516793</v>
      </c>
      <c r="G30" s="155">
        <v>98.649700443344983</v>
      </c>
      <c r="H30" s="155">
        <v>99.246096847634035</v>
      </c>
      <c r="I30" s="155">
        <v>95.760330523017288</v>
      </c>
      <c r="J30" s="155">
        <v>97.877690391079682</v>
      </c>
      <c r="K30" s="155">
        <v>99.206623318164247</v>
      </c>
      <c r="L30" s="155">
        <v>98.983965370355136</v>
      </c>
      <c r="M30" s="155">
        <v>98.619744950273329</v>
      </c>
      <c r="N30" s="155">
        <v>99.479223347116914</v>
      </c>
      <c r="O30" s="177">
        <v>99.200149453825432</v>
      </c>
      <c r="P30" s="155">
        <v>99.362960332782563</v>
      </c>
    </row>
    <row r="31" spans="1:16" x14ac:dyDescent="0.25">
      <c r="A31" s="178">
        <v>2017</v>
      </c>
      <c r="B31" s="178"/>
      <c r="C31" s="155">
        <v>100</v>
      </c>
      <c r="D31" s="155">
        <v>100</v>
      </c>
      <c r="E31" s="155">
        <v>100</v>
      </c>
      <c r="F31" s="155">
        <v>99.999999999999986</v>
      </c>
      <c r="G31" s="155">
        <v>100</v>
      </c>
      <c r="H31" s="155">
        <v>100</v>
      </c>
      <c r="I31" s="155">
        <v>100.00000000000001</v>
      </c>
      <c r="J31" s="155">
        <v>100</v>
      </c>
      <c r="K31" s="155">
        <v>100</v>
      </c>
      <c r="L31" s="155">
        <v>100</v>
      </c>
      <c r="M31" s="155">
        <v>100</v>
      </c>
      <c r="N31" s="155">
        <v>100.00000000000001</v>
      </c>
      <c r="O31" s="177">
        <v>100</v>
      </c>
      <c r="P31" s="155">
        <v>100</v>
      </c>
    </row>
    <row r="32" spans="1:16" x14ac:dyDescent="0.25">
      <c r="A32" s="178">
        <v>2018</v>
      </c>
      <c r="B32" s="178"/>
      <c r="C32" s="155">
        <v>101.34394059858971</v>
      </c>
      <c r="D32" s="155">
        <v>95.672307860281705</v>
      </c>
      <c r="E32" s="155">
        <v>102.48936839039506</v>
      </c>
      <c r="F32" s="155">
        <v>99.728089656585098</v>
      </c>
      <c r="G32" s="155">
        <v>103.0388581559733</v>
      </c>
      <c r="H32" s="155">
        <v>102.24550994969333</v>
      </c>
      <c r="I32" s="155">
        <v>101.35410273968446</v>
      </c>
      <c r="J32" s="155">
        <v>100.25207104849275</v>
      </c>
      <c r="K32" s="155">
        <v>101.30487059061721</v>
      </c>
      <c r="L32" s="155">
        <v>102.16245332758763</v>
      </c>
      <c r="M32" s="155">
        <v>101.32585405560341</v>
      </c>
      <c r="N32" s="155">
        <v>101.35931190012471</v>
      </c>
      <c r="O32" s="177">
        <v>100.81540295427659</v>
      </c>
      <c r="P32" s="155">
        <v>101.09656512215382</v>
      </c>
    </row>
    <row r="33" spans="1:16" x14ac:dyDescent="0.25">
      <c r="A33" s="178">
        <v>2019</v>
      </c>
      <c r="B33" s="178"/>
      <c r="C33" s="155">
        <v>102.10954294550241</v>
      </c>
      <c r="D33" s="155">
        <v>98.321982542670412</v>
      </c>
      <c r="E33" s="155">
        <v>102.12111881154723</v>
      </c>
      <c r="F33" s="155">
        <v>101.17145967988824</v>
      </c>
      <c r="G33" s="155">
        <v>101.76828678943286</v>
      </c>
      <c r="H33" s="155">
        <v>104.43020757929722</v>
      </c>
      <c r="I33" s="155">
        <v>101.2238545161201</v>
      </c>
      <c r="J33" s="155">
        <v>99.030196733213643</v>
      </c>
      <c r="K33" s="155">
        <v>102.42987593460361</v>
      </c>
      <c r="L33" s="155">
        <v>103.40752530448415</v>
      </c>
      <c r="M33" s="155">
        <v>102.83847616678193</v>
      </c>
      <c r="N33" s="155">
        <v>102.45912959061954</v>
      </c>
      <c r="O33" s="177">
        <v>101.78704459406994</v>
      </c>
      <c r="P33" s="155">
        <v>101.38947002967106</v>
      </c>
    </row>
    <row r="34" spans="1:16" ht="15" customHeight="1" x14ac:dyDescent="0.25">
      <c r="A34" s="82">
        <v>2020</v>
      </c>
      <c r="C34" s="155">
        <v>92.319170350095391</v>
      </c>
      <c r="D34" s="155">
        <v>94.253339049907041</v>
      </c>
      <c r="E34" s="155">
        <v>93.591907360430511</v>
      </c>
      <c r="F34" s="155">
        <v>82.613225900059831</v>
      </c>
      <c r="G34" s="155">
        <v>91.127156774096846</v>
      </c>
      <c r="H34" s="264">
        <v>102.88646886319546</v>
      </c>
      <c r="I34" s="264">
        <v>101.79391353411279</v>
      </c>
      <c r="J34" s="264">
        <v>81.995654650332298</v>
      </c>
      <c r="K34" s="264">
        <v>92.846925005905902</v>
      </c>
      <c r="L34" s="264">
        <v>85.546246396166069</v>
      </c>
      <c r="M34" s="264">
        <v>89.503860450283653</v>
      </c>
      <c r="N34" s="264">
        <v>97.503002865629696</v>
      </c>
      <c r="O34" s="177">
        <v>92.369566562152627</v>
      </c>
      <c r="P34" s="264">
        <v>91.646331423635402</v>
      </c>
    </row>
    <row r="35" spans="1:16" ht="15" customHeight="1" x14ac:dyDescent="0.25">
      <c r="C35" s="87"/>
      <c r="D35" s="87"/>
      <c r="E35" s="87"/>
      <c r="F35" s="87"/>
      <c r="G35" s="87"/>
      <c r="O35" s="190"/>
    </row>
    <row r="36" spans="1:16" ht="12.75" customHeight="1" x14ac:dyDescent="0.25">
      <c r="A36" s="91" t="s">
        <v>17</v>
      </c>
      <c r="B36" s="91"/>
      <c r="C36" s="87"/>
      <c r="D36" s="87"/>
      <c r="E36" s="87"/>
      <c r="F36" s="87"/>
      <c r="G36" s="87"/>
      <c r="O36" s="190"/>
    </row>
    <row r="37" spans="1:16" ht="26.25" customHeight="1" x14ac:dyDescent="0.25">
      <c r="A37" s="178">
        <v>1998</v>
      </c>
      <c r="B37" s="178" t="s">
        <v>3</v>
      </c>
      <c r="C37" s="155">
        <v>77.219827651784868</v>
      </c>
      <c r="D37" s="155">
        <v>75.849181724859292</v>
      </c>
      <c r="E37" s="155">
        <v>95.521791200514372</v>
      </c>
      <c r="F37" s="155">
        <v>97.652593948344958</v>
      </c>
      <c r="G37" s="155">
        <v>98.264398439153723</v>
      </c>
      <c r="H37" s="155">
        <v>109.36639468851422</v>
      </c>
      <c r="I37" s="155">
        <v>62.518477542525567</v>
      </c>
      <c r="J37" s="155">
        <v>88.35204739181178</v>
      </c>
      <c r="K37" s="155">
        <v>72.146005163615683</v>
      </c>
      <c r="L37" s="155">
        <v>76.055910005395688</v>
      </c>
      <c r="M37" s="155">
        <v>64.357506468483152</v>
      </c>
      <c r="N37" s="155">
        <v>61.876955077848649</v>
      </c>
      <c r="O37" s="177">
        <v>86.701926882822505</v>
      </c>
      <c r="P37" s="155">
        <v>82.501496989269967</v>
      </c>
    </row>
    <row r="38" spans="1:16" ht="12.75" customHeight="1" x14ac:dyDescent="0.25">
      <c r="A38" s="178"/>
      <c r="B38" s="178" t="s">
        <v>4</v>
      </c>
      <c r="C38" s="155">
        <v>77.238300840455949</v>
      </c>
      <c r="D38" s="155">
        <v>77.103439773594076</v>
      </c>
      <c r="E38" s="155">
        <v>95.633422322011839</v>
      </c>
      <c r="F38" s="155">
        <v>100.62780105044077</v>
      </c>
      <c r="G38" s="155">
        <v>98.207930316899194</v>
      </c>
      <c r="H38" s="155">
        <v>109.98594404245335</v>
      </c>
      <c r="I38" s="155">
        <v>60.659743952322955</v>
      </c>
      <c r="J38" s="155">
        <v>87.526158129456149</v>
      </c>
      <c r="K38" s="155">
        <v>72.174776457307232</v>
      </c>
      <c r="L38" s="155">
        <v>77.571717945537429</v>
      </c>
      <c r="M38" s="155">
        <v>65.594663646258027</v>
      </c>
      <c r="N38" s="155">
        <v>61.641857063420773</v>
      </c>
      <c r="O38" s="177">
        <v>85.483354385846454</v>
      </c>
      <c r="P38" s="155">
        <v>82.546711397722262</v>
      </c>
    </row>
    <row r="39" spans="1:16" ht="12.75" customHeight="1" x14ac:dyDescent="0.25">
      <c r="A39" s="178"/>
      <c r="B39" s="178" t="s">
        <v>1</v>
      </c>
      <c r="C39" s="155">
        <v>76.872743109075174</v>
      </c>
      <c r="D39" s="155">
        <v>77.362142353694793</v>
      </c>
      <c r="E39" s="155">
        <v>92.959661990888719</v>
      </c>
      <c r="F39" s="155">
        <v>93.359809351146552</v>
      </c>
      <c r="G39" s="155">
        <v>95.05701886342807</v>
      </c>
      <c r="H39" s="155">
        <v>110.22649899585868</v>
      </c>
      <c r="I39" s="155">
        <v>63.716972813853729</v>
      </c>
      <c r="J39" s="155">
        <v>89.425748449806846</v>
      </c>
      <c r="K39" s="155">
        <v>72.230942681436673</v>
      </c>
      <c r="L39" s="155">
        <v>77.3119925802404</v>
      </c>
      <c r="M39" s="155">
        <v>64.385674341377609</v>
      </c>
      <c r="N39" s="155">
        <v>61.429695628119809</v>
      </c>
      <c r="O39" s="177">
        <v>86.805717488135755</v>
      </c>
      <c r="P39" s="155">
        <v>82.176747626903392</v>
      </c>
    </row>
    <row r="40" spans="1:16" ht="12.75" customHeight="1" x14ac:dyDescent="0.25">
      <c r="A40" s="178"/>
      <c r="B40" s="178" t="s">
        <v>2</v>
      </c>
      <c r="C40" s="155">
        <v>76.855712337526143</v>
      </c>
      <c r="D40" s="155">
        <v>78.112691551488084</v>
      </c>
      <c r="E40" s="155">
        <v>92.905323375574099</v>
      </c>
      <c r="F40" s="155">
        <v>96.79947922929172</v>
      </c>
      <c r="G40" s="155">
        <v>93.718682599622895</v>
      </c>
      <c r="H40" s="155">
        <v>113.24295068149465</v>
      </c>
      <c r="I40" s="155">
        <v>68.053876804007885</v>
      </c>
      <c r="J40" s="155">
        <v>87.883578467878792</v>
      </c>
      <c r="K40" s="155">
        <v>72.319101601662155</v>
      </c>
      <c r="L40" s="155">
        <v>77.530894572141918</v>
      </c>
      <c r="M40" s="155">
        <v>65.045271810688917</v>
      </c>
      <c r="N40" s="155">
        <v>60.849668314814622</v>
      </c>
      <c r="O40" s="177">
        <v>87.577406975309884</v>
      </c>
      <c r="P40" s="155">
        <v>82.179265540901866</v>
      </c>
    </row>
    <row r="41" spans="1:16" ht="26.25" customHeight="1" x14ac:dyDescent="0.25">
      <c r="A41" s="178">
        <v>1999</v>
      </c>
      <c r="B41" s="178" t="s">
        <v>3</v>
      </c>
      <c r="C41" s="155">
        <v>77.177281404179283</v>
      </c>
      <c r="D41" s="155">
        <v>79.291230654765528</v>
      </c>
      <c r="E41" s="155">
        <v>93.571109838834573</v>
      </c>
      <c r="F41" s="155">
        <v>91.489757783715831</v>
      </c>
      <c r="G41" s="155">
        <v>95.134529823676587</v>
      </c>
      <c r="H41" s="155">
        <v>111.67558840848781</v>
      </c>
      <c r="I41" s="155">
        <v>70.586867233610889</v>
      </c>
      <c r="J41" s="155">
        <v>81.922691199929389</v>
      </c>
      <c r="K41" s="155">
        <v>72.986807512697595</v>
      </c>
      <c r="L41" s="155">
        <v>77.581086666900617</v>
      </c>
      <c r="M41" s="155">
        <v>67.364632145290457</v>
      </c>
      <c r="N41" s="155">
        <v>61.837406950764347</v>
      </c>
      <c r="O41" s="177">
        <v>87.349500127737073</v>
      </c>
      <c r="P41" s="155">
        <v>82.543929656169055</v>
      </c>
    </row>
    <row r="42" spans="1:16" ht="12.75" customHeight="1" x14ac:dyDescent="0.25">
      <c r="A42" s="178"/>
      <c r="B42" s="178" t="s">
        <v>4</v>
      </c>
      <c r="C42" s="155">
        <v>77.165518670846097</v>
      </c>
      <c r="D42" s="155">
        <v>79.341105135849844</v>
      </c>
      <c r="E42" s="155">
        <v>91.509977476615433</v>
      </c>
      <c r="F42" s="155">
        <v>86.65631727014275</v>
      </c>
      <c r="G42" s="155">
        <v>92.975096230429784</v>
      </c>
      <c r="H42" s="155">
        <v>110.60936585212666</v>
      </c>
      <c r="I42" s="155">
        <v>71.089526391758199</v>
      </c>
      <c r="J42" s="155">
        <v>84.196789118701375</v>
      </c>
      <c r="K42" s="155">
        <v>73.339801442087719</v>
      </c>
      <c r="L42" s="155">
        <v>76.281372544970708</v>
      </c>
      <c r="M42" s="155">
        <v>67.359049945821667</v>
      </c>
      <c r="N42" s="155">
        <v>63.040223348186224</v>
      </c>
      <c r="O42" s="177">
        <v>87.708272723354</v>
      </c>
      <c r="P42" s="155">
        <v>82.552177287987064</v>
      </c>
    </row>
    <row r="43" spans="1:16" ht="12.75" customHeight="1" x14ac:dyDescent="0.25">
      <c r="A43" s="178"/>
      <c r="B43" s="178" t="s">
        <v>1</v>
      </c>
      <c r="C43" s="155">
        <v>78.253221581182459</v>
      </c>
      <c r="D43" s="155">
        <v>81.020634801357701</v>
      </c>
      <c r="E43" s="155">
        <v>92.172509888580421</v>
      </c>
      <c r="F43" s="155">
        <v>85.959182419539928</v>
      </c>
      <c r="G43" s="155">
        <v>92.910990078616209</v>
      </c>
      <c r="H43" s="155">
        <v>111.07819044744568</v>
      </c>
      <c r="I43" s="155">
        <v>79.626860137451359</v>
      </c>
      <c r="J43" s="155">
        <v>86.813412976476386</v>
      </c>
      <c r="K43" s="155">
        <v>74.416550709065447</v>
      </c>
      <c r="L43" s="155">
        <v>78.250887398151249</v>
      </c>
      <c r="M43" s="155">
        <v>68.198842536079368</v>
      </c>
      <c r="N43" s="155">
        <v>64.030095887239241</v>
      </c>
      <c r="O43" s="177">
        <v>88.360354847167699</v>
      </c>
      <c r="P43" s="155">
        <v>83.753004471111979</v>
      </c>
    </row>
    <row r="44" spans="1:16" ht="12.75" customHeight="1" x14ac:dyDescent="0.25">
      <c r="A44" s="178"/>
      <c r="B44" s="178" t="s">
        <v>2</v>
      </c>
      <c r="C44" s="155">
        <v>79.354845813880786</v>
      </c>
      <c r="D44" s="155">
        <v>82.419977266169425</v>
      </c>
      <c r="E44" s="155">
        <v>93.210126344646781</v>
      </c>
      <c r="F44" s="155">
        <v>86.733364585718675</v>
      </c>
      <c r="G44" s="155">
        <v>94.028331260497495</v>
      </c>
      <c r="H44" s="155">
        <v>114.16941545543582</v>
      </c>
      <c r="I44" s="155">
        <v>78.414512707993609</v>
      </c>
      <c r="J44" s="155">
        <v>88.858285064703111</v>
      </c>
      <c r="K44" s="155">
        <v>75.458015824532652</v>
      </c>
      <c r="L44" s="155">
        <v>79.403682796258906</v>
      </c>
      <c r="M44" s="155">
        <v>69.209126138536689</v>
      </c>
      <c r="N44" s="155">
        <v>65.870340286436047</v>
      </c>
      <c r="O44" s="177">
        <v>88.042547263956479</v>
      </c>
      <c r="P44" s="155">
        <v>84.969805561362875</v>
      </c>
    </row>
    <row r="45" spans="1:16" ht="26.25" customHeight="1" x14ac:dyDescent="0.25">
      <c r="A45" s="178">
        <v>2000</v>
      </c>
      <c r="B45" s="178" t="s">
        <v>3</v>
      </c>
      <c r="C45" s="155">
        <v>80.27867985007282</v>
      </c>
      <c r="D45" s="155">
        <v>83.79889427507419</v>
      </c>
      <c r="E45" s="155">
        <v>93.572242734569855</v>
      </c>
      <c r="F45" s="155">
        <v>87.556028033199965</v>
      </c>
      <c r="G45" s="155">
        <v>95.515474395832953</v>
      </c>
      <c r="H45" s="155">
        <v>109.83655288432674</v>
      </c>
      <c r="I45" s="155">
        <v>73.234557103542073</v>
      </c>
      <c r="J45" s="155">
        <v>99.428088982113451</v>
      </c>
      <c r="K45" s="155">
        <v>75.779491640157431</v>
      </c>
      <c r="L45" s="155">
        <v>78.320910192739333</v>
      </c>
      <c r="M45" s="155">
        <v>71.359031403804195</v>
      </c>
      <c r="N45" s="155">
        <v>66.05442594873422</v>
      </c>
      <c r="O45" s="177">
        <v>88.745061956920352</v>
      </c>
      <c r="P45" s="155">
        <v>85.99723401376373</v>
      </c>
    </row>
    <row r="46" spans="1:16" ht="12.75" customHeight="1" x14ac:dyDescent="0.25">
      <c r="A46" s="178"/>
      <c r="B46" s="178" t="s">
        <v>4</v>
      </c>
      <c r="C46" s="155">
        <v>80.34808817617396</v>
      </c>
      <c r="D46" s="155">
        <v>86.549032123444192</v>
      </c>
      <c r="E46" s="155">
        <v>95.008041529671459</v>
      </c>
      <c r="F46" s="155">
        <v>88.661896032059715</v>
      </c>
      <c r="G46" s="155">
        <v>96.874724096546259</v>
      </c>
      <c r="H46" s="155">
        <v>111.0528816336396</v>
      </c>
      <c r="I46" s="155">
        <v>76.002237297711829</v>
      </c>
      <c r="J46" s="155">
        <v>89.521880194838289</v>
      </c>
      <c r="K46" s="155">
        <v>76.20501238799271</v>
      </c>
      <c r="L46" s="155">
        <v>77.413895486748189</v>
      </c>
      <c r="M46" s="155">
        <v>75.123676057516803</v>
      </c>
      <c r="N46" s="155">
        <v>66.341532389481273</v>
      </c>
      <c r="O46" s="177">
        <v>88.80347704207739</v>
      </c>
      <c r="P46" s="155">
        <v>86.109879772351263</v>
      </c>
    </row>
    <row r="47" spans="1:16" ht="12.75" customHeight="1" x14ac:dyDescent="0.25">
      <c r="A47" s="178"/>
      <c r="B47" s="178" t="s">
        <v>1</v>
      </c>
      <c r="C47" s="155">
        <v>80.967689056117592</v>
      </c>
      <c r="D47" s="155">
        <v>86.450330594926143</v>
      </c>
      <c r="E47" s="155">
        <v>94.39004244448931</v>
      </c>
      <c r="F47" s="155">
        <v>88.081248415056891</v>
      </c>
      <c r="G47" s="155">
        <v>96.571710606193932</v>
      </c>
      <c r="H47" s="155">
        <v>109.87711690901375</v>
      </c>
      <c r="I47" s="155">
        <v>72.774890326303165</v>
      </c>
      <c r="J47" s="155">
        <v>90.913916132109264</v>
      </c>
      <c r="K47" s="155">
        <v>77.080042935403611</v>
      </c>
      <c r="L47" s="155">
        <v>77.598148795558515</v>
      </c>
      <c r="M47" s="155">
        <v>75.627356687431174</v>
      </c>
      <c r="N47" s="155">
        <v>68.451754836513985</v>
      </c>
      <c r="O47" s="177">
        <v>88.449508205614279</v>
      </c>
      <c r="P47" s="155">
        <v>86.768514003667505</v>
      </c>
    </row>
    <row r="48" spans="1:16" ht="12.75" customHeight="1" x14ac:dyDescent="0.25">
      <c r="A48" s="178"/>
      <c r="B48" s="178" t="s">
        <v>2</v>
      </c>
      <c r="C48" s="155">
        <v>80.951675955814409</v>
      </c>
      <c r="D48" s="155">
        <v>85.980097893103704</v>
      </c>
      <c r="E48" s="155">
        <v>94.800007719594277</v>
      </c>
      <c r="F48" s="155">
        <v>89.26101421022382</v>
      </c>
      <c r="G48" s="155">
        <v>97.021633575325637</v>
      </c>
      <c r="H48" s="155">
        <v>106.86777981350136</v>
      </c>
      <c r="I48" s="155">
        <v>75.419144948429064</v>
      </c>
      <c r="J48" s="155">
        <v>89.889141960099181</v>
      </c>
      <c r="K48" s="155">
        <v>77.049859153553442</v>
      </c>
      <c r="L48" s="155">
        <v>77.060153904293571</v>
      </c>
      <c r="M48" s="155">
        <v>78.072390054281527</v>
      </c>
      <c r="N48" s="155">
        <v>67.49770099814458</v>
      </c>
      <c r="O48" s="177">
        <v>89.052440399839696</v>
      </c>
      <c r="P48" s="155">
        <v>86.745956944220282</v>
      </c>
    </row>
    <row r="49" spans="1:16" ht="26.25" customHeight="1" x14ac:dyDescent="0.25">
      <c r="A49" s="178">
        <v>2001</v>
      </c>
      <c r="B49" s="178" t="s">
        <v>3</v>
      </c>
      <c r="C49" s="155">
        <v>81.972598775241195</v>
      </c>
      <c r="D49" s="155">
        <v>84.906530212264528</v>
      </c>
      <c r="E49" s="155">
        <v>93.910699763354557</v>
      </c>
      <c r="F49" s="155">
        <v>89.893945185296303</v>
      </c>
      <c r="G49" s="155">
        <v>95.335897264605151</v>
      </c>
      <c r="H49" s="155">
        <v>108.84424117528026</v>
      </c>
      <c r="I49" s="155">
        <v>76.461945507220747</v>
      </c>
      <c r="J49" s="155">
        <v>89.797493031168571</v>
      </c>
      <c r="K49" s="155">
        <v>78.660611653279233</v>
      </c>
      <c r="L49" s="155">
        <v>79.610877722086926</v>
      </c>
      <c r="M49" s="155">
        <v>80.476408483960554</v>
      </c>
      <c r="N49" s="155">
        <v>69.24220402920929</v>
      </c>
      <c r="O49" s="177">
        <v>89.483662244437085</v>
      </c>
      <c r="P49" s="155">
        <v>87.834490290303862</v>
      </c>
    </row>
    <row r="50" spans="1:16" ht="12.75" customHeight="1" x14ac:dyDescent="0.25">
      <c r="A50" s="178"/>
      <c r="B50" s="178" t="s">
        <v>4</v>
      </c>
      <c r="C50" s="155">
        <v>81.767740527414105</v>
      </c>
      <c r="D50" s="155">
        <v>83.623531371783372</v>
      </c>
      <c r="E50" s="155">
        <v>93.005899427218026</v>
      </c>
      <c r="F50" s="155">
        <v>90.893743209624091</v>
      </c>
      <c r="G50" s="155">
        <v>92.964876820010716</v>
      </c>
      <c r="H50" s="155">
        <v>109.22761665844273</v>
      </c>
      <c r="I50" s="155">
        <v>83.99320608739751</v>
      </c>
      <c r="J50" s="155">
        <v>85.987248486409243</v>
      </c>
      <c r="K50" s="155">
        <v>78.921318436308312</v>
      </c>
      <c r="L50" s="155">
        <v>81.251732558987072</v>
      </c>
      <c r="M50" s="155">
        <v>79.389659149814435</v>
      </c>
      <c r="N50" s="155">
        <v>69.312710397868969</v>
      </c>
      <c r="O50" s="177">
        <v>89.672817282401212</v>
      </c>
      <c r="P50" s="155">
        <v>87.609532782892245</v>
      </c>
    </row>
    <row r="51" spans="1:16" ht="12.75" customHeight="1" x14ac:dyDescent="0.25">
      <c r="A51" s="178"/>
      <c r="B51" s="178" t="s">
        <v>1</v>
      </c>
      <c r="C51" s="155">
        <v>82.287573302023006</v>
      </c>
      <c r="D51" s="155">
        <v>82.569039223255402</v>
      </c>
      <c r="E51" s="155">
        <v>91.097501479814682</v>
      </c>
      <c r="F51" s="155">
        <v>92.436039767097654</v>
      </c>
      <c r="G51" s="155">
        <v>89.760528301376482</v>
      </c>
      <c r="H51" s="155">
        <v>110.34878249779047</v>
      </c>
      <c r="I51" s="155">
        <v>85.490416398653835</v>
      </c>
      <c r="J51" s="155">
        <v>80.178766141881184</v>
      </c>
      <c r="K51" s="155">
        <v>80.532602722661593</v>
      </c>
      <c r="L51" s="155">
        <v>83.273084904418724</v>
      </c>
      <c r="M51" s="155">
        <v>83.141337538908672</v>
      </c>
      <c r="N51" s="155">
        <v>69.794231646924231</v>
      </c>
      <c r="O51" s="177">
        <v>91.666355488951822</v>
      </c>
      <c r="P51" s="155">
        <v>88.158670653417246</v>
      </c>
    </row>
    <row r="52" spans="1:16" ht="12.75" customHeight="1" x14ac:dyDescent="0.25">
      <c r="A52" s="178"/>
      <c r="B52" s="178" t="s">
        <v>2</v>
      </c>
      <c r="C52" s="155">
        <v>83.577729156635755</v>
      </c>
      <c r="D52" s="155">
        <v>82.060074828693345</v>
      </c>
      <c r="E52" s="155">
        <v>90.475139732682081</v>
      </c>
      <c r="F52" s="155">
        <v>91.635364060533362</v>
      </c>
      <c r="G52" s="155">
        <v>89.45316556333789</v>
      </c>
      <c r="H52" s="155">
        <v>107.95585797402244</v>
      </c>
      <c r="I52" s="155">
        <v>84.024055111214793</v>
      </c>
      <c r="J52" s="155">
        <v>82.779827720981899</v>
      </c>
      <c r="K52" s="155">
        <v>82.206778870355677</v>
      </c>
      <c r="L52" s="155">
        <v>86.181877837915266</v>
      </c>
      <c r="M52" s="155">
        <v>85.960510729563609</v>
      </c>
      <c r="N52" s="155">
        <v>71.099498921321967</v>
      </c>
      <c r="O52" s="177">
        <v>92.532972905294912</v>
      </c>
      <c r="P52" s="155">
        <v>89.532922127581941</v>
      </c>
    </row>
    <row r="53" spans="1:16" ht="26.25" customHeight="1" x14ac:dyDescent="0.25">
      <c r="A53" s="178">
        <v>2002</v>
      </c>
      <c r="B53" s="178" t="s">
        <v>3</v>
      </c>
      <c r="C53" s="155">
        <v>83.446946903001745</v>
      </c>
      <c r="D53" s="155">
        <v>81.234708329064475</v>
      </c>
      <c r="E53" s="155">
        <v>89.31992945370753</v>
      </c>
      <c r="F53" s="155">
        <v>86.939030219272681</v>
      </c>
      <c r="G53" s="155">
        <v>88.264880305656391</v>
      </c>
      <c r="H53" s="155">
        <v>110.11020617913964</v>
      </c>
      <c r="I53" s="155">
        <v>85.358555620432739</v>
      </c>
      <c r="J53" s="155">
        <v>85.116268470794637</v>
      </c>
      <c r="K53" s="155">
        <v>82.116267753628293</v>
      </c>
      <c r="L53" s="155">
        <v>85.093996118905139</v>
      </c>
      <c r="M53" s="155">
        <v>88.69661891991997</v>
      </c>
      <c r="N53" s="155">
        <v>71.190817273519116</v>
      </c>
      <c r="O53" s="177">
        <v>91.710695865372912</v>
      </c>
      <c r="P53" s="155">
        <v>89.384879956398649</v>
      </c>
    </row>
    <row r="54" spans="1:16" ht="12.75" customHeight="1" x14ac:dyDescent="0.25">
      <c r="A54" s="178"/>
      <c r="B54" s="178" t="s">
        <v>4</v>
      </c>
      <c r="C54" s="155">
        <v>83.602620030220891</v>
      </c>
      <c r="D54" s="155">
        <v>81.032771017068413</v>
      </c>
      <c r="E54" s="155">
        <v>89.834895779134015</v>
      </c>
      <c r="F54" s="155">
        <v>83.37820119446674</v>
      </c>
      <c r="G54" s="155">
        <v>89.048099982581647</v>
      </c>
      <c r="H54" s="155">
        <v>113.81946744329188</v>
      </c>
      <c r="I54" s="155">
        <v>86.692558429955781</v>
      </c>
      <c r="J54" s="155">
        <v>86.746208108335779</v>
      </c>
      <c r="K54" s="155">
        <v>82.070915604296502</v>
      </c>
      <c r="L54" s="155">
        <v>84.644834990670518</v>
      </c>
      <c r="M54" s="155">
        <v>85.339762160411752</v>
      </c>
      <c r="N54" s="155">
        <v>72.135277413055633</v>
      </c>
      <c r="O54" s="177">
        <v>91.930464502429288</v>
      </c>
      <c r="P54" s="155">
        <v>89.543675854945747</v>
      </c>
    </row>
    <row r="55" spans="1:16" ht="12.75" customHeight="1" x14ac:dyDescent="0.25">
      <c r="A55" s="178"/>
      <c r="B55" s="178" t="s">
        <v>224</v>
      </c>
      <c r="C55" s="155">
        <v>84.926104671452293</v>
      </c>
      <c r="D55" s="155">
        <v>81.943064304333404</v>
      </c>
      <c r="E55" s="155">
        <v>90.12349304124163</v>
      </c>
      <c r="F55" s="155">
        <v>79.328765321062136</v>
      </c>
      <c r="G55" s="155">
        <v>89.557837473516727</v>
      </c>
      <c r="H55" s="155">
        <v>113.85153097149735</v>
      </c>
      <c r="I55" s="155">
        <v>92.022144397667589</v>
      </c>
      <c r="J55" s="155">
        <v>93.730230253612774</v>
      </c>
      <c r="K55" s="155">
        <v>83.190977391604704</v>
      </c>
      <c r="L55" s="155">
        <v>86.891743021904674</v>
      </c>
      <c r="M55" s="155">
        <v>85.846338808832982</v>
      </c>
      <c r="N55" s="155">
        <v>73.063329196271908</v>
      </c>
      <c r="O55" s="177">
        <v>92.8257480457588</v>
      </c>
      <c r="P55" s="155">
        <v>90.949990693720977</v>
      </c>
    </row>
    <row r="56" spans="1:16" ht="12.75" customHeight="1" x14ac:dyDescent="0.25">
      <c r="A56" s="178"/>
      <c r="B56" s="178" t="s">
        <v>2</v>
      </c>
      <c r="C56" s="155">
        <v>85.088388121471667</v>
      </c>
      <c r="D56" s="155">
        <v>83.308360516603031</v>
      </c>
      <c r="E56" s="155">
        <v>87.70982188237204</v>
      </c>
      <c r="F56" s="155">
        <v>75.928800751794739</v>
      </c>
      <c r="G56" s="155">
        <v>87.337853690719797</v>
      </c>
      <c r="H56" s="155">
        <v>110.29082938050341</v>
      </c>
      <c r="I56" s="155">
        <v>90.734288321746064</v>
      </c>
      <c r="J56" s="155">
        <v>90.536284429681231</v>
      </c>
      <c r="K56" s="155">
        <v>84.181347323726143</v>
      </c>
      <c r="L56" s="155">
        <v>87.480960290382328</v>
      </c>
      <c r="M56" s="155">
        <v>85.854531261265194</v>
      </c>
      <c r="N56" s="155">
        <v>74.228825359145958</v>
      </c>
      <c r="O56" s="177">
        <v>94.229482432728233</v>
      </c>
      <c r="P56" s="155">
        <v>91.11254575229971</v>
      </c>
    </row>
    <row r="57" spans="1:16" ht="26.25" customHeight="1" x14ac:dyDescent="0.25">
      <c r="A57" s="178">
        <v>2003</v>
      </c>
      <c r="B57" s="178" t="s">
        <v>3</v>
      </c>
      <c r="C57" s="155">
        <v>85.750949656335791</v>
      </c>
      <c r="D57" s="155">
        <v>83.197305508549135</v>
      </c>
      <c r="E57" s="155">
        <v>88.535596104359868</v>
      </c>
      <c r="F57" s="155">
        <v>77.735554373953818</v>
      </c>
      <c r="G57" s="155">
        <v>87.432083863786588</v>
      </c>
      <c r="H57" s="155">
        <v>114.12726530382785</v>
      </c>
      <c r="I57" s="155">
        <v>93.765601314954566</v>
      </c>
      <c r="J57" s="155">
        <v>88.961368615084226</v>
      </c>
      <c r="K57" s="155">
        <v>85.01185907024302</v>
      </c>
      <c r="L57" s="155">
        <v>85.915832285688097</v>
      </c>
      <c r="M57" s="155">
        <v>90.674336961917518</v>
      </c>
      <c r="N57" s="155">
        <v>75.42730382641183</v>
      </c>
      <c r="O57" s="177">
        <v>94.434262452241569</v>
      </c>
      <c r="P57" s="155">
        <v>91.810691834926573</v>
      </c>
    </row>
    <row r="58" spans="1:16" ht="12.75" customHeight="1" x14ac:dyDescent="0.25">
      <c r="A58" s="178"/>
      <c r="B58" s="178" t="s">
        <v>4</v>
      </c>
      <c r="C58" s="155">
        <v>86.802680623014837</v>
      </c>
      <c r="D58" s="155">
        <v>83.862443864795182</v>
      </c>
      <c r="E58" s="155">
        <v>86.85980016936891</v>
      </c>
      <c r="F58" s="155">
        <v>77.594975554190924</v>
      </c>
      <c r="G58" s="155">
        <v>86.006019932925341</v>
      </c>
      <c r="H58" s="155">
        <v>111.96379790870232</v>
      </c>
      <c r="I58" s="155">
        <v>87.890253287685553</v>
      </c>
      <c r="J58" s="155">
        <v>91.11448544602608</v>
      </c>
      <c r="K58" s="155">
        <v>86.613044536719073</v>
      </c>
      <c r="L58" s="155">
        <v>88.389839441381852</v>
      </c>
      <c r="M58" s="155">
        <v>91.403710790369487</v>
      </c>
      <c r="N58" s="155">
        <v>77.743430186312864</v>
      </c>
      <c r="O58" s="177">
        <v>94.88950591140194</v>
      </c>
      <c r="P58" s="155">
        <v>92.9252851363904</v>
      </c>
    </row>
    <row r="59" spans="1:16" ht="12.75" customHeight="1" x14ac:dyDescent="0.25">
      <c r="A59" s="178"/>
      <c r="B59" s="178" t="s">
        <v>1</v>
      </c>
      <c r="C59" s="155">
        <v>87.738004050621271</v>
      </c>
      <c r="D59" s="155">
        <v>85.541710778072726</v>
      </c>
      <c r="E59" s="155">
        <v>86.220290422807807</v>
      </c>
      <c r="F59" s="155">
        <v>73.605434151176468</v>
      </c>
      <c r="G59" s="155">
        <v>85.905649015564151</v>
      </c>
      <c r="H59" s="155">
        <v>108.13324752475427</v>
      </c>
      <c r="I59" s="155">
        <v>91.912066108188668</v>
      </c>
      <c r="J59" s="155">
        <v>91.673323881254049</v>
      </c>
      <c r="K59" s="155">
        <v>87.932990439826952</v>
      </c>
      <c r="L59" s="155">
        <v>88.293466209241117</v>
      </c>
      <c r="M59" s="155">
        <v>91.835328298896712</v>
      </c>
      <c r="N59" s="155">
        <v>80.257194790006565</v>
      </c>
      <c r="O59" s="177">
        <v>95.813539576729625</v>
      </c>
      <c r="P59" s="155">
        <v>93.853439189584435</v>
      </c>
    </row>
    <row r="60" spans="1:16" ht="12.75" customHeight="1" x14ac:dyDescent="0.25">
      <c r="A60" s="178"/>
      <c r="B60" s="178" t="s">
        <v>2</v>
      </c>
      <c r="C60" s="155">
        <v>87.929772440036984</v>
      </c>
      <c r="D60" s="155">
        <v>87.175878418147349</v>
      </c>
      <c r="E60" s="155">
        <v>87.540710916333254</v>
      </c>
      <c r="F60" s="155">
        <v>75.64965742234854</v>
      </c>
      <c r="G60" s="155">
        <v>87.075988394956937</v>
      </c>
      <c r="H60" s="155">
        <v>110.45650713291734</v>
      </c>
      <c r="I60" s="155">
        <v>92.257476325763562</v>
      </c>
      <c r="J60" s="155">
        <v>93.214656700780139</v>
      </c>
      <c r="K60" s="155">
        <v>87.72533786701733</v>
      </c>
      <c r="L60" s="155">
        <v>88.602654954855836</v>
      </c>
      <c r="M60" s="155">
        <v>87.836902281523848</v>
      </c>
      <c r="N60" s="155">
        <v>80.668877928636704</v>
      </c>
      <c r="O60" s="177">
        <v>95.96505322585611</v>
      </c>
      <c r="P60" s="155">
        <v>93.985386084684379</v>
      </c>
    </row>
    <row r="61" spans="1:16" ht="26.25" customHeight="1" x14ac:dyDescent="0.25">
      <c r="A61" s="178">
        <v>2004</v>
      </c>
      <c r="B61" s="178" t="s">
        <v>3</v>
      </c>
      <c r="C61" s="155">
        <v>88.567419057147447</v>
      </c>
      <c r="D61" s="155">
        <v>88.257718346456187</v>
      </c>
      <c r="E61" s="155">
        <v>86.860908816927747</v>
      </c>
      <c r="F61" s="155">
        <v>74.375464881796916</v>
      </c>
      <c r="G61" s="155">
        <v>85.912389209925891</v>
      </c>
      <c r="H61" s="155">
        <v>109.7137673747775</v>
      </c>
      <c r="I61" s="155">
        <v>96.805401245471643</v>
      </c>
      <c r="J61" s="155">
        <v>94.682259153432554</v>
      </c>
      <c r="K61" s="155">
        <v>88.590935876417404</v>
      </c>
      <c r="L61" s="155">
        <v>89.832383824914444</v>
      </c>
      <c r="M61" s="155">
        <v>88.176338493777664</v>
      </c>
      <c r="N61" s="155">
        <v>81.648815092258744</v>
      </c>
      <c r="O61" s="177">
        <v>96.664561485639737</v>
      </c>
      <c r="P61" s="155">
        <v>94.593342557767315</v>
      </c>
    </row>
    <row r="62" spans="1:16" ht="12.75" customHeight="1" x14ac:dyDescent="0.25">
      <c r="A62" s="178"/>
      <c r="B62" s="178" t="s">
        <v>4</v>
      </c>
      <c r="C62" s="155">
        <v>88.690637214058839</v>
      </c>
      <c r="D62" s="155">
        <v>89.023316453311978</v>
      </c>
      <c r="E62" s="155">
        <v>87.608961912297644</v>
      </c>
      <c r="F62" s="155">
        <v>75.526892923014216</v>
      </c>
      <c r="G62" s="155">
        <v>87.070372815630037</v>
      </c>
      <c r="H62" s="155">
        <v>110.27003334077993</v>
      </c>
      <c r="I62" s="155">
        <v>93.395340934838302</v>
      </c>
      <c r="J62" s="155">
        <v>93.844845271412851</v>
      </c>
      <c r="K62" s="155">
        <v>88.635654622839056</v>
      </c>
      <c r="L62" s="155">
        <v>90.605212862488926</v>
      </c>
      <c r="M62" s="155">
        <v>90.149724524228176</v>
      </c>
      <c r="N62" s="155">
        <v>80.635193710504183</v>
      </c>
      <c r="O62" s="177">
        <v>96.918091430666038</v>
      </c>
      <c r="P62" s="155">
        <v>94.651352248982178</v>
      </c>
    </row>
    <row r="63" spans="1:16" ht="12.75" customHeight="1" x14ac:dyDescent="0.25">
      <c r="A63" s="178"/>
      <c r="B63" s="178" t="s">
        <v>1</v>
      </c>
      <c r="C63" s="155">
        <v>88.588574584086658</v>
      </c>
      <c r="D63" s="155">
        <v>88.981442019710471</v>
      </c>
      <c r="E63" s="155">
        <v>89.681368432681197</v>
      </c>
      <c r="F63" s="155">
        <v>81.795089819124343</v>
      </c>
      <c r="G63" s="155">
        <v>87.823098602596502</v>
      </c>
      <c r="H63" s="155">
        <v>117.66090221340029</v>
      </c>
      <c r="I63" s="155">
        <v>94.120863444061143</v>
      </c>
      <c r="J63" s="155">
        <v>93.26211717219465</v>
      </c>
      <c r="K63" s="155">
        <v>88.06709529594383</v>
      </c>
      <c r="L63" s="155">
        <v>89.447301380101408</v>
      </c>
      <c r="M63" s="155">
        <v>90.495252853196789</v>
      </c>
      <c r="N63" s="155">
        <v>80.195332859096482</v>
      </c>
      <c r="O63" s="177">
        <v>96.186307191967288</v>
      </c>
      <c r="P63" s="155">
        <v>94.422180879194826</v>
      </c>
    </row>
    <row r="64" spans="1:16" ht="12.75" customHeight="1" x14ac:dyDescent="0.25">
      <c r="A64" s="178"/>
      <c r="B64" s="178" t="s">
        <v>2</v>
      </c>
      <c r="C64" s="155">
        <v>89.741943996302055</v>
      </c>
      <c r="D64" s="155">
        <v>88.693211156588092</v>
      </c>
      <c r="E64" s="155">
        <v>91.472709785671412</v>
      </c>
      <c r="F64" s="155">
        <v>79.818493348054204</v>
      </c>
      <c r="G64" s="155">
        <v>91.796774880492947</v>
      </c>
      <c r="H64" s="155">
        <v>114.82053392474361</v>
      </c>
      <c r="I64" s="155">
        <v>88.625539589587675</v>
      </c>
      <c r="J64" s="155">
        <v>94.143114125515453</v>
      </c>
      <c r="K64" s="155">
        <v>89.127259884559237</v>
      </c>
      <c r="L64" s="155">
        <v>90.564722277072136</v>
      </c>
      <c r="M64" s="155">
        <v>92.606798686708785</v>
      </c>
      <c r="N64" s="155">
        <v>80.992804342712489</v>
      </c>
      <c r="O64" s="177">
        <v>97.156656509812066</v>
      </c>
      <c r="P64" s="155">
        <v>95.529994888097846</v>
      </c>
    </row>
    <row r="65" spans="1:16" ht="26.25" customHeight="1" x14ac:dyDescent="0.25">
      <c r="A65" s="178">
        <v>2005</v>
      </c>
      <c r="B65" s="178" t="s">
        <v>3</v>
      </c>
      <c r="C65" s="155">
        <v>89.807087552615585</v>
      </c>
      <c r="D65" s="155">
        <v>88.137298564794051</v>
      </c>
      <c r="E65" s="155">
        <v>92.073745061661427</v>
      </c>
      <c r="F65" s="155">
        <v>79.252323010936976</v>
      </c>
      <c r="G65" s="155">
        <v>92.654220328630714</v>
      </c>
      <c r="H65" s="155">
        <v>112.70706407762987</v>
      </c>
      <c r="I65" s="155">
        <v>91.716451837735391</v>
      </c>
      <c r="J65" s="155">
        <v>93.978698368752717</v>
      </c>
      <c r="K65" s="155">
        <v>89.108611698385317</v>
      </c>
      <c r="L65" s="155">
        <v>90.562614936239513</v>
      </c>
      <c r="M65" s="155">
        <v>91.662144872407012</v>
      </c>
      <c r="N65" s="155">
        <v>81.803412673175004</v>
      </c>
      <c r="O65" s="177">
        <v>96.425142604065428</v>
      </c>
      <c r="P65" s="155">
        <v>95.478054896595197</v>
      </c>
    </row>
    <row r="66" spans="1:16" ht="12.75" customHeight="1" x14ac:dyDescent="0.25">
      <c r="A66" s="178"/>
      <c r="B66" s="178" t="s">
        <v>4</v>
      </c>
      <c r="C66" s="155">
        <v>89.951129276162263</v>
      </c>
      <c r="D66" s="155">
        <v>87.238668450753664</v>
      </c>
      <c r="E66" s="155">
        <v>91.488447401554467</v>
      </c>
      <c r="F66" s="155">
        <v>80.59583550189565</v>
      </c>
      <c r="G66" s="155">
        <v>91.064535744781992</v>
      </c>
      <c r="H66" s="155">
        <v>111.94734070480757</v>
      </c>
      <c r="I66" s="155">
        <v>96.803908708037852</v>
      </c>
      <c r="J66" s="155">
        <v>92.721116501112732</v>
      </c>
      <c r="K66" s="155">
        <v>89.555881724893084</v>
      </c>
      <c r="L66" s="155">
        <v>91.091820641512626</v>
      </c>
      <c r="M66" s="155">
        <v>90.201822487599301</v>
      </c>
      <c r="N66" s="155">
        <v>82.893779744300446</v>
      </c>
      <c r="O66" s="177">
        <v>96.716734422450301</v>
      </c>
      <c r="P66" s="155">
        <v>95.510020524993877</v>
      </c>
    </row>
    <row r="67" spans="1:16" ht="12.75" customHeight="1" x14ac:dyDescent="0.25">
      <c r="A67" s="178"/>
      <c r="B67" s="178" t="s">
        <v>1</v>
      </c>
      <c r="C67" s="155">
        <v>90.447504360964359</v>
      </c>
      <c r="D67" s="155">
        <v>87.400534731437247</v>
      </c>
      <c r="E67" s="155">
        <v>92.015525983616854</v>
      </c>
      <c r="F67" s="155">
        <v>80.445375251705201</v>
      </c>
      <c r="G67" s="155">
        <v>92.097641758358506</v>
      </c>
      <c r="H67" s="155">
        <v>109.49830892899449</v>
      </c>
      <c r="I67" s="155">
        <v>96.912934940751981</v>
      </c>
      <c r="J67" s="155">
        <v>92.093906303091046</v>
      </c>
      <c r="K67" s="155">
        <v>90.148804499964328</v>
      </c>
      <c r="L67" s="155">
        <v>90.392989452861258</v>
      </c>
      <c r="M67" s="155">
        <v>88.198922038292338</v>
      </c>
      <c r="N67" s="155">
        <v>85.252960516806752</v>
      </c>
      <c r="O67" s="177">
        <v>96.74143755766309</v>
      </c>
      <c r="P67" s="155">
        <v>95.929600364080926</v>
      </c>
    </row>
    <row r="68" spans="1:16" ht="12.75" customHeight="1" x14ac:dyDescent="0.25">
      <c r="A68" s="178"/>
      <c r="B68" s="178" t="s">
        <v>2</v>
      </c>
      <c r="C68" s="155">
        <v>91.870397797531808</v>
      </c>
      <c r="D68" s="155">
        <v>88.025113286105167</v>
      </c>
      <c r="E68" s="155">
        <v>93.87334959669694</v>
      </c>
      <c r="F68" s="155">
        <v>84.125466070630921</v>
      </c>
      <c r="G68" s="155">
        <v>93.339480814382526</v>
      </c>
      <c r="H68" s="155">
        <v>113.63707880273762</v>
      </c>
      <c r="I68" s="155">
        <v>98.716371963810232</v>
      </c>
      <c r="J68" s="155">
        <v>92.047203842914016</v>
      </c>
      <c r="K68" s="155">
        <v>91.61484162443918</v>
      </c>
      <c r="L68" s="155">
        <v>90.72887415539968</v>
      </c>
      <c r="M68" s="155">
        <v>87.323183047782379</v>
      </c>
      <c r="N68" s="155">
        <v>87.119761879686038</v>
      </c>
      <c r="O68" s="177">
        <v>99.179761143091014</v>
      </c>
      <c r="P68" s="155">
        <v>97.329819123400895</v>
      </c>
    </row>
    <row r="69" spans="1:16" ht="26.25" customHeight="1" x14ac:dyDescent="0.25">
      <c r="A69" s="178">
        <v>2006</v>
      </c>
      <c r="B69" s="178" t="s">
        <v>3</v>
      </c>
      <c r="C69" s="155">
        <v>92.859377277370655</v>
      </c>
      <c r="D69" s="155">
        <v>89.314897124352342</v>
      </c>
      <c r="E69" s="155">
        <v>96.349706551693146</v>
      </c>
      <c r="F69" s="155">
        <v>87.998259010562293</v>
      </c>
      <c r="G69" s="155">
        <v>96.102808869782862</v>
      </c>
      <c r="H69" s="155">
        <v>113.37106277720892</v>
      </c>
      <c r="I69" s="155">
        <v>98.964403867148945</v>
      </c>
      <c r="J69" s="155">
        <v>98.297179933861131</v>
      </c>
      <c r="K69" s="155">
        <v>91.811396069441045</v>
      </c>
      <c r="L69" s="155">
        <v>91.73729154477364</v>
      </c>
      <c r="M69" s="155">
        <v>87.555888467459212</v>
      </c>
      <c r="N69" s="155">
        <v>88.101983123644104</v>
      </c>
      <c r="O69" s="177">
        <v>97.935049761670797</v>
      </c>
      <c r="P69" s="155">
        <v>98.267724916195064</v>
      </c>
    </row>
    <row r="70" spans="1:16" ht="12.75" customHeight="1" x14ac:dyDescent="0.25">
      <c r="A70" s="178"/>
      <c r="B70" s="178" t="s">
        <v>4</v>
      </c>
      <c r="C70" s="155">
        <v>93.105056703700726</v>
      </c>
      <c r="D70" s="155">
        <v>91.004566100289793</v>
      </c>
      <c r="E70" s="155">
        <v>96.549401421609574</v>
      </c>
      <c r="F70" s="155">
        <v>92.804784283511552</v>
      </c>
      <c r="G70" s="155">
        <v>95.34615990188307</v>
      </c>
      <c r="H70" s="155">
        <v>115.61487266617128</v>
      </c>
      <c r="I70" s="155">
        <v>97.07164434024908</v>
      </c>
      <c r="J70" s="155">
        <v>97.081192131964769</v>
      </c>
      <c r="K70" s="155">
        <v>92.177381116832095</v>
      </c>
      <c r="L70" s="155">
        <v>92.653787989805679</v>
      </c>
      <c r="M70" s="155">
        <v>86.342231811708444</v>
      </c>
      <c r="N70" s="155">
        <v>88.986001134123839</v>
      </c>
      <c r="O70" s="177">
        <v>97.893395455842139</v>
      </c>
      <c r="P70" s="155">
        <v>98.417824300890302</v>
      </c>
    </row>
    <row r="71" spans="1:16" ht="12.75" customHeight="1" x14ac:dyDescent="0.25">
      <c r="A71" s="178"/>
      <c r="B71" s="178" t="s">
        <v>1</v>
      </c>
      <c r="C71" s="155">
        <v>93.184434153561881</v>
      </c>
      <c r="D71" s="155">
        <v>92.756572539017967</v>
      </c>
      <c r="E71" s="155">
        <v>95.597019637687708</v>
      </c>
      <c r="F71" s="155">
        <v>100.16050890878509</v>
      </c>
      <c r="G71" s="155">
        <v>92.989260710957439</v>
      </c>
      <c r="H71" s="155">
        <v>113.50412848895449</v>
      </c>
      <c r="I71" s="155">
        <v>94.9843044351136</v>
      </c>
      <c r="J71" s="155">
        <v>100.72984320922193</v>
      </c>
      <c r="K71" s="155">
        <v>92.149063489477783</v>
      </c>
      <c r="L71" s="155">
        <v>92.816889575491359</v>
      </c>
      <c r="M71" s="155">
        <v>84.440209116294241</v>
      </c>
      <c r="N71" s="155">
        <v>88.574196911423002</v>
      </c>
      <c r="O71" s="177">
        <v>98.872486497167628</v>
      </c>
      <c r="P71" s="155">
        <v>98.325025428171855</v>
      </c>
    </row>
    <row r="72" spans="1:16" ht="12.75" customHeight="1" x14ac:dyDescent="0.25">
      <c r="A72" s="178"/>
      <c r="B72" s="178" t="s">
        <v>2</v>
      </c>
      <c r="C72" s="155">
        <v>94.016396922572312</v>
      </c>
      <c r="D72" s="155">
        <v>90.94613188572292</v>
      </c>
      <c r="E72" s="155">
        <v>95.170717778109008</v>
      </c>
      <c r="F72" s="155">
        <v>101.66987201609716</v>
      </c>
      <c r="G72" s="155">
        <v>92.533907390395669</v>
      </c>
      <c r="H72" s="155">
        <v>112.27076044922642</v>
      </c>
      <c r="I72" s="155">
        <v>93.00751616467204</v>
      </c>
      <c r="J72" s="155">
        <v>100.8172156204411</v>
      </c>
      <c r="K72" s="155">
        <v>93.359488371365885</v>
      </c>
      <c r="L72" s="155">
        <v>94.767991357669487</v>
      </c>
      <c r="M72" s="155">
        <v>86.963717365067083</v>
      </c>
      <c r="N72" s="155">
        <v>89.44250510828148</v>
      </c>
      <c r="O72" s="177">
        <v>99.649992471806669</v>
      </c>
      <c r="P72" s="155">
        <v>99.025239161784</v>
      </c>
    </row>
    <row r="73" spans="1:16" ht="26.25" customHeight="1" x14ac:dyDescent="0.25">
      <c r="A73" s="178">
        <v>2007</v>
      </c>
      <c r="B73" s="178" t="s">
        <v>3</v>
      </c>
      <c r="C73" s="155">
        <v>93.986770617606922</v>
      </c>
      <c r="D73" s="155">
        <v>91.587446309412144</v>
      </c>
      <c r="E73" s="155">
        <v>95.337969679773479</v>
      </c>
      <c r="F73" s="155">
        <v>101.04073558506248</v>
      </c>
      <c r="G73" s="155">
        <v>93.456923169440003</v>
      </c>
      <c r="H73" s="155">
        <v>103.30727219988005</v>
      </c>
      <c r="I73" s="155">
        <v>99.084169374523327</v>
      </c>
      <c r="J73" s="155">
        <v>102.92695981610002</v>
      </c>
      <c r="K73" s="155">
        <v>93.084815959435318</v>
      </c>
      <c r="L73" s="155">
        <v>94.751480559513567</v>
      </c>
      <c r="M73" s="155">
        <v>89.454635290370419</v>
      </c>
      <c r="N73" s="155">
        <v>89.475454665955965</v>
      </c>
      <c r="O73" s="177">
        <v>97.949413873505378</v>
      </c>
      <c r="P73" s="155">
        <v>98.817080441453001</v>
      </c>
    </row>
    <row r="74" spans="1:16" ht="12.75" customHeight="1" x14ac:dyDescent="0.25">
      <c r="A74" s="178"/>
      <c r="B74" s="178" t="s">
        <v>4</v>
      </c>
      <c r="C74" s="155">
        <v>93.134642968653452</v>
      </c>
      <c r="D74" s="155">
        <v>90.867684017352445</v>
      </c>
      <c r="E74" s="155">
        <v>93.00676259145358</v>
      </c>
      <c r="F74" s="155">
        <v>99.219758246409214</v>
      </c>
      <c r="G74" s="155">
        <v>89.734051607654735</v>
      </c>
      <c r="H74" s="155">
        <v>113.1939462326814</v>
      </c>
      <c r="I74" s="155">
        <v>93.965208968514062</v>
      </c>
      <c r="J74" s="155">
        <v>99.048901998209388</v>
      </c>
      <c r="K74" s="155">
        <v>92.817709219540532</v>
      </c>
      <c r="L74" s="155">
        <v>94.846454869045672</v>
      </c>
      <c r="M74" s="155">
        <v>89.254815689282154</v>
      </c>
      <c r="N74" s="155">
        <v>89.602575863326052</v>
      </c>
      <c r="O74" s="177">
        <v>96.988527583529887</v>
      </c>
      <c r="P74" s="155">
        <v>97.746435038728549</v>
      </c>
    </row>
    <row r="75" spans="1:16" ht="12.75" customHeight="1" x14ac:dyDescent="0.25">
      <c r="A75" s="178"/>
      <c r="B75" s="178" t="s">
        <v>1</v>
      </c>
      <c r="C75" s="155">
        <v>93.452773690829119</v>
      </c>
      <c r="D75" s="155">
        <v>90.331453816233193</v>
      </c>
      <c r="E75" s="155">
        <v>91.531610671383618</v>
      </c>
      <c r="F75" s="155">
        <v>94.706617629752643</v>
      </c>
      <c r="G75" s="155">
        <v>89.747103828686633</v>
      </c>
      <c r="H75" s="155">
        <v>109.3627345185615</v>
      </c>
      <c r="I75" s="155">
        <v>87.998640073302539</v>
      </c>
      <c r="J75" s="155">
        <v>99.521579633105091</v>
      </c>
      <c r="K75" s="155">
        <v>93.523574902327312</v>
      </c>
      <c r="L75" s="155">
        <v>95.713386572960559</v>
      </c>
      <c r="M75" s="155">
        <v>88.895788682069863</v>
      </c>
      <c r="N75" s="155">
        <v>90.616324212779219</v>
      </c>
      <c r="O75" s="177">
        <v>97.587206682592836</v>
      </c>
      <c r="P75" s="155">
        <v>97.92452976538685</v>
      </c>
    </row>
    <row r="76" spans="1:16" ht="12.75" customHeight="1" x14ac:dyDescent="0.25">
      <c r="A76" s="178"/>
      <c r="B76" s="178" t="s">
        <v>2</v>
      </c>
      <c r="C76" s="155">
        <v>94.231664359333422</v>
      </c>
      <c r="D76" s="155">
        <v>91.704404604322647</v>
      </c>
      <c r="E76" s="155">
        <v>92.803761356207048</v>
      </c>
      <c r="F76" s="155">
        <v>96.55728958364304</v>
      </c>
      <c r="G76" s="155">
        <v>90.88049339816834</v>
      </c>
      <c r="H76" s="155">
        <v>109.29657658252883</v>
      </c>
      <c r="I76" s="155">
        <v>91.165882825381402</v>
      </c>
      <c r="J76" s="155">
        <v>99.284420150322063</v>
      </c>
      <c r="K76" s="155">
        <v>94.278787995550218</v>
      </c>
      <c r="L76" s="155">
        <v>94.484027749197395</v>
      </c>
      <c r="M76" s="155">
        <v>92.621301395843389</v>
      </c>
      <c r="N76" s="155">
        <v>91.644767941539882</v>
      </c>
      <c r="O76" s="177">
        <v>98.073065888424111</v>
      </c>
      <c r="P76" s="155">
        <v>98.584101468850037</v>
      </c>
    </row>
    <row r="77" spans="1:16" ht="26.25" customHeight="1" x14ac:dyDescent="0.25">
      <c r="A77" s="178">
        <v>2008</v>
      </c>
      <c r="B77" s="178" t="s">
        <v>3</v>
      </c>
      <c r="C77" s="155">
        <v>95.113750972864153</v>
      </c>
      <c r="D77" s="155">
        <v>91.273300848256724</v>
      </c>
      <c r="E77" s="155">
        <v>94.284461453572106</v>
      </c>
      <c r="F77" s="155">
        <v>97.85288671566083</v>
      </c>
      <c r="G77" s="155">
        <v>92.917093911983187</v>
      </c>
      <c r="H77" s="155">
        <v>111.4331841302288</v>
      </c>
      <c r="I77" s="155">
        <v>88.201639944475147</v>
      </c>
      <c r="J77" s="155">
        <v>101.25935680497957</v>
      </c>
      <c r="K77" s="155">
        <v>94.95458266388232</v>
      </c>
      <c r="L77" s="155">
        <v>95.140087228579006</v>
      </c>
      <c r="M77" s="155">
        <v>92.306044865304798</v>
      </c>
      <c r="N77" s="155">
        <v>93.299152302406895</v>
      </c>
      <c r="O77" s="177">
        <v>97.871813507267305</v>
      </c>
      <c r="P77" s="155">
        <v>99.34937599168498</v>
      </c>
    </row>
    <row r="78" spans="1:16" ht="12.75" customHeight="1" x14ac:dyDescent="0.25">
      <c r="A78" s="178"/>
      <c r="B78" s="178" t="s">
        <v>4</v>
      </c>
      <c r="C78" s="155">
        <v>95.366349522057675</v>
      </c>
      <c r="D78" s="155">
        <v>94.721217334790225</v>
      </c>
      <c r="E78" s="155">
        <v>95.539525929108521</v>
      </c>
      <c r="F78" s="155">
        <v>97.595971993920301</v>
      </c>
      <c r="G78" s="155">
        <v>95.014141213624669</v>
      </c>
      <c r="H78" s="155">
        <v>112.389394523654</v>
      </c>
      <c r="I78" s="155">
        <v>85.587295389648176</v>
      </c>
      <c r="J78" s="155">
        <v>101.42817771548762</v>
      </c>
      <c r="K78" s="155">
        <v>94.952367723978782</v>
      </c>
      <c r="L78" s="155">
        <v>95.041655171498348</v>
      </c>
      <c r="M78" s="155">
        <v>90.119283485700208</v>
      </c>
      <c r="N78" s="155">
        <v>93.810157569724112</v>
      </c>
      <c r="O78" s="177">
        <v>97.980729490197618</v>
      </c>
      <c r="P78" s="155">
        <v>99.455749832567605</v>
      </c>
    </row>
    <row r="79" spans="1:16" ht="12.75" customHeight="1" x14ac:dyDescent="0.25">
      <c r="A79" s="178"/>
      <c r="B79" s="178" t="s">
        <v>1</v>
      </c>
      <c r="C79" s="155">
        <v>94.033990378957725</v>
      </c>
      <c r="D79" s="155">
        <v>93.961401879175384</v>
      </c>
      <c r="E79" s="155">
        <v>94.682886728279655</v>
      </c>
      <c r="F79" s="155">
        <v>97.014818736565303</v>
      </c>
      <c r="G79" s="155">
        <v>93.759579151284584</v>
      </c>
      <c r="H79" s="155">
        <v>119.00717690091723</v>
      </c>
      <c r="I79" s="155">
        <v>79.161127293835136</v>
      </c>
      <c r="J79" s="155">
        <v>97.249612798177438</v>
      </c>
      <c r="K79" s="155">
        <v>93.765004607368908</v>
      </c>
      <c r="L79" s="155">
        <v>91.830648436140308</v>
      </c>
      <c r="M79" s="155">
        <v>88.396807881091107</v>
      </c>
      <c r="N79" s="155">
        <v>92.827739212184696</v>
      </c>
      <c r="O79" s="177">
        <v>97.749836263054476</v>
      </c>
      <c r="P79" s="155">
        <v>97.929797221194733</v>
      </c>
    </row>
    <row r="80" spans="1:16" ht="12.75" customHeight="1" x14ac:dyDescent="0.25">
      <c r="A80" s="178"/>
      <c r="B80" s="178" t="s">
        <v>2</v>
      </c>
      <c r="C80" s="155">
        <v>92.987336604046277</v>
      </c>
      <c r="D80" s="155">
        <v>92.203695290889883</v>
      </c>
      <c r="E80" s="155">
        <v>90.690371063101836</v>
      </c>
      <c r="F80" s="155">
        <v>94.805758226095989</v>
      </c>
      <c r="G80" s="155">
        <v>89.083040436871187</v>
      </c>
      <c r="H80" s="155">
        <v>113.26319498201302</v>
      </c>
      <c r="I80" s="155">
        <v>79.384019869325556</v>
      </c>
      <c r="J80" s="155">
        <v>94.107664323671088</v>
      </c>
      <c r="K80" s="155">
        <v>93.552593935838175</v>
      </c>
      <c r="L80" s="155">
        <v>90.98958571876031</v>
      </c>
      <c r="M80" s="155">
        <v>89.7141508835726</v>
      </c>
      <c r="N80" s="155">
        <v>92.536066701029284</v>
      </c>
      <c r="O80" s="177">
        <v>97.485127763079305</v>
      </c>
      <c r="P80" s="155">
        <v>96.705214097200439</v>
      </c>
    </row>
    <row r="81" spans="1:16" ht="26.25" customHeight="1" x14ac:dyDescent="0.25">
      <c r="A81" s="178">
        <v>2009</v>
      </c>
      <c r="B81" s="178" t="s">
        <v>3</v>
      </c>
      <c r="C81" s="155">
        <v>92.716358809847208</v>
      </c>
      <c r="D81" s="155">
        <v>92.13026041625416</v>
      </c>
      <c r="E81" s="155">
        <v>88.670993874443127</v>
      </c>
      <c r="F81" s="155">
        <v>101.87563021568046</v>
      </c>
      <c r="G81" s="155">
        <v>83.350918249293841</v>
      </c>
      <c r="H81" s="155">
        <v>116.29908742454603</v>
      </c>
      <c r="I81" s="155">
        <v>83.606809967725809</v>
      </c>
      <c r="J81" s="155">
        <v>89.253254702330707</v>
      </c>
      <c r="K81" s="155">
        <v>94.049843516749405</v>
      </c>
      <c r="L81" s="155">
        <v>90.346440126794761</v>
      </c>
      <c r="M81" s="155">
        <v>88.82445572106468</v>
      </c>
      <c r="N81" s="155">
        <v>93.113802077421937</v>
      </c>
      <c r="O81" s="177">
        <v>98.937178745281841</v>
      </c>
      <c r="P81" s="155">
        <v>96.289599700480082</v>
      </c>
    </row>
    <row r="82" spans="1:16" ht="12.75" customHeight="1" x14ac:dyDescent="0.25">
      <c r="A82" s="178"/>
      <c r="B82" s="178" t="s">
        <v>4</v>
      </c>
      <c r="C82" s="155">
        <v>91.995935292127015</v>
      </c>
      <c r="D82" s="155">
        <v>90.467708788235726</v>
      </c>
      <c r="E82" s="155">
        <v>86.631043769406332</v>
      </c>
      <c r="F82" s="155">
        <v>103.36425002382772</v>
      </c>
      <c r="G82" s="155">
        <v>81.168319572425887</v>
      </c>
      <c r="H82" s="155">
        <v>104.49219233262308</v>
      </c>
      <c r="I82" s="155">
        <v>85.010670057527619</v>
      </c>
      <c r="J82" s="155">
        <v>84.86026379566276</v>
      </c>
      <c r="K82" s="155">
        <v>93.939506631855295</v>
      </c>
      <c r="L82" s="155">
        <v>89.47093485472962</v>
      </c>
      <c r="M82" s="155">
        <v>89.002329032869056</v>
      </c>
      <c r="N82" s="155">
        <v>93.029495074620129</v>
      </c>
      <c r="O82" s="177">
        <v>99.118966208135248</v>
      </c>
      <c r="P82" s="155">
        <v>95.409016844386841</v>
      </c>
    </row>
    <row r="83" spans="1:16" ht="12.75" customHeight="1" x14ac:dyDescent="0.25">
      <c r="A83" s="178"/>
      <c r="B83" s="178" t="s">
        <v>1</v>
      </c>
      <c r="C83" s="155">
        <v>92.139363793559838</v>
      </c>
      <c r="D83" s="155">
        <v>87.500727794763208</v>
      </c>
      <c r="E83" s="155">
        <v>89.462990354305134</v>
      </c>
      <c r="F83" s="155">
        <v>102.7606520526613</v>
      </c>
      <c r="G83" s="155">
        <v>84.548782169202653</v>
      </c>
      <c r="H83" s="155">
        <v>109.08681323549978</v>
      </c>
      <c r="I83" s="155">
        <v>87.915816044617557</v>
      </c>
      <c r="J83" s="155">
        <v>82.941193502151137</v>
      </c>
      <c r="K83" s="155">
        <v>93.696591684013868</v>
      </c>
      <c r="L83" s="155">
        <v>88.760961863869312</v>
      </c>
      <c r="M83" s="155">
        <v>87.691934441001422</v>
      </c>
      <c r="N83" s="155">
        <v>92.219649069263568</v>
      </c>
      <c r="O83" s="177">
        <v>100.1103046278961</v>
      </c>
      <c r="P83" s="155">
        <v>95.419613423365433</v>
      </c>
    </row>
    <row r="84" spans="1:16" ht="12.75" customHeight="1" x14ac:dyDescent="0.25">
      <c r="A84" s="178"/>
      <c r="B84" s="178" t="s">
        <v>2</v>
      </c>
      <c r="C84" s="155">
        <v>91.568577429368304</v>
      </c>
      <c r="D84" s="155">
        <v>88.036749229862068</v>
      </c>
      <c r="E84" s="155">
        <v>88.671846685109799</v>
      </c>
      <c r="F84" s="155">
        <v>94.920875668610421</v>
      </c>
      <c r="G84" s="155">
        <v>85.611449009065197</v>
      </c>
      <c r="H84" s="155">
        <v>106.89883945827236</v>
      </c>
      <c r="I84" s="155">
        <v>86.572777040782242</v>
      </c>
      <c r="J84" s="155">
        <v>79.136434125805138</v>
      </c>
      <c r="K84" s="155">
        <v>93.423808521637866</v>
      </c>
      <c r="L84" s="155">
        <v>89.858836565503751</v>
      </c>
      <c r="M84" s="155">
        <v>87.032781709297907</v>
      </c>
      <c r="N84" s="155">
        <v>91.809116354234192</v>
      </c>
      <c r="O84" s="177">
        <v>99.391335907013683</v>
      </c>
      <c r="P84" s="155">
        <v>94.691605604487435</v>
      </c>
    </row>
    <row r="85" spans="1:16" ht="26.25" customHeight="1" x14ac:dyDescent="0.25">
      <c r="A85" s="178">
        <v>2010</v>
      </c>
      <c r="B85" s="178" t="s">
        <v>3</v>
      </c>
      <c r="C85" s="155">
        <v>92.205495645490373</v>
      </c>
      <c r="D85" s="155">
        <v>86.209834553182503</v>
      </c>
      <c r="E85" s="155">
        <v>89.852643308599397</v>
      </c>
      <c r="F85" s="155">
        <v>97.947425590021837</v>
      </c>
      <c r="G85" s="155">
        <v>86.839406850878234</v>
      </c>
      <c r="H85" s="155">
        <v>108.7908334584219</v>
      </c>
      <c r="I85" s="155">
        <v>83.699881265215723</v>
      </c>
      <c r="J85" s="155">
        <v>84.966709369940787</v>
      </c>
      <c r="K85" s="155">
        <v>93.52681235335352</v>
      </c>
      <c r="L85" s="155">
        <v>90.696772968237454</v>
      </c>
      <c r="M85" s="155">
        <v>86.371249410885852</v>
      </c>
      <c r="N85" s="155">
        <v>92.12468141110476</v>
      </c>
      <c r="O85" s="177">
        <v>99.077490224678655</v>
      </c>
      <c r="P85" s="155">
        <v>95.212790793337618</v>
      </c>
    </row>
    <row r="86" spans="1:16" ht="12.75" customHeight="1" x14ac:dyDescent="0.25">
      <c r="A86" s="178"/>
      <c r="B86" s="178" t="s">
        <v>4</v>
      </c>
      <c r="C86" s="155">
        <v>93.113195752090931</v>
      </c>
      <c r="D86" s="155">
        <v>85.566748802118923</v>
      </c>
      <c r="E86" s="155">
        <v>91.5115400423919</v>
      </c>
      <c r="F86" s="155">
        <v>98.432973609709805</v>
      </c>
      <c r="G86" s="155">
        <v>88.558897129015307</v>
      </c>
      <c r="H86" s="155">
        <v>111.2427337582406</v>
      </c>
      <c r="I86" s="155">
        <v>85.734633887251036</v>
      </c>
      <c r="J86" s="155">
        <v>90.016491507551066</v>
      </c>
      <c r="K86" s="155">
        <v>93.923263502822536</v>
      </c>
      <c r="L86" s="155">
        <v>92.099977482193182</v>
      </c>
      <c r="M86" s="155">
        <v>86.694532133102001</v>
      </c>
      <c r="N86" s="155">
        <v>91.699410590369752</v>
      </c>
      <c r="O86" s="177">
        <v>99.889808470519014</v>
      </c>
      <c r="P86" s="155">
        <v>96.011686450314699</v>
      </c>
    </row>
    <row r="87" spans="1:16" ht="12.75" customHeight="1" x14ac:dyDescent="0.25">
      <c r="A87" s="178"/>
      <c r="B87" s="178" t="s">
        <v>1</v>
      </c>
      <c r="C87" s="155">
        <v>93.695576641839622</v>
      </c>
      <c r="D87" s="155">
        <v>89.409018919400722</v>
      </c>
      <c r="E87" s="155">
        <v>92.855676894163125</v>
      </c>
      <c r="F87" s="155">
        <v>101.07954191189724</v>
      </c>
      <c r="G87" s="155">
        <v>90.323819070290057</v>
      </c>
      <c r="H87" s="155">
        <v>111.81391020043588</v>
      </c>
      <c r="I87" s="155">
        <v>83.034866244942563</v>
      </c>
      <c r="J87" s="155">
        <v>93.06568305350028</v>
      </c>
      <c r="K87" s="155">
        <v>94.067434313394301</v>
      </c>
      <c r="L87" s="155">
        <v>92.485270048800359</v>
      </c>
      <c r="M87" s="155">
        <v>85.688887133624817</v>
      </c>
      <c r="N87" s="155">
        <v>91.821031385599099</v>
      </c>
      <c r="O87" s="177">
        <v>100.29248262168537</v>
      </c>
      <c r="P87" s="155">
        <v>96.439465677220795</v>
      </c>
    </row>
    <row r="88" spans="1:16" ht="12.75" customHeight="1" x14ac:dyDescent="0.25">
      <c r="A88" s="178"/>
      <c r="B88" s="178" t="s">
        <v>2</v>
      </c>
      <c r="C88" s="155">
        <v>92.921678254058719</v>
      </c>
      <c r="D88" s="155">
        <v>91.954179049685123</v>
      </c>
      <c r="E88" s="155">
        <v>90.637108864280449</v>
      </c>
      <c r="F88" s="155">
        <v>100.38886272303628</v>
      </c>
      <c r="G88" s="155">
        <v>87.658669722105103</v>
      </c>
      <c r="H88" s="155">
        <v>110.66438153121757</v>
      </c>
      <c r="I88" s="155">
        <v>80.345892822987054</v>
      </c>
      <c r="J88" s="155">
        <v>90.636250807349782</v>
      </c>
      <c r="K88" s="155">
        <v>93.731502062146859</v>
      </c>
      <c r="L88" s="155">
        <v>92.745132146319662</v>
      </c>
      <c r="M88" s="155">
        <v>86.567402870977105</v>
      </c>
      <c r="N88" s="155">
        <v>91.947076991825455</v>
      </c>
      <c r="O88" s="177">
        <v>98.712560683598966</v>
      </c>
      <c r="P88" s="155">
        <v>95.472211297705158</v>
      </c>
    </row>
    <row r="89" spans="1:16" ht="26.25" customHeight="1" x14ac:dyDescent="0.25">
      <c r="A89" s="178">
        <v>2011</v>
      </c>
      <c r="B89" s="178" t="s">
        <v>3</v>
      </c>
      <c r="C89" s="155">
        <v>93.53698291303607</v>
      </c>
      <c r="D89" s="155">
        <v>97.374792383944595</v>
      </c>
      <c r="E89" s="155">
        <v>92.078083215216282</v>
      </c>
      <c r="F89" s="155">
        <v>99.45667438253416</v>
      </c>
      <c r="G89" s="155">
        <v>90.429365472860454</v>
      </c>
      <c r="H89" s="155">
        <v>101.18184389074682</v>
      </c>
      <c r="I89" s="155">
        <v>85.475023438431407</v>
      </c>
      <c r="J89" s="155">
        <v>94.299391103045991</v>
      </c>
      <c r="K89" s="155">
        <v>93.82572332794922</v>
      </c>
      <c r="L89" s="155">
        <v>92.077829647559184</v>
      </c>
      <c r="M89" s="155">
        <v>86.09328741834436</v>
      </c>
      <c r="N89" s="155">
        <v>92.45463467588776</v>
      </c>
      <c r="O89" s="177">
        <v>98.946195868179743</v>
      </c>
      <c r="P89" s="155">
        <v>95.933194624848539</v>
      </c>
    </row>
    <row r="90" spans="1:16" ht="12.75" customHeight="1" x14ac:dyDescent="0.25">
      <c r="A90" s="178"/>
      <c r="B90" s="178" t="s">
        <v>4</v>
      </c>
      <c r="C90" s="155">
        <v>93.404505522191144</v>
      </c>
      <c r="D90" s="155">
        <v>100.4036063106781</v>
      </c>
      <c r="E90" s="155">
        <v>93.939197232677046</v>
      </c>
      <c r="F90" s="155">
        <v>105.4048851998262</v>
      </c>
      <c r="G90" s="155">
        <v>91.081027174829373</v>
      </c>
      <c r="H90" s="155">
        <v>111.68483067710018</v>
      </c>
      <c r="I90" s="155">
        <v>82.85254996347895</v>
      </c>
      <c r="J90" s="155">
        <v>93.330031621921762</v>
      </c>
      <c r="K90" s="155">
        <v>93.252497904482809</v>
      </c>
      <c r="L90" s="155">
        <v>92.350949318173278</v>
      </c>
      <c r="M90" s="155">
        <v>86.400743463935598</v>
      </c>
      <c r="N90" s="155">
        <v>91.365410982271129</v>
      </c>
      <c r="O90" s="177">
        <v>98.217219915102945</v>
      </c>
      <c r="P90" s="155">
        <v>95.626963679328682</v>
      </c>
    </row>
    <row r="91" spans="1:16" ht="12.75" customHeight="1" x14ac:dyDescent="0.25">
      <c r="A91" s="178"/>
      <c r="B91" s="178" t="s">
        <v>1</v>
      </c>
      <c r="C91" s="155">
        <v>93.580914549454391</v>
      </c>
      <c r="D91" s="155">
        <v>99.838361308952457</v>
      </c>
      <c r="E91" s="155">
        <v>92.464491358510415</v>
      </c>
      <c r="F91" s="155">
        <v>107.75447604547162</v>
      </c>
      <c r="G91" s="155">
        <v>88.715266666948452</v>
      </c>
      <c r="H91" s="155">
        <v>110.21801707667174</v>
      </c>
      <c r="I91" s="155">
        <v>82.450719369991432</v>
      </c>
      <c r="J91" s="155">
        <v>92.091369331274592</v>
      </c>
      <c r="K91" s="155">
        <v>93.92397102100918</v>
      </c>
      <c r="L91" s="155">
        <v>92.454349209384191</v>
      </c>
      <c r="M91" s="155">
        <v>87.537823392969784</v>
      </c>
      <c r="N91" s="155">
        <v>92.425913723663385</v>
      </c>
      <c r="O91" s="177">
        <v>98.616295300307968</v>
      </c>
      <c r="P91" s="155">
        <v>95.745695601580991</v>
      </c>
    </row>
    <row r="92" spans="1:16" ht="12.75" customHeight="1" x14ac:dyDescent="0.25">
      <c r="A92" s="178"/>
      <c r="B92" s="178" t="s">
        <v>2</v>
      </c>
      <c r="C92" s="155">
        <v>94.157424997598355</v>
      </c>
      <c r="D92" s="155">
        <v>94.243020731406332</v>
      </c>
      <c r="E92" s="155">
        <v>93.852055726961325</v>
      </c>
      <c r="F92" s="155">
        <v>111.32413241870226</v>
      </c>
      <c r="G92" s="155">
        <v>90.347520083954478</v>
      </c>
      <c r="H92" s="155">
        <v>106.37594308810012</v>
      </c>
      <c r="I92" s="155">
        <v>83.84590103621386</v>
      </c>
      <c r="J92" s="155">
        <v>93.088200117075388</v>
      </c>
      <c r="K92" s="155">
        <v>94.39051584791541</v>
      </c>
      <c r="L92" s="155">
        <v>92.729897167514011</v>
      </c>
      <c r="M92" s="155">
        <v>87.973843458437216</v>
      </c>
      <c r="N92" s="155">
        <v>92.634758111022947</v>
      </c>
      <c r="O92" s="177">
        <v>99.48034895559114</v>
      </c>
      <c r="P92" s="155">
        <v>96.273366917727657</v>
      </c>
    </row>
    <row r="93" spans="1:16" ht="26.25" customHeight="1" x14ac:dyDescent="0.25">
      <c r="A93" s="178">
        <v>2012</v>
      </c>
      <c r="B93" s="178" t="s">
        <v>3</v>
      </c>
      <c r="C93" s="155">
        <v>93.357710427313762</v>
      </c>
      <c r="D93" s="155">
        <v>89.159647610205127</v>
      </c>
      <c r="E93" s="155">
        <v>94.721591931911604</v>
      </c>
      <c r="F93" s="155">
        <v>111.84389377311919</v>
      </c>
      <c r="G93" s="155">
        <v>91.149550459750543</v>
      </c>
      <c r="H93" s="155">
        <v>110.09052520730789</v>
      </c>
      <c r="I93" s="155">
        <v>83.298181278980579</v>
      </c>
      <c r="J93" s="155">
        <v>85.054446418486179</v>
      </c>
      <c r="K93" s="155">
        <v>93.86593715343048</v>
      </c>
      <c r="L93" s="155">
        <v>93.258035204893929</v>
      </c>
      <c r="M93" s="155">
        <v>86.528487651091936</v>
      </c>
      <c r="N93" s="155">
        <v>92.503368073723365</v>
      </c>
      <c r="O93" s="177">
        <v>98.255995518884404</v>
      </c>
      <c r="P93" s="155">
        <v>95.39411306969248</v>
      </c>
    </row>
    <row r="94" spans="1:16" ht="12.75" customHeight="1" x14ac:dyDescent="0.25">
      <c r="A94" s="178"/>
      <c r="B94" s="178" t="s">
        <v>4</v>
      </c>
      <c r="C94" s="155">
        <v>93.756926343189591</v>
      </c>
      <c r="D94" s="155">
        <v>83.06537472837887</v>
      </c>
      <c r="E94" s="155">
        <v>94.011242868834088</v>
      </c>
      <c r="F94" s="155">
        <v>112.58910695914361</v>
      </c>
      <c r="G94" s="155">
        <v>91.681163369534431</v>
      </c>
      <c r="H94" s="155">
        <v>99.298613882845672</v>
      </c>
      <c r="I94" s="155">
        <v>80.897219820485986</v>
      </c>
      <c r="J94" s="155">
        <v>83.314399435480539</v>
      </c>
      <c r="K94" s="155">
        <v>94.779700409614335</v>
      </c>
      <c r="L94" s="155">
        <v>92.418973838081627</v>
      </c>
      <c r="M94" s="155">
        <v>86.653034536396859</v>
      </c>
      <c r="N94" s="155">
        <v>94.100170357862112</v>
      </c>
      <c r="O94" s="177">
        <v>99.567997996025653</v>
      </c>
      <c r="P94" s="155">
        <v>95.740285692787268</v>
      </c>
    </row>
    <row r="95" spans="1:16" ht="12.75" customHeight="1" x14ac:dyDescent="0.25">
      <c r="A95" s="178"/>
      <c r="B95" s="178" t="s">
        <v>1</v>
      </c>
      <c r="C95" s="155">
        <v>93.801209910265101</v>
      </c>
      <c r="D95" s="155">
        <v>80.907983769324247</v>
      </c>
      <c r="E95" s="155">
        <v>94.6681457893214</v>
      </c>
      <c r="F95" s="155">
        <v>117.51507320291972</v>
      </c>
      <c r="G95" s="155">
        <v>91.327159946818526</v>
      </c>
      <c r="H95" s="155">
        <v>104.74085209766797</v>
      </c>
      <c r="I95" s="155">
        <v>78.473916836073414</v>
      </c>
      <c r="J95" s="155">
        <v>84.098031649181479</v>
      </c>
      <c r="K95" s="155">
        <v>94.665881063239411</v>
      </c>
      <c r="L95" s="155">
        <v>92.842400832308144</v>
      </c>
      <c r="M95" s="155">
        <v>85.182689256439431</v>
      </c>
      <c r="N95" s="155">
        <v>94.019615396948737</v>
      </c>
      <c r="O95" s="177">
        <v>99.576485877349739</v>
      </c>
      <c r="P95" s="155">
        <v>95.722004829334466</v>
      </c>
    </row>
    <row r="96" spans="1:16" ht="12.75" customHeight="1" x14ac:dyDescent="0.25">
      <c r="A96" s="178"/>
      <c r="B96" s="178" t="s">
        <v>2</v>
      </c>
      <c r="C96" s="155">
        <v>94.852901878897129</v>
      </c>
      <c r="D96" s="155">
        <v>82.523156305706522</v>
      </c>
      <c r="E96" s="155">
        <v>95.729455487181539</v>
      </c>
      <c r="F96" s="155">
        <v>116.67911221621277</v>
      </c>
      <c r="G96" s="155">
        <v>92.602531824966036</v>
      </c>
      <c r="H96" s="155">
        <v>108.93292030189083</v>
      </c>
      <c r="I96" s="155">
        <v>77.726821558385666</v>
      </c>
      <c r="J96" s="155">
        <v>88.924811642315248</v>
      </c>
      <c r="K96" s="155">
        <v>95.406480694319825</v>
      </c>
      <c r="L96" s="155">
        <v>93.001687921412568</v>
      </c>
      <c r="M96" s="155">
        <v>87.553627097317445</v>
      </c>
      <c r="N96" s="155">
        <v>94.644424146147273</v>
      </c>
      <c r="O96" s="177">
        <v>100.22912554373161</v>
      </c>
      <c r="P96" s="155">
        <v>96.731104499531128</v>
      </c>
    </row>
    <row r="97" spans="1:18" ht="26.25" customHeight="1" x14ac:dyDescent="0.25">
      <c r="A97" s="178">
        <v>2013</v>
      </c>
      <c r="B97" s="178" t="s">
        <v>3</v>
      </c>
      <c r="C97" s="155">
        <v>94.984445084441376</v>
      </c>
      <c r="D97" s="155">
        <v>85.0528807472312</v>
      </c>
      <c r="E97" s="155">
        <v>95.917704089230298</v>
      </c>
      <c r="F97" s="155">
        <v>121.4871915759166</v>
      </c>
      <c r="G97" s="155">
        <v>92.412970132245846</v>
      </c>
      <c r="H97" s="155">
        <v>104.86954943376153</v>
      </c>
      <c r="I97" s="155">
        <v>79.256142939979227</v>
      </c>
      <c r="J97" s="155">
        <v>88.97013942005907</v>
      </c>
      <c r="K97" s="155">
        <v>95.484746796446444</v>
      </c>
      <c r="L97" s="155">
        <v>92.940949738850151</v>
      </c>
      <c r="M97" s="155">
        <v>87.995428032053994</v>
      </c>
      <c r="N97" s="155">
        <v>95.490904721097806</v>
      </c>
      <c r="O97" s="177">
        <v>99.367472445585406</v>
      </c>
      <c r="P97" s="155">
        <v>96.801120415807375</v>
      </c>
    </row>
    <row r="98" spans="1:18" ht="12.75" customHeight="1" x14ac:dyDescent="0.25">
      <c r="A98" s="178"/>
      <c r="B98" s="178" t="s">
        <v>4</v>
      </c>
      <c r="C98" s="155">
        <v>95.714125810079608</v>
      </c>
      <c r="D98" s="155">
        <v>89.856698239665036</v>
      </c>
      <c r="E98" s="155">
        <v>97.61373240260599</v>
      </c>
      <c r="F98" s="155">
        <v>113.62719133223997</v>
      </c>
      <c r="G98" s="155">
        <v>94.279405270269578</v>
      </c>
      <c r="H98" s="155">
        <v>117.24740291183632</v>
      </c>
      <c r="I98" s="155">
        <v>79.078460883067862</v>
      </c>
      <c r="J98" s="155">
        <v>90.072785135437897</v>
      </c>
      <c r="K98" s="155">
        <v>95.88921589162004</v>
      </c>
      <c r="L98" s="155">
        <v>94.340655885826664</v>
      </c>
      <c r="M98" s="155">
        <v>88.351547342705715</v>
      </c>
      <c r="N98" s="155">
        <v>95.969940966085915</v>
      </c>
      <c r="O98" s="177">
        <v>99.159582050452855</v>
      </c>
      <c r="P98" s="155">
        <v>97.48021787944154</v>
      </c>
    </row>
    <row r="99" spans="1:18" ht="12.75" customHeight="1" x14ac:dyDescent="0.25">
      <c r="A99" s="178"/>
      <c r="B99" s="178" t="s">
        <v>1</v>
      </c>
      <c r="C99" s="155">
        <v>96.143671575336555</v>
      </c>
      <c r="D99" s="155">
        <v>94.683415244945834</v>
      </c>
      <c r="E99" s="155">
        <v>96.671006945481452</v>
      </c>
      <c r="F99" s="155">
        <v>111.19247278310087</v>
      </c>
      <c r="G99" s="155">
        <v>94.503137310005812</v>
      </c>
      <c r="H99" s="155">
        <v>110.71872662552045</v>
      </c>
      <c r="I99" s="155">
        <v>79.104419615172304</v>
      </c>
      <c r="J99" s="155">
        <v>91.605113619592515</v>
      </c>
      <c r="K99" s="155">
        <v>96.446237647308507</v>
      </c>
      <c r="L99" s="155">
        <v>94.976825530550428</v>
      </c>
      <c r="M99" s="155">
        <v>89.699248809061984</v>
      </c>
      <c r="N99" s="155">
        <v>96.973641480231933</v>
      </c>
      <c r="O99" s="177">
        <v>98.887509391309933</v>
      </c>
      <c r="P99" s="155">
        <v>97.826339390275848</v>
      </c>
    </row>
    <row r="100" spans="1:18" ht="12.75" customHeight="1" x14ac:dyDescent="0.25">
      <c r="A100" s="178"/>
      <c r="B100" s="178" t="s">
        <v>2</v>
      </c>
      <c r="C100" s="155">
        <v>96.580601316187554</v>
      </c>
      <c r="D100" s="155">
        <v>96.721170909430271</v>
      </c>
      <c r="E100" s="155">
        <v>97.307449786340669</v>
      </c>
      <c r="F100" s="155">
        <v>117.14834994778013</v>
      </c>
      <c r="G100" s="155">
        <v>94.65597611001094</v>
      </c>
      <c r="H100" s="155">
        <v>109.79760186647955</v>
      </c>
      <c r="I100" s="155">
        <v>78.054124114076131</v>
      </c>
      <c r="J100" s="155">
        <v>91.325580218033181</v>
      </c>
      <c r="K100" s="155">
        <v>96.869001133355709</v>
      </c>
      <c r="L100" s="155">
        <v>95.355852055266553</v>
      </c>
      <c r="M100" s="155">
        <v>91.88236562543517</v>
      </c>
      <c r="N100" s="155">
        <v>97.386270223078498</v>
      </c>
      <c r="O100" s="177">
        <v>98.762192581947758</v>
      </c>
      <c r="P100" s="155">
        <v>98.17932189459917</v>
      </c>
    </row>
    <row r="101" spans="1:18" ht="26.25" customHeight="1" x14ac:dyDescent="0.25">
      <c r="A101" s="90">
        <v>2014</v>
      </c>
      <c r="B101" s="90" t="s">
        <v>3</v>
      </c>
      <c r="C101" s="155">
        <v>96.984413008505015</v>
      </c>
      <c r="D101" s="155">
        <v>99.775145990976043</v>
      </c>
      <c r="E101" s="155">
        <v>100.09565192758953</v>
      </c>
      <c r="F101" s="155">
        <v>124.59566061939547</v>
      </c>
      <c r="G101" s="155">
        <v>97.982144513630729</v>
      </c>
      <c r="H101" s="155">
        <v>107.72533728023423</v>
      </c>
      <c r="I101" s="155">
        <v>80.316020171393717</v>
      </c>
      <c r="J101" s="155">
        <v>89.27153094491706</v>
      </c>
      <c r="K101" s="155">
        <v>96.893475864513505</v>
      </c>
      <c r="L101" s="155">
        <v>95.32640944603402</v>
      </c>
      <c r="M101" s="155">
        <v>92.61778237063659</v>
      </c>
      <c r="N101" s="155">
        <v>97.153174637961257</v>
      </c>
      <c r="O101" s="177">
        <v>98.871397873215713</v>
      </c>
      <c r="P101" s="155">
        <v>98.498012101825424</v>
      </c>
    </row>
    <row r="102" spans="1:18" x14ac:dyDescent="0.25">
      <c r="A102" s="90"/>
      <c r="B102" s="90" t="s">
        <v>4</v>
      </c>
      <c r="C102" s="155">
        <v>97.621449628189126</v>
      </c>
      <c r="D102" s="155">
        <v>99.602173137729451</v>
      </c>
      <c r="E102" s="155">
        <v>100.58683597592012</v>
      </c>
      <c r="F102" s="155">
        <v>132.37126713334666</v>
      </c>
      <c r="G102" s="155">
        <v>98.289624235428121</v>
      </c>
      <c r="H102" s="155">
        <v>104.9211673540274</v>
      </c>
      <c r="I102" s="155">
        <v>79.732551989000669</v>
      </c>
      <c r="J102" s="155">
        <v>89.148950775977681</v>
      </c>
      <c r="K102" s="155">
        <v>97.643734964172978</v>
      </c>
      <c r="L102" s="155">
        <v>95.758235093510351</v>
      </c>
      <c r="M102" s="155">
        <v>93.886099623881677</v>
      </c>
      <c r="N102" s="155">
        <v>98.621338257027389</v>
      </c>
      <c r="O102" s="177">
        <v>98.769055362662073</v>
      </c>
      <c r="P102" s="155">
        <v>99.052753758562659</v>
      </c>
    </row>
    <row r="103" spans="1:18" ht="12.75" customHeight="1" x14ac:dyDescent="0.25">
      <c r="A103" s="90"/>
      <c r="B103" s="90" t="s">
        <v>1</v>
      </c>
      <c r="C103" s="155">
        <v>98.361144341920578</v>
      </c>
      <c r="D103" s="155">
        <v>100.45325810222167</v>
      </c>
      <c r="E103" s="155">
        <v>100.85851936105328</v>
      </c>
      <c r="F103" s="155">
        <v>132.341625302495</v>
      </c>
      <c r="G103" s="155">
        <v>100.53944458275653</v>
      </c>
      <c r="H103" s="155">
        <v>98.128103954441301</v>
      </c>
      <c r="I103" s="155">
        <v>78.65549721402121</v>
      </c>
      <c r="J103" s="155">
        <v>93.974432940776609</v>
      </c>
      <c r="K103" s="155">
        <v>98.146151277508366</v>
      </c>
      <c r="L103" s="155">
        <v>96.566307952229167</v>
      </c>
      <c r="M103" s="155">
        <v>93.163300093902407</v>
      </c>
      <c r="N103" s="155">
        <v>98.973292469764942</v>
      </c>
      <c r="O103" s="177">
        <v>99.686699490241253</v>
      </c>
      <c r="P103" s="155">
        <v>99.684922993028891</v>
      </c>
    </row>
    <row r="104" spans="1:18" ht="12.75" customHeight="1" x14ac:dyDescent="0.25">
      <c r="A104" s="90"/>
      <c r="B104" s="90" t="s">
        <v>2</v>
      </c>
      <c r="C104" s="155">
        <v>98.426216090232074</v>
      </c>
      <c r="D104" s="155">
        <v>104.04317219172295</v>
      </c>
      <c r="E104" s="155">
        <v>101.78413347431508</v>
      </c>
      <c r="F104" s="155">
        <v>132.21031330959278</v>
      </c>
      <c r="G104" s="155">
        <v>101.16450178319839</v>
      </c>
      <c r="H104" s="155">
        <v>101.08465167898152</v>
      </c>
      <c r="I104" s="155">
        <v>79.782156823520111</v>
      </c>
      <c r="J104" s="155">
        <v>93.624087103325152</v>
      </c>
      <c r="K104" s="155">
        <v>97.988860887923281</v>
      </c>
      <c r="L104" s="155">
        <v>96.637640448089826</v>
      </c>
      <c r="M104" s="155">
        <v>96.172945561242926</v>
      </c>
      <c r="N104" s="155">
        <v>98.797927261894912</v>
      </c>
      <c r="O104" s="177">
        <v>98.359656608874545</v>
      </c>
      <c r="P104" s="155">
        <v>99.63270210840696</v>
      </c>
    </row>
    <row r="105" spans="1:18" ht="24.75" customHeight="1" x14ac:dyDescent="0.25">
      <c r="A105" s="90">
        <v>2015</v>
      </c>
      <c r="B105" s="90" t="s">
        <v>3</v>
      </c>
      <c r="C105" s="155">
        <v>98.606943117196764</v>
      </c>
      <c r="D105" s="155">
        <v>100.22425198311558</v>
      </c>
      <c r="E105" s="155">
        <v>102.22342945488862</v>
      </c>
      <c r="F105" s="155">
        <v>128.21737118789267</v>
      </c>
      <c r="G105" s="155">
        <v>100.55008101245356</v>
      </c>
      <c r="H105" s="155">
        <v>104.66104044329626</v>
      </c>
      <c r="I105" s="155">
        <v>85.606411571956912</v>
      </c>
      <c r="J105" s="155">
        <v>95.527717594994044</v>
      </c>
      <c r="K105" s="155">
        <v>98.038777895941081</v>
      </c>
      <c r="L105" s="155">
        <v>96.642013323412968</v>
      </c>
      <c r="M105" s="155">
        <v>97.672347172209442</v>
      </c>
      <c r="N105" s="155">
        <v>98.157702099995149</v>
      </c>
      <c r="O105" s="177">
        <v>98.774050178881311</v>
      </c>
      <c r="P105" s="155">
        <v>99.69753923271854</v>
      </c>
    </row>
    <row r="106" spans="1:18" ht="15.75" customHeight="1" x14ac:dyDescent="0.25">
      <c r="A106" s="90"/>
      <c r="B106" s="90" t="s">
        <v>4</v>
      </c>
      <c r="C106" s="155">
        <v>98.272648278874684</v>
      </c>
      <c r="D106" s="155">
        <v>100.27524580420572</v>
      </c>
      <c r="E106" s="155">
        <v>101.07165967181439</v>
      </c>
      <c r="F106" s="155">
        <v>121.72217613253329</v>
      </c>
      <c r="G106" s="155">
        <v>98.443124180342195</v>
      </c>
      <c r="H106" s="155">
        <v>108.70384249023913</v>
      </c>
      <c r="I106" s="155">
        <v>86.392215910766041</v>
      </c>
      <c r="J106" s="155">
        <v>95.912683961530291</v>
      </c>
      <c r="K106" s="155">
        <v>97.818231859481415</v>
      </c>
      <c r="L106" s="155">
        <v>97.083296120121034</v>
      </c>
      <c r="M106" s="155">
        <v>96.282656473128654</v>
      </c>
      <c r="N106" s="155">
        <v>97.955100681178308</v>
      </c>
      <c r="O106" s="177">
        <v>98.552274014918581</v>
      </c>
      <c r="P106" s="155">
        <v>99.242120481809238</v>
      </c>
    </row>
    <row r="107" spans="1:18" ht="15" customHeight="1" x14ac:dyDescent="0.25">
      <c r="A107" s="90"/>
      <c r="B107" s="90" t="s">
        <v>1</v>
      </c>
      <c r="C107" s="155">
        <v>98.056830535403222</v>
      </c>
      <c r="D107" s="155">
        <v>99.890961330339977</v>
      </c>
      <c r="E107" s="155">
        <v>99.025119266262664</v>
      </c>
      <c r="F107" s="155">
        <v>116.13696954933583</v>
      </c>
      <c r="G107" s="155">
        <v>98.681877630471462</v>
      </c>
      <c r="H107" s="155">
        <v>98.954476814393757</v>
      </c>
      <c r="I107" s="155">
        <v>86.475426639989479</v>
      </c>
      <c r="J107" s="155">
        <v>97.668150934468756</v>
      </c>
      <c r="K107" s="155">
        <v>97.841888725257462</v>
      </c>
      <c r="L107" s="155">
        <v>97.993287171797377</v>
      </c>
      <c r="M107" s="155">
        <v>96.012084573417326</v>
      </c>
      <c r="N107" s="155">
        <v>97.620228456002167</v>
      </c>
      <c r="O107" s="177">
        <v>98.597532210150902</v>
      </c>
      <c r="P107" s="155">
        <v>98.878515108004621</v>
      </c>
    </row>
    <row r="108" spans="1:18" ht="15" customHeight="1" x14ac:dyDescent="0.25">
      <c r="A108" s="90"/>
      <c r="B108" s="90" t="s">
        <v>2</v>
      </c>
      <c r="C108" s="155">
        <v>98.432527142247793</v>
      </c>
      <c r="D108" s="155">
        <v>97.868036659087934</v>
      </c>
      <c r="E108" s="155">
        <v>100.30320807915673</v>
      </c>
      <c r="F108" s="155">
        <v>115.87848046347668</v>
      </c>
      <c r="G108" s="155">
        <v>100.63208919488062</v>
      </c>
      <c r="H108" s="155">
        <v>99.169246581668389</v>
      </c>
      <c r="I108" s="155">
        <v>86.789682264421486</v>
      </c>
      <c r="J108" s="155">
        <v>96.733134731971603</v>
      </c>
      <c r="K108" s="155">
        <v>98.16871175483098</v>
      </c>
      <c r="L108" s="155">
        <v>97.693167697782812</v>
      </c>
      <c r="M108" s="155">
        <v>97.442938126018632</v>
      </c>
      <c r="N108" s="155">
        <v>97.90327246778989</v>
      </c>
      <c r="O108" s="177">
        <v>98.96807237015156</v>
      </c>
      <c r="P108" s="155">
        <v>99.11157281145789</v>
      </c>
    </row>
    <row r="109" spans="1:18" ht="24.75" customHeight="1" x14ac:dyDescent="0.25">
      <c r="A109" s="90">
        <v>2016</v>
      </c>
      <c r="B109" s="90" t="s">
        <v>3</v>
      </c>
      <c r="C109" s="155">
        <v>98.473175395288592</v>
      </c>
      <c r="D109" s="155">
        <v>96.259763572133593</v>
      </c>
      <c r="E109" s="155">
        <v>98.771656155859091</v>
      </c>
      <c r="F109" s="155">
        <v>100.72850301605354</v>
      </c>
      <c r="G109" s="155">
        <v>98.395189124100753</v>
      </c>
      <c r="H109" s="155">
        <v>103.42826615134075</v>
      </c>
      <c r="I109" s="155">
        <v>90.557861715619552</v>
      </c>
      <c r="J109" s="155">
        <v>96.263840133682535</v>
      </c>
      <c r="K109" s="155">
        <v>98.624872794274808</v>
      </c>
      <c r="L109" s="155">
        <v>99.302824542503046</v>
      </c>
      <c r="M109" s="155">
        <v>97.27539857027061</v>
      </c>
      <c r="N109" s="155">
        <v>98.255831188689598</v>
      </c>
      <c r="O109" s="177">
        <v>99.127935871918922</v>
      </c>
      <c r="P109" s="155">
        <v>99.007081963520776</v>
      </c>
    </row>
    <row r="110" spans="1:18" ht="15" customHeight="1" x14ac:dyDescent="0.25">
      <c r="A110" s="90"/>
      <c r="B110" s="90" t="s">
        <v>4</v>
      </c>
      <c r="C110" s="155">
        <v>98.932218857184509</v>
      </c>
      <c r="D110" s="155">
        <v>97.029311533378646</v>
      </c>
      <c r="E110" s="155">
        <v>99.367107171631417</v>
      </c>
      <c r="F110" s="155">
        <v>98.937000080497043</v>
      </c>
      <c r="G110" s="155">
        <v>100.20074915859597</v>
      </c>
      <c r="H110" s="155">
        <v>98.510916115299196</v>
      </c>
      <c r="I110" s="155">
        <v>95.583483100187735</v>
      </c>
      <c r="J110" s="155">
        <v>97.240533499029908</v>
      </c>
      <c r="K110" s="155">
        <v>99.005695233327472</v>
      </c>
      <c r="L110" s="155">
        <v>99.41796447738399</v>
      </c>
      <c r="M110" s="155">
        <v>97.617956599059468</v>
      </c>
      <c r="N110" s="155">
        <v>99.176603089013483</v>
      </c>
      <c r="O110" s="177">
        <v>99.038020617855381</v>
      </c>
      <c r="P110" s="155">
        <v>99.322944796183947</v>
      </c>
    </row>
    <row r="111" spans="1:18" ht="15" customHeight="1" x14ac:dyDescent="0.25">
      <c r="A111" s="90"/>
      <c r="B111" s="90" t="s">
        <v>1</v>
      </c>
      <c r="C111" s="155">
        <v>99.335521794224221</v>
      </c>
      <c r="D111" s="155">
        <v>97.913042474773661</v>
      </c>
      <c r="E111" s="155">
        <v>98.414460133841445</v>
      </c>
      <c r="F111" s="155">
        <v>99.003398938345413</v>
      </c>
      <c r="G111" s="155">
        <v>98.248905287803879</v>
      </c>
      <c r="H111" s="155">
        <v>99.395053729239649</v>
      </c>
      <c r="I111" s="155">
        <v>97.365680740278265</v>
      </c>
      <c r="J111" s="155">
        <v>97.591385713126471</v>
      </c>
      <c r="K111" s="155">
        <v>99.703712199500785</v>
      </c>
      <c r="L111" s="155">
        <v>98.987154049456379</v>
      </c>
      <c r="M111" s="155">
        <v>99.172015692975577</v>
      </c>
      <c r="N111" s="155">
        <v>100.47298170364125</v>
      </c>
      <c r="O111" s="177">
        <v>99.369404542538035</v>
      </c>
      <c r="P111" s="155">
        <v>99.635144540556951</v>
      </c>
      <c r="Q111" s="168"/>
      <c r="R111" s="168"/>
    </row>
    <row r="112" spans="1:18" ht="15" customHeight="1" x14ac:dyDescent="0.25">
      <c r="A112" s="90"/>
      <c r="B112" s="90" t="s">
        <v>2</v>
      </c>
      <c r="C112" s="155">
        <v>99.237324659173055</v>
      </c>
      <c r="D112" s="155">
        <v>98.974752118603476</v>
      </c>
      <c r="E112" s="155">
        <v>97.642950597061855</v>
      </c>
      <c r="F112" s="155">
        <v>99.356857783171165</v>
      </c>
      <c r="G112" s="155">
        <v>97.753958202879346</v>
      </c>
      <c r="H112" s="155">
        <v>95.650151394656561</v>
      </c>
      <c r="I112" s="155">
        <v>99.534296535983628</v>
      </c>
      <c r="J112" s="155">
        <v>100.4150022184798</v>
      </c>
      <c r="K112" s="155">
        <v>99.492213045553882</v>
      </c>
      <c r="L112" s="155">
        <v>98.227918412077145</v>
      </c>
      <c r="M112" s="155">
        <v>100.41360893878766</v>
      </c>
      <c r="N112" s="155">
        <v>100.01147740712334</v>
      </c>
      <c r="O112" s="177">
        <v>99.265236782989334</v>
      </c>
      <c r="P112" s="155">
        <v>99.444218830280377</v>
      </c>
    </row>
    <row r="113" spans="1:18" ht="26.25" customHeight="1" x14ac:dyDescent="0.25">
      <c r="A113" s="90">
        <v>2017</v>
      </c>
      <c r="B113" s="118" t="s">
        <v>3</v>
      </c>
      <c r="C113" s="155">
        <v>99.848693997589166</v>
      </c>
      <c r="D113" s="155">
        <v>100.69415421182977</v>
      </c>
      <c r="E113" s="155">
        <v>100.03666890745897</v>
      </c>
      <c r="F113" s="155">
        <v>100.08560782605576</v>
      </c>
      <c r="G113" s="155">
        <v>101.03145980037377</v>
      </c>
      <c r="H113" s="155">
        <v>95.799840079903859</v>
      </c>
      <c r="I113" s="155">
        <v>101.211408949005</v>
      </c>
      <c r="J113" s="155">
        <v>100.24242229126183</v>
      </c>
      <c r="K113" s="155">
        <v>99.760156170726688</v>
      </c>
      <c r="L113" s="155">
        <v>99.293353628449267</v>
      </c>
      <c r="M113" s="155">
        <v>100.44001591970122</v>
      </c>
      <c r="N113" s="155">
        <v>99.937523264659006</v>
      </c>
      <c r="O113" s="177">
        <v>99.583747939486955</v>
      </c>
      <c r="P113" s="155">
        <v>99.964033512600238</v>
      </c>
      <c r="Q113" s="169"/>
      <c r="R113" s="169"/>
    </row>
    <row r="114" spans="1:18" x14ac:dyDescent="0.25">
      <c r="A114" s="90"/>
      <c r="B114" s="90" t="s">
        <v>4</v>
      </c>
      <c r="C114" s="155">
        <v>100.00980004630591</v>
      </c>
      <c r="D114" s="155">
        <v>101.39185102142339</v>
      </c>
      <c r="E114" s="155">
        <v>99.627625375110156</v>
      </c>
      <c r="F114" s="155">
        <v>99.782855739629952</v>
      </c>
      <c r="G114" s="155">
        <v>99.988370479871875</v>
      </c>
      <c r="H114" s="155">
        <v>98.096579385350893</v>
      </c>
      <c r="I114" s="155">
        <v>99.896085271335537</v>
      </c>
      <c r="J114" s="155">
        <v>101.04172544454319</v>
      </c>
      <c r="K114" s="155">
        <v>99.983966622771476</v>
      </c>
      <c r="L114" s="155">
        <v>99.477012122080993</v>
      </c>
      <c r="M114" s="155">
        <v>100.3812324224827</v>
      </c>
      <c r="N114" s="155">
        <v>100.04442447516405</v>
      </c>
      <c r="O114" s="177">
        <v>100.04613313528776</v>
      </c>
      <c r="P114" s="155">
        <v>100.03251898240947</v>
      </c>
      <c r="Q114" s="169"/>
      <c r="R114" s="169"/>
    </row>
    <row r="115" spans="1:18" ht="15" customHeight="1" x14ac:dyDescent="0.25">
      <c r="A115" s="90"/>
      <c r="B115" s="125" t="s">
        <v>1</v>
      </c>
      <c r="C115" s="155">
        <v>100.03746863861612</v>
      </c>
      <c r="D115" s="155">
        <v>100.56763653062666</v>
      </c>
      <c r="E115" s="155">
        <v>99.711664833480029</v>
      </c>
      <c r="F115" s="155">
        <v>100.23278955991577</v>
      </c>
      <c r="G115" s="155">
        <v>98.808343538917427</v>
      </c>
      <c r="H115" s="155">
        <v>103.06054943233475</v>
      </c>
      <c r="I115" s="155">
        <v>99.167422002956954</v>
      </c>
      <c r="J115" s="155">
        <v>98.933046163893223</v>
      </c>
      <c r="K115" s="155">
        <v>100.18823644566724</v>
      </c>
      <c r="L115" s="155">
        <v>100.47105028875293</v>
      </c>
      <c r="M115" s="155">
        <v>99.187562804812416</v>
      </c>
      <c r="N115" s="155">
        <v>100.26584254827108</v>
      </c>
      <c r="O115" s="177">
        <v>100.2740172949723</v>
      </c>
      <c r="P115" s="155">
        <v>99.99902139216141</v>
      </c>
    </row>
    <row r="116" spans="1:18" ht="15" customHeight="1" x14ac:dyDescent="0.25">
      <c r="A116" s="90"/>
      <c r="B116" s="136" t="s">
        <v>2</v>
      </c>
      <c r="C116" s="155">
        <v>100.1040373174888</v>
      </c>
      <c r="D116" s="155">
        <v>97.346358236120182</v>
      </c>
      <c r="E116" s="155">
        <v>100.62404088395081</v>
      </c>
      <c r="F116" s="155">
        <v>99.898746874398469</v>
      </c>
      <c r="G116" s="155">
        <v>100.17182618083696</v>
      </c>
      <c r="H116" s="155">
        <v>103.04303110241052</v>
      </c>
      <c r="I116" s="155">
        <v>99.725083776702547</v>
      </c>
      <c r="J116" s="155">
        <v>99.782806100301727</v>
      </c>
      <c r="K116" s="155">
        <v>100.06764076083461</v>
      </c>
      <c r="L116" s="155">
        <v>100.75858396071679</v>
      </c>
      <c r="M116" s="155">
        <v>99.991188853003649</v>
      </c>
      <c r="N116" s="155">
        <v>99.752209711905891</v>
      </c>
      <c r="O116" s="177">
        <v>100.096101630253</v>
      </c>
      <c r="P116" s="155">
        <v>100.00442611282888</v>
      </c>
    </row>
    <row r="117" spans="1:18" ht="26.25" customHeight="1" x14ac:dyDescent="0.25">
      <c r="A117" s="90">
        <v>2018</v>
      </c>
      <c r="B117" s="136" t="s">
        <v>3</v>
      </c>
      <c r="C117" s="155">
        <v>100.69578112787852</v>
      </c>
      <c r="D117" s="155">
        <v>95.25260901336182</v>
      </c>
      <c r="E117" s="155">
        <v>102.06252062142721</v>
      </c>
      <c r="F117" s="155">
        <v>98.236408220877834</v>
      </c>
      <c r="G117" s="155">
        <v>102.4729808971243</v>
      </c>
      <c r="H117" s="155">
        <v>103.86820617766912</v>
      </c>
      <c r="I117" s="155">
        <v>99.026557755535919</v>
      </c>
      <c r="J117" s="155">
        <v>99.08743037384329</v>
      </c>
      <c r="K117" s="155">
        <v>100.64457297163293</v>
      </c>
      <c r="L117" s="155">
        <v>101.38489308439398</v>
      </c>
      <c r="M117" s="155">
        <v>101.27277019608479</v>
      </c>
      <c r="N117" s="155">
        <v>100.3072310553281</v>
      </c>
      <c r="O117" s="177">
        <v>100.45486007534831</v>
      </c>
      <c r="P117" s="155">
        <v>100.53415641694248</v>
      </c>
      <c r="Q117" s="170"/>
      <c r="R117" s="170"/>
    </row>
    <row r="118" spans="1:18" ht="15" customHeight="1" x14ac:dyDescent="0.25">
      <c r="A118" s="90"/>
      <c r="B118" s="90" t="s">
        <v>4</v>
      </c>
      <c r="C118" s="155">
        <v>101.47664793538172</v>
      </c>
      <c r="D118" s="155">
        <v>95.033078611171149</v>
      </c>
      <c r="E118" s="155">
        <v>103.63311037682256</v>
      </c>
      <c r="F118" s="155">
        <v>99.791114904813611</v>
      </c>
      <c r="G118" s="155">
        <v>103.68938101475918</v>
      </c>
      <c r="H118" s="155">
        <v>104.45118444833744</v>
      </c>
      <c r="I118" s="155">
        <v>104.68812489180137</v>
      </c>
      <c r="J118" s="155">
        <v>100.36457068798752</v>
      </c>
      <c r="K118" s="155">
        <v>101.24465360916076</v>
      </c>
      <c r="L118" s="155">
        <v>102.46725296546256</v>
      </c>
      <c r="M118" s="155">
        <v>101.32643421123277</v>
      </c>
      <c r="N118" s="155">
        <v>101.17498363658521</v>
      </c>
      <c r="O118" s="177">
        <v>100.69492846707345</v>
      </c>
      <c r="P118" s="155">
        <v>101.25194441351884</v>
      </c>
      <c r="Q118" s="170"/>
      <c r="R118" s="170"/>
    </row>
    <row r="119" spans="1:18" s="90" customFormat="1" ht="14.25" customHeight="1" x14ac:dyDescent="0.25">
      <c r="B119" s="178" t="s">
        <v>1</v>
      </c>
      <c r="C119" s="155">
        <v>101.58974145775825</v>
      </c>
      <c r="D119" s="155">
        <v>95.750201151181756</v>
      </c>
      <c r="E119" s="155">
        <v>102.71943832882961</v>
      </c>
      <c r="F119" s="155">
        <v>101.04748503604495</v>
      </c>
      <c r="G119" s="279">
        <v>103.35001032131954</v>
      </c>
      <c r="H119" s="281">
        <v>100.9949296647863</v>
      </c>
      <c r="I119" s="282">
        <v>102.81784803473656</v>
      </c>
      <c r="J119" s="282">
        <v>99.653912417348053</v>
      </c>
      <c r="K119" s="282">
        <v>101.62742303635025</v>
      </c>
      <c r="L119" s="282">
        <v>102.25294478963197</v>
      </c>
      <c r="M119" s="282">
        <v>101.47407034054932</v>
      </c>
      <c r="N119" s="282">
        <v>102.0038799593889</v>
      </c>
      <c r="O119" s="307">
        <v>100.94913472407977</v>
      </c>
      <c r="P119" s="282">
        <v>101.24724546236629</v>
      </c>
      <c r="Q119" s="280"/>
      <c r="R119" s="280"/>
    </row>
    <row r="120" spans="1:18" s="90" customFormat="1" ht="14.25" customHeight="1" x14ac:dyDescent="0.25">
      <c r="B120" s="178" t="s">
        <v>2</v>
      </c>
      <c r="C120" s="155">
        <v>101.61359187334033</v>
      </c>
      <c r="D120" s="155">
        <v>96.653342665412069</v>
      </c>
      <c r="E120" s="155">
        <v>101.54240423450086</v>
      </c>
      <c r="F120" s="155">
        <v>99.837350464604043</v>
      </c>
      <c r="G120" s="279">
        <v>102.64306039069021</v>
      </c>
      <c r="H120" s="281">
        <v>99.667719507980465</v>
      </c>
      <c r="I120" s="282">
        <v>98.883880276664058</v>
      </c>
      <c r="J120" s="282">
        <v>101.90237071479217</v>
      </c>
      <c r="K120" s="282">
        <v>101.70283274532491</v>
      </c>
      <c r="L120" s="282">
        <v>102.544722470862</v>
      </c>
      <c r="M120" s="282">
        <v>101.23014147454677</v>
      </c>
      <c r="N120" s="282">
        <v>101.95115294919665</v>
      </c>
      <c r="O120" s="307">
        <v>101.16268855060486</v>
      </c>
      <c r="P120" s="282">
        <v>101.15371817801407</v>
      </c>
      <c r="Q120" s="280"/>
      <c r="R120" s="280"/>
    </row>
    <row r="121" spans="1:18" ht="26.25" customHeight="1" x14ac:dyDescent="0.25">
      <c r="A121" s="90">
        <v>2019</v>
      </c>
      <c r="B121" s="178" t="s">
        <v>3</v>
      </c>
      <c r="C121" s="155">
        <v>102.12563707237679</v>
      </c>
      <c r="D121" s="155">
        <v>96.867561587140145</v>
      </c>
      <c r="E121" s="155">
        <v>103.69958630330687</v>
      </c>
      <c r="F121" s="155">
        <v>100.70303288733787</v>
      </c>
      <c r="G121" s="279">
        <v>105.10001686671491</v>
      </c>
      <c r="H121" s="281">
        <v>100.9218552850314</v>
      </c>
      <c r="I121" s="282">
        <v>101.52712895206945</v>
      </c>
      <c r="J121" s="282">
        <v>100.93024000480982</v>
      </c>
      <c r="K121" s="282">
        <v>101.99959834056403</v>
      </c>
      <c r="L121" s="282">
        <v>103.41410569123489</v>
      </c>
      <c r="M121" s="282">
        <v>101.81538408175827</v>
      </c>
      <c r="N121" s="282">
        <v>101.73171132358141</v>
      </c>
      <c r="O121" s="177">
        <v>101.66309067912202</v>
      </c>
      <c r="P121" s="282">
        <v>101.54583041245482</v>
      </c>
      <c r="Q121" s="170"/>
      <c r="R121" s="170"/>
    </row>
    <row r="122" spans="1:18" x14ac:dyDescent="0.25">
      <c r="A122" s="90"/>
      <c r="B122" s="178" t="s">
        <v>4</v>
      </c>
      <c r="C122" s="155">
        <v>101.98097360621266</v>
      </c>
      <c r="D122" s="155">
        <v>98.859939472321585</v>
      </c>
      <c r="E122" s="155">
        <v>101.72334874432268</v>
      </c>
      <c r="F122" s="155">
        <v>100.89173853305914</v>
      </c>
      <c r="G122" s="279">
        <v>101.40178654723653</v>
      </c>
      <c r="H122" s="281">
        <v>103.93242801828613</v>
      </c>
      <c r="I122" s="282">
        <v>100.712704749464</v>
      </c>
      <c r="J122" s="282">
        <v>98.820413811466935</v>
      </c>
      <c r="K122" s="282">
        <v>102.35090192142927</v>
      </c>
      <c r="L122" s="282">
        <v>103.80026089203362</v>
      </c>
      <c r="M122" s="282">
        <v>103.44695844855289</v>
      </c>
      <c r="N122" s="282">
        <v>102.24433458888944</v>
      </c>
      <c r="O122" s="307">
        <v>101.41090981866682</v>
      </c>
      <c r="P122" s="282">
        <v>101.28481070782466</v>
      </c>
      <c r="Q122" s="170"/>
      <c r="R122" s="170"/>
    </row>
    <row r="123" spans="1:18" x14ac:dyDescent="0.25">
      <c r="A123" s="90"/>
      <c r="B123" s="178" t="s">
        <v>1</v>
      </c>
      <c r="C123" s="155">
        <v>102.13330272833282</v>
      </c>
      <c r="D123" s="155">
        <v>99.021711602386063</v>
      </c>
      <c r="E123" s="155">
        <v>102.40827328778079</v>
      </c>
      <c r="F123" s="155">
        <v>99.96367042637047</v>
      </c>
      <c r="G123" s="279">
        <v>101.32672358288103</v>
      </c>
      <c r="H123" s="281">
        <v>108.09519060077297</v>
      </c>
      <c r="I123" s="282">
        <v>101.62562305604492</v>
      </c>
      <c r="J123" s="282">
        <v>97.590354067879346</v>
      </c>
      <c r="K123" s="282">
        <v>102.50409595886248</v>
      </c>
      <c r="L123" s="282">
        <v>103.26126277092408</v>
      </c>
      <c r="M123" s="282">
        <v>102.99244210167868</v>
      </c>
      <c r="N123" s="282">
        <v>102.66392085972859</v>
      </c>
      <c r="O123" s="307">
        <v>101.79771382991512</v>
      </c>
      <c r="P123" s="282">
        <v>101.4296994636388</v>
      </c>
      <c r="Q123" s="170"/>
      <c r="R123" s="170"/>
    </row>
    <row r="124" spans="1:18" x14ac:dyDescent="0.25">
      <c r="A124" s="90"/>
      <c r="B124" s="178" t="s">
        <v>2</v>
      </c>
      <c r="C124" s="155">
        <v>102.19825837508741</v>
      </c>
      <c r="D124" s="155">
        <v>98.538717508833855</v>
      </c>
      <c r="E124" s="155">
        <v>100.65326691077861</v>
      </c>
      <c r="F124" s="155">
        <v>103.12739687278547</v>
      </c>
      <c r="G124" s="279">
        <v>99.244620160898975</v>
      </c>
      <c r="H124" s="281">
        <v>104.77135641309837</v>
      </c>
      <c r="I124" s="282">
        <v>101.02996130690208</v>
      </c>
      <c r="J124" s="282">
        <v>98.779779048698472</v>
      </c>
      <c r="K124" s="282">
        <v>102.86490751755863</v>
      </c>
      <c r="L124" s="282">
        <v>103.15447186374401</v>
      </c>
      <c r="M124" s="282">
        <v>103.09912003513784</v>
      </c>
      <c r="N124" s="282">
        <v>103.1965515902787</v>
      </c>
      <c r="O124" s="307">
        <v>102.27646404857575</v>
      </c>
      <c r="P124" s="282">
        <v>101.4878038572527</v>
      </c>
      <c r="Q124" s="170"/>
      <c r="R124" s="170"/>
    </row>
    <row r="125" spans="1:18" ht="26.25" customHeight="1" x14ac:dyDescent="0.25">
      <c r="A125" s="90">
        <v>2020</v>
      </c>
      <c r="B125" s="178" t="s">
        <v>3</v>
      </c>
      <c r="C125" s="155">
        <v>99.219180178794531</v>
      </c>
      <c r="D125" s="155">
        <v>97.416024682126647</v>
      </c>
      <c r="E125" s="155">
        <v>98.99774298551084</v>
      </c>
      <c r="F125" s="155">
        <v>99.513345965509259</v>
      </c>
      <c r="G125" s="279">
        <v>95.27800747149503</v>
      </c>
      <c r="H125" s="281">
        <v>109.79098928194125</v>
      </c>
      <c r="I125" s="282">
        <v>104.32598864805458</v>
      </c>
      <c r="J125" s="282">
        <v>92.981304822414245</v>
      </c>
      <c r="K125" s="282">
        <v>99.801575589684376</v>
      </c>
      <c r="L125" s="282">
        <v>97.405174144549605</v>
      </c>
      <c r="M125" s="282">
        <v>97.012877073429081</v>
      </c>
      <c r="N125" s="282">
        <v>101.39686225294248</v>
      </c>
      <c r="O125" s="177">
        <v>100.1008213606945</v>
      </c>
      <c r="P125" s="282">
        <v>98.523219087977068</v>
      </c>
      <c r="Q125" s="170"/>
      <c r="R125" s="170"/>
    </row>
    <row r="126" spans="1:18" x14ac:dyDescent="0.25">
      <c r="A126" s="90"/>
      <c r="B126" s="178" t="s">
        <v>4</v>
      </c>
      <c r="C126" s="155">
        <v>80.873479166199857</v>
      </c>
      <c r="D126" s="155">
        <v>90.930446487194715</v>
      </c>
      <c r="E126" s="155">
        <v>83.445934136420561</v>
      </c>
      <c r="F126" s="155">
        <v>67.611793728613293</v>
      </c>
      <c r="G126" s="279">
        <v>80.069704173221069</v>
      </c>
      <c r="H126" s="281">
        <v>95.251864307022231</v>
      </c>
      <c r="I126" s="282">
        <v>96.754206611154402</v>
      </c>
      <c r="J126" s="282">
        <v>57.017056727789651</v>
      </c>
      <c r="K126" s="282">
        <v>82.063020993237814</v>
      </c>
      <c r="L126" s="282">
        <v>63.906700400205281</v>
      </c>
      <c r="M126" s="282">
        <v>81.544090960864878</v>
      </c>
      <c r="N126" s="282">
        <v>92.79904615330409</v>
      </c>
      <c r="O126" s="307">
        <v>79.353927463839824</v>
      </c>
      <c r="P126" s="282">
        <v>80.301135529975781</v>
      </c>
      <c r="Q126" s="170"/>
      <c r="R126" s="170"/>
    </row>
    <row r="127" spans="1:18" x14ac:dyDescent="0.25">
      <c r="A127" s="90"/>
      <c r="B127" s="178" t="s">
        <v>1</v>
      </c>
      <c r="C127" s="155">
        <v>93.660574037729958</v>
      </c>
      <c r="D127" s="155">
        <v>94.440453555120627</v>
      </c>
      <c r="E127" s="155">
        <v>96.104689081042679</v>
      </c>
      <c r="F127" s="155">
        <v>79.663433023833591</v>
      </c>
      <c r="G127" s="279">
        <v>94.047722925060668</v>
      </c>
      <c r="H127" s="281">
        <v>106.92177988415821</v>
      </c>
      <c r="I127" s="282">
        <v>103.115548642855</v>
      </c>
      <c r="J127" s="282">
        <v>87.022976750261108</v>
      </c>
      <c r="K127" s="282">
        <v>93.669712554438206</v>
      </c>
      <c r="L127" s="282">
        <v>92.685696680037381</v>
      </c>
      <c r="M127" s="282">
        <v>87.592860112894613</v>
      </c>
      <c r="N127" s="282">
        <v>96.696396264696119</v>
      </c>
      <c r="O127" s="307">
        <v>92.730479528767731</v>
      </c>
      <c r="P127" s="282">
        <v>92.998071917149844</v>
      </c>
      <c r="Q127" s="170"/>
      <c r="R127" s="170"/>
    </row>
    <row r="128" spans="1:18" s="91" customFormat="1" ht="12.75" customHeight="1" x14ac:dyDescent="0.25">
      <c r="B128" s="263" t="s">
        <v>2</v>
      </c>
      <c r="C128" s="155">
        <v>95.523448017657216</v>
      </c>
      <c r="D128" s="155">
        <v>94.226431475186189</v>
      </c>
      <c r="E128" s="155">
        <v>95.819263238747965</v>
      </c>
      <c r="F128" s="155">
        <v>83.66433088228321</v>
      </c>
      <c r="G128" s="155">
        <v>95.113192526610632</v>
      </c>
      <c r="H128" s="264">
        <v>99.58124197966012</v>
      </c>
      <c r="I128" s="264">
        <v>102.97991023438713</v>
      </c>
      <c r="J128" s="264">
        <v>90.961280300864175</v>
      </c>
      <c r="K128" s="264">
        <v>95.853390886263199</v>
      </c>
      <c r="L128" s="264">
        <v>88.187414359871994</v>
      </c>
      <c r="M128" s="264">
        <v>91.865613653945999</v>
      </c>
      <c r="N128" s="264">
        <v>99.119706791576036</v>
      </c>
      <c r="O128" s="177">
        <v>97.293037895308473</v>
      </c>
      <c r="P128" s="264">
        <v>94.848111769919143</v>
      </c>
    </row>
    <row r="129" spans="1:16" s="91" customFormat="1" ht="13" x14ac:dyDescent="0.3">
      <c r="A129" s="113"/>
      <c r="B129" s="191"/>
      <c r="C129" s="155"/>
      <c r="D129" s="155"/>
      <c r="E129" s="155"/>
      <c r="F129" s="155"/>
      <c r="G129" s="155"/>
      <c r="O129" s="258"/>
    </row>
    <row r="130" spans="1:16" s="91" customFormat="1" ht="21.75" customHeight="1" x14ac:dyDescent="0.3">
      <c r="A130" s="113" t="s">
        <v>210</v>
      </c>
      <c r="B130" s="191"/>
      <c r="C130" s="155"/>
      <c r="D130" s="155"/>
      <c r="E130" s="155"/>
      <c r="F130" s="155"/>
      <c r="G130" s="155"/>
      <c r="O130" s="258"/>
    </row>
    <row r="131" spans="1:16" s="91" customFormat="1" x14ac:dyDescent="0.25">
      <c r="A131" s="191">
        <v>2017</v>
      </c>
      <c r="B131" s="191"/>
      <c r="C131" s="155">
        <v>1.0156515890773266</v>
      </c>
      <c r="D131" s="155">
        <v>2.5176095929754672</v>
      </c>
      <c r="E131" s="155">
        <v>1.4723191962655813</v>
      </c>
      <c r="F131" s="155">
        <v>0.49600814350185818</v>
      </c>
      <c r="G131" s="155">
        <v>1.3687822168608532</v>
      </c>
      <c r="H131" s="155">
        <v>0.75963002708647753</v>
      </c>
      <c r="I131" s="155">
        <v>4.4273755675515947</v>
      </c>
      <c r="J131" s="155">
        <v>2.1683282476736343</v>
      </c>
      <c r="K131" s="155">
        <v>0.79972148562230672</v>
      </c>
      <c r="L131" s="155">
        <v>1.026463857901927</v>
      </c>
      <c r="M131" s="155">
        <v>1.3995727229092259</v>
      </c>
      <c r="N131" s="155">
        <v>0.52350293394021197</v>
      </c>
      <c r="O131" s="177">
        <v>0.8062997390410942</v>
      </c>
      <c r="P131" s="155">
        <v>0.64112388065320491</v>
      </c>
    </row>
    <row r="132" spans="1:16" s="91" customFormat="1" x14ac:dyDescent="0.25">
      <c r="A132" s="191">
        <v>2018</v>
      </c>
      <c r="B132" s="191"/>
      <c r="C132" s="155">
        <v>1.3439405985897102</v>
      </c>
      <c r="D132" s="155">
        <v>-4.3276921397182981</v>
      </c>
      <c r="E132" s="155">
        <v>2.4893683903950636</v>
      </c>
      <c r="F132" s="155">
        <v>-0.27191034341488285</v>
      </c>
      <c r="G132" s="155">
        <v>3.0388581559733119</v>
      </c>
      <c r="H132" s="155">
        <v>2.2455099496933251</v>
      </c>
      <c r="I132" s="155">
        <v>1.3541027396844596</v>
      </c>
      <c r="J132" s="155">
        <v>0.25207104849274131</v>
      </c>
      <c r="K132" s="155">
        <v>1.3048705906172131</v>
      </c>
      <c r="L132" s="155">
        <v>2.1624533275876212</v>
      </c>
      <c r="M132" s="155">
        <v>1.3258540556034148</v>
      </c>
      <c r="N132" s="155">
        <v>1.3593119001247045</v>
      </c>
      <c r="O132" s="177">
        <v>0.81540295427660059</v>
      </c>
      <c r="P132" s="155">
        <v>1.0965651221538142</v>
      </c>
    </row>
    <row r="133" spans="1:16" s="91" customFormat="1" x14ac:dyDescent="0.25">
      <c r="A133" s="191">
        <v>2019</v>
      </c>
      <c r="B133" s="191"/>
      <c r="C133" s="155">
        <v>0.7554495536592043</v>
      </c>
      <c r="D133" s="155">
        <v>2.7695314784903502</v>
      </c>
      <c r="E133" s="155">
        <v>-0.35930515001820762</v>
      </c>
      <c r="F133" s="155">
        <v>1.4473053963766969</v>
      </c>
      <c r="G133" s="155">
        <v>-1.2330992300177979</v>
      </c>
      <c r="H133" s="155">
        <v>2.1367174271797351</v>
      </c>
      <c r="I133" s="155">
        <v>-0.12850809197028079</v>
      </c>
      <c r="J133" s="155">
        <v>-1.218802068126934</v>
      </c>
      <c r="K133" s="155">
        <v>1.1105145660100124</v>
      </c>
      <c r="L133" s="155">
        <v>1.2187177738421706</v>
      </c>
      <c r="M133" s="155">
        <v>1.4928293724012942</v>
      </c>
      <c r="N133" s="155">
        <v>1.0850682289344604</v>
      </c>
      <c r="O133" s="177">
        <v>0.96378292534724519</v>
      </c>
      <c r="P133" s="155">
        <v>0.28972785293281955</v>
      </c>
    </row>
    <row r="134" spans="1:16" s="91" customFormat="1" x14ac:dyDescent="0.25">
      <c r="A134" s="191">
        <v>2020</v>
      </c>
      <c r="B134" s="191"/>
      <c r="C134" s="155">
        <v>-9.5881073531318251</v>
      </c>
      <c r="D134" s="155">
        <v>-4.1380812179998898</v>
      </c>
      <c r="E134" s="155">
        <v>-8.3520544529642304</v>
      </c>
      <c r="F134" s="155">
        <v>-18.343348844177619</v>
      </c>
      <c r="G134" s="155">
        <v>-10.456233814128568</v>
      </c>
      <c r="H134" s="155">
        <v>-1.4782492076629739</v>
      </c>
      <c r="I134" s="155">
        <v>0.56316667718072644</v>
      </c>
      <c r="J134" s="155">
        <v>-17.20136144813711</v>
      </c>
      <c r="K134" s="155">
        <v>-9.3556209467791867</v>
      </c>
      <c r="L134" s="155">
        <v>-17.272707044990611</v>
      </c>
      <c r="M134" s="155">
        <v>-12.966562918408464</v>
      </c>
      <c r="N134" s="155">
        <v>-4.8371743394583717</v>
      </c>
      <c r="O134" s="177">
        <v>-9.2521381964419174</v>
      </c>
      <c r="P134" s="155">
        <v>-9.6096158735067831</v>
      </c>
    </row>
    <row r="135" spans="1:16" s="91" customFormat="1" ht="13" x14ac:dyDescent="0.3">
      <c r="A135" s="113"/>
      <c r="B135" s="191"/>
      <c r="C135" s="155"/>
      <c r="D135" s="155"/>
      <c r="E135" s="155"/>
      <c r="F135" s="155"/>
      <c r="G135" s="155"/>
      <c r="O135" s="258"/>
    </row>
    <row r="136" spans="1:16" s="91" customFormat="1" ht="13" x14ac:dyDescent="0.3">
      <c r="A136" s="113" t="s">
        <v>209</v>
      </c>
      <c r="B136" s="191"/>
      <c r="C136" s="155"/>
      <c r="D136" s="155"/>
      <c r="E136" s="155"/>
      <c r="F136" s="155"/>
      <c r="G136" s="155"/>
      <c r="O136" s="258"/>
    </row>
    <row r="137" spans="1:16" s="91" customFormat="1" ht="21.75" customHeight="1" x14ac:dyDescent="0.25">
      <c r="A137" s="191">
        <v>2017</v>
      </c>
      <c r="B137" s="259" t="s">
        <v>3</v>
      </c>
      <c r="C137" s="155">
        <v>0.61606793665169857</v>
      </c>
      <c r="D137" s="155">
        <v>1.7372128309711687</v>
      </c>
      <c r="E137" s="155">
        <v>2.4515014097383769</v>
      </c>
      <c r="F137" s="155">
        <v>0.73346728061285393</v>
      </c>
      <c r="G137" s="155">
        <v>3.352807045104278</v>
      </c>
      <c r="H137" s="155">
        <v>0.15649602542673335</v>
      </c>
      <c r="I137" s="155">
        <v>1.6849593269743668</v>
      </c>
      <c r="J137" s="155">
        <v>-0.17186667669685241</v>
      </c>
      <c r="K137" s="155">
        <v>0.26931064951798422</v>
      </c>
      <c r="L137" s="155">
        <v>1.0846562093502765</v>
      </c>
      <c r="M137" s="155">
        <v>2.6298209169706155E-2</v>
      </c>
      <c r="N137" s="155">
        <v>-7.3945655420404321E-2</v>
      </c>
      <c r="O137" s="177">
        <v>0.32086878228472226</v>
      </c>
      <c r="P137" s="155">
        <v>0.52271986087699673</v>
      </c>
    </row>
    <row r="138" spans="1:16" s="91" customFormat="1" x14ac:dyDescent="0.25">
      <c r="A138" s="191"/>
      <c r="B138" s="191" t="s">
        <v>4</v>
      </c>
      <c r="C138" s="155">
        <v>0.16135018122584999</v>
      </c>
      <c r="D138" s="155">
        <v>0.6928871045740026</v>
      </c>
      <c r="E138" s="155">
        <v>-0.40889359553466509</v>
      </c>
      <c r="F138" s="155">
        <v>-0.30249312863441791</v>
      </c>
      <c r="G138" s="155">
        <v>-1.032440115745048</v>
      </c>
      <c r="H138" s="155">
        <v>2.3974354273779586</v>
      </c>
      <c r="I138" s="155">
        <v>-1.299580443872872</v>
      </c>
      <c r="J138" s="155">
        <v>0.79737015029317515</v>
      </c>
      <c r="K138" s="155">
        <v>0.22434853816966083</v>
      </c>
      <c r="L138" s="155">
        <v>0.18496554595079928</v>
      </c>
      <c r="M138" s="155">
        <v>-5.8525973617451488E-2</v>
      </c>
      <c r="N138" s="155">
        <v>0.1069680406446949</v>
      </c>
      <c r="O138" s="177">
        <v>0.46431792874654931</v>
      </c>
      <c r="P138" s="155">
        <v>6.8510110489472531E-2</v>
      </c>
    </row>
    <row r="139" spans="1:16" s="91" customFormat="1" x14ac:dyDescent="0.25">
      <c r="A139" s="191"/>
      <c r="B139" s="260" t="s">
        <v>1</v>
      </c>
      <c r="C139" s="155">
        <v>2.7665881041061269E-2</v>
      </c>
      <c r="D139" s="155">
        <v>-0.81290013200625566</v>
      </c>
      <c r="E139" s="155">
        <v>8.4353569658479621E-2</v>
      </c>
      <c r="F139" s="155">
        <v>0.45091295188008917</v>
      </c>
      <c r="G139" s="155">
        <v>-1.180164188386279</v>
      </c>
      <c r="H139" s="155">
        <v>5.0602886238102052</v>
      </c>
      <c r="I139" s="155">
        <v>-0.7294212444856063</v>
      </c>
      <c r="J139" s="155">
        <v>-2.0869391049812558</v>
      </c>
      <c r="K139" s="155">
        <v>0.20430257949901609</v>
      </c>
      <c r="L139" s="155">
        <v>0.9992641972921712</v>
      </c>
      <c r="M139" s="155">
        <v>-1.1891362447577714</v>
      </c>
      <c r="N139" s="155">
        <v>0.22131975296835193</v>
      </c>
      <c r="O139" s="177">
        <v>0.22777907805429098</v>
      </c>
      <c r="P139" s="155">
        <v>-3.3486700713736273E-2</v>
      </c>
    </row>
    <row r="140" spans="1:16" s="91" customFormat="1" x14ac:dyDescent="0.25">
      <c r="A140" s="191"/>
      <c r="B140" s="261" t="s">
        <v>2</v>
      </c>
      <c r="C140" s="155">
        <v>6.6543745837033264E-2</v>
      </c>
      <c r="D140" s="155">
        <v>-3.2030963495154552</v>
      </c>
      <c r="E140" s="155">
        <v>0.91501435864547176</v>
      </c>
      <c r="F140" s="155">
        <v>-0.33326687502558405</v>
      </c>
      <c r="G140" s="155">
        <v>1.3799266267251031</v>
      </c>
      <c r="H140" s="155">
        <v>-1.6998094829423493E-2</v>
      </c>
      <c r="I140" s="155">
        <v>0.56234372385819409</v>
      </c>
      <c r="J140" s="155">
        <v>0.85892426176870096</v>
      </c>
      <c r="K140" s="155">
        <v>-0.12036910630525144</v>
      </c>
      <c r="L140" s="155">
        <v>0.2861855938974367</v>
      </c>
      <c r="M140" s="155">
        <v>0.81020848326787132</v>
      </c>
      <c r="N140" s="155">
        <v>-0.51227100207921206</v>
      </c>
      <c r="O140" s="177">
        <v>-0.17742947726521185</v>
      </c>
      <c r="P140" s="155">
        <v>5.4047735590145862E-3</v>
      </c>
    </row>
    <row r="141" spans="1:16" s="91" customFormat="1" ht="21.75" customHeight="1" x14ac:dyDescent="0.25">
      <c r="A141" s="191">
        <v>2018</v>
      </c>
      <c r="B141" s="262" t="s">
        <v>3</v>
      </c>
      <c r="C141" s="155">
        <v>0.59112881582683574</v>
      </c>
      <c r="D141" s="155">
        <v>-2.1508243972309993</v>
      </c>
      <c r="E141" s="155">
        <v>1.4295587066865956</v>
      </c>
      <c r="F141" s="155">
        <v>-1.6640235293548522</v>
      </c>
      <c r="G141" s="155">
        <v>2.2972075123529612</v>
      </c>
      <c r="H141" s="155">
        <v>0.80080629076069165</v>
      </c>
      <c r="I141" s="155">
        <v>-0.70045167646157758</v>
      </c>
      <c r="J141" s="155">
        <v>-0.696889327565553</v>
      </c>
      <c r="K141" s="155">
        <v>0.57654223324521414</v>
      </c>
      <c r="L141" s="155">
        <v>0.62159381271313929</v>
      </c>
      <c r="M141" s="155">
        <v>1.2816942750477622</v>
      </c>
      <c r="N141" s="155">
        <v>0.5564000487058518</v>
      </c>
      <c r="O141" s="177">
        <v>0.35841400339498009</v>
      </c>
      <c r="P141" s="155">
        <v>0.52970685869035972</v>
      </c>
    </row>
    <row r="142" spans="1:16" s="91" customFormat="1" x14ac:dyDescent="0.25">
      <c r="A142" s="191"/>
      <c r="B142" s="263" t="s">
        <v>4</v>
      </c>
      <c r="C142" s="155">
        <v>0.77547122506704813</v>
      </c>
      <c r="D142" s="155">
        <v>-0.23047179963320286</v>
      </c>
      <c r="E142" s="155">
        <v>1.5388506435393801</v>
      </c>
      <c r="F142" s="155">
        <v>1.582617597785263</v>
      </c>
      <c r="G142" s="155">
        <v>1.1870447282645635</v>
      </c>
      <c r="H142" s="155">
        <v>0.56126729450889368</v>
      </c>
      <c r="I142" s="155">
        <v>5.7172209804989826</v>
      </c>
      <c r="J142" s="155">
        <v>1.2889024463806908</v>
      </c>
      <c r="K142" s="155">
        <v>0.59623745206507373</v>
      </c>
      <c r="L142" s="155">
        <v>1.0675751072377393</v>
      </c>
      <c r="M142" s="155">
        <v>5.2989579572138013E-2</v>
      </c>
      <c r="N142" s="155">
        <v>0.86509474155305188</v>
      </c>
      <c r="O142" s="177">
        <v>0.23898136092677102</v>
      </c>
      <c r="P142" s="155">
        <v>0.71397425726587027</v>
      </c>
    </row>
    <row r="143" spans="1:16" s="91" customFormat="1" x14ac:dyDescent="0.25">
      <c r="A143" s="191"/>
      <c r="B143" s="263" t="s">
        <v>1</v>
      </c>
      <c r="C143" s="155">
        <v>0.11144783029151117</v>
      </c>
      <c r="D143" s="155">
        <v>0.75460308188555203</v>
      </c>
      <c r="E143" s="155">
        <v>-0.88164105532558823</v>
      </c>
      <c r="F143" s="155">
        <v>1.2589999945683772</v>
      </c>
      <c r="G143" s="155">
        <v>-0.32729551485251029</v>
      </c>
      <c r="H143" s="155">
        <v>-3.3089665778377464</v>
      </c>
      <c r="I143" s="155">
        <v>-1.7865224532369828</v>
      </c>
      <c r="J143" s="155">
        <v>-0.70807683006860467</v>
      </c>
      <c r="K143" s="155">
        <v>0.37806384193590503</v>
      </c>
      <c r="L143" s="155">
        <v>-0.20914796642672595</v>
      </c>
      <c r="M143" s="155">
        <v>0.14570346866127348</v>
      </c>
      <c r="N143" s="155">
        <v>0.81927003396515818</v>
      </c>
      <c r="O143" s="177">
        <v>0.25245189690903391</v>
      </c>
      <c r="P143" s="155">
        <v>-4.6408502866523982E-3</v>
      </c>
    </row>
    <row r="144" spans="1:16" s="91" customFormat="1" x14ac:dyDescent="0.25">
      <c r="A144" s="191"/>
      <c r="B144" s="263" t="s">
        <v>2</v>
      </c>
      <c r="C144" s="155">
        <v>2.3477188975817853E-2</v>
      </c>
      <c r="D144" s="155">
        <v>0.94322675396192324</v>
      </c>
      <c r="E144" s="155">
        <v>-1.1458727904652077</v>
      </c>
      <c r="F144" s="155">
        <v>-1.1975899954454361</v>
      </c>
      <c r="G144" s="155">
        <v>-0.68403469765643266</v>
      </c>
      <c r="H144" s="155">
        <v>-1.3141354335420519</v>
      </c>
      <c r="I144" s="155">
        <v>-3.8261525924403905</v>
      </c>
      <c r="J144" s="155">
        <v>2.2562669572145255</v>
      </c>
      <c r="K144" s="155">
        <v>7.4202126474953722E-2</v>
      </c>
      <c r="L144" s="155">
        <v>0.28534892743705687</v>
      </c>
      <c r="M144" s="155">
        <v>-0.24038541588399243</v>
      </c>
      <c r="N144" s="155">
        <v>-5.1691180975899087E-2</v>
      </c>
      <c r="O144" s="177">
        <v>0.21154597026391553</v>
      </c>
      <c r="P144" s="155">
        <v>-9.2375139615008539E-2</v>
      </c>
    </row>
    <row r="145" spans="1:16" s="91" customFormat="1" ht="21.75" customHeight="1" x14ac:dyDescent="0.25">
      <c r="A145" s="86">
        <v>2019</v>
      </c>
      <c r="B145" s="165" t="s">
        <v>3</v>
      </c>
      <c r="C145" s="264">
        <v>0.50391408235497259</v>
      </c>
      <c r="D145" s="264">
        <v>0.2216363302298241</v>
      </c>
      <c r="E145" s="264">
        <v>2.1244150018589592</v>
      </c>
      <c r="F145" s="155">
        <v>0.86709274505512024</v>
      </c>
      <c r="G145" s="155">
        <v>2.3936898088120051</v>
      </c>
      <c r="H145" s="264">
        <v>1.2583169186995535</v>
      </c>
      <c r="I145" s="264">
        <v>2.6730834874298282</v>
      </c>
      <c r="J145" s="264">
        <v>-0.95398242765438734</v>
      </c>
      <c r="K145" s="264">
        <v>0.29179678405051312</v>
      </c>
      <c r="L145" s="264">
        <v>0.84780883835335885</v>
      </c>
      <c r="M145" s="264">
        <v>0.57813078070096946</v>
      </c>
      <c r="N145" s="264">
        <v>-0.21524192641999562</v>
      </c>
      <c r="O145" s="177">
        <v>0.49465087937718977</v>
      </c>
      <c r="P145" s="264">
        <v>0.38763996173694082</v>
      </c>
    </row>
    <row r="146" spans="1:16" s="91" customFormat="1" x14ac:dyDescent="0.25">
      <c r="A146" s="86"/>
      <c r="B146" s="165" t="s">
        <v>4</v>
      </c>
      <c r="C146" s="264">
        <v>-0.14165244919021047</v>
      </c>
      <c r="D146" s="264">
        <v>2.056806068550765</v>
      </c>
      <c r="E146" s="264">
        <v>-1.9057333104531171</v>
      </c>
      <c r="F146" s="155">
        <v>0.18738824473378823</v>
      </c>
      <c r="G146" s="155">
        <v>-3.5187723368002688</v>
      </c>
      <c r="H146" s="264">
        <v>2.9830731160778168</v>
      </c>
      <c r="I146" s="264">
        <v>-0.80217397163859783</v>
      </c>
      <c r="J146" s="264">
        <v>-2.090380636410194</v>
      </c>
      <c r="K146" s="264">
        <v>0.34441663161484115</v>
      </c>
      <c r="L146" s="264">
        <v>0.37340670135626031</v>
      </c>
      <c r="M146" s="264">
        <v>1.6024831429054531</v>
      </c>
      <c r="N146" s="264">
        <v>0.50389722008854498</v>
      </c>
      <c r="O146" s="177">
        <v>-0.24805547300460473</v>
      </c>
      <c r="P146" s="264">
        <v>-0.25704620620063956</v>
      </c>
    </row>
    <row r="147" spans="1:16" s="91" customFormat="1" x14ac:dyDescent="0.25">
      <c r="A147" s="86"/>
      <c r="B147" s="165" t="s">
        <v>1</v>
      </c>
      <c r="C147" s="264">
        <v>0.14937013908924435</v>
      </c>
      <c r="D147" s="264">
        <v>0.16363769887779434</v>
      </c>
      <c r="E147" s="264">
        <v>0.6733208765862031</v>
      </c>
      <c r="F147" s="155">
        <v>-0.91986531323827725</v>
      </c>
      <c r="G147" s="155">
        <v>-7.4025287829149189E-2</v>
      </c>
      <c r="H147" s="264">
        <v>4.0052586684056202</v>
      </c>
      <c r="I147" s="264">
        <v>0.90645793780628203</v>
      </c>
      <c r="J147" s="264">
        <v>-1.2447425548473667</v>
      </c>
      <c r="K147" s="264">
        <v>0.1496753175177723</v>
      </c>
      <c r="L147" s="264">
        <v>-0.51926470750413012</v>
      </c>
      <c r="M147" s="264">
        <v>-0.43937139737197928</v>
      </c>
      <c r="N147" s="264">
        <v>0.41037605900242635</v>
      </c>
      <c r="O147" s="177">
        <v>0.38142248397134981</v>
      </c>
      <c r="P147" s="264">
        <v>0.14305082351597775</v>
      </c>
    </row>
    <row r="148" spans="1:16" s="91" customFormat="1" x14ac:dyDescent="0.25">
      <c r="A148" s="86"/>
      <c r="B148" s="165" t="s">
        <v>2</v>
      </c>
      <c r="C148" s="264">
        <v>6.3598889901128608E-2</v>
      </c>
      <c r="D148" s="264">
        <v>-0.48776585027294761</v>
      </c>
      <c r="E148" s="264">
        <v>-1.7137349558373871</v>
      </c>
      <c r="F148" s="155">
        <v>3.1648762324561597</v>
      </c>
      <c r="G148" s="155">
        <v>-2.0548413571065294</v>
      </c>
      <c r="H148" s="264">
        <v>-3.0749140356766458</v>
      </c>
      <c r="I148" s="264">
        <v>-0.58613342898211629</v>
      </c>
      <c r="J148" s="264">
        <v>1.2187935910057401</v>
      </c>
      <c r="K148" s="264">
        <v>0.35199721076606405</v>
      </c>
      <c r="L148" s="264">
        <v>-0.10341816893811862</v>
      </c>
      <c r="M148" s="264">
        <v>0.10357840952430752</v>
      </c>
      <c r="N148" s="264">
        <v>0.51881004162879218</v>
      </c>
      <c r="O148" s="177">
        <v>0.47029564874170315</v>
      </c>
      <c r="P148" s="264">
        <v>5.7285384775007664E-2</v>
      </c>
    </row>
    <row r="149" spans="1:16" s="91" customFormat="1" ht="21.75" customHeight="1" x14ac:dyDescent="0.25">
      <c r="A149" s="86">
        <v>2020</v>
      </c>
      <c r="B149" s="165" t="s">
        <v>3</v>
      </c>
      <c r="C149" s="264">
        <v>-2.9149989869289961</v>
      </c>
      <c r="D149" s="264">
        <v>-1.1393418293743851</v>
      </c>
      <c r="E149" s="264">
        <v>-1.6447791274725954</v>
      </c>
      <c r="F149" s="155">
        <v>-3.504452761213761</v>
      </c>
      <c r="G149" s="155">
        <v>-3.9968037390572198</v>
      </c>
      <c r="H149" s="264">
        <v>4.7910354897489293</v>
      </c>
      <c r="I149" s="264">
        <v>3.2624256196041035</v>
      </c>
      <c r="J149" s="264">
        <v>-5.8701024461955686</v>
      </c>
      <c r="K149" s="264">
        <v>-2.9780145647351652</v>
      </c>
      <c r="L149" s="264">
        <v>-5.573483742700569</v>
      </c>
      <c r="M149" s="264">
        <v>-5.9032928308548787</v>
      </c>
      <c r="N149" s="264">
        <v>-1.7439432903548213</v>
      </c>
      <c r="O149" s="177">
        <v>-2.127217349680699</v>
      </c>
      <c r="P149" s="264">
        <v>-2.9211241711816438</v>
      </c>
    </row>
    <row r="150" spans="1:16" s="91" customFormat="1" x14ac:dyDescent="0.25">
      <c r="A150" s="86"/>
      <c r="B150" s="165" t="s">
        <v>4</v>
      </c>
      <c r="C150" s="264">
        <v>-18.49007518459176</v>
      </c>
      <c r="D150" s="264">
        <v>-6.6576091727153734</v>
      </c>
      <c r="E150" s="264">
        <v>-15.709255968963266</v>
      </c>
      <c r="F150" s="155">
        <v>-32.057561654044733</v>
      </c>
      <c r="G150" s="155">
        <v>-15.962029120753741</v>
      </c>
      <c r="H150" s="264">
        <v>-13.242548473247485</v>
      </c>
      <c r="I150" s="264">
        <v>-7.2578100001943984</v>
      </c>
      <c r="J150" s="264">
        <v>-38.679009897003489</v>
      </c>
      <c r="K150" s="264">
        <v>-17.773822198334155</v>
      </c>
      <c r="L150" s="264">
        <v>-34.390856582867436</v>
      </c>
      <c r="M150" s="264">
        <v>-15.945085414646421</v>
      </c>
      <c r="N150" s="264">
        <v>-8.4793709673090856</v>
      </c>
      <c r="O150" s="177">
        <v>-20.725997663992324</v>
      </c>
      <c r="P150" s="264">
        <v>-18.495217398174667</v>
      </c>
    </row>
    <row r="151" spans="1:16" s="91" customFormat="1" x14ac:dyDescent="0.25">
      <c r="A151" s="86"/>
      <c r="B151" s="165" t="s">
        <v>1</v>
      </c>
      <c r="C151" s="264">
        <v>15.811233797981972</v>
      </c>
      <c r="D151" s="264">
        <v>3.8601009931477748</v>
      </c>
      <c r="E151" s="264">
        <v>15.170008072444974</v>
      </c>
      <c r="F151" s="155">
        <v>17.824759011119152</v>
      </c>
      <c r="G151" s="155">
        <v>17.457312845317684</v>
      </c>
      <c r="H151" s="264">
        <v>12.251640072388215</v>
      </c>
      <c r="I151" s="264">
        <v>6.5747446591817971</v>
      </c>
      <c r="J151" s="264">
        <v>52.62621703839514</v>
      </c>
      <c r="K151" s="264">
        <v>14.143631834071545</v>
      </c>
      <c r="L151" s="264">
        <v>45.032830829331402</v>
      </c>
      <c r="M151" s="264">
        <v>7.4177896653881303</v>
      </c>
      <c r="N151" s="264">
        <v>4.1997738909445248</v>
      </c>
      <c r="O151" s="177">
        <v>16.85682422085959</v>
      </c>
      <c r="P151" s="264">
        <v>15.811652355070848</v>
      </c>
    </row>
    <row r="152" spans="1:16" s="91" customFormat="1" x14ac:dyDescent="0.25">
      <c r="A152" s="86"/>
      <c r="B152" s="165" t="s">
        <v>2</v>
      </c>
      <c r="C152" s="264">
        <v>1.9889628043245011</v>
      </c>
      <c r="D152" s="264">
        <v>-0.22662119026093386</v>
      </c>
      <c r="E152" s="264">
        <v>-0.29699470964836827</v>
      </c>
      <c r="F152" s="155">
        <v>5.0222513725370455</v>
      </c>
      <c r="G152" s="155">
        <v>1.1329031351444252</v>
      </c>
      <c r="H152" s="264">
        <v>-6.8653345580769631</v>
      </c>
      <c r="I152" s="264">
        <v>-0.13154020926335885</v>
      </c>
      <c r="J152" s="264">
        <v>4.5255904792882662</v>
      </c>
      <c r="K152" s="264">
        <v>2.3312533713134798</v>
      </c>
      <c r="L152" s="264">
        <v>-4.8532648308120541</v>
      </c>
      <c r="M152" s="264">
        <v>4.8779701171355994</v>
      </c>
      <c r="N152" s="264">
        <v>2.5061022132059296</v>
      </c>
      <c r="O152" s="177">
        <v>4.9202359242899174</v>
      </c>
      <c r="P152" s="264">
        <v>1.989331407233319</v>
      </c>
    </row>
    <row r="153" spans="1:16" s="91" customFormat="1" x14ac:dyDescent="0.25">
      <c r="A153" s="86"/>
      <c r="B153" s="165"/>
      <c r="C153" s="264"/>
      <c r="D153" s="264"/>
      <c r="E153" s="264"/>
      <c r="F153" s="155"/>
      <c r="G153" s="155"/>
      <c r="H153" s="264"/>
      <c r="I153" s="264"/>
      <c r="J153" s="264"/>
      <c r="K153" s="264"/>
      <c r="L153" s="264"/>
      <c r="M153" s="264"/>
      <c r="N153" s="264"/>
      <c r="O153" s="177"/>
      <c r="P153" s="264"/>
    </row>
    <row r="154" spans="1:16" s="91" customFormat="1" ht="13" x14ac:dyDescent="0.3">
      <c r="A154" s="85" t="s">
        <v>208</v>
      </c>
      <c r="B154" s="84"/>
      <c r="C154" s="156"/>
      <c r="D154" s="264"/>
      <c r="E154" s="264"/>
      <c r="F154" s="155"/>
      <c r="G154" s="155"/>
      <c r="O154" s="258"/>
    </row>
    <row r="155" spans="1:16" s="91" customFormat="1" ht="21.75" customHeight="1" x14ac:dyDescent="0.25">
      <c r="A155" s="191">
        <v>2017</v>
      </c>
      <c r="B155" s="259" t="s">
        <v>3</v>
      </c>
      <c r="C155" s="155">
        <v>1.3968459905745911</v>
      </c>
      <c r="D155" s="155">
        <v>4.6066918046949068</v>
      </c>
      <c r="E155" s="155">
        <v>1.2807447002849859</v>
      </c>
      <c r="F155" s="155">
        <v>-0.63824555190233889</v>
      </c>
      <c r="G155" s="155">
        <v>2.6792678582567842</v>
      </c>
      <c r="H155" s="155">
        <v>-7.3755718386254721</v>
      </c>
      <c r="I155" s="155">
        <v>11.764353786136184</v>
      </c>
      <c r="J155" s="155">
        <v>4.1329975534470709</v>
      </c>
      <c r="K155" s="155">
        <v>1.1511126395265414</v>
      </c>
      <c r="L155" s="155">
        <v>-9.5374065112618922E-3</v>
      </c>
      <c r="M155" s="155">
        <v>3.2532555979655431</v>
      </c>
      <c r="N155" s="155">
        <v>1.711544297803469</v>
      </c>
      <c r="O155" s="177">
        <v>0.45982201037351178</v>
      </c>
      <c r="P155" s="155">
        <v>0.96654858430436086</v>
      </c>
    </row>
    <row r="156" spans="1:16" s="91" customFormat="1" x14ac:dyDescent="0.25">
      <c r="A156" s="191"/>
      <c r="B156" s="191" t="s">
        <v>4</v>
      </c>
      <c r="C156" s="155">
        <v>1.0892115850317241</v>
      </c>
      <c r="D156" s="155">
        <v>4.4961047534012533</v>
      </c>
      <c r="E156" s="155">
        <v>0.26217750611252644</v>
      </c>
      <c r="F156" s="155">
        <v>0.85494371008287828</v>
      </c>
      <c r="G156" s="155">
        <v>-0.21195318448961054</v>
      </c>
      <c r="H156" s="155">
        <v>-0.42059981399762414</v>
      </c>
      <c r="I156" s="155">
        <v>4.5118696570488614</v>
      </c>
      <c r="J156" s="155">
        <v>3.9090611792573116</v>
      </c>
      <c r="K156" s="155">
        <v>0.98809607582523995</v>
      </c>
      <c r="L156" s="155">
        <v>5.9393335004798153E-2</v>
      </c>
      <c r="M156" s="155">
        <v>2.8307044315347252</v>
      </c>
      <c r="N156" s="155">
        <v>0.87502632588825069</v>
      </c>
      <c r="O156" s="177">
        <v>1.0179045493268202</v>
      </c>
      <c r="P156" s="155">
        <v>0.71441114405297323</v>
      </c>
    </row>
    <row r="157" spans="1:16" s="91" customFormat="1" x14ac:dyDescent="0.25">
      <c r="A157" s="191"/>
      <c r="B157" s="260" t="s">
        <v>1</v>
      </c>
      <c r="C157" s="155">
        <v>0.70664232865862431</v>
      </c>
      <c r="D157" s="155">
        <v>2.711175129234622</v>
      </c>
      <c r="E157" s="155">
        <v>1.3181037602344459</v>
      </c>
      <c r="F157" s="155">
        <v>1.2417660754616699</v>
      </c>
      <c r="G157" s="155">
        <v>0.56940914453424973</v>
      </c>
      <c r="H157" s="155">
        <v>3.6878049415620007</v>
      </c>
      <c r="I157" s="155">
        <v>1.8504890521792827</v>
      </c>
      <c r="J157" s="155">
        <v>1.3747734402610234</v>
      </c>
      <c r="K157" s="155">
        <v>0.48596409850514277</v>
      </c>
      <c r="L157" s="155">
        <v>1.4990796063852452</v>
      </c>
      <c r="M157" s="155">
        <v>1.5676914226459004E-2</v>
      </c>
      <c r="N157" s="155">
        <v>-0.20616403719475596</v>
      </c>
      <c r="O157" s="177">
        <v>0.91035339961911266</v>
      </c>
      <c r="P157" s="155">
        <v>0.36520933781185594</v>
      </c>
    </row>
    <row r="158" spans="1:16" s="91" customFormat="1" x14ac:dyDescent="0.25">
      <c r="A158" s="191"/>
      <c r="B158" s="261" t="s">
        <v>2</v>
      </c>
      <c r="C158" s="155">
        <v>0.87337366388346993</v>
      </c>
      <c r="D158" s="155">
        <v>-1.6452618952073284</v>
      </c>
      <c r="E158" s="155">
        <v>3.0530522363983792</v>
      </c>
      <c r="F158" s="155">
        <v>0.54539676809213233</v>
      </c>
      <c r="G158" s="155">
        <v>2.4734220715027622</v>
      </c>
      <c r="H158" s="155">
        <v>7.7290831221485723</v>
      </c>
      <c r="I158" s="155">
        <v>0.1916799006560943</v>
      </c>
      <c r="J158" s="155">
        <v>-0.62958333337738148</v>
      </c>
      <c r="K158" s="155">
        <v>0.57836457514244266</v>
      </c>
      <c r="L158" s="155">
        <v>2.5763200417453724</v>
      </c>
      <c r="M158" s="155">
        <v>-0.42068011522374826</v>
      </c>
      <c r="N158" s="155">
        <v>-0.25923794142349577</v>
      </c>
      <c r="O158" s="177">
        <v>0.83701492505385833</v>
      </c>
      <c r="P158" s="155">
        <v>0.56333821024288078</v>
      </c>
    </row>
    <row r="159" spans="1:16" s="91" customFormat="1" ht="21.75" customHeight="1" x14ac:dyDescent="0.25">
      <c r="A159" s="191">
        <v>2018</v>
      </c>
      <c r="B159" s="262" t="s">
        <v>3</v>
      </c>
      <c r="C159" s="155">
        <v>0.84837076618129448</v>
      </c>
      <c r="D159" s="155">
        <v>-5.4040328766460473</v>
      </c>
      <c r="E159" s="155">
        <v>2.0251091285759415</v>
      </c>
      <c r="F159" s="155">
        <v>-1.8476178996602144</v>
      </c>
      <c r="G159" s="155">
        <v>1.4268041851506652</v>
      </c>
      <c r="H159" s="155">
        <v>8.422108106898385</v>
      </c>
      <c r="I159" s="155">
        <v>-2.1587005024007899</v>
      </c>
      <c r="J159" s="155">
        <v>-1.1521987308553139</v>
      </c>
      <c r="K159" s="155">
        <v>0.88654311987310663</v>
      </c>
      <c r="L159" s="155">
        <v>2.1064244277327449</v>
      </c>
      <c r="M159" s="155">
        <v>0.82910607765069866</v>
      </c>
      <c r="N159" s="155">
        <v>0.3699389164268263</v>
      </c>
      <c r="O159" s="177">
        <v>0.87475331455759697</v>
      </c>
      <c r="P159" s="155">
        <v>0.57032803130174781</v>
      </c>
    </row>
    <row r="160" spans="1:16" s="91" customFormat="1" x14ac:dyDescent="0.25">
      <c r="A160" s="191"/>
      <c r="B160" s="263" t="s">
        <v>4</v>
      </c>
      <c r="C160" s="155">
        <v>1.4667041513898083</v>
      </c>
      <c r="D160" s="155">
        <v>-6.271482714038501</v>
      </c>
      <c r="E160" s="155">
        <v>4.0204561602580124</v>
      </c>
      <c r="F160" s="155">
        <v>8.2771385148783239E-3</v>
      </c>
      <c r="G160" s="155">
        <v>3.7014409947128124</v>
      </c>
      <c r="H160" s="155">
        <v>6.4779068778982429</v>
      </c>
      <c r="I160" s="155">
        <v>4.7970244353918279</v>
      </c>
      <c r="J160" s="155">
        <v>-0.6701733898312412</v>
      </c>
      <c r="K160" s="155">
        <v>1.2608891495030639</v>
      </c>
      <c r="L160" s="155">
        <v>3.0059616584702686</v>
      </c>
      <c r="M160" s="155">
        <v>0.94161205828986461</v>
      </c>
      <c r="N160" s="155">
        <v>1.1300571394678993</v>
      </c>
      <c r="O160" s="177">
        <v>0.64849616017477185</v>
      </c>
      <c r="P160" s="155">
        <v>1.2190290152783279</v>
      </c>
    </row>
    <row r="161" spans="1:16" s="91" customFormat="1" x14ac:dyDescent="0.25">
      <c r="A161" s="191"/>
      <c r="B161" s="263" t="s">
        <v>1</v>
      </c>
      <c r="C161" s="155">
        <v>1.551691421490986</v>
      </c>
      <c r="D161" s="155">
        <v>-4.7902442034399524</v>
      </c>
      <c r="E161" s="155">
        <v>3.0164710421519914</v>
      </c>
      <c r="F161" s="155">
        <v>0.81280335477660337</v>
      </c>
      <c r="G161" s="155">
        <v>4.5964405633551531</v>
      </c>
      <c r="H161" s="155">
        <v>-2.0042778530931948</v>
      </c>
      <c r="I161" s="155">
        <v>3.6810738426483969</v>
      </c>
      <c r="J161" s="155">
        <v>0.7286405113420269</v>
      </c>
      <c r="K161" s="155">
        <v>1.4364826068811842</v>
      </c>
      <c r="L161" s="155">
        <v>1.7735402344833506</v>
      </c>
      <c r="M161" s="155">
        <v>2.305236131506172</v>
      </c>
      <c r="N161" s="155">
        <v>1.733429218710314</v>
      </c>
      <c r="O161" s="177">
        <v>0.67327254588942509</v>
      </c>
      <c r="P161" s="155">
        <v>1.2482362855430029</v>
      </c>
    </row>
    <row r="162" spans="1:16" s="91" customFormat="1" x14ac:dyDescent="0.25">
      <c r="A162" s="191"/>
      <c r="B162" s="263" t="s">
        <v>2</v>
      </c>
      <c r="C162" s="155">
        <v>1.5079856879936182</v>
      </c>
      <c r="D162" s="155">
        <v>-0.71190703305732406</v>
      </c>
      <c r="E162" s="155">
        <v>0.91266792953503817</v>
      </c>
      <c r="F162" s="155">
        <v>-6.1458638586953107E-2</v>
      </c>
      <c r="G162" s="155">
        <v>2.4669952661060757</v>
      </c>
      <c r="H162" s="155">
        <v>-3.2756330615657747</v>
      </c>
      <c r="I162" s="155">
        <v>-0.84352248018367826</v>
      </c>
      <c r="J162" s="155">
        <v>2.12417819995947</v>
      </c>
      <c r="K162" s="155">
        <v>1.6340866758300709</v>
      </c>
      <c r="L162" s="155">
        <v>1.772691159337425</v>
      </c>
      <c r="M162" s="155">
        <v>1.2390617970994278</v>
      </c>
      <c r="N162" s="155">
        <v>2.2044055401294171</v>
      </c>
      <c r="O162" s="177">
        <v>1.0655628970364317</v>
      </c>
      <c r="P162" s="155">
        <v>1.1492411984730611</v>
      </c>
    </row>
    <row r="163" spans="1:16" s="91" customFormat="1" ht="21.75" customHeight="1" x14ac:dyDescent="0.25">
      <c r="A163" s="313">
        <v>2019</v>
      </c>
      <c r="B163" s="312" t="s">
        <v>3</v>
      </c>
      <c r="C163" s="264">
        <v>1.419976019335345</v>
      </c>
      <c r="D163" s="264">
        <v>1.69544182621999</v>
      </c>
      <c r="E163" s="264">
        <v>1.6039831976636165</v>
      </c>
      <c r="F163" s="155">
        <v>2.5109068125882539</v>
      </c>
      <c r="G163" s="155">
        <v>2.5636376990223031</v>
      </c>
      <c r="H163" s="264">
        <v>-2.8366244118993578</v>
      </c>
      <c r="I163" s="264">
        <v>2.5251520937510596</v>
      </c>
      <c r="J163" s="264">
        <v>1.8597814314226024</v>
      </c>
      <c r="K163" s="264">
        <v>1.3463471789115111</v>
      </c>
      <c r="L163" s="264">
        <v>2.001494054101105</v>
      </c>
      <c r="M163" s="264">
        <v>0.53579445355633748</v>
      </c>
      <c r="N163" s="264">
        <v>1.4201172271095519</v>
      </c>
      <c r="O163" s="177">
        <v>1.202759729959757</v>
      </c>
      <c r="P163" s="264">
        <v>1.0062987859734474</v>
      </c>
    </row>
    <row r="164" spans="1:16" s="91" customFormat="1" x14ac:dyDescent="0.25">
      <c r="A164" s="313"/>
      <c r="B164" s="312" t="s">
        <v>4</v>
      </c>
      <c r="C164" s="264">
        <v>0.49698692368325137</v>
      </c>
      <c r="D164" s="264">
        <v>4.026872450179253</v>
      </c>
      <c r="E164" s="264">
        <v>-1.8428103002561147</v>
      </c>
      <c r="F164" s="155">
        <v>1.102927479360627</v>
      </c>
      <c r="G164" s="155">
        <v>-2.2061993669313495</v>
      </c>
      <c r="H164" s="264">
        <v>-0.4966496385762853</v>
      </c>
      <c r="I164" s="264">
        <v>-3.7973935882853027</v>
      </c>
      <c r="J164" s="264">
        <v>-1.538547782285693</v>
      </c>
      <c r="K164" s="264">
        <v>1.0926486217623044</v>
      </c>
      <c r="L164" s="264">
        <v>1.3009111574605825</v>
      </c>
      <c r="M164" s="264">
        <v>2.0927650852683888</v>
      </c>
      <c r="N164" s="264">
        <v>1.056932172230729</v>
      </c>
      <c r="O164" s="177">
        <v>0.71104013130858235</v>
      </c>
      <c r="P164" s="264">
        <v>3.2459914223070818E-2</v>
      </c>
    </row>
    <row r="165" spans="1:16" s="91" customFormat="1" x14ac:dyDescent="0.25">
      <c r="A165" s="313"/>
      <c r="B165" s="312" t="s">
        <v>1</v>
      </c>
      <c r="C165" s="264">
        <v>0.53505527504524864</v>
      </c>
      <c r="D165" s="264">
        <v>3.416713920045833</v>
      </c>
      <c r="E165" s="264">
        <v>-0.30292712471101657</v>
      </c>
      <c r="F165" s="155">
        <v>-1.0725794999131955</v>
      </c>
      <c r="G165" s="155">
        <v>-1.9577034701283802</v>
      </c>
      <c r="H165" s="264">
        <v>7.0303142539464458</v>
      </c>
      <c r="I165" s="264">
        <v>-1.1595506047635373</v>
      </c>
      <c r="J165" s="264">
        <v>-2.0707248711185344</v>
      </c>
      <c r="K165" s="264">
        <v>0.86263421458463441</v>
      </c>
      <c r="L165" s="264">
        <v>0.98610165542571959</v>
      </c>
      <c r="M165" s="264">
        <v>1.4963150251425583</v>
      </c>
      <c r="N165" s="264">
        <v>0.64707430796013821</v>
      </c>
      <c r="O165" s="177">
        <v>0.84060067295745888</v>
      </c>
      <c r="P165" s="264">
        <v>0.18020638530884536</v>
      </c>
    </row>
    <row r="166" spans="1:16" s="91" customFormat="1" x14ac:dyDescent="0.25">
      <c r="A166" s="313"/>
      <c r="B166" s="312" t="s">
        <v>2</v>
      </c>
      <c r="C166" s="264">
        <v>0.57538218162374033</v>
      </c>
      <c r="D166" s="264">
        <v>1.9506566368309164</v>
      </c>
      <c r="E166" s="264">
        <v>-0.87563154568300883</v>
      </c>
      <c r="F166" s="155">
        <v>3.2954063713338089</v>
      </c>
      <c r="G166" s="155">
        <v>-3.3109303413750069</v>
      </c>
      <c r="H166" s="264">
        <v>5.1206518322206129</v>
      </c>
      <c r="I166" s="264">
        <v>2.1703042237355197</v>
      </c>
      <c r="J166" s="264">
        <v>-3.0642973703068344</v>
      </c>
      <c r="K166" s="264">
        <v>1.1426179004705661</v>
      </c>
      <c r="L166" s="264">
        <v>0.59461801464748554</v>
      </c>
      <c r="M166" s="264">
        <v>1.8462668661398673</v>
      </c>
      <c r="N166" s="264">
        <v>1.2215640579392506</v>
      </c>
      <c r="O166" s="177">
        <v>1.1009745924395187</v>
      </c>
      <c r="P166" s="264">
        <v>0.33027523382846979</v>
      </c>
    </row>
    <row r="167" spans="1:16" s="91" customFormat="1" ht="21.75" customHeight="1" x14ac:dyDescent="0.25">
      <c r="A167" s="313">
        <v>2020</v>
      </c>
      <c r="B167" s="312" t="s">
        <v>3</v>
      </c>
      <c r="C167" s="264">
        <v>-2.8459620687824372</v>
      </c>
      <c r="D167" s="264">
        <v>0.56619892769067537</v>
      </c>
      <c r="E167" s="264">
        <v>-4.5341003618315279</v>
      </c>
      <c r="F167" s="155">
        <v>-1.1813814219077012</v>
      </c>
      <c r="G167" s="155">
        <v>-9.3453927868307538</v>
      </c>
      <c r="H167" s="264">
        <v>8.788120245967491</v>
      </c>
      <c r="I167" s="264">
        <v>2.7567604096304654</v>
      </c>
      <c r="J167" s="264">
        <v>-7.8756725259117255</v>
      </c>
      <c r="K167" s="264">
        <v>-2.154932751343519</v>
      </c>
      <c r="L167" s="264">
        <v>-5.8105531218596518</v>
      </c>
      <c r="M167" s="264">
        <v>-4.7168775638785077</v>
      </c>
      <c r="N167" s="264">
        <v>-0.32914915740860362</v>
      </c>
      <c r="O167" s="177">
        <v>-1.5367123977752084</v>
      </c>
      <c r="P167" s="264">
        <v>-2.9765981647898565</v>
      </c>
    </row>
    <row r="168" spans="1:16" s="91" customFormat="1" x14ac:dyDescent="0.25">
      <c r="A168" s="313"/>
      <c r="B168" s="312" t="s">
        <v>4</v>
      </c>
      <c r="C168" s="264">
        <v>-20.697482769204445</v>
      </c>
      <c r="D168" s="264">
        <v>-8.0209365162993489</v>
      </c>
      <c r="E168" s="264">
        <v>-17.967767315487837</v>
      </c>
      <c r="F168" s="155">
        <v>-32.985797735600556</v>
      </c>
      <c r="G168" s="155">
        <v>-21.037185931707647</v>
      </c>
      <c r="H168" s="264">
        <v>-8.3521225057271113</v>
      </c>
      <c r="I168" s="264">
        <v>-3.9304853823128649</v>
      </c>
      <c r="J168" s="264">
        <v>-42.302349758857716</v>
      </c>
      <c r="K168" s="264">
        <v>-19.821887787335434</v>
      </c>
      <c r="L168" s="264">
        <v>-38.433005995353966</v>
      </c>
      <c r="M168" s="264">
        <v>-21.173041543392436</v>
      </c>
      <c r="N168" s="264">
        <v>-9.237957754396442</v>
      </c>
      <c r="O168" s="177">
        <v>-21.750107946242824</v>
      </c>
      <c r="P168" s="264">
        <v>-20.717494588976702</v>
      </c>
    </row>
    <row r="169" spans="1:16" s="91" customFormat="1" x14ac:dyDescent="0.25">
      <c r="A169" s="313"/>
      <c r="B169" s="312" t="s">
        <v>1</v>
      </c>
      <c r="C169" s="264">
        <v>-8.295755120285996</v>
      </c>
      <c r="D169" s="264">
        <v>-4.6265187433450095</v>
      </c>
      <c r="E169" s="264">
        <v>-6.1553466378875488</v>
      </c>
      <c r="F169" s="155">
        <v>-20.307615072507048</v>
      </c>
      <c r="G169" s="155">
        <v>-7.1836929098634483</v>
      </c>
      <c r="H169" s="264">
        <v>-1.0855346200817628</v>
      </c>
      <c r="I169" s="264">
        <v>1.4660924499212413</v>
      </c>
      <c r="J169" s="264">
        <v>-10.82830103297715</v>
      </c>
      <c r="K169" s="264">
        <v>-8.6185662356065613</v>
      </c>
      <c r="L169" s="264">
        <v>-10.241561847202707</v>
      </c>
      <c r="M169" s="264">
        <v>-14.952147628056933</v>
      </c>
      <c r="N169" s="264">
        <v>-5.8126794155718979</v>
      </c>
      <c r="O169" s="177">
        <v>-8.9071099536646159</v>
      </c>
      <c r="P169" s="264">
        <v>-8.3127797785811133</v>
      </c>
    </row>
    <row r="170" spans="1:16" s="91" customFormat="1" x14ac:dyDescent="0.25">
      <c r="A170" s="313"/>
      <c r="B170" s="312" t="s">
        <v>2</v>
      </c>
      <c r="C170" s="264">
        <v>-6.5312368953806876</v>
      </c>
      <c r="D170" s="264">
        <v>-4.3762351922847724</v>
      </c>
      <c r="E170" s="264">
        <v>-4.8026296814743468</v>
      </c>
      <c r="F170" s="155">
        <v>-18.872837461912518</v>
      </c>
      <c r="G170" s="155">
        <v>-4.1628731387054803</v>
      </c>
      <c r="H170" s="264">
        <v>-4.9537532118744121</v>
      </c>
      <c r="I170" s="264">
        <v>1.9300699537651234</v>
      </c>
      <c r="J170" s="264">
        <v>-7.9150802149291817</v>
      </c>
      <c r="K170" s="264">
        <v>-6.8162377243168208</v>
      </c>
      <c r="L170" s="264">
        <v>-14.509363708091971</v>
      </c>
      <c r="M170" s="264">
        <v>-10.895831484656016</v>
      </c>
      <c r="N170" s="264">
        <v>-3.9505630138582215</v>
      </c>
      <c r="O170" s="177">
        <v>-4.8725053213615421</v>
      </c>
      <c r="P170" s="264">
        <v>-6.5423546820193135</v>
      </c>
    </row>
    <row r="171" spans="1:16" s="91" customFormat="1" x14ac:dyDescent="0.25">
      <c r="A171" s="313"/>
      <c r="B171" s="312"/>
      <c r="C171" s="321"/>
      <c r="D171" s="264"/>
      <c r="E171" s="264"/>
      <c r="F171" s="155"/>
      <c r="G171" s="155"/>
      <c r="H171" s="264"/>
      <c r="I171" s="264"/>
      <c r="J171" s="264"/>
      <c r="K171" s="264"/>
      <c r="L171" s="264"/>
      <c r="M171" s="264"/>
      <c r="N171" s="264"/>
      <c r="O171" s="177"/>
      <c r="P171" s="264"/>
    </row>
    <row r="172" spans="1:16" s="91" customFormat="1" ht="15" x14ac:dyDescent="0.3">
      <c r="A172" s="85" t="s">
        <v>223</v>
      </c>
      <c r="B172" s="84"/>
      <c r="F172" s="191"/>
      <c r="G172" s="191"/>
      <c r="O172" s="258"/>
    </row>
    <row r="173" spans="1:16" s="91" customFormat="1" ht="21.75" customHeight="1" x14ac:dyDescent="0.25">
      <c r="A173" s="265">
        <v>2017</v>
      </c>
      <c r="B173" s="265" t="s">
        <v>3</v>
      </c>
      <c r="C173" s="155">
        <v>1.0473574470621827</v>
      </c>
      <c r="D173" s="155">
        <v>8.0461018146820606E-2</v>
      </c>
      <c r="E173" s="155">
        <v>-0.92953906585249513</v>
      </c>
      <c r="F173" s="155">
        <v>-12.560510205383721</v>
      </c>
      <c r="G173" s="155">
        <v>0.27332729714522941</v>
      </c>
      <c r="H173" s="155">
        <v>-5.094350667664628</v>
      </c>
      <c r="I173" s="155">
        <v>12.415133457050871</v>
      </c>
      <c r="J173" s="155">
        <v>2.3052368074978915</v>
      </c>
      <c r="K173" s="155">
        <v>1.40349586287779</v>
      </c>
      <c r="L173" s="155">
        <v>0.98293409834423073</v>
      </c>
      <c r="M173" s="155">
        <v>2.7468114177662244</v>
      </c>
      <c r="N173" s="155">
        <v>2.0075214258531702</v>
      </c>
      <c r="O173" s="177">
        <v>0.50869492911401437</v>
      </c>
      <c r="P173" s="155">
        <v>0.53680979311029375</v>
      </c>
    </row>
    <row r="174" spans="1:16" s="91" customFormat="1" ht="12.75" customHeight="1" x14ac:dyDescent="0.25">
      <c r="A174" s="265"/>
      <c r="B174" s="265" t="s">
        <v>4</v>
      </c>
      <c r="C174" s="155">
        <v>1.1517260752874847</v>
      </c>
      <c r="D174" s="155">
        <v>2.0267908927314693</v>
      </c>
      <c r="E174" s="155">
        <v>-0.43912708759924612</v>
      </c>
      <c r="F174" s="155">
        <v>-7.7492955344003605</v>
      </c>
      <c r="G174" s="155">
        <v>-0.22296789442297893</v>
      </c>
      <c r="H174" s="155">
        <v>-2.7798830924173643</v>
      </c>
      <c r="I174" s="155">
        <v>10.740212752671766</v>
      </c>
      <c r="J174" s="155">
        <v>2.9349601108754229</v>
      </c>
      <c r="K174" s="155">
        <v>1.3461192463558689</v>
      </c>
      <c r="L174" s="155">
        <v>0.40014334093692128</v>
      </c>
      <c r="M174" s="155">
        <v>3.105071578091156</v>
      </c>
      <c r="N174" s="155">
        <v>1.9112757885286555</v>
      </c>
      <c r="O174" s="177">
        <v>0.64007058809666262</v>
      </c>
      <c r="P174" s="155">
        <v>0.69534729240545801</v>
      </c>
    </row>
    <row r="175" spans="1:16" s="91" customFormat="1" ht="12.75" customHeight="1" x14ac:dyDescent="0.25">
      <c r="A175" s="265"/>
      <c r="B175" s="265" t="s">
        <v>1</v>
      </c>
      <c r="C175" s="155">
        <v>1.0020521927749684</v>
      </c>
      <c r="D175" s="155">
        <v>3.2277571297291132</v>
      </c>
      <c r="E175" s="155">
        <v>4.0941297585035841E-2</v>
      </c>
      <c r="F175" s="155">
        <v>-3.6399389374167015</v>
      </c>
      <c r="G175" s="155">
        <v>2.6466757688126563E-2</v>
      </c>
      <c r="H175" s="155">
        <v>-1.9716088945051808</v>
      </c>
      <c r="I175" s="155">
        <v>7.9699614702163473</v>
      </c>
      <c r="J175" s="155">
        <v>3.3012759585155749</v>
      </c>
      <c r="K175" s="155">
        <v>0.99154251226609347</v>
      </c>
      <c r="L175" s="155">
        <v>0.52306977090215412</v>
      </c>
      <c r="M175" s="155">
        <v>2.2768638347661465</v>
      </c>
      <c r="N175" s="155">
        <v>1.1244268698399509</v>
      </c>
      <c r="O175" s="177">
        <v>0.67230231208785085</v>
      </c>
      <c r="P175" s="155">
        <v>0.59511130802137302</v>
      </c>
    </row>
    <row r="176" spans="1:16" s="91" customFormat="1" ht="12.75" customHeight="1" x14ac:dyDescent="0.25">
      <c r="A176" s="265"/>
      <c r="B176" s="265" t="s">
        <v>2</v>
      </c>
      <c r="C176" s="155">
        <v>1.0156515890773221</v>
      </c>
      <c r="D176" s="155">
        <v>2.5176095929754609</v>
      </c>
      <c r="E176" s="155">
        <v>1.4723191962655733</v>
      </c>
      <c r="F176" s="155">
        <v>0.49600814350185374</v>
      </c>
      <c r="G176" s="155">
        <v>1.3687822168608648</v>
      </c>
      <c r="H176" s="155">
        <v>0.7596300270864873</v>
      </c>
      <c r="I176" s="155">
        <v>4.4273755675516071</v>
      </c>
      <c r="J176" s="155">
        <v>2.1683282476736281</v>
      </c>
      <c r="K176" s="155">
        <v>0.79972148562231382</v>
      </c>
      <c r="L176" s="155">
        <v>1.0264638579019305</v>
      </c>
      <c r="M176" s="155">
        <v>1.3995727229092267</v>
      </c>
      <c r="N176" s="155">
        <v>0.52350293394022174</v>
      </c>
      <c r="O176" s="177">
        <v>0.8062997390410942</v>
      </c>
      <c r="P176" s="155">
        <v>0.6518743476612201</v>
      </c>
    </row>
    <row r="177" spans="1:16" s="91" customFormat="1" ht="21.75" customHeight="1" x14ac:dyDescent="0.25">
      <c r="A177" s="265">
        <v>2018</v>
      </c>
      <c r="B177" s="263" t="s">
        <v>3</v>
      </c>
      <c r="C177" s="155">
        <v>0.87914804888231401</v>
      </c>
      <c r="D177" s="155">
        <v>-1.3381659967890869E-2</v>
      </c>
      <c r="E177" s="155">
        <v>1.6600023271382724</v>
      </c>
      <c r="F177" s="155">
        <v>0.19324833431642219</v>
      </c>
      <c r="G177" s="155">
        <v>1.0589318362946614</v>
      </c>
      <c r="H177" s="155">
        <v>4.8059890274365671</v>
      </c>
      <c r="I177" s="155">
        <v>1.0465667200936224</v>
      </c>
      <c r="J177" s="155">
        <v>0.84848414096413194</v>
      </c>
      <c r="K177" s="155">
        <v>0.73440222737130512</v>
      </c>
      <c r="L177" s="155">
        <v>1.5571452258444509</v>
      </c>
      <c r="M177" s="155">
        <v>0.8020139513656801</v>
      </c>
      <c r="N177" s="155">
        <v>0.19297423821853954</v>
      </c>
      <c r="O177" s="155">
        <v>0.90991665913144004</v>
      </c>
      <c r="P177" s="266">
        <v>0.55320467472954249</v>
      </c>
    </row>
    <row r="178" spans="1:16" s="91" customFormat="1" ht="14.25" customHeight="1" x14ac:dyDescent="0.25">
      <c r="A178" s="265"/>
      <c r="B178" s="263" t="s">
        <v>4</v>
      </c>
      <c r="C178" s="155">
        <v>0.97447016021051525</v>
      </c>
      <c r="D178" s="155">
        <v>-2.7004573834252454</v>
      </c>
      <c r="E178" s="155">
        <v>2.605273244200049</v>
      </c>
      <c r="F178" s="155">
        <v>-1.7492642707040318E-2</v>
      </c>
      <c r="G178" s="155">
        <v>2.0451823001820344</v>
      </c>
      <c r="H178" s="155">
        <v>6.5514578437104944</v>
      </c>
      <c r="I178" s="155">
        <v>1.1556860762181884</v>
      </c>
      <c r="J178" s="155">
        <v>-0.2811692842929574</v>
      </c>
      <c r="K178" s="155">
        <v>0.80339283170511067</v>
      </c>
      <c r="L178" s="155">
        <v>2.2971405535349874</v>
      </c>
      <c r="M178" s="155">
        <v>0.34242246667821519</v>
      </c>
      <c r="N178" s="155">
        <v>0.2581640017282183</v>
      </c>
      <c r="O178" s="155">
        <v>0.8173926835674763</v>
      </c>
      <c r="P178" s="266">
        <v>0.67997901194237897</v>
      </c>
    </row>
    <row r="179" spans="1:16" s="91" customFormat="1" x14ac:dyDescent="0.25">
      <c r="A179" s="265"/>
      <c r="B179" s="263" t="s">
        <v>1</v>
      </c>
      <c r="C179" s="155">
        <v>1.1857994927822944</v>
      </c>
      <c r="D179" s="155">
        <v>-4.5430420629043482</v>
      </c>
      <c r="E179" s="155">
        <v>3.027614101959287</v>
      </c>
      <c r="F179" s="155">
        <v>-0.12125323266958787</v>
      </c>
      <c r="G179" s="155">
        <v>3.0439160659580722</v>
      </c>
      <c r="H179" s="155">
        <v>5.0305330902444609</v>
      </c>
      <c r="I179" s="155">
        <v>1.6128697122789362</v>
      </c>
      <c r="J179" s="155">
        <v>-0.43518133479796006</v>
      </c>
      <c r="K179" s="155">
        <v>1.0414276892043972</v>
      </c>
      <c r="L179" s="155">
        <v>2.3635384002170099</v>
      </c>
      <c r="M179" s="155">
        <v>0.90955034793164202</v>
      </c>
      <c r="N179" s="155">
        <v>0.74427674970390001</v>
      </c>
      <c r="O179" s="155">
        <v>0.75804702256361622</v>
      </c>
      <c r="P179" s="266">
        <v>0.90075644785598286</v>
      </c>
    </row>
    <row r="180" spans="1:16" s="91" customFormat="1" ht="12.75" customHeight="1" x14ac:dyDescent="0.25">
      <c r="A180" s="265"/>
      <c r="B180" s="263" t="s">
        <v>2</v>
      </c>
      <c r="C180" s="155">
        <v>1.343940598589711</v>
      </c>
      <c r="D180" s="155">
        <v>-4.3276921397182946</v>
      </c>
      <c r="E180" s="155">
        <v>2.4893683903950716</v>
      </c>
      <c r="F180" s="155">
        <v>-0.27191034341487352</v>
      </c>
      <c r="G180" s="155">
        <v>3.0388581559733012</v>
      </c>
      <c r="H180" s="155">
        <v>2.2455099496933286</v>
      </c>
      <c r="I180" s="155">
        <v>1.3541027396844498</v>
      </c>
      <c r="J180" s="155">
        <v>0.25207104849273776</v>
      </c>
      <c r="K180" s="155">
        <v>1.3048705906172131</v>
      </c>
      <c r="L180" s="155">
        <v>2.1624533275876274</v>
      </c>
      <c r="M180" s="155">
        <v>1.3258540556034148</v>
      </c>
      <c r="N180" s="155">
        <v>1.3593119001246947</v>
      </c>
      <c r="O180" s="155">
        <v>0.8154029542765926</v>
      </c>
      <c r="P180" s="266">
        <v>1.0467661177104333</v>
      </c>
    </row>
    <row r="181" spans="1:16" s="91" customFormat="1" ht="21.75" customHeight="1" x14ac:dyDescent="0.25">
      <c r="A181" s="265">
        <v>2019</v>
      </c>
      <c r="B181" s="263" t="s">
        <v>3</v>
      </c>
      <c r="C181" s="155">
        <v>1.4864848466844478</v>
      </c>
      <c r="D181" s="155">
        <v>-2.5989230903149689</v>
      </c>
      <c r="E181" s="155">
        <v>2.3801174697341452</v>
      </c>
      <c r="F181" s="155">
        <v>0.81079402446944471</v>
      </c>
      <c r="G181" s="155">
        <v>3.3232604988854604</v>
      </c>
      <c r="H181" s="155">
        <v>-0.49812172677523847</v>
      </c>
      <c r="I181" s="155">
        <v>2.5393284743043694</v>
      </c>
      <c r="J181" s="155">
        <v>1.0044216829026169</v>
      </c>
      <c r="K181" s="155">
        <v>1.4193844140665703</v>
      </c>
      <c r="L181" s="155">
        <v>2.1357043405753302</v>
      </c>
      <c r="M181" s="155">
        <v>1.2507151120307043</v>
      </c>
      <c r="N181" s="155">
        <v>1.6215063107315189</v>
      </c>
      <c r="O181" s="155">
        <v>0.89772751791581129</v>
      </c>
      <c r="P181" s="266">
        <v>1.1555069380741543</v>
      </c>
    </row>
    <row r="182" spans="1:16" s="91" customFormat="1" x14ac:dyDescent="0.25">
      <c r="A182" s="265"/>
      <c r="B182" s="263" t="s">
        <v>4</v>
      </c>
      <c r="C182" s="155">
        <v>1.241818529125112</v>
      </c>
      <c r="D182" s="155">
        <v>-1.7680981808496199E-2</v>
      </c>
      <c r="E182" s="155">
        <v>0.89979283984123981</v>
      </c>
      <c r="F182" s="155">
        <v>1.0851309940843379</v>
      </c>
      <c r="G182" s="155">
        <v>1.8147545419911921</v>
      </c>
      <c r="H182" s="155">
        <v>-2.149021483949781</v>
      </c>
      <c r="I182" s="155">
        <v>0.33143312496498822</v>
      </c>
      <c r="J182" s="155">
        <v>0.78838198417311389</v>
      </c>
      <c r="K182" s="155">
        <v>1.3765310591226125</v>
      </c>
      <c r="L182" s="155">
        <v>1.7108282528321155</v>
      </c>
      <c r="M182" s="155">
        <v>1.5403030920069654</v>
      </c>
      <c r="N182" s="155">
        <v>1.6016955400264976</v>
      </c>
      <c r="O182" s="177">
        <v>0.91300984998403578</v>
      </c>
      <c r="P182" s="155">
        <v>0.85668142426006</v>
      </c>
    </row>
    <row r="183" spans="1:16" s="91" customFormat="1" x14ac:dyDescent="0.25">
      <c r="A183" s="265"/>
      <c r="B183" s="263" t="s">
        <v>1</v>
      </c>
      <c r="C183" s="155">
        <v>0.98728176915204813</v>
      </c>
      <c r="D183" s="155">
        <v>2.0919874036779049</v>
      </c>
      <c r="E183" s="155">
        <v>8.1777597919298728E-2</v>
      </c>
      <c r="F183" s="155">
        <v>0.60706681696825626</v>
      </c>
      <c r="G183" s="155">
        <v>0.19219412819209936</v>
      </c>
      <c r="H183" s="155">
        <v>6.3013795677392181E-2</v>
      </c>
      <c r="I183" s="155">
        <v>-0.86355979547799677</v>
      </c>
      <c r="J183" s="155">
        <v>8.8911769638798432E-2</v>
      </c>
      <c r="K183" s="155">
        <v>1.2322428565156684</v>
      </c>
      <c r="L183" s="155">
        <v>1.5132039073954218</v>
      </c>
      <c r="M183" s="155">
        <v>1.3414845882166873</v>
      </c>
      <c r="N183" s="155">
        <v>1.3274570645368584</v>
      </c>
      <c r="O183" s="177">
        <v>0.95460603535309474</v>
      </c>
      <c r="P183" s="155">
        <v>0.589593958425354</v>
      </c>
    </row>
    <row r="184" spans="1:16" s="91" customFormat="1" x14ac:dyDescent="0.25">
      <c r="A184" s="265"/>
      <c r="B184" s="263" t="s">
        <v>2</v>
      </c>
      <c r="C184" s="155">
        <v>0.75544955365921851</v>
      </c>
      <c r="D184" s="155">
        <v>2.7695314784903644</v>
      </c>
      <c r="E184" s="155">
        <v>-0.3593051500182014</v>
      </c>
      <c r="F184" s="155">
        <v>1.4473053963767057</v>
      </c>
      <c r="G184" s="155">
        <v>-1.2330992300177996</v>
      </c>
      <c r="H184" s="155">
        <v>2.1367174271797467</v>
      </c>
      <c r="I184" s="155">
        <v>-0.12850809197027502</v>
      </c>
      <c r="J184" s="155">
        <v>-1.2188020681269336</v>
      </c>
      <c r="K184" s="155">
        <v>1.1105145660100249</v>
      </c>
      <c r="L184" s="155">
        <v>1.2187177738421724</v>
      </c>
      <c r="M184" s="155">
        <v>1.4928293724012889</v>
      </c>
      <c r="N184" s="155">
        <v>1.0850682289344604</v>
      </c>
      <c r="O184" s="155">
        <v>0.96378292534724608</v>
      </c>
      <c r="P184" s="266">
        <v>0.38622709818113776</v>
      </c>
    </row>
    <row r="185" spans="1:16" s="91" customFormat="1" ht="21.75" customHeight="1" x14ac:dyDescent="0.25">
      <c r="A185" s="265">
        <v>2020</v>
      </c>
      <c r="B185" s="263" t="s">
        <v>3</v>
      </c>
      <c r="C185" s="155">
        <v>-0.31314794904541543</v>
      </c>
      <c r="D185" s="155">
        <v>2.4803813352168333</v>
      </c>
      <c r="E185" s="155">
        <v>-1.8979618460016212</v>
      </c>
      <c r="F185" s="155">
        <v>0.52747368274123119</v>
      </c>
      <c r="G185" s="155">
        <v>-4.2266325504114235</v>
      </c>
      <c r="H185" s="155">
        <v>5.0621844260381437</v>
      </c>
      <c r="I185" s="155">
        <v>-5.4595519320926655E-2</v>
      </c>
      <c r="J185" s="155">
        <v>-3.6438382070913775</v>
      </c>
      <c r="K185" s="155">
        <v>0.23291505938695423</v>
      </c>
      <c r="L185" s="155">
        <v>-0.74458544336683019</v>
      </c>
      <c r="M185" s="155">
        <v>0.17380176184634877</v>
      </c>
      <c r="N185" s="155">
        <v>0.64885469491460412</v>
      </c>
      <c r="O185" s="177">
        <v>0.27593321427677608</v>
      </c>
      <c r="P185" s="155">
        <v>-0.61036847227653368</v>
      </c>
    </row>
    <row r="186" spans="1:16" s="91" customFormat="1" x14ac:dyDescent="0.25">
      <c r="A186" s="265"/>
      <c r="B186" s="263" t="s">
        <v>4</v>
      </c>
      <c r="C186" s="155">
        <v>-5.6187490381352205</v>
      </c>
      <c r="D186" s="155">
        <v>-0.57303960218500549</v>
      </c>
      <c r="E186" s="155">
        <v>-5.901991387493112</v>
      </c>
      <c r="F186" s="155">
        <v>-8.0161576817720857</v>
      </c>
      <c r="G186" s="155">
        <v>-8.8669753327155547</v>
      </c>
      <c r="H186" s="155">
        <v>3.0559681074430642</v>
      </c>
      <c r="I186" s="155">
        <v>-5.0943604256161734E-2</v>
      </c>
      <c r="J186" s="155">
        <v>-13.689881042025704</v>
      </c>
      <c r="K186" s="155">
        <v>-5.015482256939066</v>
      </c>
      <c r="L186" s="155">
        <v>-10.748332822029269</v>
      </c>
      <c r="M186" s="155">
        <v>-5.7156705435599093</v>
      </c>
      <c r="N186" s="155">
        <v>-1.9303991222146806</v>
      </c>
      <c r="O186" s="177">
        <v>-5.3449296097805927</v>
      </c>
      <c r="P186" s="155">
        <v>-5.7966226093567172</v>
      </c>
    </row>
    <row r="187" spans="1:16" s="91" customFormat="1" x14ac:dyDescent="0.25">
      <c r="A187" s="265"/>
      <c r="B187" s="263" t="s">
        <v>1</v>
      </c>
      <c r="C187" s="155">
        <v>-7.8219294696336874</v>
      </c>
      <c r="D187" s="155">
        <v>-2.5745649732813973</v>
      </c>
      <c r="E187" s="155">
        <v>-7.3702795025670724</v>
      </c>
      <c r="F187" s="155">
        <v>-12.825202382962672</v>
      </c>
      <c r="G187" s="155">
        <v>-10.191090916447308</v>
      </c>
      <c r="H187" s="155">
        <v>0.99821251753697027</v>
      </c>
      <c r="I187" s="155">
        <v>0.61486585998106591</v>
      </c>
      <c r="J187" s="155">
        <v>-15.890623276563943</v>
      </c>
      <c r="K187" s="155">
        <v>-7.3816335655857301</v>
      </c>
      <c r="L187" s="155">
        <v>-13.526768956940586</v>
      </c>
      <c r="M187" s="155">
        <v>-9.8259973344517846</v>
      </c>
      <c r="N187" s="155">
        <v>-3.5493339821147742</v>
      </c>
      <c r="O187" s="155">
        <v>-7.7758707766183051</v>
      </c>
      <c r="P187" s="266">
        <v>-7.9187753053302714</v>
      </c>
    </row>
    <row r="188" spans="1:16" s="91" customFormat="1" x14ac:dyDescent="0.25">
      <c r="A188" s="265"/>
      <c r="B188" s="263" t="s">
        <v>2</v>
      </c>
      <c r="C188" s="155">
        <v>-9.5881073531318322</v>
      </c>
      <c r="D188" s="155">
        <v>-4.1380812179998827</v>
      </c>
      <c r="E188" s="155">
        <v>-8.3520544529642393</v>
      </c>
      <c r="F188" s="155">
        <v>-18.343348844177626</v>
      </c>
      <c r="G188" s="155">
        <v>-10.456233814128581</v>
      </c>
      <c r="H188" s="155">
        <v>-1.4782492076629694</v>
      </c>
      <c r="I188" s="155">
        <v>0.56316667718074598</v>
      </c>
      <c r="J188" s="155">
        <v>-17.201361448137121</v>
      </c>
      <c r="K188" s="155">
        <v>-9.3556209467791831</v>
      </c>
      <c r="L188" s="155">
        <v>-17.272707044990625</v>
      </c>
      <c r="M188" s="155">
        <v>-12.966562918408471</v>
      </c>
      <c r="N188" s="155">
        <v>-4.8371743394583717</v>
      </c>
      <c r="O188" s="155">
        <v>-9.2521381964419191</v>
      </c>
      <c r="P188" s="329">
        <v>-9.631000577949635</v>
      </c>
    </row>
    <row r="189" spans="1:16" ht="13" x14ac:dyDescent="0.25">
      <c r="A189" s="139" t="s">
        <v>272</v>
      </c>
      <c r="B189" s="139"/>
      <c r="C189" s="139"/>
      <c r="D189" s="139"/>
      <c r="E189" s="139"/>
      <c r="F189" s="139"/>
      <c r="G189" s="139"/>
      <c r="H189" s="216"/>
      <c r="I189" s="216"/>
      <c r="J189" s="216"/>
      <c r="K189" s="216"/>
      <c r="L189" s="217"/>
      <c r="M189" s="218"/>
      <c r="N189" s="216"/>
      <c r="O189" s="216"/>
      <c r="P189" s="90"/>
    </row>
    <row r="190" spans="1:16" ht="13" x14ac:dyDescent="0.25">
      <c r="A190" s="183" t="s">
        <v>211</v>
      </c>
      <c r="B190" s="183"/>
      <c r="C190" s="183"/>
      <c r="D190" s="183"/>
      <c r="E190" s="183"/>
      <c r="F190" s="183"/>
      <c r="G190" s="183"/>
      <c r="L190" s="171"/>
      <c r="M190" s="172"/>
    </row>
    <row r="191" spans="1:16" ht="13" x14ac:dyDescent="0.25">
      <c r="A191" s="362" t="s">
        <v>273</v>
      </c>
      <c r="B191" s="362"/>
      <c r="C191" s="362"/>
      <c r="D191" s="362"/>
      <c r="E191" s="362"/>
      <c r="F191" s="362"/>
      <c r="G191" s="362"/>
      <c r="L191" s="171"/>
      <c r="M191" s="172"/>
    </row>
    <row r="192" spans="1:16" ht="13" x14ac:dyDescent="0.25">
      <c r="A192" s="317" t="s">
        <v>274</v>
      </c>
      <c r="B192" s="317"/>
      <c r="C192" s="317"/>
      <c r="D192" s="317"/>
      <c r="E192" s="317"/>
      <c r="F192" s="317"/>
      <c r="G192" s="317"/>
      <c r="L192" s="171"/>
      <c r="M192" s="172"/>
    </row>
    <row r="193" spans="1:15" ht="13" x14ac:dyDescent="0.25">
      <c r="A193" s="183" t="s">
        <v>245</v>
      </c>
      <c r="D193" s="157"/>
      <c r="L193" s="171"/>
      <c r="M193" s="172"/>
    </row>
    <row r="194" spans="1:15" x14ac:dyDescent="0.25">
      <c r="A194" s="365"/>
      <c r="B194" s="365"/>
      <c r="C194" s="365"/>
      <c r="D194" s="365"/>
      <c r="E194" s="365"/>
      <c r="F194" s="365"/>
      <c r="G194" s="365"/>
      <c r="H194" s="365"/>
      <c r="I194" s="365"/>
      <c r="J194" s="365"/>
      <c r="K194" s="365"/>
      <c r="L194" s="365"/>
      <c r="M194" s="365"/>
      <c r="N194" s="365"/>
      <c r="O194" s="365"/>
    </row>
    <row r="195" spans="1:15" x14ac:dyDescent="0.25">
      <c r="D195" s="157"/>
      <c r="E195" s="173"/>
    </row>
    <row r="196" spans="1:15" x14ac:dyDescent="0.25">
      <c r="D196" s="157"/>
      <c r="E196" s="173"/>
      <c r="N196" s="174"/>
    </row>
    <row r="200" spans="1:15" x14ac:dyDescent="0.25">
      <c r="C200" s="175"/>
      <c r="D200" s="176"/>
      <c r="E200" s="175"/>
      <c r="F200" s="175"/>
      <c r="G200" s="175"/>
    </row>
    <row r="201" spans="1:15" x14ac:dyDescent="0.25">
      <c r="C201" s="175"/>
      <c r="D201" s="176"/>
      <c r="E201" s="175"/>
      <c r="F201" s="175"/>
      <c r="G201" s="175"/>
    </row>
    <row r="220" spans="1:7" x14ac:dyDescent="0.25">
      <c r="A220" s="90"/>
      <c r="B220" s="90"/>
      <c r="C220" s="90"/>
      <c r="D220" s="92"/>
      <c r="E220" s="90"/>
      <c r="F220" s="90"/>
      <c r="G220" s="90"/>
    </row>
    <row r="221" spans="1:7" x14ac:dyDescent="0.25">
      <c r="A221" s="90"/>
      <c r="B221" s="90"/>
      <c r="C221" s="90"/>
      <c r="D221" s="92"/>
      <c r="E221" s="90"/>
      <c r="F221" s="90"/>
      <c r="G221" s="90"/>
    </row>
    <row r="222" spans="1:7" x14ac:dyDescent="0.25">
      <c r="A222" s="90"/>
      <c r="B222" s="90"/>
      <c r="C222" s="90"/>
      <c r="D222" s="92"/>
      <c r="E222" s="90"/>
      <c r="F222" s="90"/>
      <c r="G222" s="90"/>
    </row>
    <row r="223" spans="1:7" x14ac:dyDescent="0.25">
      <c r="A223" s="90"/>
      <c r="B223" s="90"/>
      <c r="C223" s="90"/>
      <c r="D223" s="92"/>
      <c r="E223" s="90"/>
      <c r="F223" s="90"/>
      <c r="G223" s="90"/>
    </row>
    <row r="224" spans="1:7" x14ac:dyDescent="0.25">
      <c r="A224" s="90"/>
      <c r="B224" s="90"/>
      <c r="C224" s="90"/>
      <c r="D224" s="92"/>
      <c r="E224" s="90"/>
      <c r="F224" s="90"/>
      <c r="G224" s="90"/>
    </row>
    <row r="225" spans="1:7" x14ac:dyDescent="0.25">
      <c r="A225" s="90"/>
      <c r="B225" s="90"/>
      <c r="C225" s="90"/>
      <c r="D225" s="92"/>
      <c r="E225" s="90"/>
      <c r="F225" s="90"/>
      <c r="G225" s="90"/>
    </row>
    <row r="226" spans="1:7" x14ac:dyDescent="0.25">
      <c r="A226" s="90"/>
      <c r="B226" s="90"/>
      <c r="C226" s="90"/>
      <c r="D226" s="92"/>
      <c r="E226" s="90"/>
      <c r="F226" s="90"/>
      <c r="G226" s="90"/>
    </row>
    <row r="227" spans="1:7" x14ac:dyDescent="0.25">
      <c r="A227" s="90"/>
      <c r="B227" s="90"/>
      <c r="C227" s="90"/>
      <c r="D227" s="92"/>
      <c r="E227" s="90"/>
      <c r="F227" s="90"/>
      <c r="G227" s="90"/>
    </row>
    <row r="228" spans="1:7" x14ac:dyDescent="0.25">
      <c r="A228" s="90"/>
      <c r="B228" s="90"/>
      <c r="C228" s="90"/>
      <c r="D228" s="92"/>
      <c r="E228" s="90"/>
      <c r="F228" s="90"/>
      <c r="G228" s="90"/>
    </row>
    <row r="229" spans="1:7" x14ac:dyDescent="0.25">
      <c r="A229" s="90"/>
      <c r="B229" s="90"/>
      <c r="C229" s="90"/>
      <c r="D229" s="92"/>
      <c r="E229" s="90"/>
      <c r="F229" s="90"/>
      <c r="G229" s="90"/>
    </row>
    <row r="230" spans="1:7" x14ac:dyDescent="0.25">
      <c r="A230" s="90"/>
      <c r="B230" s="90"/>
      <c r="C230" s="90"/>
      <c r="D230" s="92"/>
      <c r="E230" s="90"/>
      <c r="F230" s="90"/>
      <c r="G230" s="90"/>
    </row>
    <row r="231" spans="1:7" x14ac:dyDescent="0.25">
      <c r="A231" s="90"/>
      <c r="B231" s="90"/>
      <c r="C231" s="90"/>
      <c r="D231" s="92"/>
      <c r="E231" s="90"/>
      <c r="F231" s="90"/>
      <c r="G231" s="90"/>
    </row>
    <row r="232" spans="1:7" x14ac:dyDescent="0.25">
      <c r="A232" s="90"/>
      <c r="B232" s="90"/>
      <c r="C232" s="90"/>
      <c r="D232" s="92"/>
      <c r="E232" s="90"/>
      <c r="F232" s="90"/>
      <c r="G232" s="90"/>
    </row>
    <row r="233" spans="1:7" x14ac:dyDescent="0.25">
      <c r="A233" s="90"/>
      <c r="B233" s="90"/>
      <c r="C233" s="90"/>
      <c r="D233" s="92"/>
      <c r="E233" s="90"/>
      <c r="F233" s="90"/>
      <c r="G233" s="90"/>
    </row>
    <row r="234" spans="1:7" x14ac:dyDescent="0.25">
      <c r="A234" s="90"/>
      <c r="B234" s="90"/>
      <c r="C234" s="90"/>
      <c r="D234" s="92"/>
      <c r="E234" s="90"/>
      <c r="F234" s="90"/>
      <c r="G234" s="90"/>
    </row>
    <row r="287" spans="3:7" x14ac:dyDescent="0.25">
      <c r="C287" s="108"/>
      <c r="D287" s="108"/>
      <c r="E287" s="108"/>
      <c r="F287" s="108"/>
      <c r="G287" s="108"/>
    </row>
  </sheetData>
  <mergeCells count="3">
    <mergeCell ref="A191:G191"/>
    <mergeCell ref="A1:O1"/>
    <mergeCell ref="A194:O194"/>
  </mergeCells>
  <pageMargins left="0.55118110236220474" right="0.55118110236220474" top="0.78740157480314965" bottom="0.78740157480314965" header="0.51181102362204722" footer="0.51181102362204722"/>
  <pageSetup paperSize="9" scale="43" fitToHeight="0" orientation="portrait" r:id="rId1"/>
  <headerFooter alignWithMargins="0"/>
  <rowBreaks count="1" manualBreakCount="1">
    <brk id="10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188"/>
  <sheetViews>
    <sheetView view="pageBreakPreview" zoomScale="80" zoomScaleNormal="40" zoomScaleSheetLayoutView="80" workbookViewId="0">
      <pane ySplit="9" topLeftCell="A122" activePane="bottomLeft" state="frozen"/>
      <selection activeCell="E32" sqref="E32"/>
      <selection pane="bottomLeft" sqref="A1:O1"/>
    </sheetView>
  </sheetViews>
  <sheetFormatPr defaultColWidth="9.1796875" defaultRowHeight="12.75" customHeight="1" x14ac:dyDescent="0.25"/>
  <cols>
    <col min="1" max="1" customWidth="true" style="90" width="7.1796875" collapsed="false"/>
    <col min="2" max="2" bestFit="true" customWidth="true" style="90" width="15.0" collapsed="false"/>
    <col min="3" max="3" customWidth="true" style="90" width="12.1796875" collapsed="false"/>
    <col min="4" max="4" bestFit="true" customWidth="true" style="90" width="15.54296875" collapsed="false"/>
    <col min="5" max="5" customWidth="true" style="90" width="15.453125" collapsed="false"/>
    <col min="6" max="6" bestFit="true" customWidth="true" style="90" width="17.1796875" collapsed="false"/>
    <col min="7" max="7" customWidth="true" style="90" width="15.26953125" collapsed="false"/>
    <col min="8" max="9" customWidth="true" style="90" width="12.1796875" collapsed="false"/>
    <col min="10" max="10" customWidth="true" style="90" width="13.0" collapsed="false"/>
    <col min="11" max="11" bestFit="true" customWidth="true" style="90" width="17.26953125" collapsed="false"/>
    <col min="12" max="12" customWidth="true" style="90" width="11.81640625" collapsed="false"/>
    <col min="13" max="13" customWidth="true" style="90" width="12.453125" collapsed="false"/>
    <col min="14" max="14" bestFit="true" customWidth="true" style="90" width="16.453125" collapsed="false"/>
    <col min="15" max="15" bestFit="true" customWidth="true" style="90" width="12.453125" collapsed="false"/>
    <col min="16" max="16384" style="90" width="9.1796875" collapsed="false"/>
  </cols>
  <sheetData>
    <row r="1" spans="1:15" s="207" customFormat="1" ht="51" customHeight="1" x14ac:dyDescent="0.5">
      <c r="A1" s="367" t="s">
        <v>280</v>
      </c>
      <c r="B1" s="368"/>
      <c r="C1" s="368"/>
      <c r="D1" s="368"/>
      <c r="E1" s="368"/>
      <c r="F1" s="368"/>
      <c r="G1" s="368"/>
      <c r="H1" s="368"/>
      <c r="I1" s="368"/>
      <c r="J1" s="368"/>
      <c r="K1" s="368"/>
      <c r="L1" s="368"/>
      <c r="M1" s="368"/>
      <c r="N1" s="368"/>
      <c r="O1" s="368"/>
    </row>
    <row r="2" spans="1:15" s="207" customFormat="1" ht="12.5" x14ac:dyDescent="0.25">
      <c r="A2" s="109"/>
      <c r="B2" s="109"/>
      <c r="C2" s="109"/>
      <c r="D2" s="109"/>
      <c r="E2" s="109"/>
      <c r="F2" s="109"/>
      <c r="G2" s="109"/>
      <c r="H2" s="109"/>
      <c r="I2" s="109"/>
      <c r="J2" s="208"/>
      <c r="K2" s="109"/>
      <c r="L2" s="109"/>
      <c r="M2" s="109"/>
      <c r="N2" s="109"/>
      <c r="O2" s="109"/>
    </row>
    <row r="3" spans="1:15" s="207" customFormat="1" ht="15.5" x14ac:dyDescent="0.35">
      <c r="A3" s="369" t="s">
        <v>284</v>
      </c>
      <c r="B3" s="369"/>
      <c r="C3" s="369"/>
      <c r="D3" s="369"/>
      <c r="E3" s="185"/>
      <c r="F3" s="165"/>
      <c r="G3" s="209"/>
      <c r="H3" s="209"/>
      <c r="I3" s="209"/>
      <c r="J3" s="210"/>
      <c r="K3" s="209"/>
      <c r="L3" s="209"/>
      <c r="M3" s="209"/>
      <c r="N3" s="209"/>
      <c r="O3" s="209"/>
    </row>
    <row r="4" spans="1:15" s="178" customFormat="1" ht="16" thickBot="1" x14ac:dyDescent="0.4">
      <c r="O4" s="95" t="s">
        <v>286</v>
      </c>
    </row>
    <row r="5" spans="1:15" s="178" customFormat="1" ht="59.25" customHeight="1" x14ac:dyDescent="0.25">
      <c r="A5" s="211"/>
      <c r="B5" s="211"/>
      <c r="C5" s="221" t="s">
        <v>216</v>
      </c>
      <c r="D5" s="221" t="s">
        <v>7</v>
      </c>
      <c r="E5" s="221" t="s">
        <v>225</v>
      </c>
      <c r="F5" s="221" t="s">
        <v>62</v>
      </c>
      <c r="G5" s="221" t="s">
        <v>226</v>
      </c>
      <c r="H5" s="221" t="s">
        <v>63</v>
      </c>
      <c r="I5" s="221" t="s">
        <v>70</v>
      </c>
      <c r="J5" s="221" t="s">
        <v>227</v>
      </c>
      <c r="K5" s="221" t="s">
        <v>228</v>
      </c>
      <c r="L5" s="221" t="s">
        <v>28</v>
      </c>
      <c r="M5" s="221" t="s">
        <v>9</v>
      </c>
      <c r="N5" s="221" t="s">
        <v>29</v>
      </c>
      <c r="O5" s="221" t="s">
        <v>8</v>
      </c>
    </row>
    <row r="6" spans="1:15" s="178" customFormat="1" ht="12.5" x14ac:dyDescent="0.25">
      <c r="C6" s="222"/>
      <c r="D6" s="219"/>
      <c r="E6" s="219"/>
      <c r="F6" s="219"/>
      <c r="G6" s="219"/>
      <c r="H6" s="219"/>
      <c r="I6" s="219"/>
      <c r="J6" s="219"/>
      <c r="K6" s="219"/>
      <c r="L6" s="219"/>
      <c r="M6" s="219"/>
      <c r="N6" s="219"/>
      <c r="O6" s="219"/>
    </row>
    <row r="7" spans="1:15" s="178" customFormat="1" ht="13.5" thickBot="1" x14ac:dyDescent="0.35">
      <c r="A7" s="93" t="s">
        <v>44</v>
      </c>
      <c r="B7" s="212"/>
      <c r="C7" s="223" t="s">
        <v>178</v>
      </c>
      <c r="D7" s="223" t="s">
        <v>32</v>
      </c>
      <c r="E7" s="223" t="s">
        <v>229</v>
      </c>
      <c r="F7" s="223" t="s">
        <v>31</v>
      </c>
      <c r="G7" s="223" t="s">
        <v>230</v>
      </c>
      <c r="H7" s="223" t="s">
        <v>33</v>
      </c>
      <c r="I7" s="223" t="s">
        <v>34</v>
      </c>
      <c r="J7" s="223" t="s">
        <v>231</v>
      </c>
      <c r="K7" s="223" t="s">
        <v>232</v>
      </c>
      <c r="L7" s="223" t="s">
        <v>64</v>
      </c>
      <c r="M7" s="223" t="s">
        <v>65</v>
      </c>
      <c r="N7" s="223" t="s">
        <v>66</v>
      </c>
      <c r="O7" s="223" t="s">
        <v>239</v>
      </c>
    </row>
    <row r="8" spans="1:15" s="207" customFormat="1" ht="12.5" x14ac:dyDescent="0.25">
      <c r="A8" s="193"/>
      <c r="B8" s="193"/>
      <c r="C8" s="222"/>
      <c r="D8" s="219"/>
      <c r="E8" s="224"/>
      <c r="F8" s="221"/>
      <c r="G8" s="224"/>
      <c r="H8" s="219"/>
      <c r="I8" s="222"/>
      <c r="J8" s="222"/>
      <c r="K8" s="222"/>
      <c r="L8" s="222"/>
      <c r="M8" s="222"/>
      <c r="N8" s="222"/>
      <c r="O8" s="219"/>
    </row>
    <row r="9" spans="1:15" s="207" customFormat="1" ht="15" x14ac:dyDescent="0.3">
      <c r="A9" s="128" t="s">
        <v>285</v>
      </c>
      <c r="C9" s="225">
        <v>764.9283822000001</v>
      </c>
      <c r="D9" s="225">
        <v>96.604991999999996</v>
      </c>
      <c r="E9" s="327">
        <v>41.984845800000002</v>
      </c>
      <c r="F9" s="158">
        <v>31.986728999999997</v>
      </c>
      <c r="G9" s="327">
        <v>40.5938029</v>
      </c>
      <c r="H9" s="225">
        <v>69.385481299999995</v>
      </c>
      <c r="I9" s="225">
        <v>117.0431712</v>
      </c>
      <c r="J9" s="225">
        <v>64.553058300000004</v>
      </c>
      <c r="K9" s="225">
        <v>41.412489000000001</v>
      </c>
      <c r="L9" s="225">
        <v>70.001306999999997</v>
      </c>
      <c r="M9" s="225">
        <v>57.460191000000002</v>
      </c>
      <c r="N9" s="225">
        <v>101.2418</v>
      </c>
      <c r="O9" s="225">
        <v>32.6605147</v>
      </c>
    </row>
    <row r="10" spans="1:15" ht="12.75" customHeight="1" x14ac:dyDescent="0.25">
      <c r="C10" s="160"/>
      <c r="D10" s="160"/>
      <c r="E10" s="160"/>
      <c r="F10" s="160"/>
      <c r="G10" s="160"/>
      <c r="H10" s="160"/>
      <c r="I10" s="160"/>
      <c r="J10" s="160"/>
      <c r="K10" s="160"/>
      <c r="L10" s="160"/>
      <c r="M10" s="160"/>
      <c r="N10" s="160"/>
      <c r="O10" s="160"/>
    </row>
    <row r="11" spans="1:15" s="207" customFormat="1" ht="12.5" x14ac:dyDescent="0.25">
      <c r="A11" s="165">
        <v>1998</v>
      </c>
      <c r="C11" s="220">
        <v>72.217706476005432</v>
      </c>
      <c r="D11" s="220">
        <v>72.360145649373266</v>
      </c>
      <c r="E11" s="220">
        <v>86.053315879672169</v>
      </c>
      <c r="F11" s="220">
        <v>97.858720830259443</v>
      </c>
      <c r="G11" s="220">
        <v>46.558803240324828</v>
      </c>
      <c r="H11" s="220">
        <v>62.35256344829817</v>
      </c>
      <c r="I11" s="220">
        <v>65.997592380693689</v>
      </c>
      <c r="J11" s="220">
        <v>54.916325742537161</v>
      </c>
      <c r="K11" s="220">
        <v>52.342195460820037</v>
      </c>
      <c r="L11" s="220">
        <v>98.841814801815914</v>
      </c>
      <c r="M11" s="220">
        <v>101.32155432880202</v>
      </c>
      <c r="N11" s="220">
        <v>73.591271144174655</v>
      </c>
      <c r="O11" s="220">
        <v>77.70005720584571</v>
      </c>
    </row>
    <row r="12" spans="1:15" s="207" customFormat="1" ht="12.5" x14ac:dyDescent="0.25">
      <c r="A12" s="165">
        <v>1999</v>
      </c>
      <c r="C12" s="220">
        <v>74.05029387209585</v>
      </c>
      <c r="D12" s="220">
        <v>73.856459848874863</v>
      </c>
      <c r="E12" s="220">
        <v>90.113066230690222</v>
      </c>
      <c r="F12" s="220">
        <v>95.067625667568308</v>
      </c>
      <c r="G12" s="220">
        <v>48.968403651992574</v>
      </c>
      <c r="H12" s="220">
        <v>64.827530581171615</v>
      </c>
      <c r="I12" s="220">
        <v>69.08479713286863</v>
      </c>
      <c r="J12" s="220">
        <v>53.887782617317569</v>
      </c>
      <c r="K12" s="220">
        <v>56.108532225903552</v>
      </c>
      <c r="L12" s="220">
        <v>99.783947504043638</v>
      </c>
      <c r="M12" s="220">
        <v>101.89118999297327</v>
      </c>
      <c r="N12" s="220">
        <v>75.343118491902857</v>
      </c>
      <c r="O12" s="220">
        <v>78.884329719240725</v>
      </c>
    </row>
    <row r="13" spans="1:15" s="207" customFormat="1" ht="12.5" x14ac:dyDescent="0.25">
      <c r="A13" s="165">
        <v>2000</v>
      </c>
      <c r="C13" s="220">
        <v>76.528601529276798</v>
      </c>
      <c r="D13" s="220">
        <v>74.491176298201481</v>
      </c>
      <c r="E13" s="220">
        <v>92.011981226728238</v>
      </c>
      <c r="F13" s="220">
        <v>90.513073922657327</v>
      </c>
      <c r="G13" s="220">
        <v>59.464044337224948</v>
      </c>
      <c r="H13" s="220">
        <v>69.948782491716628</v>
      </c>
      <c r="I13" s="220">
        <v>72.425963600286536</v>
      </c>
      <c r="J13" s="220">
        <v>56.025258381339341</v>
      </c>
      <c r="K13" s="220">
        <v>59.259314099323248</v>
      </c>
      <c r="L13" s="220">
        <v>100.8048942674538</v>
      </c>
      <c r="M13" s="220">
        <v>101.85548596685395</v>
      </c>
      <c r="N13" s="220">
        <v>76.566244692302703</v>
      </c>
      <c r="O13" s="220">
        <v>80.152691428727735</v>
      </c>
    </row>
    <row r="14" spans="1:15" s="207" customFormat="1" ht="12.5" x14ac:dyDescent="0.25">
      <c r="A14" s="165">
        <v>2001</v>
      </c>
      <c r="C14" s="220">
        <v>80.0803279206512</v>
      </c>
      <c r="D14" s="220">
        <v>79.660316463891704</v>
      </c>
      <c r="E14" s="220">
        <v>98.262435318383766</v>
      </c>
      <c r="F14" s="220">
        <v>94.752475311165753</v>
      </c>
      <c r="G14" s="220">
        <v>67.246912526355544</v>
      </c>
      <c r="H14" s="220">
        <v>75.255084140001046</v>
      </c>
      <c r="I14" s="220">
        <v>72.147554385751377</v>
      </c>
      <c r="J14" s="220">
        <v>61.876235362339848</v>
      </c>
      <c r="K14" s="220">
        <v>64.415283000432382</v>
      </c>
      <c r="L14" s="220">
        <v>102.57890600238474</v>
      </c>
      <c r="M14" s="220">
        <v>101.27840407908117</v>
      </c>
      <c r="N14" s="220">
        <v>80.328326504048562</v>
      </c>
      <c r="O14" s="220">
        <v>82.586167231450361</v>
      </c>
    </row>
    <row r="15" spans="1:15" s="207" customFormat="1" ht="12.5" x14ac:dyDescent="0.25">
      <c r="A15" s="165">
        <v>2002</v>
      </c>
      <c r="C15" s="220">
        <v>82.889877018313911</v>
      </c>
      <c r="D15" s="220">
        <v>83.507216300649091</v>
      </c>
      <c r="E15" s="220">
        <v>100.40929686781908</v>
      </c>
      <c r="F15" s="220">
        <v>96.551083738447588</v>
      </c>
      <c r="G15" s="220">
        <v>73.101469858799859</v>
      </c>
      <c r="H15" s="220">
        <v>81.054455908445888</v>
      </c>
      <c r="I15" s="220">
        <v>74.960758408378553</v>
      </c>
      <c r="J15" s="220">
        <v>63.742140003758145</v>
      </c>
      <c r="K15" s="220">
        <v>64.765438651349015</v>
      </c>
      <c r="L15" s="220">
        <v>105.06882227461773</v>
      </c>
      <c r="M15" s="220">
        <v>101.72597026052708</v>
      </c>
      <c r="N15" s="220">
        <v>81.541400771415994</v>
      </c>
      <c r="O15" s="220">
        <v>87.318152762737171</v>
      </c>
    </row>
    <row r="16" spans="1:15" s="207" customFormat="1" ht="12.5" x14ac:dyDescent="0.25">
      <c r="A16" s="165">
        <v>2003</v>
      </c>
      <c r="C16" s="220">
        <v>86.820807978451597</v>
      </c>
      <c r="D16" s="220">
        <v>85.64132805955758</v>
      </c>
      <c r="E16" s="220">
        <v>102.38286941161043</v>
      </c>
      <c r="F16" s="220">
        <v>96.941900233699741</v>
      </c>
      <c r="G16" s="220">
        <v>78.759213747579963</v>
      </c>
      <c r="H16" s="220">
        <v>85.421697157653242</v>
      </c>
      <c r="I16" s="220">
        <v>80.029793902687643</v>
      </c>
      <c r="J16" s="220">
        <v>70.878281142836386</v>
      </c>
      <c r="K16" s="220">
        <v>72.685874588891551</v>
      </c>
      <c r="L16" s="220">
        <v>109.11389469730133</v>
      </c>
      <c r="M16" s="220">
        <v>100.53697023519135</v>
      </c>
      <c r="N16" s="220">
        <v>85.511092841452694</v>
      </c>
      <c r="O16" s="220">
        <v>90.478589575779907</v>
      </c>
    </row>
    <row r="17" spans="1:15" s="207" customFormat="1" ht="12.5" x14ac:dyDescent="0.25">
      <c r="A17" s="165">
        <v>2004</v>
      </c>
      <c r="C17" s="220">
        <v>88.605236419939885</v>
      </c>
      <c r="D17" s="220">
        <v>87.601255724237632</v>
      </c>
      <c r="E17" s="220">
        <v>96.60068620918797</v>
      </c>
      <c r="F17" s="220">
        <v>100.58013583508398</v>
      </c>
      <c r="G17" s="220">
        <v>83.559712732678591</v>
      </c>
      <c r="H17" s="220">
        <v>88.368939598753997</v>
      </c>
      <c r="I17" s="220">
        <v>80.997716227037571</v>
      </c>
      <c r="J17" s="220">
        <v>74.49361867863125</v>
      </c>
      <c r="K17" s="220">
        <v>76.382745595640259</v>
      </c>
      <c r="L17" s="220">
        <v>110.86282722147904</v>
      </c>
      <c r="M17" s="220">
        <v>100.21819430268422</v>
      </c>
      <c r="N17" s="220">
        <v>87.786336047832464</v>
      </c>
      <c r="O17" s="220">
        <v>92.399187371691156</v>
      </c>
    </row>
    <row r="18" spans="1:15" s="207" customFormat="1" ht="12.5" x14ac:dyDescent="0.25">
      <c r="A18" s="165">
        <v>2005</v>
      </c>
      <c r="C18" s="220">
        <v>90.107034886920474</v>
      </c>
      <c r="D18" s="220">
        <v>86.742748670440335</v>
      </c>
      <c r="E18" s="220">
        <v>94.641498933301136</v>
      </c>
      <c r="F18" s="220">
        <v>106.66217601009878</v>
      </c>
      <c r="G18" s="220">
        <v>83.426651133220759</v>
      </c>
      <c r="H18" s="220">
        <v>92.1056992489561</v>
      </c>
      <c r="I18" s="220">
        <v>84.574654126340548</v>
      </c>
      <c r="J18" s="220">
        <v>77.081277979504023</v>
      </c>
      <c r="K18" s="220">
        <v>79.851077842397174</v>
      </c>
      <c r="L18" s="220">
        <v>112.31233104071859</v>
      </c>
      <c r="M18" s="220">
        <v>99.475611198478873</v>
      </c>
      <c r="N18" s="220">
        <v>89.569379202071204</v>
      </c>
      <c r="O18" s="220">
        <v>90.608236847341942</v>
      </c>
    </row>
    <row r="19" spans="1:15" s="207" customFormat="1" ht="12.5" x14ac:dyDescent="0.25">
      <c r="A19" s="165">
        <v>2006</v>
      </c>
      <c r="C19" s="220">
        <v>92.374332261779202</v>
      </c>
      <c r="D19" s="220">
        <v>90.303248265045752</v>
      </c>
      <c r="E19" s="220">
        <v>94.657837895441943</v>
      </c>
      <c r="F19" s="220">
        <v>103.95859481901871</v>
      </c>
      <c r="G19" s="220">
        <v>77.511272292297335</v>
      </c>
      <c r="H19" s="220">
        <v>94.883390601351266</v>
      </c>
      <c r="I19" s="220">
        <v>86.967768897941085</v>
      </c>
      <c r="J19" s="220">
        <v>86.737457171970306</v>
      </c>
      <c r="K19" s="220">
        <v>85.859484185081755</v>
      </c>
      <c r="L19" s="220">
        <v>113.9421102614516</v>
      </c>
      <c r="M19" s="220">
        <v>99.184157398768775</v>
      </c>
      <c r="N19" s="220">
        <v>91.201119802606684</v>
      </c>
      <c r="O19" s="220">
        <v>93.295125942992343</v>
      </c>
    </row>
    <row r="20" spans="1:15" s="207" customFormat="1" ht="12.5" x14ac:dyDescent="0.25">
      <c r="A20" s="165">
        <v>2007</v>
      </c>
      <c r="C20" s="220">
        <v>93.426222019213341</v>
      </c>
      <c r="D20" s="220">
        <v>93.030917237872245</v>
      </c>
      <c r="E20" s="220">
        <v>100.31588219204384</v>
      </c>
      <c r="F20" s="220">
        <v>102.98332582115398</v>
      </c>
      <c r="G20" s="220">
        <v>79.387693977564311</v>
      </c>
      <c r="H20" s="220">
        <v>96.645748169241585</v>
      </c>
      <c r="I20" s="220">
        <v>87.214070021151514</v>
      </c>
      <c r="J20" s="220">
        <v>91.383713969381631</v>
      </c>
      <c r="K20" s="220">
        <v>86.529715559578221</v>
      </c>
      <c r="L20" s="220">
        <v>112.80749276118908</v>
      </c>
      <c r="M20" s="220">
        <v>98.069418003658527</v>
      </c>
      <c r="N20" s="220">
        <v>91.359442016644834</v>
      </c>
      <c r="O20" s="220">
        <v>90.022091506453378</v>
      </c>
    </row>
    <row r="21" spans="1:15" s="207" customFormat="1" ht="12.5" x14ac:dyDescent="0.25">
      <c r="A21" s="165">
        <v>2008</v>
      </c>
      <c r="C21" s="220">
        <v>94.306137232767043</v>
      </c>
      <c r="D21" s="220">
        <v>91.224459288819759</v>
      </c>
      <c r="E21" s="220">
        <v>100.24313786646522</v>
      </c>
      <c r="F21" s="220">
        <v>101.67362789940182</v>
      </c>
      <c r="G21" s="220">
        <v>79.604690195695497</v>
      </c>
      <c r="H21" s="220">
        <v>101.05131501562967</v>
      </c>
      <c r="I21" s="220">
        <v>88.312899635302443</v>
      </c>
      <c r="J21" s="220">
        <v>95.088901209390485</v>
      </c>
      <c r="K21" s="220">
        <v>89.935252491681013</v>
      </c>
      <c r="L21" s="220">
        <v>111.41256242786579</v>
      </c>
      <c r="M21" s="220">
        <v>96.74857868888067</v>
      </c>
      <c r="N21" s="220">
        <v>93.462670052039726</v>
      </c>
      <c r="O21" s="220">
        <v>89.452826277067444</v>
      </c>
    </row>
    <row r="22" spans="1:15" s="207" customFormat="1" ht="12.5" x14ac:dyDescent="0.25">
      <c r="A22" s="165">
        <v>2009</v>
      </c>
      <c r="C22" s="220">
        <v>93.777437588564112</v>
      </c>
      <c r="D22" s="220">
        <v>88.023900721672334</v>
      </c>
      <c r="E22" s="220">
        <v>94.812597559168267</v>
      </c>
      <c r="F22" s="220">
        <v>96.274905046979754</v>
      </c>
      <c r="G22" s="220">
        <v>81.019621730976539</v>
      </c>
      <c r="H22" s="220">
        <v>103.38645049389145</v>
      </c>
      <c r="I22" s="220">
        <v>89.188190465522467</v>
      </c>
      <c r="J22" s="220">
        <v>88.573373992615444</v>
      </c>
      <c r="K22" s="220">
        <v>89.179136237165082</v>
      </c>
      <c r="L22" s="220">
        <v>111.15658786317246</v>
      </c>
      <c r="M22" s="220">
        <v>97.839986496423933</v>
      </c>
      <c r="N22" s="220">
        <v>95.301243735056701</v>
      </c>
      <c r="O22" s="220">
        <v>93.754588839959837</v>
      </c>
    </row>
    <row r="23" spans="1:15" s="207" customFormat="1" ht="12.5" x14ac:dyDescent="0.25">
      <c r="A23" s="165">
        <v>2010</v>
      </c>
      <c r="C23" s="220">
        <v>93.812253057929297</v>
      </c>
      <c r="D23" s="220">
        <v>91.226805468042244</v>
      </c>
      <c r="E23" s="220">
        <v>94.649143214884504</v>
      </c>
      <c r="F23" s="220">
        <v>95.376871654294533</v>
      </c>
      <c r="G23" s="220">
        <v>77.558170290445958</v>
      </c>
      <c r="H23" s="220">
        <v>98.203397826979057</v>
      </c>
      <c r="I23" s="220">
        <v>92.027809982329288</v>
      </c>
      <c r="J23" s="220">
        <v>88.076689240450506</v>
      </c>
      <c r="K23" s="220">
        <v>87.30428504583746</v>
      </c>
      <c r="L23" s="220">
        <v>110.51148341623674</v>
      </c>
      <c r="M23" s="220">
        <v>97.284966082388365</v>
      </c>
      <c r="N23" s="220">
        <v>96.409369288805095</v>
      </c>
      <c r="O23" s="220">
        <v>93.419764471331149</v>
      </c>
    </row>
    <row r="24" spans="1:15" s="207" customFormat="1" ht="12.5" x14ac:dyDescent="0.25">
      <c r="A24" s="165">
        <v>2011</v>
      </c>
      <c r="C24" s="220">
        <v>93.848177025339155</v>
      </c>
      <c r="D24" s="220">
        <v>91.680738684155088</v>
      </c>
      <c r="E24" s="220">
        <v>97.129422102970295</v>
      </c>
      <c r="F24" s="220">
        <v>95.536398369103082</v>
      </c>
      <c r="G24" s="220">
        <v>76.368784608154911</v>
      </c>
      <c r="H24" s="220">
        <v>93.130133934242352</v>
      </c>
      <c r="I24" s="220">
        <v>92.815231559572055</v>
      </c>
      <c r="J24" s="220">
        <v>91.452715471716033</v>
      </c>
      <c r="K24" s="220">
        <v>90.517517991591632</v>
      </c>
      <c r="L24" s="220">
        <v>108.67185828600761</v>
      </c>
      <c r="M24" s="220">
        <v>97.404724833757257</v>
      </c>
      <c r="N24" s="220">
        <v>96.482589060340558</v>
      </c>
      <c r="O24" s="220">
        <v>91.300384925129805</v>
      </c>
    </row>
    <row r="25" spans="1:15" s="207" customFormat="1" ht="12.5" x14ac:dyDescent="0.25">
      <c r="A25" s="165">
        <v>2012</v>
      </c>
      <c r="C25" s="220">
        <v>94.679499830151016</v>
      </c>
      <c r="D25" s="220">
        <v>92.797994957810118</v>
      </c>
      <c r="E25" s="220">
        <v>92.714972544572859</v>
      </c>
      <c r="F25" s="220">
        <v>93.369755276484895</v>
      </c>
      <c r="G25" s="220">
        <v>79.921659849510249</v>
      </c>
      <c r="H25" s="220">
        <v>94.145130571724479</v>
      </c>
      <c r="I25" s="220">
        <v>93.489618357256219</v>
      </c>
      <c r="J25" s="220">
        <v>92.968933007186564</v>
      </c>
      <c r="K25" s="220">
        <v>95.772259120411519</v>
      </c>
      <c r="L25" s="220">
        <v>104.25981391748682</v>
      </c>
      <c r="M25" s="220">
        <v>96.99396363960885</v>
      </c>
      <c r="N25" s="220">
        <v>98.419609372088956</v>
      </c>
      <c r="O25" s="220">
        <v>97.420838684906272</v>
      </c>
    </row>
    <row r="26" spans="1:15" s="207" customFormat="1" ht="12.5" x14ac:dyDescent="0.25">
      <c r="A26" s="165">
        <v>2013</v>
      </c>
      <c r="C26" s="220">
        <v>96.172300367182672</v>
      </c>
      <c r="D26" s="220">
        <v>95.025397368386336</v>
      </c>
      <c r="E26" s="220">
        <v>93.840429547277097</v>
      </c>
      <c r="F26" s="220">
        <v>92.417588081439106</v>
      </c>
      <c r="G26" s="220">
        <v>84.982019901110519</v>
      </c>
      <c r="H26" s="220">
        <v>95.971093917346849</v>
      </c>
      <c r="I26" s="220">
        <v>96.014146008922467</v>
      </c>
      <c r="J26" s="220">
        <v>97.489465170056263</v>
      </c>
      <c r="K26" s="220">
        <v>97.172152709127005</v>
      </c>
      <c r="L26" s="220">
        <v>103.10743747516628</v>
      </c>
      <c r="M26" s="220">
        <v>97.278625624130314</v>
      </c>
      <c r="N26" s="220">
        <v>98.226384713281249</v>
      </c>
      <c r="O26" s="220">
        <v>96.820035920474083</v>
      </c>
    </row>
    <row r="27" spans="1:15" s="207" customFormat="1" ht="12.5" x14ac:dyDescent="0.25">
      <c r="A27" s="165">
        <v>2014</v>
      </c>
      <c r="C27" s="220">
        <v>97.66805574852954</v>
      </c>
      <c r="D27" s="220">
        <v>96.136963003898501</v>
      </c>
      <c r="E27" s="220">
        <v>101.61099000089062</v>
      </c>
      <c r="F27" s="220">
        <v>95.839407559917078</v>
      </c>
      <c r="G27" s="220">
        <v>85.798486657416049</v>
      </c>
      <c r="H27" s="220">
        <v>93.603565488907748</v>
      </c>
      <c r="I27" s="220">
        <v>97.405716435923026</v>
      </c>
      <c r="J27" s="220">
        <v>104.29872619965565</v>
      </c>
      <c r="K27" s="220">
        <v>100.69495208238406</v>
      </c>
      <c r="L27" s="220">
        <v>100.86549522456063</v>
      </c>
      <c r="M27" s="220">
        <v>97.920913372290755</v>
      </c>
      <c r="N27" s="220">
        <v>98.915684681986448</v>
      </c>
      <c r="O27" s="220">
        <v>96.742348814455227</v>
      </c>
    </row>
    <row r="28" spans="1:15" s="207" customFormat="1" ht="12.5" x14ac:dyDescent="0.25">
      <c r="A28" s="165">
        <v>2015</v>
      </c>
      <c r="C28" s="220">
        <v>97.966902558877734</v>
      </c>
      <c r="D28" s="220">
        <v>96.963692962900552</v>
      </c>
      <c r="E28" s="220">
        <v>100.7614032225901</v>
      </c>
      <c r="F28" s="220">
        <v>98.614263127440537</v>
      </c>
      <c r="G28" s="220">
        <v>92.74071343126225</v>
      </c>
      <c r="H28" s="220">
        <v>89.943710709375111</v>
      </c>
      <c r="I28" s="220">
        <v>98.735274919934554</v>
      </c>
      <c r="J28" s="220">
        <v>105.38902403581773</v>
      </c>
      <c r="K28" s="220">
        <v>98.230418619118737</v>
      </c>
      <c r="L28" s="220">
        <v>99.928535562027093</v>
      </c>
      <c r="M28" s="220">
        <v>98.178033179285066</v>
      </c>
      <c r="N28" s="220">
        <v>100.07228796885711</v>
      </c>
      <c r="O28" s="220">
        <v>93.618051695972554</v>
      </c>
    </row>
    <row r="29" spans="1:15" s="207" customFormat="1" ht="12.5" x14ac:dyDescent="0.25">
      <c r="A29" s="165">
        <v>2016</v>
      </c>
      <c r="C29" s="220">
        <v>99.206623318164247</v>
      </c>
      <c r="D29" s="220">
        <v>98.663702956189525</v>
      </c>
      <c r="E29" s="220">
        <v>101.56288455689567</v>
      </c>
      <c r="F29" s="220">
        <v>99.966417565124743</v>
      </c>
      <c r="G29" s="220">
        <v>95.607033035459082</v>
      </c>
      <c r="H29" s="220">
        <v>98.626135668279545</v>
      </c>
      <c r="I29" s="220">
        <v>99.346861864572134</v>
      </c>
      <c r="J29" s="220">
        <v>102.23684532724099</v>
      </c>
      <c r="K29" s="220">
        <v>97.202359217074743</v>
      </c>
      <c r="L29" s="220">
        <v>99.918004343838575</v>
      </c>
      <c r="M29" s="220">
        <v>98.289304803392795</v>
      </c>
      <c r="N29" s="220">
        <v>100.20067875591872</v>
      </c>
      <c r="O29" s="220">
        <v>96.355777615412038</v>
      </c>
    </row>
    <row r="30" spans="1:15" s="207" customFormat="1" ht="12.5" x14ac:dyDescent="0.25">
      <c r="A30" s="165">
        <v>2017</v>
      </c>
      <c r="C30" s="220">
        <v>100</v>
      </c>
      <c r="D30" s="220">
        <v>100</v>
      </c>
      <c r="E30" s="220">
        <v>100</v>
      </c>
      <c r="F30" s="220">
        <v>99.999999999999986</v>
      </c>
      <c r="G30" s="220">
        <v>100</v>
      </c>
      <c r="H30" s="220">
        <v>100</v>
      </c>
      <c r="I30" s="220">
        <v>100</v>
      </c>
      <c r="J30" s="220">
        <v>100</v>
      </c>
      <c r="K30" s="220">
        <v>99.999999999999986</v>
      </c>
      <c r="L30" s="220">
        <v>100</v>
      </c>
      <c r="M30" s="220">
        <v>100.00000000000001</v>
      </c>
      <c r="N30" s="220">
        <v>100.00000000000001</v>
      </c>
      <c r="O30" s="220">
        <v>99.999999999999986</v>
      </c>
    </row>
    <row r="31" spans="1:15" s="207" customFormat="1" ht="12.5" x14ac:dyDescent="0.25">
      <c r="A31" s="165">
        <v>2018</v>
      </c>
      <c r="C31" s="220">
        <v>101.30487059061721</v>
      </c>
      <c r="D31" s="220">
        <v>101.7726228296108</v>
      </c>
      <c r="E31" s="220">
        <v>102.71670591023472</v>
      </c>
      <c r="F31" s="220">
        <v>103.33980253921563</v>
      </c>
      <c r="G31" s="220">
        <v>99.887341339563278</v>
      </c>
      <c r="H31" s="220">
        <v>102.6621332110598</v>
      </c>
      <c r="I31" s="220">
        <v>100.19515339926846</v>
      </c>
      <c r="J31" s="220">
        <v>100.47457593401217</v>
      </c>
      <c r="K31" s="220">
        <v>103.84581766404035</v>
      </c>
      <c r="L31" s="220">
        <v>100.58019256980944</v>
      </c>
      <c r="M31" s="220">
        <v>101.44552714570582</v>
      </c>
      <c r="N31" s="220">
        <v>100.03953555980983</v>
      </c>
      <c r="O31" s="220">
        <v>102.6159934919543</v>
      </c>
    </row>
    <row r="32" spans="1:15" s="207" customFormat="1" ht="12.5" x14ac:dyDescent="0.25">
      <c r="A32" s="165">
        <v>2019</v>
      </c>
      <c r="C32" s="220">
        <v>102.42987593460361</v>
      </c>
      <c r="D32" s="220">
        <v>102.81734776845323</v>
      </c>
      <c r="E32" s="220">
        <v>103.14714936376214</v>
      </c>
      <c r="F32" s="220">
        <v>105.18995428910367</v>
      </c>
      <c r="G32" s="220">
        <v>102.51922621812619</v>
      </c>
      <c r="H32" s="220">
        <v>107.13623137096761</v>
      </c>
      <c r="I32" s="220">
        <v>101.01600567708485</v>
      </c>
      <c r="J32" s="220">
        <v>99.90351031044716</v>
      </c>
      <c r="K32" s="220">
        <v>102.68509888937629</v>
      </c>
      <c r="L32" s="220">
        <v>102.63272398976876</v>
      </c>
      <c r="M32" s="220">
        <v>101.28237498193289</v>
      </c>
      <c r="N32" s="220">
        <v>100.39377640823184</v>
      </c>
      <c r="O32" s="220">
        <v>105.18125777116744</v>
      </c>
    </row>
    <row r="33" spans="1:15" ht="12.75" customHeight="1" x14ac:dyDescent="0.25">
      <c r="A33" s="124">
        <v>2020</v>
      </c>
      <c r="C33" s="281">
        <v>92.846925005905902</v>
      </c>
      <c r="D33" s="162">
        <v>94.189094577752158</v>
      </c>
      <c r="E33" s="162">
        <v>83.534648717777117</v>
      </c>
      <c r="F33" s="162">
        <v>59.753950924167455</v>
      </c>
      <c r="G33" s="162">
        <v>95.66345546810301</v>
      </c>
      <c r="H33" s="162">
        <v>104.27758419459879</v>
      </c>
      <c r="I33" s="162">
        <v>99.70805891655985</v>
      </c>
      <c r="J33" s="162">
        <v>91.888370714172524</v>
      </c>
      <c r="K33" s="162">
        <v>88.694950527634134</v>
      </c>
      <c r="L33" s="162">
        <v>103.62606159467542</v>
      </c>
      <c r="M33" s="162">
        <v>89.710539123362878</v>
      </c>
      <c r="N33" s="162">
        <v>92.119633128000018</v>
      </c>
      <c r="O33" s="162">
        <v>73.573679184482728</v>
      </c>
    </row>
    <row r="34" spans="1:15" ht="12.75" customHeight="1" x14ac:dyDescent="0.25">
      <c r="A34" s="124"/>
      <c r="D34" s="162"/>
      <c r="E34" s="162"/>
      <c r="F34" s="162"/>
      <c r="G34" s="162"/>
      <c r="H34" s="162"/>
      <c r="I34" s="162"/>
      <c r="J34" s="162"/>
      <c r="K34" s="162"/>
      <c r="L34" s="162"/>
      <c r="M34" s="162"/>
      <c r="N34" s="162"/>
      <c r="O34" s="162"/>
    </row>
    <row r="35" spans="1:15" ht="12.75" customHeight="1" x14ac:dyDescent="0.25">
      <c r="A35" s="124" t="s">
        <v>17</v>
      </c>
      <c r="C35" s="162"/>
      <c r="D35" s="162"/>
      <c r="E35" s="162"/>
      <c r="F35" s="162"/>
      <c r="G35" s="162"/>
      <c r="H35" s="162"/>
      <c r="I35" s="162"/>
      <c r="J35" s="162"/>
      <c r="K35" s="162"/>
      <c r="L35" s="162"/>
      <c r="M35" s="162"/>
      <c r="N35" s="162"/>
      <c r="O35" s="162"/>
    </row>
    <row r="36" spans="1:15" ht="26.25" customHeight="1" x14ac:dyDescent="0.25">
      <c r="A36" s="124">
        <v>1998</v>
      </c>
      <c r="B36" s="90" t="s">
        <v>3</v>
      </c>
      <c r="C36" s="162">
        <v>72.146005163615683</v>
      </c>
      <c r="D36" s="162">
        <v>70.998708184017147</v>
      </c>
      <c r="E36" s="162">
        <v>86.561977452374009</v>
      </c>
      <c r="F36" s="162">
        <v>98.263276319081186</v>
      </c>
      <c r="G36" s="162">
        <v>45.378055922764801</v>
      </c>
      <c r="H36" s="162">
        <v>62.812162937273747</v>
      </c>
      <c r="I36" s="162">
        <v>65.579409339812784</v>
      </c>
      <c r="J36" s="162">
        <v>56.800116475636351</v>
      </c>
      <c r="K36" s="162">
        <v>53.541771570212958</v>
      </c>
      <c r="L36" s="162">
        <v>98.781101429098783</v>
      </c>
      <c r="M36" s="162">
        <v>101.22125390632579</v>
      </c>
      <c r="N36" s="162">
        <v>73.934042841084093</v>
      </c>
      <c r="O36" s="162">
        <v>77.434375985287502</v>
      </c>
    </row>
    <row r="37" spans="1:15" ht="12.75" customHeight="1" x14ac:dyDescent="0.25">
      <c r="A37" s="124"/>
      <c r="B37" s="90" t="s">
        <v>4</v>
      </c>
      <c r="C37" s="162">
        <v>72.174776457307232</v>
      </c>
      <c r="D37" s="162">
        <v>72.358459249192961</v>
      </c>
      <c r="E37" s="162">
        <v>86.241636176133284</v>
      </c>
      <c r="F37" s="162">
        <v>100.48790359167137</v>
      </c>
      <c r="G37" s="162">
        <v>47.668919869228056</v>
      </c>
      <c r="H37" s="162">
        <v>62.498055447114602</v>
      </c>
      <c r="I37" s="162">
        <v>65.637444314270411</v>
      </c>
      <c r="J37" s="162">
        <v>56.615466525204198</v>
      </c>
      <c r="K37" s="162">
        <v>52.303920428382362</v>
      </c>
      <c r="L37" s="162">
        <v>98.651676819263841</v>
      </c>
      <c r="M37" s="162">
        <v>101.28794225703865</v>
      </c>
      <c r="N37" s="162">
        <v>73.327818547195776</v>
      </c>
      <c r="O37" s="162">
        <v>71.083518955204099</v>
      </c>
    </row>
    <row r="38" spans="1:15" ht="12.75" customHeight="1" x14ac:dyDescent="0.25">
      <c r="A38" s="124"/>
      <c r="B38" s="90" t="s">
        <v>1</v>
      </c>
      <c r="C38" s="162">
        <v>72.230942681436673</v>
      </c>
      <c r="D38" s="162">
        <v>72.705140702533768</v>
      </c>
      <c r="E38" s="162">
        <v>85.057650802571288</v>
      </c>
      <c r="F38" s="162">
        <v>97.324199491083476</v>
      </c>
      <c r="G38" s="162">
        <v>46.504142534823806</v>
      </c>
      <c r="H38" s="162">
        <v>62.626261518479204</v>
      </c>
      <c r="I38" s="162">
        <v>66.176799546048812</v>
      </c>
      <c r="J38" s="162">
        <v>54.620159339854887</v>
      </c>
      <c r="K38" s="162">
        <v>51.619441519328575</v>
      </c>
      <c r="L38" s="162">
        <v>98.816949938303679</v>
      </c>
      <c r="M38" s="162">
        <v>101.34907381310497</v>
      </c>
      <c r="N38" s="162">
        <v>73.148092541612115</v>
      </c>
      <c r="O38" s="162">
        <v>79.943773014140888</v>
      </c>
    </row>
    <row r="39" spans="1:15" ht="12.75" customHeight="1" x14ac:dyDescent="0.25">
      <c r="A39" s="124"/>
      <c r="B39" s="90" t="s">
        <v>2</v>
      </c>
      <c r="C39" s="162">
        <v>72.319101601662155</v>
      </c>
      <c r="D39" s="162">
        <v>73.378274461749157</v>
      </c>
      <c r="E39" s="162">
        <v>86.351999087610125</v>
      </c>
      <c r="F39" s="162">
        <v>95.359503919201771</v>
      </c>
      <c r="G39" s="162">
        <v>46.684094634482655</v>
      </c>
      <c r="H39" s="162">
        <v>61.473773890325141</v>
      </c>
      <c r="I39" s="162">
        <v>66.596716322642749</v>
      </c>
      <c r="J39" s="162">
        <v>51.629560629453209</v>
      </c>
      <c r="K39" s="162">
        <v>51.903648325356244</v>
      </c>
      <c r="L39" s="162">
        <v>99.117531020597369</v>
      </c>
      <c r="M39" s="162">
        <v>101.42794733873869</v>
      </c>
      <c r="N39" s="162">
        <v>73.955130646806637</v>
      </c>
      <c r="O39" s="162">
        <v>82.338560868750349</v>
      </c>
    </row>
    <row r="40" spans="1:15" ht="26.25" customHeight="1" x14ac:dyDescent="0.25">
      <c r="A40" s="124">
        <v>1999</v>
      </c>
      <c r="B40" s="90" t="s">
        <v>3</v>
      </c>
      <c r="C40" s="162">
        <v>72.986807512697595</v>
      </c>
      <c r="D40" s="162">
        <v>73.119667140780805</v>
      </c>
      <c r="E40" s="162">
        <v>90.154819565732026</v>
      </c>
      <c r="F40" s="162">
        <v>96.896951555495406</v>
      </c>
      <c r="G40" s="162">
        <v>47.836098588838134</v>
      </c>
      <c r="H40" s="162">
        <v>63.556271721392434</v>
      </c>
      <c r="I40" s="162">
        <v>67.884446770818798</v>
      </c>
      <c r="J40" s="162">
        <v>52.097310405948171</v>
      </c>
      <c r="K40" s="162">
        <v>51.062351562974115</v>
      </c>
      <c r="L40" s="162">
        <v>99.388433445605088</v>
      </c>
      <c r="M40" s="162">
        <v>101.54775915175223</v>
      </c>
      <c r="N40" s="162">
        <v>74.618609818264616</v>
      </c>
      <c r="O40" s="162">
        <v>78.497233081101129</v>
      </c>
    </row>
    <row r="41" spans="1:15" ht="12.75" customHeight="1" x14ac:dyDescent="0.25">
      <c r="A41" s="124"/>
      <c r="B41" s="90" t="s">
        <v>4</v>
      </c>
      <c r="C41" s="162">
        <v>73.339801442087719</v>
      </c>
      <c r="D41" s="162">
        <v>72.422605456133681</v>
      </c>
      <c r="E41" s="162">
        <v>87.850466391607995</v>
      </c>
      <c r="F41" s="162">
        <v>92.734370770976753</v>
      </c>
      <c r="G41" s="162">
        <v>49.47067651369855</v>
      </c>
      <c r="H41" s="162">
        <v>64.066207665131159</v>
      </c>
      <c r="I41" s="162">
        <v>68.287929324938034</v>
      </c>
      <c r="J41" s="162">
        <v>53.111866858601999</v>
      </c>
      <c r="K41" s="162">
        <v>56.328257407480855</v>
      </c>
      <c r="L41" s="162">
        <v>99.754173172607409</v>
      </c>
      <c r="M41" s="162">
        <v>101.76230501949267</v>
      </c>
      <c r="N41" s="162">
        <v>75.039239887018368</v>
      </c>
      <c r="O41" s="162">
        <v>78.883372505512668</v>
      </c>
    </row>
    <row r="42" spans="1:15" ht="12.75" customHeight="1" x14ac:dyDescent="0.25">
      <c r="A42" s="124"/>
      <c r="B42" s="90" t="s">
        <v>1</v>
      </c>
      <c r="C42" s="162">
        <v>74.416550709065447</v>
      </c>
      <c r="D42" s="162">
        <v>74.527905448685175</v>
      </c>
      <c r="E42" s="162">
        <v>91.515238506797502</v>
      </c>
      <c r="F42" s="162">
        <v>93.986234480241322</v>
      </c>
      <c r="G42" s="162">
        <v>48.241276379556126</v>
      </c>
      <c r="H42" s="162">
        <v>65.101479352572667</v>
      </c>
      <c r="I42" s="162">
        <v>69.625163700251534</v>
      </c>
      <c r="J42" s="162">
        <v>53.223080294010551</v>
      </c>
      <c r="K42" s="162">
        <v>57.287246422726447</v>
      </c>
      <c r="L42" s="162">
        <v>99.850542756495301</v>
      </c>
      <c r="M42" s="162">
        <v>102.03467599885032</v>
      </c>
      <c r="N42" s="162">
        <v>76.140852442844235</v>
      </c>
      <c r="O42" s="162">
        <v>79.740975920961063</v>
      </c>
    </row>
    <row r="43" spans="1:15" ht="12.75" customHeight="1" x14ac:dyDescent="0.25">
      <c r="A43" s="124"/>
      <c r="B43" s="90" t="s">
        <v>2</v>
      </c>
      <c r="C43" s="162">
        <v>75.458015824532652</v>
      </c>
      <c r="D43" s="162">
        <v>75.355661349899833</v>
      </c>
      <c r="E43" s="162">
        <v>90.931740458623395</v>
      </c>
      <c r="F43" s="162">
        <v>96.652945863559751</v>
      </c>
      <c r="G43" s="162">
        <v>50.32556312587748</v>
      </c>
      <c r="H43" s="162">
        <v>66.586163585590228</v>
      </c>
      <c r="I43" s="162">
        <v>70.541648735466154</v>
      </c>
      <c r="J43" s="162">
        <v>57.118872910709584</v>
      </c>
      <c r="K43" s="162">
        <v>59.756273510432813</v>
      </c>
      <c r="L43" s="162">
        <v>100.14264064146674</v>
      </c>
      <c r="M43" s="162">
        <v>102.2200198017978</v>
      </c>
      <c r="N43" s="162">
        <v>75.573771819484193</v>
      </c>
      <c r="O43" s="162">
        <v>78.415737369388026</v>
      </c>
    </row>
    <row r="44" spans="1:15" ht="26.25" customHeight="1" x14ac:dyDescent="0.25">
      <c r="A44" s="124">
        <v>2000</v>
      </c>
      <c r="B44" s="90" t="s">
        <v>3</v>
      </c>
      <c r="C44" s="162">
        <v>75.779491640157431</v>
      </c>
      <c r="D44" s="162">
        <v>74.116444475717998</v>
      </c>
      <c r="E44" s="162">
        <v>91.273470781088463</v>
      </c>
      <c r="F44" s="162">
        <v>96.313110627450698</v>
      </c>
      <c r="G44" s="162">
        <v>53.708540331286677</v>
      </c>
      <c r="H44" s="162">
        <v>70.387533395774383</v>
      </c>
      <c r="I44" s="162">
        <v>71.890371050062996</v>
      </c>
      <c r="J44" s="162">
        <v>52.990748383846203</v>
      </c>
      <c r="K44" s="162">
        <v>57.749212780571739</v>
      </c>
      <c r="L44" s="162">
        <v>100.35150898972483</v>
      </c>
      <c r="M44" s="162">
        <v>102.2669470356518</v>
      </c>
      <c r="N44" s="162">
        <v>76.079503586796008</v>
      </c>
      <c r="O44" s="162">
        <v>81.347803797656127</v>
      </c>
    </row>
    <row r="45" spans="1:15" ht="12.75" customHeight="1" x14ac:dyDescent="0.25">
      <c r="A45" s="124"/>
      <c r="B45" s="90" t="s">
        <v>4</v>
      </c>
      <c r="C45" s="162">
        <v>76.20501238799271</v>
      </c>
      <c r="D45" s="162">
        <v>74.942251622364779</v>
      </c>
      <c r="E45" s="162">
        <v>91.904664589787615</v>
      </c>
      <c r="F45" s="162">
        <v>87.335342387942703</v>
      </c>
      <c r="G45" s="162">
        <v>59.639113232883737</v>
      </c>
      <c r="H45" s="162">
        <v>69.694092009901738</v>
      </c>
      <c r="I45" s="162">
        <v>72.269247337941323</v>
      </c>
      <c r="J45" s="162">
        <v>53.986078430756486</v>
      </c>
      <c r="K45" s="162">
        <v>57.836940040755245</v>
      </c>
      <c r="L45" s="162">
        <v>100.68264425514332</v>
      </c>
      <c r="M45" s="162">
        <v>102.09854877598839</v>
      </c>
      <c r="N45" s="162">
        <v>76.547344506388086</v>
      </c>
      <c r="O45" s="162">
        <v>80.287872840861667</v>
      </c>
    </row>
    <row r="46" spans="1:15" ht="12.75" customHeight="1" x14ac:dyDescent="0.25">
      <c r="A46" s="124"/>
      <c r="B46" s="90" t="s">
        <v>1</v>
      </c>
      <c r="C46" s="162">
        <v>77.080042935403611</v>
      </c>
      <c r="D46" s="162">
        <v>74.654678136523387</v>
      </c>
      <c r="E46" s="162">
        <v>92.628716292782727</v>
      </c>
      <c r="F46" s="162">
        <v>89.752307608871178</v>
      </c>
      <c r="G46" s="162">
        <v>60.002238790519549</v>
      </c>
      <c r="H46" s="162">
        <v>70.328610758917435</v>
      </c>
      <c r="I46" s="162">
        <v>72.896646291809986</v>
      </c>
      <c r="J46" s="162">
        <v>60.358740719349846</v>
      </c>
      <c r="K46" s="162">
        <v>60.451688134138571</v>
      </c>
      <c r="L46" s="162">
        <v>100.97860804911862</v>
      </c>
      <c r="M46" s="162">
        <v>101.73211100724041</v>
      </c>
      <c r="N46" s="162">
        <v>76.20108755218844</v>
      </c>
      <c r="O46" s="162">
        <v>78.952085980230891</v>
      </c>
    </row>
    <row r="47" spans="1:15" ht="12.75" customHeight="1" x14ac:dyDescent="0.25">
      <c r="A47" s="124"/>
      <c r="B47" s="90" t="s">
        <v>2</v>
      </c>
      <c r="C47" s="162">
        <v>77.049859153553442</v>
      </c>
      <c r="D47" s="162">
        <v>74.251330958199745</v>
      </c>
      <c r="E47" s="162">
        <v>92.241073243254192</v>
      </c>
      <c r="F47" s="162">
        <v>88.651535066364787</v>
      </c>
      <c r="G47" s="162">
        <v>64.50628499420985</v>
      </c>
      <c r="H47" s="162">
        <v>69.384893802272984</v>
      </c>
      <c r="I47" s="162">
        <v>72.64758972133184</v>
      </c>
      <c r="J47" s="162">
        <v>56.765465991404838</v>
      </c>
      <c r="K47" s="162">
        <v>60.999415441827445</v>
      </c>
      <c r="L47" s="162">
        <v>101.20681577582845</v>
      </c>
      <c r="M47" s="162">
        <v>101.3243370485352</v>
      </c>
      <c r="N47" s="162">
        <v>77.437043123838308</v>
      </c>
      <c r="O47" s="162">
        <v>80.023003096162284</v>
      </c>
    </row>
    <row r="48" spans="1:15" ht="26.25" customHeight="1" x14ac:dyDescent="0.25">
      <c r="A48" s="124">
        <v>2001</v>
      </c>
      <c r="B48" s="90" t="s">
        <v>3</v>
      </c>
      <c r="C48" s="162">
        <v>78.660611653279233</v>
      </c>
      <c r="D48" s="162">
        <v>77.40928790683293</v>
      </c>
      <c r="E48" s="162">
        <v>95.792179258314036</v>
      </c>
      <c r="F48" s="162">
        <v>88.809881257589126</v>
      </c>
      <c r="G48" s="162">
        <v>66.005475622585337</v>
      </c>
      <c r="H48" s="162">
        <v>72.957949748721902</v>
      </c>
      <c r="I48" s="162">
        <v>72.263858840802783</v>
      </c>
      <c r="J48" s="162">
        <v>61.800628266753641</v>
      </c>
      <c r="K48" s="162">
        <v>62.586796088416534</v>
      </c>
      <c r="L48" s="162">
        <v>101.7395561678139</v>
      </c>
      <c r="M48" s="162">
        <v>101.03457050836417</v>
      </c>
      <c r="N48" s="162">
        <v>79.138376665231476</v>
      </c>
      <c r="O48" s="162">
        <v>78.092566509485181</v>
      </c>
    </row>
    <row r="49" spans="1:15" ht="12.75" customHeight="1" x14ac:dyDescent="0.25">
      <c r="A49" s="124"/>
      <c r="B49" s="90" t="s">
        <v>4</v>
      </c>
      <c r="C49" s="162">
        <v>78.921318436308312</v>
      </c>
      <c r="D49" s="162">
        <v>78.071135781739642</v>
      </c>
      <c r="E49" s="162">
        <v>96.656348242115797</v>
      </c>
      <c r="F49" s="162">
        <v>94.477671848482402</v>
      </c>
      <c r="G49" s="162">
        <v>63.446421320446497</v>
      </c>
      <c r="H49" s="162">
        <v>73.737510460952095</v>
      </c>
      <c r="I49" s="162">
        <v>71.810566279736378</v>
      </c>
      <c r="J49" s="162">
        <v>62.627003874056264</v>
      </c>
      <c r="K49" s="162">
        <v>62.396257668937707</v>
      </c>
      <c r="L49" s="162">
        <v>102.38703668395416</v>
      </c>
      <c r="M49" s="162">
        <v>101.0394932797787</v>
      </c>
      <c r="N49" s="162">
        <v>78.865179575857724</v>
      </c>
      <c r="O49" s="162">
        <v>79.089646963525595</v>
      </c>
    </row>
    <row r="50" spans="1:15" ht="12.75" customHeight="1" x14ac:dyDescent="0.25">
      <c r="A50" s="124"/>
      <c r="B50" s="90" t="s">
        <v>1</v>
      </c>
      <c r="C50" s="162">
        <v>80.532602722661593</v>
      </c>
      <c r="D50" s="162">
        <v>79.875872939855682</v>
      </c>
      <c r="E50" s="162">
        <v>98.999909651043296</v>
      </c>
      <c r="F50" s="162">
        <v>97.414518338258432</v>
      </c>
      <c r="G50" s="162">
        <v>68.295967077489692</v>
      </c>
      <c r="H50" s="162">
        <v>76.070325125984866</v>
      </c>
      <c r="I50" s="162">
        <v>72.083875521164202</v>
      </c>
      <c r="J50" s="162">
        <v>60.557112781660841</v>
      </c>
      <c r="K50" s="162">
        <v>65.164120683728626</v>
      </c>
      <c r="L50" s="162">
        <v>102.86538954594333</v>
      </c>
      <c r="M50" s="162">
        <v>101.33497373303219</v>
      </c>
      <c r="N50" s="162">
        <v>81.378014336067238</v>
      </c>
      <c r="O50" s="162">
        <v>84.972254108057982</v>
      </c>
    </row>
    <row r="51" spans="1:15" ht="12.75" customHeight="1" x14ac:dyDescent="0.25">
      <c r="A51" s="124"/>
      <c r="B51" s="90" t="s">
        <v>2</v>
      </c>
      <c r="C51" s="162">
        <v>82.206778870355677</v>
      </c>
      <c r="D51" s="162">
        <v>83.284969227138561</v>
      </c>
      <c r="E51" s="162">
        <v>101.60130412206196</v>
      </c>
      <c r="F51" s="162">
        <v>98.307829800333067</v>
      </c>
      <c r="G51" s="162">
        <v>71.239786084900658</v>
      </c>
      <c r="H51" s="162">
        <v>78.254551224345335</v>
      </c>
      <c r="I51" s="162">
        <v>72.431916901302131</v>
      </c>
      <c r="J51" s="162">
        <v>62.52019652688864</v>
      </c>
      <c r="K51" s="162">
        <v>67.513957560646631</v>
      </c>
      <c r="L51" s="162">
        <v>103.32364161182758</v>
      </c>
      <c r="M51" s="162">
        <v>101.70457879514963</v>
      </c>
      <c r="N51" s="162">
        <v>81.931735439037809</v>
      </c>
      <c r="O51" s="162">
        <v>88.190201344732642</v>
      </c>
    </row>
    <row r="52" spans="1:15" ht="26.25" customHeight="1" x14ac:dyDescent="0.25">
      <c r="A52" s="124">
        <v>2002</v>
      </c>
      <c r="B52" s="90" t="s">
        <v>3</v>
      </c>
      <c r="C52" s="162">
        <v>82.116267753628293</v>
      </c>
      <c r="D52" s="162">
        <v>82.979383891839092</v>
      </c>
      <c r="E52" s="162">
        <v>105.76356912885092</v>
      </c>
      <c r="F52" s="162">
        <v>93.954024804430759</v>
      </c>
      <c r="G52" s="162">
        <v>72.715708655069079</v>
      </c>
      <c r="H52" s="162">
        <v>79.185288962746341</v>
      </c>
      <c r="I52" s="162">
        <v>73.116546275293388</v>
      </c>
      <c r="J52" s="162">
        <v>62.661247686478724</v>
      </c>
      <c r="K52" s="162">
        <v>64.555063378430134</v>
      </c>
      <c r="L52" s="162">
        <v>103.85684310806352</v>
      </c>
      <c r="M52" s="162">
        <v>101.9758415366269</v>
      </c>
      <c r="N52" s="162">
        <v>80.425563581376977</v>
      </c>
      <c r="O52" s="162">
        <v>85.133982040923982</v>
      </c>
    </row>
    <row r="53" spans="1:15" ht="12.75" customHeight="1" x14ac:dyDescent="0.25">
      <c r="A53" s="124"/>
      <c r="B53" s="90" t="s">
        <v>4</v>
      </c>
      <c r="C53" s="162">
        <v>82.070915604296502</v>
      </c>
      <c r="D53" s="162">
        <v>82.265506603972241</v>
      </c>
      <c r="E53" s="162">
        <v>98.84347560854799</v>
      </c>
      <c r="F53" s="162">
        <v>94.582977128799129</v>
      </c>
      <c r="G53" s="162">
        <v>72.424640398291714</v>
      </c>
      <c r="H53" s="162">
        <v>79.979161972550301</v>
      </c>
      <c r="I53" s="162">
        <v>74.039232405950898</v>
      </c>
      <c r="J53" s="162">
        <v>64.801252848150511</v>
      </c>
      <c r="K53" s="162">
        <v>63.892569714303441</v>
      </c>
      <c r="L53" s="162">
        <v>104.53433150615865</v>
      </c>
      <c r="M53" s="162">
        <v>101.95091410585474</v>
      </c>
      <c r="N53" s="162">
        <v>80.73745245879131</v>
      </c>
      <c r="O53" s="162">
        <v>84.794493775412178</v>
      </c>
    </row>
    <row r="54" spans="1:15" ht="12.75" customHeight="1" x14ac:dyDescent="0.25">
      <c r="A54" s="124"/>
      <c r="B54" s="90" t="s">
        <v>224</v>
      </c>
      <c r="C54" s="162">
        <v>83.190977391604704</v>
      </c>
      <c r="D54" s="162">
        <v>83.907853677723637</v>
      </c>
      <c r="E54" s="162">
        <v>97.81347853267269</v>
      </c>
      <c r="F54" s="162">
        <v>99.325726092684604</v>
      </c>
      <c r="G54" s="162">
        <v>74.218361412208083</v>
      </c>
      <c r="H54" s="162">
        <v>81.858990017222709</v>
      </c>
      <c r="I54" s="162">
        <v>75.499599861668941</v>
      </c>
      <c r="J54" s="162">
        <v>63.983046098632016</v>
      </c>
      <c r="K54" s="162">
        <v>64.489312319486245</v>
      </c>
      <c r="L54" s="162">
        <v>105.46055184298149</v>
      </c>
      <c r="M54" s="162">
        <v>101.70677058824126</v>
      </c>
      <c r="N54" s="162">
        <v>81.580898847269893</v>
      </c>
      <c r="O54" s="162">
        <v>87.663945449114394</v>
      </c>
    </row>
    <row r="55" spans="1:15" ht="12.75" customHeight="1" x14ac:dyDescent="0.25">
      <c r="A55" s="124"/>
      <c r="B55" s="90" t="s">
        <v>2</v>
      </c>
      <c r="C55" s="162">
        <v>84.181347323726143</v>
      </c>
      <c r="D55" s="162">
        <v>84.876121029061409</v>
      </c>
      <c r="E55" s="162">
        <v>99.216664201204679</v>
      </c>
      <c r="F55" s="162">
        <v>98.341606927875873</v>
      </c>
      <c r="G55" s="162">
        <v>73.047168969630548</v>
      </c>
      <c r="H55" s="162">
        <v>83.194382681264187</v>
      </c>
      <c r="I55" s="162">
        <v>77.18765509060097</v>
      </c>
      <c r="J55" s="162">
        <v>63.523013381771335</v>
      </c>
      <c r="K55" s="162">
        <v>66.124809193176247</v>
      </c>
      <c r="L55" s="162">
        <v>106.42356264126725</v>
      </c>
      <c r="M55" s="162">
        <v>101.27035481138547</v>
      </c>
      <c r="N55" s="162">
        <v>83.421688198225795</v>
      </c>
      <c r="O55" s="162">
        <v>91.680189785498115</v>
      </c>
    </row>
    <row r="56" spans="1:15" ht="26.25" customHeight="1" x14ac:dyDescent="0.25">
      <c r="A56" s="124">
        <v>2003</v>
      </c>
      <c r="B56" s="90" t="s">
        <v>3</v>
      </c>
      <c r="C56" s="162">
        <v>85.01185907024302</v>
      </c>
      <c r="D56" s="162">
        <v>82.924091286542563</v>
      </c>
      <c r="E56" s="162">
        <v>101.69695421032993</v>
      </c>
      <c r="F56" s="162">
        <v>98.259283612769281</v>
      </c>
      <c r="G56" s="162">
        <v>79.777279876300483</v>
      </c>
      <c r="H56" s="162">
        <v>84.045253516368433</v>
      </c>
      <c r="I56" s="162">
        <v>79.087391241915427</v>
      </c>
      <c r="J56" s="162">
        <v>63.294466566148941</v>
      </c>
      <c r="K56" s="162">
        <v>67.585715787337733</v>
      </c>
      <c r="L56" s="162">
        <v>108.05569144911473</v>
      </c>
      <c r="M56" s="162">
        <v>100.81644972601774</v>
      </c>
      <c r="N56" s="162">
        <v>83.992467575971304</v>
      </c>
      <c r="O56" s="162">
        <v>89.890275913736701</v>
      </c>
    </row>
    <row r="57" spans="1:15" ht="12.75" customHeight="1" x14ac:dyDescent="0.25">
      <c r="A57" s="124"/>
      <c r="B57" s="90" t="s">
        <v>4</v>
      </c>
      <c r="C57" s="162">
        <v>86.613044536719073</v>
      </c>
      <c r="D57" s="162">
        <v>86.074240806822132</v>
      </c>
      <c r="E57" s="162">
        <v>103.65456882763361</v>
      </c>
      <c r="F57" s="162">
        <v>98.145438468934287</v>
      </c>
      <c r="G57" s="162">
        <v>79.456809061181701</v>
      </c>
      <c r="H57" s="162">
        <v>85.34351172793248</v>
      </c>
      <c r="I57" s="162">
        <v>79.943807788787993</v>
      </c>
      <c r="J57" s="162">
        <v>67.449592821033775</v>
      </c>
      <c r="K57" s="162">
        <v>72.850470412043364</v>
      </c>
      <c r="L57" s="162">
        <v>108.77732085363891</v>
      </c>
      <c r="M57" s="162">
        <v>100.52155622298673</v>
      </c>
      <c r="N57" s="162">
        <v>84.910893906638876</v>
      </c>
      <c r="O57" s="162">
        <v>89.951407888543315</v>
      </c>
    </row>
    <row r="58" spans="1:15" ht="12.75" customHeight="1" x14ac:dyDescent="0.25">
      <c r="A58" s="124"/>
      <c r="B58" s="90" t="s">
        <v>1</v>
      </c>
      <c r="C58" s="162">
        <v>87.932990439826952</v>
      </c>
      <c r="D58" s="162">
        <v>87.045446978170929</v>
      </c>
      <c r="E58" s="162">
        <v>104.94342313023313</v>
      </c>
      <c r="F58" s="162">
        <v>93.918572850432042</v>
      </c>
      <c r="G58" s="162">
        <v>79.148148024218344</v>
      </c>
      <c r="H58" s="162">
        <v>86.838221313094522</v>
      </c>
      <c r="I58" s="162">
        <v>80.53711060874889</v>
      </c>
      <c r="J58" s="162">
        <v>75.526371022132182</v>
      </c>
      <c r="K58" s="162">
        <v>74.240181017721909</v>
      </c>
      <c r="L58" s="162">
        <v>109.52234672011032</v>
      </c>
      <c r="M58" s="162">
        <v>100.41943541786928</v>
      </c>
      <c r="N58" s="162">
        <v>85.918030278081645</v>
      </c>
      <c r="O58" s="162">
        <v>92.566650706909755</v>
      </c>
    </row>
    <row r="59" spans="1:15" ht="12.75" customHeight="1" x14ac:dyDescent="0.25">
      <c r="A59" s="124"/>
      <c r="B59" s="90" t="s">
        <v>2</v>
      </c>
      <c r="C59" s="162">
        <v>87.72533786701733</v>
      </c>
      <c r="D59" s="162">
        <v>86.521533166694738</v>
      </c>
      <c r="E59" s="162">
        <v>99.236531478245027</v>
      </c>
      <c r="F59" s="162">
        <v>97.444306002663382</v>
      </c>
      <c r="G59" s="162">
        <v>76.654618028619325</v>
      </c>
      <c r="H59" s="162">
        <v>85.459802073217546</v>
      </c>
      <c r="I59" s="162">
        <v>80.550865971298265</v>
      </c>
      <c r="J59" s="162">
        <v>77.242694162030688</v>
      </c>
      <c r="K59" s="162">
        <v>76.067131138463168</v>
      </c>
      <c r="L59" s="162">
        <v>110.10021976634134</v>
      </c>
      <c r="M59" s="162">
        <v>100.39043957389163</v>
      </c>
      <c r="N59" s="162">
        <v>87.222979605118923</v>
      </c>
      <c r="O59" s="162">
        <v>89.506023793929828</v>
      </c>
    </row>
    <row r="60" spans="1:15" ht="26.25" customHeight="1" x14ac:dyDescent="0.25">
      <c r="A60" s="124">
        <v>2004</v>
      </c>
      <c r="B60" s="90" t="s">
        <v>3</v>
      </c>
      <c r="C60" s="162">
        <v>88.590935876417404</v>
      </c>
      <c r="D60" s="162">
        <v>87.163582764257995</v>
      </c>
      <c r="E60" s="162">
        <v>97.133079134855791</v>
      </c>
      <c r="F60" s="162">
        <v>100.85067532664398</v>
      </c>
      <c r="G60" s="162">
        <v>79.067900567724237</v>
      </c>
      <c r="H60" s="162">
        <v>88.958186332245106</v>
      </c>
      <c r="I60" s="162">
        <v>80.580895966966821</v>
      </c>
      <c r="J60" s="162">
        <v>76.75589633828848</v>
      </c>
      <c r="K60" s="162">
        <v>78.758737454130909</v>
      </c>
      <c r="L60" s="162">
        <v>110.52766600111332</v>
      </c>
      <c r="M60" s="162">
        <v>100.3967190161614</v>
      </c>
      <c r="N60" s="162">
        <v>88.090552619742013</v>
      </c>
      <c r="O60" s="162">
        <v>91.388814366665912</v>
      </c>
    </row>
    <row r="61" spans="1:15" ht="12.75" customHeight="1" x14ac:dyDescent="0.25">
      <c r="A61" s="124"/>
      <c r="B61" s="90" t="s">
        <v>4</v>
      </c>
      <c r="C61" s="162">
        <v>88.635654622839056</v>
      </c>
      <c r="D61" s="162">
        <v>87.635453906933535</v>
      </c>
      <c r="E61" s="162">
        <v>96.962986698567676</v>
      </c>
      <c r="F61" s="162">
        <v>102.75003024291024</v>
      </c>
      <c r="G61" s="162">
        <v>82.845457301625615</v>
      </c>
      <c r="H61" s="162">
        <v>88.131791394892758</v>
      </c>
      <c r="I61" s="162">
        <v>80.444741002399539</v>
      </c>
      <c r="J61" s="162">
        <v>73.116052274971821</v>
      </c>
      <c r="K61" s="162">
        <v>78.802835410855479</v>
      </c>
      <c r="L61" s="162">
        <v>110.86470189302305</v>
      </c>
      <c r="M61" s="162">
        <v>100.34195207029154</v>
      </c>
      <c r="N61" s="162">
        <v>87.611142495440888</v>
      </c>
      <c r="O61" s="162">
        <v>93.925113377503493</v>
      </c>
    </row>
    <row r="62" spans="1:15" ht="12.75" customHeight="1" x14ac:dyDescent="0.25">
      <c r="A62" s="124"/>
      <c r="B62" s="90" t="s">
        <v>1</v>
      </c>
      <c r="C62" s="162">
        <v>88.06709529594383</v>
      </c>
      <c r="D62" s="162">
        <v>88.197333399891988</v>
      </c>
      <c r="E62" s="162">
        <v>95.183868121958312</v>
      </c>
      <c r="F62" s="162">
        <v>95.271961697735151</v>
      </c>
      <c r="G62" s="162">
        <v>85.028197238804523</v>
      </c>
      <c r="H62" s="162">
        <v>86.990912183403111</v>
      </c>
      <c r="I62" s="162">
        <v>81.241678036163989</v>
      </c>
      <c r="J62" s="162">
        <v>74.273644159220169</v>
      </c>
      <c r="K62" s="162">
        <v>73.275524803271878</v>
      </c>
      <c r="L62" s="162">
        <v>110.96909429021437</v>
      </c>
      <c r="M62" s="162">
        <v>100.16771076858183</v>
      </c>
      <c r="N62" s="162">
        <v>87.630730491663655</v>
      </c>
      <c r="O62" s="162">
        <v>89.069033327279513</v>
      </c>
    </row>
    <row r="63" spans="1:15" ht="12.75" customHeight="1" x14ac:dyDescent="0.25">
      <c r="A63" s="124"/>
      <c r="B63" s="90" t="s">
        <v>2</v>
      </c>
      <c r="C63" s="162">
        <v>89.127259884559237</v>
      </c>
      <c r="D63" s="162">
        <v>87.408652825867023</v>
      </c>
      <c r="E63" s="162">
        <v>97.122810881370057</v>
      </c>
      <c r="F63" s="162">
        <v>103.44787607304654</v>
      </c>
      <c r="G63" s="162">
        <v>87.297295822559988</v>
      </c>
      <c r="H63" s="162">
        <v>89.394868484474983</v>
      </c>
      <c r="I63" s="162">
        <v>81.723549902619951</v>
      </c>
      <c r="J63" s="162">
        <v>73.828881942044532</v>
      </c>
      <c r="K63" s="162">
        <v>74.693884714302797</v>
      </c>
      <c r="L63" s="162">
        <v>111.08984670156536</v>
      </c>
      <c r="M63" s="162">
        <v>99.966395355702147</v>
      </c>
      <c r="N63" s="162">
        <v>87.812918584483299</v>
      </c>
      <c r="O63" s="162">
        <v>95.213788415315719</v>
      </c>
    </row>
    <row r="64" spans="1:15" ht="26.25" customHeight="1" x14ac:dyDescent="0.25">
      <c r="A64" s="124">
        <v>2005</v>
      </c>
      <c r="B64" s="90" t="s">
        <v>3</v>
      </c>
      <c r="C64" s="162">
        <v>89.108611698385317</v>
      </c>
      <c r="D64" s="162">
        <v>86.670669954418528</v>
      </c>
      <c r="E64" s="162">
        <v>94.176126930435316</v>
      </c>
      <c r="F64" s="162">
        <v>106.29125521006405</v>
      </c>
      <c r="G64" s="162">
        <v>88.240529704795534</v>
      </c>
      <c r="H64" s="162">
        <v>88.451594569892038</v>
      </c>
      <c r="I64" s="162">
        <v>82.806822037080281</v>
      </c>
      <c r="J64" s="162">
        <v>75.232443965009836</v>
      </c>
      <c r="K64" s="162">
        <v>76.37682994101425</v>
      </c>
      <c r="L64" s="162">
        <v>111.46562826725351</v>
      </c>
      <c r="M64" s="162">
        <v>99.72840496255013</v>
      </c>
      <c r="N64" s="162">
        <v>88.700418763765271</v>
      </c>
      <c r="O64" s="162">
        <v>88.129801875104604</v>
      </c>
    </row>
    <row r="65" spans="1:15" ht="12.75" customHeight="1" x14ac:dyDescent="0.25">
      <c r="A65" s="124"/>
      <c r="B65" s="90" t="s">
        <v>4</v>
      </c>
      <c r="C65" s="162">
        <v>89.555881724893084</v>
      </c>
      <c r="D65" s="162">
        <v>87.072089614936417</v>
      </c>
      <c r="E65" s="162">
        <v>95.058891802248183</v>
      </c>
      <c r="F65" s="162">
        <v>107.33468404634534</v>
      </c>
      <c r="G65" s="162">
        <v>84.687194906436673</v>
      </c>
      <c r="H65" s="162">
        <v>90.371048633353539</v>
      </c>
      <c r="I65" s="162">
        <v>83.895874996618758</v>
      </c>
      <c r="J65" s="162">
        <v>76.851023882719019</v>
      </c>
      <c r="K65" s="162">
        <v>75.341820837867374</v>
      </c>
      <c r="L65" s="162">
        <v>111.92136153434454</v>
      </c>
      <c r="M65" s="162">
        <v>99.532963268745391</v>
      </c>
      <c r="N65" s="162">
        <v>88.619569457611959</v>
      </c>
      <c r="O65" s="162">
        <v>89.829595793012587</v>
      </c>
    </row>
    <row r="66" spans="1:15" ht="12.75" customHeight="1" x14ac:dyDescent="0.25">
      <c r="A66" s="124"/>
      <c r="B66" s="90" t="s">
        <v>1</v>
      </c>
      <c r="C66" s="162">
        <v>90.148804499964328</v>
      </c>
      <c r="D66" s="162">
        <v>85.94605539254033</v>
      </c>
      <c r="E66" s="162">
        <v>95.245056440498644</v>
      </c>
      <c r="F66" s="162">
        <v>108.25891193801976</v>
      </c>
      <c r="G66" s="162">
        <v>80.709089489853881</v>
      </c>
      <c r="H66" s="162">
        <v>93.2815007423998</v>
      </c>
      <c r="I66" s="162">
        <v>85.302848734206194</v>
      </c>
      <c r="J66" s="162">
        <v>77.163060304880858</v>
      </c>
      <c r="K66" s="162">
        <v>82.59138246108617</v>
      </c>
      <c r="L66" s="162">
        <v>112.63618235491266</v>
      </c>
      <c r="M66" s="162">
        <v>99.379505135111359</v>
      </c>
      <c r="N66" s="162">
        <v>89.854319975172999</v>
      </c>
      <c r="O66" s="162">
        <v>86.244961158027209</v>
      </c>
    </row>
    <row r="67" spans="1:15" ht="12.75" customHeight="1" x14ac:dyDescent="0.25">
      <c r="A67" s="124"/>
      <c r="B67" s="90" t="s">
        <v>2</v>
      </c>
      <c r="C67" s="162">
        <v>91.61484162443918</v>
      </c>
      <c r="D67" s="162">
        <v>87.282179719866079</v>
      </c>
      <c r="E67" s="162">
        <v>94.085920560022359</v>
      </c>
      <c r="F67" s="162">
        <v>104.7638528459659</v>
      </c>
      <c r="G67" s="162">
        <v>80.06979043179696</v>
      </c>
      <c r="H67" s="162">
        <v>96.318653050179037</v>
      </c>
      <c r="I67" s="162">
        <v>86.293070737456972</v>
      </c>
      <c r="J67" s="162">
        <v>79.078583765406421</v>
      </c>
      <c r="K67" s="162">
        <v>85.094278129620889</v>
      </c>
      <c r="L67" s="162">
        <v>113.22615200636365</v>
      </c>
      <c r="M67" s="162">
        <v>99.261571427508599</v>
      </c>
      <c r="N67" s="162">
        <v>91.103208611734587</v>
      </c>
      <c r="O67" s="162">
        <v>98.228588563223383</v>
      </c>
    </row>
    <row r="68" spans="1:15" ht="26.25" customHeight="1" x14ac:dyDescent="0.25">
      <c r="A68" s="124">
        <v>2006</v>
      </c>
      <c r="B68" s="90" t="s">
        <v>3</v>
      </c>
      <c r="C68" s="162">
        <v>91.811396069441045</v>
      </c>
      <c r="D68" s="162">
        <v>89.040769878307074</v>
      </c>
      <c r="E68" s="162">
        <v>93.272034354223067</v>
      </c>
      <c r="F68" s="162">
        <v>102.7621357350328</v>
      </c>
      <c r="G68" s="162">
        <v>81.265319433269823</v>
      </c>
      <c r="H68" s="162">
        <v>95.337670656282882</v>
      </c>
      <c r="I68" s="162">
        <v>86.727823850939231</v>
      </c>
      <c r="J68" s="162">
        <v>84.320602275602255</v>
      </c>
      <c r="K68" s="162">
        <v>84.647700424273381</v>
      </c>
      <c r="L68" s="162">
        <v>113.64953049683663</v>
      </c>
      <c r="M68" s="162">
        <v>99.203713949972197</v>
      </c>
      <c r="N68" s="162">
        <v>90.554800390863491</v>
      </c>
      <c r="O68" s="162">
        <v>90.891824501297279</v>
      </c>
    </row>
    <row r="69" spans="1:15" ht="12.75" customHeight="1" x14ac:dyDescent="0.25">
      <c r="A69" s="124"/>
      <c r="B69" s="90" t="s">
        <v>4</v>
      </c>
      <c r="C69" s="162">
        <v>92.177381116832095</v>
      </c>
      <c r="D69" s="162">
        <v>90.224662765376223</v>
      </c>
      <c r="E69" s="162">
        <v>93.24247512031738</v>
      </c>
      <c r="F69" s="162">
        <v>102.58265650287689</v>
      </c>
      <c r="G69" s="162">
        <v>78.894318225055898</v>
      </c>
      <c r="H69" s="162">
        <v>95.690575898359668</v>
      </c>
      <c r="I69" s="162">
        <v>86.884478263797092</v>
      </c>
      <c r="J69" s="162">
        <v>86.539886331208407</v>
      </c>
      <c r="K69" s="162">
        <v>86.513499682418498</v>
      </c>
      <c r="L69" s="162">
        <v>114.03786253132645</v>
      </c>
      <c r="M69" s="162">
        <v>99.182043008223872</v>
      </c>
      <c r="N69" s="162">
        <v>90.985802719397284</v>
      </c>
      <c r="O69" s="162">
        <v>89.047373654045742</v>
      </c>
    </row>
    <row r="70" spans="1:15" ht="12.75" customHeight="1" x14ac:dyDescent="0.25">
      <c r="A70" s="124"/>
      <c r="B70" s="90" t="s">
        <v>1</v>
      </c>
      <c r="C70" s="162">
        <v>92.149063489477783</v>
      </c>
      <c r="D70" s="162">
        <v>90.10558566392352</v>
      </c>
      <c r="E70" s="162">
        <v>93.639809265154256</v>
      </c>
      <c r="F70" s="162">
        <v>103.84380841016851</v>
      </c>
      <c r="G70" s="162">
        <v>74.79648574555047</v>
      </c>
      <c r="H70" s="162">
        <v>95.212005773102604</v>
      </c>
      <c r="I70" s="162">
        <v>87.19182441948719</v>
      </c>
      <c r="J70" s="162">
        <v>85.877557302355569</v>
      </c>
      <c r="K70" s="162">
        <v>84.43673390938136</v>
      </c>
      <c r="L70" s="162">
        <v>114.09751090836738</v>
      </c>
      <c r="M70" s="162">
        <v>99.198380905383132</v>
      </c>
      <c r="N70" s="162">
        <v>91.270319412250245</v>
      </c>
      <c r="O70" s="162">
        <v>94.834112512111773</v>
      </c>
    </row>
    <row r="71" spans="1:15" ht="12.75" customHeight="1" x14ac:dyDescent="0.25">
      <c r="A71" s="124"/>
      <c r="B71" s="90" t="s">
        <v>2</v>
      </c>
      <c r="C71" s="162">
        <v>93.359488371365885</v>
      </c>
      <c r="D71" s="162">
        <v>91.841974752576178</v>
      </c>
      <c r="E71" s="162">
        <v>98.477032842073086</v>
      </c>
      <c r="F71" s="162">
        <v>106.64577862799669</v>
      </c>
      <c r="G71" s="162">
        <v>75.088965765313148</v>
      </c>
      <c r="H71" s="162">
        <v>93.293310077659882</v>
      </c>
      <c r="I71" s="162">
        <v>87.06694905754081</v>
      </c>
      <c r="J71" s="162">
        <v>90.211782778715005</v>
      </c>
      <c r="K71" s="162">
        <v>87.840002724253765</v>
      </c>
      <c r="L71" s="162">
        <v>113.98353710927597</v>
      </c>
      <c r="M71" s="162">
        <v>99.152491731495928</v>
      </c>
      <c r="N71" s="162">
        <v>91.993556687915742</v>
      </c>
      <c r="O71" s="162">
        <v>98.407193104514619</v>
      </c>
    </row>
    <row r="72" spans="1:15" ht="26.25" customHeight="1" x14ac:dyDescent="0.25">
      <c r="A72" s="124">
        <v>2007</v>
      </c>
      <c r="B72" s="90" t="s">
        <v>3</v>
      </c>
      <c r="C72" s="162">
        <v>93.084815959435318</v>
      </c>
      <c r="D72" s="162">
        <v>92.305750101897246</v>
      </c>
      <c r="E72" s="162">
        <v>100.87251970136489</v>
      </c>
      <c r="F72" s="162">
        <v>104.79918427484984</v>
      </c>
      <c r="G72" s="162">
        <v>77.672892392059111</v>
      </c>
      <c r="H72" s="162">
        <v>94.423360721432488</v>
      </c>
      <c r="I72" s="162">
        <v>86.919160224117391</v>
      </c>
      <c r="J72" s="162">
        <v>90.070612306861278</v>
      </c>
      <c r="K72" s="162">
        <v>86.866351203215316</v>
      </c>
      <c r="L72" s="162">
        <v>113.70490191324726</v>
      </c>
      <c r="M72" s="162">
        <v>98.572738650962947</v>
      </c>
      <c r="N72" s="162">
        <v>91.198109704552095</v>
      </c>
      <c r="O72" s="162">
        <v>90.441657317058485</v>
      </c>
    </row>
    <row r="73" spans="1:15" ht="12.75" customHeight="1" x14ac:dyDescent="0.25">
      <c r="A73" s="124"/>
      <c r="B73" s="90" t="s">
        <v>4</v>
      </c>
      <c r="C73" s="162">
        <v>92.817709219540532</v>
      </c>
      <c r="D73" s="162">
        <v>92.619692048021051</v>
      </c>
      <c r="E73" s="162">
        <v>100.2549582510252</v>
      </c>
      <c r="F73" s="162">
        <v>104.06203928216165</v>
      </c>
      <c r="G73" s="162">
        <v>77.899705601776319</v>
      </c>
      <c r="H73" s="162">
        <v>95.522614890140019</v>
      </c>
      <c r="I73" s="162">
        <v>86.854292457644917</v>
      </c>
      <c r="J73" s="162">
        <v>89.500704520389377</v>
      </c>
      <c r="K73" s="162">
        <v>87.008809192704206</v>
      </c>
      <c r="L73" s="162">
        <v>113.01481454566162</v>
      </c>
      <c r="M73" s="162">
        <v>98.025888361993651</v>
      </c>
      <c r="N73" s="162">
        <v>91.003749559874535</v>
      </c>
      <c r="O73" s="162">
        <v>86.339855978434002</v>
      </c>
    </row>
    <row r="74" spans="1:15" ht="12.75" customHeight="1" x14ac:dyDescent="0.25">
      <c r="A74" s="124"/>
      <c r="B74" s="90" t="s">
        <v>1</v>
      </c>
      <c r="C74" s="162">
        <v>93.523574902327312</v>
      </c>
      <c r="D74" s="162">
        <v>94.1540622116067</v>
      </c>
      <c r="E74" s="162">
        <v>99.725530315672941</v>
      </c>
      <c r="F74" s="162">
        <v>102.38782296088944</v>
      </c>
      <c r="G74" s="162">
        <v>77.718318289160052</v>
      </c>
      <c r="H74" s="162">
        <v>98.164903397746514</v>
      </c>
      <c r="I74" s="162">
        <v>87.201418844314773</v>
      </c>
      <c r="J74" s="162">
        <v>93.18945732478258</v>
      </c>
      <c r="K74" s="162">
        <v>83.435994169939491</v>
      </c>
      <c r="L74" s="162">
        <v>112.48038044241324</v>
      </c>
      <c r="M74" s="162">
        <v>97.929561061178731</v>
      </c>
      <c r="N74" s="162">
        <v>91.111315364212686</v>
      </c>
      <c r="O74" s="162">
        <v>90.924671213384428</v>
      </c>
    </row>
    <row r="75" spans="1:15" ht="12.75" customHeight="1" x14ac:dyDescent="0.25">
      <c r="A75" s="124"/>
      <c r="B75" s="90" t="s">
        <v>2</v>
      </c>
      <c r="C75" s="162">
        <v>94.278787995550218</v>
      </c>
      <c r="D75" s="162">
        <v>93.044164589963984</v>
      </c>
      <c r="E75" s="162">
        <v>100.41052050011236</v>
      </c>
      <c r="F75" s="162">
        <v>100.68425676671501</v>
      </c>
      <c r="G75" s="162">
        <v>84.25985962726179</v>
      </c>
      <c r="H75" s="162">
        <v>98.472113667647335</v>
      </c>
      <c r="I75" s="162">
        <v>87.881408558528989</v>
      </c>
      <c r="J75" s="162">
        <v>92.774081725493275</v>
      </c>
      <c r="K75" s="162">
        <v>88.807707672453887</v>
      </c>
      <c r="L75" s="162">
        <v>112.02987414343423</v>
      </c>
      <c r="M75" s="162">
        <v>97.749483940498806</v>
      </c>
      <c r="N75" s="162">
        <v>92.124593437939978</v>
      </c>
      <c r="O75" s="162">
        <v>92.382181516936598</v>
      </c>
    </row>
    <row r="76" spans="1:15" ht="26.25" customHeight="1" x14ac:dyDescent="0.25">
      <c r="A76" s="124">
        <v>2008</v>
      </c>
      <c r="B76" s="90" t="s">
        <v>3</v>
      </c>
      <c r="C76" s="162">
        <v>94.95458266388232</v>
      </c>
      <c r="D76" s="162">
        <v>93.383457249786559</v>
      </c>
      <c r="E76" s="162">
        <v>102.5181575293041</v>
      </c>
      <c r="F76" s="162">
        <v>102.52657686302227</v>
      </c>
      <c r="G76" s="162">
        <v>81.660328207606938</v>
      </c>
      <c r="H76" s="162">
        <v>101.15148929047817</v>
      </c>
      <c r="I76" s="162">
        <v>88.254821123573279</v>
      </c>
      <c r="J76" s="162">
        <v>96.751471234976819</v>
      </c>
      <c r="K76" s="162">
        <v>88.884169993979043</v>
      </c>
      <c r="L76" s="162">
        <v>111.70403758031597</v>
      </c>
      <c r="M76" s="162">
        <v>97.224511412514701</v>
      </c>
      <c r="N76" s="162">
        <v>93.117904980845566</v>
      </c>
      <c r="O76" s="162">
        <v>89.748704916537619</v>
      </c>
    </row>
    <row r="77" spans="1:15" ht="12.75" customHeight="1" x14ac:dyDescent="0.25">
      <c r="A77" s="124"/>
      <c r="B77" s="90" t="s">
        <v>4</v>
      </c>
      <c r="C77" s="162">
        <v>94.952367723978782</v>
      </c>
      <c r="D77" s="162">
        <v>93.497959095578196</v>
      </c>
      <c r="E77" s="162">
        <v>101.43370434679345</v>
      </c>
      <c r="F77" s="162">
        <v>101.64562049543964</v>
      </c>
      <c r="G77" s="162">
        <v>78.452940860976653</v>
      </c>
      <c r="H77" s="162">
        <v>101.60182039151644</v>
      </c>
      <c r="I77" s="162">
        <v>88.364814625710409</v>
      </c>
      <c r="J77" s="162">
        <v>97.172900121913273</v>
      </c>
      <c r="K77" s="162">
        <v>90.776667103068732</v>
      </c>
      <c r="L77" s="162">
        <v>111.19581251445426</v>
      </c>
      <c r="M77" s="162">
        <v>96.184648042054505</v>
      </c>
      <c r="N77" s="162">
        <v>93.074083621629939</v>
      </c>
      <c r="O77" s="162">
        <v>93.063948540162414</v>
      </c>
    </row>
    <row r="78" spans="1:15" ht="12.75" customHeight="1" x14ac:dyDescent="0.25">
      <c r="A78" s="124"/>
      <c r="B78" s="90" t="s">
        <v>1</v>
      </c>
      <c r="C78" s="162">
        <v>93.765004607368908</v>
      </c>
      <c r="D78" s="162">
        <v>89.73880112515134</v>
      </c>
      <c r="E78" s="162">
        <v>98.529182165364659</v>
      </c>
      <c r="F78" s="162">
        <v>100.49596297994086</v>
      </c>
      <c r="G78" s="162">
        <v>77.858632867156928</v>
      </c>
      <c r="H78" s="162">
        <v>100.3476327760515</v>
      </c>
      <c r="I78" s="162">
        <v>88.427573211335968</v>
      </c>
      <c r="J78" s="162">
        <v>94.435971267420655</v>
      </c>
      <c r="K78" s="162">
        <v>89.709662783258693</v>
      </c>
      <c r="L78" s="162">
        <v>111.49716445272345</v>
      </c>
      <c r="M78" s="162">
        <v>97.165477641793373</v>
      </c>
      <c r="N78" s="162">
        <v>93.371673517658039</v>
      </c>
      <c r="O78" s="162">
        <v>88.756207736692247</v>
      </c>
    </row>
    <row r="79" spans="1:15" ht="12.75" customHeight="1" x14ac:dyDescent="0.25">
      <c r="A79" s="124"/>
      <c r="B79" s="90" t="s">
        <v>2</v>
      </c>
      <c r="C79" s="162">
        <v>93.552593935838175</v>
      </c>
      <c r="D79" s="162">
        <v>88.277619684762939</v>
      </c>
      <c r="E79" s="162">
        <v>98.491507424398634</v>
      </c>
      <c r="F79" s="162">
        <v>102.0263512592045</v>
      </c>
      <c r="G79" s="162">
        <v>80.446858847041455</v>
      </c>
      <c r="H79" s="162">
        <v>101.10431760447257</v>
      </c>
      <c r="I79" s="162">
        <v>88.204389580590089</v>
      </c>
      <c r="J79" s="162">
        <v>91.995262213251166</v>
      </c>
      <c r="K79" s="162">
        <v>90.370510086417568</v>
      </c>
      <c r="L79" s="162">
        <v>111.25323516396949</v>
      </c>
      <c r="M79" s="162">
        <v>96.419677659160129</v>
      </c>
      <c r="N79" s="162">
        <v>94.287018088025391</v>
      </c>
      <c r="O79" s="162">
        <v>86.242443914877455</v>
      </c>
    </row>
    <row r="80" spans="1:15" ht="26.25" customHeight="1" x14ac:dyDescent="0.25">
      <c r="A80" s="124">
        <v>2009</v>
      </c>
      <c r="B80" s="90" t="s">
        <v>3</v>
      </c>
      <c r="C80" s="162">
        <v>94.049843516749405</v>
      </c>
      <c r="D80" s="162">
        <v>87.521600594151124</v>
      </c>
      <c r="E80" s="162">
        <v>95.974107952433698</v>
      </c>
      <c r="F80" s="162">
        <v>101.89091055353568</v>
      </c>
      <c r="G80" s="162">
        <v>81.203178439283164</v>
      </c>
      <c r="H80" s="162">
        <v>104.18170969521009</v>
      </c>
      <c r="I80" s="162">
        <v>88.533573278681445</v>
      </c>
      <c r="J80" s="162">
        <v>91.259675019472738</v>
      </c>
      <c r="K80" s="162">
        <v>89.557715302213424</v>
      </c>
      <c r="L80" s="162">
        <v>111.50016629248591</v>
      </c>
      <c r="M80" s="162">
        <v>97.623442629185391</v>
      </c>
      <c r="N80" s="162">
        <v>94.876919644148856</v>
      </c>
      <c r="O80" s="162">
        <v>91.801067634345159</v>
      </c>
    </row>
    <row r="81" spans="1:15" ht="12.75" customHeight="1" x14ac:dyDescent="0.25">
      <c r="A81" s="124"/>
      <c r="B81" s="90" t="s">
        <v>4</v>
      </c>
      <c r="C81" s="162">
        <v>93.939506631855295</v>
      </c>
      <c r="D81" s="162">
        <v>87.303977958914899</v>
      </c>
      <c r="E81" s="162">
        <v>95.0337351703796</v>
      </c>
      <c r="F81" s="162">
        <v>98.453847356766772</v>
      </c>
      <c r="G81" s="162">
        <v>82.514201950693732</v>
      </c>
      <c r="H81" s="162">
        <v>104.84216764033539</v>
      </c>
      <c r="I81" s="162">
        <v>88.550691860502965</v>
      </c>
      <c r="J81" s="162">
        <v>88.651062825303157</v>
      </c>
      <c r="K81" s="162">
        <v>91.840800288375391</v>
      </c>
      <c r="L81" s="162">
        <v>111.20181666958614</v>
      </c>
      <c r="M81" s="162">
        <v>97.953124740395324</v>
      </c>
      <c r="N81" s="162">
        <v>95.325421760179708</v>
      </c>
      <c r="O81" s="162">
        <v>91.753459452751727</v>
      </c>
    </row>
    <row r="82" spans="1:15" ht="12.75" customHeight="1" x14ac:dyDescent="0.25">
      <c r="A82" s="124"/>
      <c r="B82" s="90" t="s">
        <v>1</v>
      </c>
      <c r="C82" s="162">
        <v>93.696591684013868</v>
      </c>
      <c r="D82" s="162">
        <v>88.044125837887734</v>
      </c>
      <c r="E82" s="162">
        <v>94.743341932773887</v>
      </c>
      <c r="F82" s="162">
        <v>92.011947246478371</v>
      </c>
      <c r="G82" s="162">
        <v>80.217658616028928</v>
      </c>
      <c r="H82" s="162">
        <v>104.03502200589115</v>
      </c>
      <c r="I82" s="162">
        <v>89.328053456941049</v>
      </c>
      <c r="J82" s="162">
        <v>87.488226000769757</v>
      </c>
      <c r="K82" s="162">
        <v>87.103720722281352</v>
      </c>
      <c r="L82" s="162">
        <v>111.02125407520083</v>
      </c>
      <c r="M82" s="162">
        <v>97.954717340138231</v>
      </c>
      <c r="N82" s="162">
        <v>95.147238270055453</v>
      </c>
      <c r="O82" s="162">
        <v>98.69841124910235</v>
      </c>
    </row>
    <row r="83" spans="1:15" ht="12.75" customHeight="1" x14ac:dyDescent="0.25">
      <c r="A83" s="124"/>
      <c r="B83" s="90" t="s">
        <v>2</v>
      </c>
      <c r="C83" s="162">
        <v>93.423808521637866</v>
      </c>
      <c r="D83" s="162">
        <v>89.225898495735606</v>
      </c>
      <c r="E83" s="162">
        <v>93.499205181085884</v>
      </c>
      <c r="F83" s="162">
        <v>92.742915031138196</v>
      </c>
      <c r="G83" s="162">
        <v>80.143447917900332</v>
      </c>
      <c r="H83" s="162">
        <v>100.48690263412915</v>
      </c>
      <c r="I83" s="162">
        <v>90.340443265964382</v>
      </c>
      <c r="J83" s="162">
        <v>86.894532124916097</v>
      </c>
      <c r="K83" s="162">
        <v>88.214308635790118</v>
      </c>
      <c r="L83" s="162">
        <v>110.90311441541695</v>
      </c>
      <c r="M83" s="162">
        <v>97.828661275976813</v>
      </c>
      <c r="N83" s="162">
        <v>95.855395265842773</v>
      </c>
      <c r="O83" s="162">
        <v>92.76541702364014</v>
      </c>
    </row>
    <row r="84" spans="1:15" ht="26.25" customHeight="1" x14ac:dyDescent="0.25">
      <c r="A84" s="124">
        <v>2010</v>
      </c>
      <c r="B84" s="90" t="s">
        <v>3</v>
      </c>
      <c r="C84" s="162">
        <v>93.52681235335352</v>
      </c>
      <c r="D84" s="162">
        <v>89.736757193112254</v>
      </c>
      <c r="E84" s="162">
        <v>95.544330791443116</v>
      </c>
      <c r="F84" s="162">
        <v>94.861539772371472</v>
      </c>
      <c r="G84" s="162">
        <v>76.742326628058137</v>
      </c>
      <c r="H84" s="162">
        <v>101.36647998557255</v>
      </c>
      <c r="I84" s="162">
        <v>91.043871443823505</v>
      </c>
      <c r="J84" s="162">
        <v>85.854912738506343</v>
      </c>
      <c r="K84" s="162">
        <v>88.920415212444112</v>
      </c>
      <c r="L84" s="162">
        <v>110.77061376459308</v>
      </c>
      <c r="M84" s="162">
        <v>97.431660887958429</v>
      </c>
      <c r="N84" s="162">
        <v>96.225110413324629</v>
      </c>
      <c r="O84" s="162">
        <v>90.585615223392935</v>
      </c>
    </row>
    <row r="85" spans="1:15" ht="12.75" customHeight="1" x14ac:dyDescent="0.25">
      <c r="A85" s="124"/>
      <c r="B85" s="90" t="s">
        <v>4</v>
      </c>
      <c r="C85" s="162">
        <v>93.923263502822536</v>
      </c>
      <c r="D85" s="162">
        <v>91.429877270232225</v>
      </c>
      <c r="E85" s="162">
        <v>94.105399874922071</v>
      </c>
      <c r="F85" s="162">
        <v>95.021181231369951</v>
      </c>
      <c r="G85" s="162">
        <v>78.837972650689522</v>
      </c>
      <c r="H85" s="162">
        <v>97.628949091347991</v>
      </c>
      <c r="I85" s="162">
        <v>91.933481585199004</v>
      </c>
      <c r="J85" s="162">
        <v>88.253156836802518</v>
      </c>
      <c r="K85" s="162">
        <v>86.990224416135774</v>
      </c>
      <c r="L85" s="162">
        <v>110.60606548895971</v>
      </c>
      <c r="M85" s="162">
        <v>97.024681180198556</v>
      </c>
      <c r="N85" s="162">
        <v>96.563825347996399</v>
      </c>
      <c r="O85" s="162">
        <v>95.908847228342381</v>
      </c>
    </row>
    <row r="86" spans="1:15" ht="12.75" customHeight="1" x14ac:dyDescent="0.25">
      <c r="A86" s="124"/>
      <c r="B86" s="90" t="s">
        <v>1</v>
      </c>
      <c r="C86" s="162">
        <v>94.067434313394301</v>
      </c>
      <c r="D86" s="162">
        <v>91.604956402437566</v>
      </c>
      <c r="E86" s="162">
        <v>94.149129342883441</v>
      </c>
      <c r="F86" s="162">
        <v>96.236683399910447</v>
      </c>
      <c r="G86" s="162">
        <v>76.771872979487213</v>
      </c>
      <c r="H86" s="162">
        <v>97.816989759970298</v>
      </c>
      <c r="I86" s="162">
        <v>92.492143609139646</v>
      </c>
      <c r="J86" s="162">
        <v>87.9920347377913</v>
      </c>
      <c r="K86" s="162">
        <v>86.507631505262694</v>
      </c>
      <c r="L86" s="162">
        <v>110.42404714857186</v>
      </c>
      <c r="M86" s="162">
        <v>97.006804029971264</v>
      </c>
      <c r="N86" s="162">
        <v>96.733960489838381</v>
      </c>
      <c r="O86" s="162">
        <v>98.388876346359609</v>
      </c>
    </row>
    <row r="87" spans="1:15" ht="12.75" customHeight="1" x14ac:dyDescent="0.25">
      <c r="A87" s="124"/>
      <c r="B87" s="90" t="s">
        <v>2</v>
      </c>
      <c r="C87" s="162">
        <v>93.731502062146859</v>
      </c>
      <c r="D87" s="162">
        <v>92.13563100638693</v>
      </c>
      <c r="E87" s="162">
        <v>94.797712850289386</v>
      </c>
      <c r="F87" s="162">
        <v>95.38808221352626</v>
      </c>
      <c r="G87" s="162">
        <v>77.880508903548929</v>
      </c>
      <c r="H87" s="162">
        <v>96.001172471025342</v>
      </c>
      <c r="I87" s="162">
        <v>92.641743291155024</v>
      </c>
      <c r="J87" s="162">
        <v>90.206652648701876</v>
      </c>
      <c r="K87" s="162">
        <v>86.798869049507289</v>
      </c>
      <c r="L87" s="162">
        <v>110.24520726282229</v>
      </c>
      <c r="M87" s="162">
        <v>97.676718231425269</v>
      </c>
      <c r="N87" s="162">
        <v>96.114580904060972</v>
      </c>
      <c r="O87" s="162">
        <v>88.795719087229642</v>
      </c>
    </row>
    <row r="88" spans="1:15" ht="26.25" customHeight="1" x14ac:dyDescent="0.25">
      <c r="A88" s="124">
        <v>2011</v>
      </c>
      <c r="B88" s="90" t="s">
        <v>3</v>
      </c>
      <c r="C88" s="162">
        <v>93.82572332794922</v>
      </c>
      <c r="D88" s="162">
        <v>91.61669514058093</v>
      </c>
      <c r="E88" s="162">
        <v>96.080734372039799</v>
      </c>
      <c r="F88" s="162">
        <v>94.123756873303492</v>
      </c>
      <c r="G88" s="162">
        <v>75.606277011853521</v>
      </c>
      <c r="H88" s="162">
        <v>92.508043584475857</v>
      </c>
      <c r="I88" s="162">
        <v>92.807330955634228</v>
      </c>
      <c r="J88" s="162">
        <v>92.048791465653665</v>
      </c>
      <c r="K88" s="162">
        <v>92.427460226201447</v>
      </c>
      <c r="L88" s="162">
        <v>110.01635175555704</v>
      </c>
      <c r="M88" s="162">
        <v>98.721368469341343</v>
      </c>
      <c r="N88" s="162">
        <v>95.533142622688359</v>
      </c>
      <c r="O88" s="162">
        <v>90.349189695121481</v>
      </c>
    </row>
    <row r="89" spans="1:15" ht="12.75" customHeight="1" x14ac:dyDescent="0.25">
      <c r="A89" s="124"/>
      <c r="B89" s="90" t="s">
        <v>4</v>
      </c>
      <c r="C89" s="162">
        <v>93.252497904482809</v>
      </c>
      <c r="D89" s="162">
        <v>91.526361346309443</v>
      </c>
      <c r="E89" s="162">
        <v>96.543560356995442</v>
      </c>
      <c r="F89" s="162">
        <v>95.915842214951368</v>
      </c>
      <c r="G89" s="162">
        <v>75.756650217172833</v>
      </c>
      <c r="H89" s="162">
        <v>92.502375845791903</v>
      </c>
      <c r="I89" s="162">
        <v>92.677635358696818</v>
      </c>
      <c r="J89" s="162">
        <v>89.747837338488566</v>
      </c>
      <c r="K89" s="162">
        <v>88.783850516917852</v>
      </c>
      <c r="L89" s="162">
        <v>109.35076267227066</v>
      </c>
      <c r="M89" s="162">
        <v>97.792170723872573</v>
      </c>
      <c r="N89" s="162">
        <v>96.429293112346897</v>
      </c>
      <c r="O89" s="162">
        <v>86.051185405197188</v>
      </c>
    </row>
    <row r="90" spans="1:15" ht="12.75" customHeight="1" x14ac:dyDescent="0.25">
      <c r="A90" s="124"/>
      <c r="B90" s="90" t="s">
        <v>1</v>
      </c>
      <c r="C90" s="162">
        <v>93.92397102100918</v>
      </c>
      <c r="D90" s="162">
        <v>91.741033118875194</v>
      </c>
      <c r="E90" s="162">
        <v>98.089131596204439</v>
      </c>
      <c r="F90" s="162">
        <v>95.557573020808277</v>
      </c>
      <c r="G90" s="162">
        <v>76.47058313288359</v>
      </c>
      <c r="H90" s="162">
        <v>93.453802971801636</v>
      </c>
      <c r="I90" s="162">
        <v>92.982070968299141</v>
      </c>
      <c r="J90" s="162">
        <v>91.494804740367158</v>
      </c>
      <c r="K90" s="162">
        <v>90.773947842597806</v>
      </c>
      <c r="L90" s="162">
        <v>108.31557100150359</v>
      </c>
      <c r="M90" s="162">
        <v>96.895359707968041</v>
      </c>
      <c r="N90" s="162">
        <v>96.438124946203317</v>
      </c>
      <c r="O90" s="162">
        <v>91.480330260890199</v>
      </c>
    </row>
    <row r="91" spans="1:15" ht="12.75" customHeight="1" x14ac:dyDescent="0.25">
      <c r="A91" s="124"/>
      <c r="B91" s="90" t="s">
        <v>2</v>
      </c>
      <c r="C91" s="162">
        <v>94.39051584791541</v>
      </c>
      <c r="D91" s="162">
        <v>91.838865130854813</v>
      </c>
      <c r="E91" s="162">
        <v>97.804262086641558</v>
      </c>
      <c r="F91" s="162">
        <v>96.548421367349192</v>
      </c>
      <c r="G91" s="162">
        <v>77.641628070709729</v>
      </c>
      <c r="H91" s="162">
        <v>94.056313334900054</v>
      </c>
      <c r="I91" s="162">
        <v>92.793888955658019</v>
      </c>
      <c r="J91" s="162">
        <v>92.519428342354743</v>
      </c>
      <c r="K91" s="162">
        <v>90.084813380649365</v>
      </c>
      <c r="L91" s="162">
        <v>107.00474771469915</v>
      </c>
      <c r="M91" s="162">
        <v>96.210000433847071</v>
      </c>
      <c r="N91" s="162">
        <v>97.529795560123645</v>
      </c>
      <c r="O91" s="162">
        <v>97.320834339310338</v>
      </c>
    </row>
    <row r="92" spans="1:15" ht="26.25" customHeight="1" x14ac:dyDescent="0.25">
      <c r="A92" s="124">
        <v>2012</v>
      </c>
      <c r="B92" s="90" t="s">
        <v>3</v>
      </c>
      <c r="C92" s="162">
        <v>93.86593715343048</v>
      </c>
      <c r="D92" s="162">
        <v>93.238040060827402</v>
      </c>
      <c r="E92" s="162">
        <v>93.378296927027264</v>
      </c>
      <c r="F92" s="162">
        <v>93.460517563351601</v>
      </c>
      <c r="G92" s="162">
        <v>79.314185937794775</v>
      </c>
      <c r="H92" s="162">
        <v>92.38908064280767</v>
      </c>
      <c r="I92" s="162">
        <v>93.061573072931807</v>
      </c>
      <c r="J92" s="162">
        <v>90.727533792400777</v>
      </c>
      <c r="K92" s="162">
        <v>94.066975587384533</v>
      </c>
      <c r="L92" s="162">
        <v>105.7763446202987</v>
      </c>
      <c r="M92" s="162">
        <v>96.509629162520895</v>
      </c>
      <c r="N92" s="162">
        <v>98.093074375431314</v>
      </c>
      <c r="O92" s="162">
        <v>89.412563452405593</v>
      </c>
    </row>
    <row r="93" spans="1:15" ht="12.75" customHeight="1" x14ac:dyDescent="0.25">
      <c r="A93" s="124"/>
      <c r="B93" s="90" t="s">
        <v>4</v>
      </c>
      <c r="C93" s="162">
        <v>94.779700409614335</v>
      </c>
      <c r="D93" s="162">
        <v>92.030034372775674</v>
      </c>
      <c r="E93" s="162">
        <v>93.572835612928472</v>
      </c>
      <c r="F93" s="162">
        <v>94.141032242825787</v>
      </c>
      <c r="G93" s="162">
        <v>79.367589452666095</v>
      </c>
      <c r="H93" s="162">
        <v>95.513253109337001</v>
      </c>
      <c r="I93" s="162">
        <v>93.03275317026899</v>
      </c>
      <c r="J93" s="162">
        <v>91.627592127282185</v>
      </c>
      <c r="K93" s="162">
        <v>98.874846930227136</v>
      </c>
      <c r="L93" s="162">
        <v>104.4868721951089</v>
      </c>
      <c r="M93" s="162">
        <v>96.768338492571502</v>
      </c>
      <c r="N93" s="162">
        <v>98.236208579813479</v>
      </c>
      <c r="O93" s="162">
        <v>98.907149089395389</v>
      </c>
    </row>
    <row r="94" spans="1:15" ht="12.75" customHeight="1" x14ac:dyDescent="0.25">
      <c r="A94" s="124"/>
      <c r="B94" s="90" t="s">
        <v>1</v>
      </c>
      <c r="C94" s="162">
        <v>94.665881063239411</v>
      </c>
      <c r="D94" s="162">
        <v>92.68177895175522</v>
      </c>
      <c r="E94" s="162">
        <v>91.951979889252428</v>
      </c>
      <c r="F94" s="162">
        <v>93.654250780378064</v>
      </c>
      <c r="G94" s="162">
        <v>78.067658685214596</v>
      </c>
      <c r="H94" s="162">
        <v>95.364144241905009</v>
      </c>
      <c r="I94" s="162">
        <v>93.527872766378337</v>
      </c>
      <c r="J94" s="162">
        <v>92.584016661249322</v>
      </c>
      <c r="K94" s="162">
        <v>95.741635465359749</v>
      </c>
      <c r="L94" s="162">
        <v>103.54225238874514</v>
      </c>
      <c r="M94" s="162">
        <v>96.879437465635149</v>
      </c>
      <c r="N94" s="162">
        <v>98.572486105052548</v>
      </c>
      <c r="O94" s="162">
        <v>99.346011844198301</v>
      </c>
    </row>
    <row r="95" spans="1:15" ht="12.75" customHeight="1" x14ac:dyDescent="0.25">
      <c r="A95" s="124"/>
      <c r="B95" s="90" t="s">
        <v>2</v>
      </c>
      <c r="C95" s="162">
        <v>95.406480694319825</v>
      </c>
      <c r="D95" s="162">
        <v>93.24212644588215</v>
      </c>
      <c r="E95" s="162">
        <v>91.956777749083301</v>
      </c>
      <c r="F95" s="162">
        <v>92.223220519384128</v>
      </c>
      <c r="G95" s="162">
        <v>82.937205322365514</v>
      </c>
      <c r="H95" s="162">
        <v>93.314044292848223</v>
      </c>
      <c r="I95" s="162">
        <v>94.336274419445758</v>
      </c>
      <c r="J95" s="162">
        <v>96.936589447813944</v>
      </c>
      <c r="K95" s="162">
        <v>94.405578498674615</v>
      </c>
      <c r="L95" s="162">
        <v>103.23378646579461</v>
      </c>
      <c r="M95" s="162">
        <v>97.818449437707841</v>
      </c>
      <c r="N95" s="162">
        <v>98.7766684280585</v>
      </c>
      <c r="O95" s="162">
        <v>102.01763035362579</v>
      </c>
    </row>
    <row r="96" spans="1:15" ht="26.25" customHeight="1" x14ac:dyDescent="0.25">
      <c r="A96" s="124">
        <v>2013</v>
      </c>
      <c r="B96" s="90" t="s">
        <v>3</v>
      </c>
      <c r="C96" s="162">
        <v>95.484746796446444</v>
      </c>
      <c r="D96" s="162">
        <v>93.40087218957332</v>
      </c>
      <c r="E96" s="162">
        <v>92.421258108922999</v>
      </c>
      <c r="F96" s="162">
        <v>91.459136175555727</v>
      </c>
      <c r="G96" s="162">
        <v>83.383155528004778</v>
      </c>
      <c r="H96" s="162">
        <v>94.9798723888251</v>
      </c>
      <c r="I96" s="162">
        <v>94.966631896910854</v>
      </c>
      <c r="J96" s="162">
        <v>97.88088598877755</v>
      </c>
      <c r="K96" s="162">
        <v>94.329061253527371</v>
      </c>
      <c r="L96" s="162">
        <v>103.37329580096332</v>
      </c>
      <c r="M96" s="162">
        <v>97.574643625981068</v>
      </c>
      <c r="N96" s="162">
        <v>98.690338532501301</v>
      </c>
      <c r="O96" s="162">
        <v>96.899319483201381</v>
      </c>
    </row>
    <row r="97" spans="1:15" ht="12.75" customHeight="1" x14ac:dyDescent="0.25">
      <c r="A97" s="124"/>
      <c r="B97" s="90" t="s">
        <v>4</v>
      </c>
      <c r="C97" s="162">
        <v>95.88921589162004</v>
      </c>
      <c r="D97" s="162">
        <v>94.628462365628977</v>
      </c>
      <c r="E97" s="162">
        <v>93.008393044844908</v>
      </c>
      <c r="F97" s="162">
        <v>93.527802141470829</v>
      </c>
      <c r="G97" s="162">
        <v>83.515182813302602</v>
      </c>
      <c r="H97" s="162">
        <v>95.014656947887985</v>
      </c>
      <c r="I97" s="162">
        <v>95.743978769002723</v>
      </c>
      <c r="J97" s="162">
        <v>96.757592468099389</v>
      </c>
      <c r="K97" s="162">
        <v>97.277293962049484</v>
      </c>
      <c r="L97" s="162">
        <v>103.44861872320119</v>
      </c>
      <c r="M97" s="162">
        <v>97.124012861547868</v>
      </c>
      <c r="N97" s="162">
        <v>98.283498973481827</v>
      </c>
      <c r="O97" s="162">
        <v>97.153029723789729</v>
      </c>
    </row>
    <row r="98" spans="1:15" ht="12.75" customHeight="1" x14ac:dyDescent="0.25">
      <c r="A98" s="124"/>
      <c r="B98" s="90" t="s">
        <v>1</v>
      </c>
      <c r="C98" s="162">
        <v>96.446237647308507</v>
      </c>
      <c r="D98" s="162">
        <v>96.069753840480288</v>
      </c>
      <c r="E98" s="162">
        <v>93.816597062518895</v>
      </c>
      <c r="F98" s="162">
        <v>91.364840339608847</v>
      </c>
      <c r="G98" s="162">
        <v>85.476981595201423</v>
      </c>
      <c r="H98" s="162">
        <v>97.156967317379753</v>
      </c>
      <c r="I98" s="162">
        <v>96.577602249505645</v>
      </c>
      <c r="J98" s="162">
        <v>97.633621049885534</v>
      </c>
      <c r="K98" s="162">
        <v>96.995921181528587</v>
      </c>
      <c r="L98" s="162">
        <v>103.07209559311617</v>
      </c>
      <c r="M98" s="162">
        <v>96.86731302471452</v>
      </c>
      <c r="N98" s="162">
        <v>98.333551756173435</v>
      </c>
      <c r="O98" s="162">
        <v>96.280720593184043</v>
      </c>
    </row>
    <row r="99" spans="1:15" ht="12.75" customHeight="1" x14ac:dyDescent="0.25">
      <c r="A99" s="124"/>
      <c r="B99" s="90" t="s">
        <v>2</v>
      </c>
      <c r="C99" s="162">
        <v>96.869001133355709</v>
      </c>
      <c r="D99" s="162">
        <v>96.002501077862732</v>
      </c>
      <c r="E99" s="162">
        <v>96.115469972821572</v>
      </c>
      <c r="F99" s="162">
        <v>93.31857366912098</v>
      </c>
      <c r="G99" s="162">
        <v>87.552759667933302</v>
      </c>
      <c r="H99" s="162">
        <v>96.732879015294557</v>
      </c>
      <c r="I99" s="162">
        <v>96.768371120270658</v>
      </c>
      <c r="J99" s="162">
        <v>97.68576117346251</v>
      </c>
      <c r="K99" s="162">
        <v>100.08633443940256</v>
      </c>
      <c r="L99" s="162">
        <v>102.53573978338444</v>
      </c>
      <c r="M99" s="162">
        <v>97.548532984277827</v>
      </c>
      <c r="N99" s="162">
        <v>97.598149590968418</v>
      </c>
      <c r="O99" s="162">
        <v>96.947073881721138</v>
      </c>
    </row>
    <row r="100" spans="1:15" ht="24.75" customHeight="1" x14ac:dyDescent="0.25">
      <c r="A100" s="124">
        <v>2014</v>
      </c>
      <c r="B100" s="90" t="s">
        <v>3</v>
      </c>
      <c r="C100" s="162">
        <v>96.893475864513505</v>
      </c>
      <c r="D100" s="162">
        <v>95.749496949580021</v>
      </c>
      <c r="E100" s="162">
        <v>98.96903140502188</v>
      </c>
      <c r="F100" s="162">
        <v>93.977959605125662</v>
      </c>
      <c r="G100" s="162">
        <v>85.925924555850571</v>
      </c>
      <c r="H100" s="162">
        <v>93.850625361646109</v>
      </c>
      <c r="I100" s="162">
        <v>97.198356903983395</v>
      </c>
      <c r="J100" s="162">
        <v>99.070518937803868</v>
      </c>
      <c r="K100" s="162">
        <v>100.10511801228866</v>
      </c>
      <c r="L100" s="162">
        <v>101.77837177019036</v>
      </c>
      <c r="M100" s="162">
        <v>97.893632465932583</v>
      </c>
      <c r="N100" s="162">
        <v>98.235605930204372</v>
      </c>
      <c r="O100" s="162">
        <v>96.736412625386976</v>
      </c>
    </row>
    <row r="101" spans="1:15" ht="12.5" x14ac:dyDescent="0.25">
      <c r="A101" s="124"/>
      <c r="B101" s="90" t="s">
        <v>4</v>
      </c>
      <c r="C101" s="162">
        <v>97.643734964172978</v>
      </c>
      <c r="D101" s="162">
        <v>95.831325085043829</v>
      </c>
      <c r="E101" s="162">
        <v>102.438160275513</v>
      </c>
      <c r="F101" s="162">
        <v>95.49501100876958</v>
      </c>
      <c r="G101" s="162">
        <v>84.730906966477022</v>
      </c>
      <c r="H101" s="162">
        <v>94.315989189043819</v>
      </c>
      <c r="I101" s="162">
        <v>97.35073538557026</v>
      </c>
      <c r="J101" s="162">
        <v>105.15694871554015</v>
      </c>
      <c r="K101" s="162">
        <v>99.903594957537948</v>
      </c>
      <c r="L101" s="162">
        <v>101.0796501156002</v>
      </c>
      <c r="M101" s="162">
        <v>97.701791688196053</v>
      </c>
      <c r="N101" s="162">
        <v>99.045885037184831</v>
      </c>
      <c r="O101" s="162">
        <v>95.52713939860628</v>
      </c>
    </row>
    <row r="102" spans="1:15" ht="12" customHeight="1" x14ac:dyDescent="0.25">
      <c r="A102" s="124"/>
      <c r="B102" s="90" t="s">
        <v>1</v>
      </c>
      <c r="C102" s="162">
        <v>98.146151277508366</v>
      </c>
      <c r="D102" s="162">
        <v>96.277317987841101</v>
      </c>
      <c r="E102" s="162">
        <v>103.09765786170665</v>
      </c>
      <c r="F102" s="162">
        <v>97.43857824653351</v>
      </c>
      <c r="G102" s="162">
        <v>82.441461042486935</v>
      </c>
      <c r="H102" s="162">
        <v>93.682045168416067</v>
      </c>
      <c r="I102" s="162">
        <v>97.465523077440793</v>
      </c>
      <c r="J102" s="162">
        <v>106.19789027649441</v>
      </c>
      <c r="K102" s="162">
        <v>101.66754747044284</v>
      </c>
      <c r="L102" s="162">
        <v>100.45493531395968</v>
      </c>
      <c r="M102" s="162">
        <v>98.23022696771497</v>
      </c>
      <c r="N102" s="162">
        <v>98.882617077028243</v>
      </c>
      <c r="O102" s="162">
        <v>101.82129571961336</v>
      </c>
    </row>
    <row r="103" spans="1:15" ht="12" customHeight="1" x14ac:dyDescent="0.25">
      <c r="A103" s="124"/>
      <c r="B103" s="90" t="s">
        <v>2</v>
      </c>
      <c r="C103" s="162">
        <v>97.988860887923281</v>
      </c>
      <c r="D103" s="162">
        <v>96.689711993129023</v>
      </c>
      <c r="E103" s="162">
        <v>101.93911046132098</v>
      </c>
      <c r="F103" s="162">
        <v>96.446081379239544</v>
      </c>
      <c r="G103" s="162">
        <v>90.095654064849683</v>
      </c>
      <c r="H103" s="162">
        <v>92.565602236525052</v>
      </c>
      <c r="I103" s="162">
        <v>97.608250376697654</v>
      </c>
      <c r="J103" s="162">
        <v>106.76954686878412</v>
      </c>
      <c r="K103" s="162">
        <v>101.10354788926681</v>
      </c>
      <c r="L103" s="162">
        <v>100.14902369849229</v>
      </c>
      <c r="M103" s="162">
        <v>97.858002367319358</v>
      </c>
      <c r="N103" s="162">
        <v>99.498630683528347</v>
      </c>
      <c r="O103" s="162">
        <v>92.884547514214233</v>
      </c>
    </row>
    <row r="104" spans="1:15" ht="22.5" customHeight="1" x14ac:dyDescent="0.25">
      <c r="A104" s="124">
        <v>2015</v>
      </c>
      <c r="B104" s="90" t="s">
        <v>3</v>
      </c>
      <c r="C104" s="162">
        <v>98.038777895941081</v>
      </c>
      <c r="D104" s="162">
        <v>96.531026012294944</v>
      </c>
      <c r="E104" s="162">
        <v>102.25614005982668</v>
      </c>
      <c r="F104" s="162">
        <v>96.998829102254859</v>
      </c>
      <c r="G104" s="162">
        <v>92.849610503394047</v>
      </c>
      <c r="H104" s="162">
        <v>89.999426935582335</v>
      </c>
      <c r="I104" s="162">
        <v>97.94091988372918</v>
      </c>
      <c r="J104" s="162">
        <v>106.30349049034261</v>
      </c>
      <c r="K104" s="162">
        <v>100.90751477861576</v>
      </c>
      <c r="L104" s="162">
        <v>100.06437910293826</v>
      </c>
      <c r="M104" s="162">
        <v>97.946376454983877</v>
      </c>
      <c r="N104" s="162">
        <v>100.03901855450498</v>
      </c>
      <c r="O104" s="162">
        <v>94.285995465371542</v>
      </c>
    </row>
    <row r="105" spans="1:15" ht="13.5" customHeight="1" x14ac:dyDescent="0.25">
      <c r="A105" s="124"/>
      <c r="B105" s="90" t="s">
        <v>4</v>
      </c>
      <c r="C105" s="162">
        <v>97.818231859481415</v>
      </c>
      <c r="D105" s="162">
        <v>97.012053239658499</v>
      </c>
      <c r="E105" s="162">
        <v>100.5712668658945</v>
      </c>
      <c r="F105" s="162">
        <v>97.31388796483526</v>
      </c>
      <c r="G105" s="162">
        <v>91.75677989001683</v>
      </c>
      <c r="H105" s="162">
        <v>88.587642417223663</v>
      </c>
      <c r="I105" s="162">
        <v>98.566631995075667</v>
      </c>
      <c r="J105" s="162">
        <v>107.60388718100427</v>
      </c>
      <c r="K105" s="162">
        <v>98.108399548708064</v>
      </c>
      <c r="L105" s="162">
        <v>99.839306183975964</v>
      </c>
      <c r="M105" s="162">
        <v>97.851500746085208</v>
      </c>
      <c r="N105" s="162">
        <v>100.32748935162044</v>
      </c>
      <c r="O105" s="162">
        <v>92.526763335521295</v>
      </c>
    </row>
    <row r="106" spans="1:15" ht="12.75" customHeight="1" x14ac:dyDescent="0.25">
      <c r="A106" s="124"/>
      <c r="B106" s="90" t="s">
        <v>1</v>
      </c>
      <c r="C106" s="162">
        <v>97.841888725257462</v>
      </c>
      <c r="D106" s="162">
        <v>97.445753443344728</v>
      </c>
      <c r="E106" s="162">
        <v>100.02881056585373</v>
      </c>
      <c r="F106" s="162">
        <v>99.777760588998476</v>
      </c>
      <c r="G106" s="162">
        <v>91.772368123354198</v>
      </c>
      <c r="H106" s="162">
        <v>88.954480954069126</v>
      </c>
      <c r="I106" s="162">
        <v>99.145293103660748</v>
      </c>
      <c r="J106" s="162">
        <v>104.65255131284083</v>
      </c>
      <c r="K106" s="162">
        <v>97.870653974070692</v>
      </c>
      <c r="L106" s="162">
        <v>99.915651839432925</v>
      </c>
      <c r="M106" s="162">
        <v>98.666639190089271</v>
      </c>
      <c r="N106" s="162">
        <v>100.02287356903325</v>
      </c>
      <c r="O106" s="162">
        <v>92.056961547860382</v>
      </c>
    </row>
    <row r="107" spans="1:15" ht="12" customHeight="1" x14ac:dyDescent="0.25">
      <c r="A107" s="124"/>
      <c r="B107" s="90" t="s">
        <v>2</v>
      </c>
      <c r="C107" s="162">
        <v>98.16871175483098</v>
      </c>
      <c r="D107" s="162">
        <v>96.865939156304094</v>
      </c>
      <c r="E107" s="162">
        <v>100.18939539878548</v>
      </c>
      <c r="F107" s="162">
        <v>100.36657485367358</v>
      </c>
      <c r="G107" s="162">
        <v>94.584095208283927</v>
      </c>
      <c r="H107" s="162">
        <v>92.233292530625306</v>
      </c>
      <c r="I107" s="162">
        <v>99.28825469727262</v>
      </c>
      <c r="J107" s="162">
        <v>102.99616715908319</v>
      </c>
      <c r="K107" s="162">
        <v>96.035106175080458</v>
      </c>
      <c r="L107" s="162">
        <v>99.894805121761223</v>
      </c>
      <c r="M107" s="162">
        <v>98.247616325981923</v>
      </c>
      <c r="N107" s="162">
        <v>99.899770400269745</v>
      </c>
      <c r="O107" s="162">
        <v>95.60248643513701</v>
      </c>
    </row>
    <row r="108" spans="1:15" ht="22.5" customHeight="1" x14ac:dyDescent="0.25">
      <c r="A108" s="124">
        <v>2016</v>
      </c>
      <c r="B108" s="90" t="s">
        <v>3</v>
      </c>
      <c r="C108" s="162">
        <v>98.624872794274808</v>
      </c>
      <c r="D108" s="162">
        <v>98.52426149997234</v>
      </c>
      <c r="E108" s="162">
        <v>99.823825937356872</v>
      </c>
      <c r="F108" s="162">
        <v>101.78960645704876</v>
      </c>
      <c r="G108" s="162">
        <v>94.637105216779901</v>
      </c>
      <c r="H108" s="162">
        <v>97.045150407507492</v>
      </c>
      <c r="I108" s="162">
        <v>99.598496899098876</v>
      </c>
      <c r="J108" s="162">
        <v>99.589908903925959</v>
      </c>
      <c r="K108" s="162">
        <v>94.570939238149805</v>
      </c>
      <c r="L108" s="162">
        <v>100.05096956314821</v>
      </c>
      <c r="M108" s="162">
        <v>98.537432508928333</v>
      </c>
      <c r="N108" s="162">
        <v>100.03296765778414</v>
      </c>
      <c r="O108" s="162">
        <v>95.60440278083118</v>
      </c>
    </row>
    <row r="109" spans="1:15" ht="12" customHeight="1" x14ac:dyDescent="0.25">
      <c r="A109" s="124"/>
      <c r="B109" s="90" t="s">
        <v>4</v>
      </c>
      <c r="C109" s="162">
        <v>99.005695233327472</v>
      </c>
      <c r="D109" s="162">
        <v>98.884822299877058</v>
      </c>
      <c r="E109" s="162">
        <v>101.57236355621437</v>
      </c>
      <c r="F109" s="162">
        <v>101.08331245864137</v>
      </c>
      <c r="G109" s="162">
        <v>93.57954147052844</v>
      </c>
      <c r="H109" s="162">
        <v>97.683026726185915</v>
      </c>
      <c r="I109" s="162">
        <v>99.245457646223286</v>
      </c>
      <c r="J109" s="162">
        <v>102.86234229543673</v>
      </c>
      <c r="K109" s="162">
        <v>96.04683336814351</v>
      </c>
      <c r="L109" s="162">
        <v>99.918441841852115</v>
      </c>
      <c r="M109" s="162">
        <v>97.966972911599953</v>
      </c>
      <c r="N109" s="162">
        <v>100.33080624200683</v>
      </c>
      <c r="O109" s="162">
        <v>95.343883038763053</v>
      </c>
    </row>
    <row r="110" spans="1:15" ht="12" customHeight="1" x14ac:dyDescent="0.25">
      <c r="A110" s="124"/>
      <c r="B110" s="90" t="s">
        <v>1</v>
      </c>
      <c r="C110" s="162">
        <v>99.703712199500785</v>
      </c>
      <c r="D110" s="162">
        <v>98.861999104547493</v>
      </c>
      <c r="E110" s="162">
        <v>102.29261322366924</v>
      </c>
      <c r="F110" s="162">
        <v>99.321079687023257</v>
      </c>
      <c r="G110" s="162">
        <v>95.991694803922826</v>
      </c>
      <c r="H110" s="162">
        <v>99.861477836271575</v>
      </c>
      <c r="I110" s="162">
        <v>99.123292862798621</v>
      </c>
      <c r="J110" s="162">
        <v>105.02913348499256</v>
      </c>
      <c r="K110" s="162">
        <v>98.524365769543181</v>
      </c>
      <c r="L110" s="162">
        <v>99.853717602925528</v>
      </c>
      <c r="M110" s="162">
        <v>98.535156948182362</v>
      </c>
      <c r="N110" s="162">
        <v>100.42801731038996</v>
      </c>
      <c r="O110" s="162">
        <v>96.660216513090646</v>
      </c>
    </row>
    <row r="111" spans="1:15" ht="12" customHeight="1" x14ac:dyDescent="0.25">
      <c r="A111" s="124"/>
      <c r="B111" s="118" t="s">
        <v>2</v>
      </c>
      <c r="C111" s="162">
        <v>99.492213045553882</v>
      </c>
      <c r="D111" s="162">
        <v>98.383728920361222</v>
      </c>
      <c r="E111" s="162">
        <v>102.56273551034216</v>
      </c>
      <c r="F111" s="162">
        <v>97.671671657785566</v>
      </c>
      <c r="G111" s="162">
        <v>98.219790650605162</v>
      </c>
      <c r="H111" s="162">
        <v>99.914887703153212</v>
      </c>
      <c r="I111" s="162">
        <v>99.420200050167779</v>
      </c>
      <c r="J111" s="162">
        <v>101.46599662460871</v>
      </c>
      <c r="K111" s="162">
        <v>99.667298492462479</v>
      </c>
      <c r="L111" s="162">
        <v>99.848888367428444</v>
      </c>
      <c r="M111" s="162">
        <v>98.117656844860491</v>
      </c>
      <c r="N111" s="162">
        <v>100.01092381349395</v>
      </c>
      <c r="O111" s="162">
        <v>97.8146081289633</v>
      </c>
    </row>
    <row r="112" spans="1:15" ht="21" customHeight="1" x14ac:dyDescent="0.25">
      <c r="A112" s="124">
        <v>2017</v>
      </c>
      <c r="B112" s="118" t="s">
        <v>3</v>
      </c>
      <c r="C112" s="162">
        <v>99.760156170726688</v>
      </c>
      <c r="D112" s="162">
        <v>99.705130673904506</v>
      </c>
      <c r="E112" s="162">
        <v>100.74588674325057</v>
      </c>
      <c r="F112" s="162">
        <v>97.991759302548758</v>
      </c>
      <c r="G112" s="162">
        <v>100.13093021804919</v>
      </c>
      <c r="H112" s="162">
        <v>100.06873843582173</v>
      </c>
      <c r="I112" s="162">
        <v>99.734153295933595</v>
      </c>
      <c r="J112" s="162">
        <v>100.93528743625689</v>
      </c>
      <c r="K112" s="162">
        <v>98.819532074134017</v>
      </c>
      <c r="L112" s="162">
        <v>99.904245597770142</v>
      </c>
      <c r="M112" s="162">
        <v>99.025466594760331</v>
      </c>
      <c r="N112" s="162">
        <v>100.10430818869868</v>
      </c>
      <c r="O112" s="162">
        <v>98.334760497144558</v>
      </c>
    </row>
    <row r="113" spans="1:15" ht="12.5" x14ac:dyDescent="0.25">
      <c r="A113" s="124"/>
      <c r="B113" s="90" t="s">
        <v>4</v>
      </c>
      <c r="C113" s="162">
        <v>99.983966622771476</v>
      </c>
      <c r="D113" s="162">
        <v>99.201420956285745</v>
      </c>
      <c r="E113" s="162">
        <v>100.37404967516598</v>
      </c>
      <c r="F113" s="162">
        <v>100.32074713483175</v>
      </c>
      <c r="G113" s="162">
        <v>100.38779741961505</v>
      </c>
      <c r="H113" s="162">
        <v>99.785125432732514</v>
      </c>
      <c r="I113" s="162">
        <v>99.966562652483077</v>
      </c>
      <c r="J113" s="162">
        <v>99.918841058223165</v>
      </c>
      <c r="K113" s="162">
        <v>100.86665406814599</v>
      </c>
      <c r="L113" s="162">
        <v>99.986851734712005</v>
      </c>
      <c r="M113" s="162">
        <v>99.735894970837563</v>
      </c>
      <c r="N113" s="162">
        <v>100.18105508695331</v>
      </c>
      <c r="O113" s="162">
        <v>100.29172112423913</v>
      </c>
    </row>
    <row r="114" spans="1:15" ht="12.5" x14ac:dyDescent="0.25">
      <c r="A114" s="124"/>
      <c r="B114" s="125" t="s">
        <v>1</v>
      </c>
      <c r="C114" s="162">
        <v>100.18823644566724</v>
      </c>
      <c r="D114" s="162">
        <v>100.42636780463778</v>
      </c>
      <c r="E114" s="162">
        <v>99.767753062089128</v>
      </c>
      <c r="F114" s="162">
        <v>100.62742013457904</v>
      </c>
      <c r="G114" s="162">
        <v>98.590929991906023</v>
      </c>
      <c r="H114" s="162">
        <v>100.85488266708404</v>
      </c>
      <c r="I114" s="162">
        <v>100.09360792071666</v>
      </c>
      <c r="J114" s="162">
        <v>99.415168006862302</v>
      </c>
      <c r="K114" s="162">
        <v>101.03893342601909</v>
      </c>
      <c r="L114" s="162">
        <v>100.06902399350075</v>
      </c>
      <c r="M114" s="162">
        <v>100.33148831174906</v>
      </c>
      <c r="N114" s="162">
        <v>100.13017382739096</v>
      </c>
      <c r="O114" s="162">
        <v>101.02243095440996</v>
      </c>
    </row>
    <row r="115" spans="1:15" ht="12.5" x14ac:dyDescent="0.25">
      <c r="A115" s="124"/>
      <c r="B115" s="132" t="s">
        <v>2</v>
      </c>
      <c r="C115" s="162">
        <v>100.06764076083461</v>
      </c>
      <c r="D115" s="162">
        <v>100.66708056517197</v>
      </c>
      <c r="E115" s="162">
        <v>99.112310519494301</v>
      </c>
      <c r="F115" s="162">
        <v>101.06007342804044</v>
      </c>
      <c r="G115" s="162">
        <v>100.89034237042974</v>
      </c>
      <c r="H115" s="162">
        <v>99.291253464361716</v>
      </c>
      <c r="I115" s="162">
        <v>100.20567613086668</v>
      </c>
      <c r="J115" s="162">
        <v>99.730703498657675</v>
      </c>
      <c r="K115" s="162">
        <v>99.274880431700879</v>
      </c>
      <c r="L115" s="162">
        <v>100.03987867401707</v>
      </c>
      <c r="M115" s="162">
        <v>100.90715012265308</v>
      </c>
      <c r="N115" s="162">
        <v>99.584462896957049</v>
      </c>
      <c r="O115" s="162">
        <v>100.35108742420631</v>
      </c>
    </row>
    <row r="116" spans="1:15" ht="21" customHeight="1" x14ac:dyDescent="0.25">
      <c r="A116" s="124">
        <v>2018</v>
      </c>
      <c r="B116" s="136" t="s">
        <v>3</v>
      </c>
      <c r="C116" s="162">
        <v>100.64457297163293</v>
      </c>
      <c r="D116" s="162">
        <v>100.55493811394459</v>
      </c>
      <c r="E116" s="162">
        <v>100.73822162178516</v>
      </c>
      <c r="F116" s="162">
        <v>103.90635787713565</v>
      </c>
      <c r="G116" s="162">
        <v>101.82056750661552</v>
      </c>
      <c r="H116" s="162">
        <v>99.503089363303062</v>
      </c>
      <c r="I116" s="162">
        <v>100.15108415410816</v>
      </c>
      <c r="J116" s="162">
        <v>100.68916444423715</v>
      </c>
      <c r="K116" s="162">
        <v>101.50084314235623</v>
      </c>
      <c r="L116" s="162">
        <v>100.1051882352003</v>
      </c>
      <c r="M116" s="162">
        <v>101.33451399580609</v>
      </c>
      <c r="N116" s="162">
        <v>99.928850545301216</v>
      </c>
      <c r="O116" s="162">
        <v>101.27635581618726</v>
      </c>
    </row>
    <row r="117" spans="1:15" ht="15" customHeight="1" x14ac:dyDescent="0.25">
      <c r="A117" s="124"/>
      <c r="B117" s="178" t="s">
        <v>4</v>
      </c>
      <c r="C117" s="162">
        <v>101.24465360916076</v>
      </c>
      <c r="D117" s="162">
        <v>102.12529656444472</v>
      </c>
      <c r="E117" s="162">
        <v>103.46933206336834</v>
      </c>
      <c r="F117" s="162">
        <v>103.50150832380687</v>
      </c>
      <c r="G117" s="162">
        <v>99.109947555986622</v>
      </c>
      <c r="H117" s="162">
        <v>101.67063914545071</v>
      </c>
      <c r="I117" s="162">
        <v>100.02614775447709</v>
      </c>
      <c r="J117" s="162">
        <v>100.49350217031267</v>
      </c>
      <c r="K117" s="162">
        <v>104.65429448117959</v>
      </c>
      <c r="L117" s="162">
        <v>100.24947464893687</v>
      </c>
      <c r="M117" s="162">
        <v>101.50054831493402</v>
      </c>
      <c r="N117" s="162">
        <v>99.865969321230622</v>
      </c>
      <c r="O117" s="162">
        <v>102.8015936810846</v>
      </c>
    </row>
    <row r="118" spans="1:15" ht="15" customHeight="1" x14ac:dyDescent="0.25">
      <c r="A118" s="124"/>
      <c r="B118" s="178" t="s">
        <v>1</v>
      </c>
      <c r="C118" s="162">
        <v>101.62742303635025</v>
      </c>
      <c r="D118" s="162">
        <v>101.88817382224798</v>
      </c>
      <c r="E118" s="162">
        <v>103.54963882876037</v>
      </c>
      <c r="F118" s="162">
        <v>103.3471529569906</v>
      </c>
      <c r="G118" s="162">
        <v>99.329809714233889</v>
      </c>
      <c r="H118" s="162">
        <v>103.77781759897577</v>
      </c>
      <c r="I118" s="162">
        <v>100.21625695025656</v>
      </c>
      <c r="J118" s="162">
        <v>100.50468701913675</v>
      </c>
      <c r="K118" s="162">
        <v>106.42055198453883</v>
      </c>
      <c r="L118" s="162">
        <v>100.54822005939691</v>
      </c>
      <c r="M118" s="162">
        <v>101.75144977287572</v>
      </c>
      <c r="N118" s="162">
        <v>100.1144753248693</v>
      </c>
      <c r="O118" s="162">
        <v>102.98946860823048</v>
      </c>
    </row>
    <row r="119" spans="1:15" ht="15" customHeight="1" x14ac:dyDescent="0.25">
      <c r="A119" s="124"/>
      <c r="B119" s="178" t="s">
        <v>2</v>
      </c>
      <c r="C119" s="162">
        <v>101.70283274532491</v>
      </c>
      <c r="D119" s="162">
        <v>102.52208281780595</v>
      </c>
      <c r="E119" s="162">
        <v>103.109631127025</v>
      </c>
      <c r="F119" s="162">
        <v>102.60419099892935</v>
      </c>
      <c r="G119" s="162">
        <v>99.289040581417126</v>
      </c>
      <c r="H119" s="162">
        <v>105.69698673650963</v>
      </c>
      <c r="I119" s="162">
        <v>100.38712473823202</v>
      </c>
      <c r="J119" s="162">
        <v>100.21095010236209</v>
      </c>
      <c r="K119" s="162">
        <v>102.80758104808677</v>
      </c>
      <c r="L119" s="162">
        <v>101.4178873357037</v>
      </c>
      <c r="M119" s="162">
        <v>101.19559649920748</v>
      </c>
      <c r="N119" s="162">
        <v>100.24884704783818</v>
      </c>
      <c r="O119" s="162">
        <v>103.39655586231488</v>
      </c>
    </row>
    <row r="120" spans="1:15" ht="21.75" customHeight="1" x14ac:dyDescent="0.25">
      <c r="A120" s="124">
        <v>2019</v>
      </c>
      <c r="B120" s="178" t="s">
        <v>3</v>
      </c>
      <c r="C120" s="162">
        <v>101.99959834056403</v>
      </c>
      <c r="D120" s="162">
        <v>102.93642969799652</v>
      </c>
      <c r="E120" s="162">
        <v>103.43052394677379</v>
      </c>
      <c r="F120" s="162">
        <v>104.85123133801835</v>
      </c>
      <c r="G120" s="162">
        <v>100.14665783280819</v>
      </c>
      <c r="H120" s="162">
        <v>106.26342397018962</v>
      </c>
      <c r="I120" s="162">
        <v>100.5358844893136</v>
      </c>
      <c r="J120" s="162">
        <v>100.21402988410595</v>
      </c>
      <c r="K120" s="162">
        <v>99.884177545452289</v>
      </c>
      <c r="L120" s="162">
        <v>101.98589601784356</v>
      </c>
      <c r="M120" s="162">
        <v>100.76956299656447</v>
      </c>
      <c r="N120" s="162">
        <v>100.35605669125609</v>
      </c>
      <c r="O120" s="162">
        <v>106.59844903672828</v>
      </c>
    </row>
    <row r="121" spans="1:15" ht="12.5" x14ac:dyDescent="0.25">
      <c r="A121" s="124"/>
      <c r="B121" s="178" t="s">
        <v>4</v>
      </c>
      <c r="C121" s="162">
        <v>102.35090192142927</v>
      </c>
      <c r="D121" s="162">
        <v>103.1002812172343</v>
      </c>
      <c r="E121" s="162">
        <v>103.59239736483025</v>
      </c>
      <c r="F121" s="162">
        <v>105.91368525594555</v>
      </c>
      <c r="G121" s="162">
        <v>103.29679258612693</v>
      </c>
      <c r="H121" s="162">
        <v>106.34666350513537</v>
      </c>
      <c r="I121" s="162">
        <v>100.95881856509043</v>
      </c>
      <c r="J121" s="162">
        <v>99.48552962157359</v>
      </c>
      <c r="K121" s="162">
        <v>103.30446504168454</v>
      </c>
      <c r="L121" s="162">
        <v>102.39751363424543</v>
      </c>
      <c r="M121" s="162">
        <v>101.18779494840923</v>
      </c>
      <c r="N121" s="162">
        <v>100.28518935739865</v>
      </c>
      <c r="O121" s="162">
        <v>103.17878486736402</v>
      </c>
    </row>
    <row r="122" spans="1:15" ht="12.5" x14ac:dyDescent="0.25">
      <c r="A122" s="124"/>
      <c r="B122" s="178" t="s">
        <v>1</v>
      </c>
      <c r="C122" s="162">
        <v>102.50409595886248</v>
      </c>
      <c r="D122" s="162">
        <v>102.648630344662</v>
      </c>
      <c r="E122" s="162">
        <v>102.41367292580654</v>
      </c>
      <c r="F122" s="162">
        <v>105.11425754595432</v>
      </c>
      <c r="G122" s="162">
        <v>103.59013461116123</v>
      </c>
      <c r="H122" s="162">
        <v>107.06551378330471</v>
      </c>
      <c r="I122" s="162">
        <v>101.10494956581678</v>
      </c>
      <c r="J122" s="162">
        <v>99.433493605564749</v>
      </c>
      <c r="K122" s="162">
        <v>104.73099471345357</v>
      </c>
      <c r="L122" s="162">
        <v>103.03949470302433</v>
      </c>
      <c r="M122" s="162">
        <v>101.32164217039264</v>
      </c>
      <c r="N122" s="162">
        <v>100.53243499964786</v>
      </c>
      <c r="O122" s="162">
        <v>103.89409009253718</v>
      </c>
    </row>
    <row r="123" spans="1:15" ht="12.5" x14ac:dyDescent="0.25">
      <c r="A123" s="124"/>
      <c r="B123" s="178" t="s">
        <v>2</v>
      </c>
      <c r="C123" s="162">
        <v>102.86490751755863</v>
      </c>
      <c r="D123" s="162">
        <v>102.58404981392017</v>
      </c>
      <c r="E123" s="162">
        <v>103.152003217638</v>
      </c>
      <c r="F123" s="162">
        <v>104.88064301649641</v>
      </c>
      <c r="G123" s="162">
        <v>103.04331984240847</v>
      </c>
      <c r="H123" s="162">
        <v>108.86932422524076</v>
      </c>
      <c r="I123" s="162">
        <v>101.4643700881186</v>
      </c>
      <c r="J123" s="162">
        <v>100.48098813054435</v>
      </c>
      <c r="K123" s="162">
        <v>102.82075825691474</v>
      </c>
      <c r="L123" s="162">
        <v>103.10799160396175</v>
      </c>
      <c r="M123" s="162">
        <v>101.85049981236523</v>
      </c>
      <c r="N123" s="162">
        <v>100.40142458462475</v>
      </c>
      <c r="O123" s="162">
        <v>107.05370708804026</v>
      </c>
    </row>
    <row r="124" spans="1:15" ht="21.75" customHeight="1" x14ac:dyDescent="0.25">
      <c r="A124" s="124">
        <v>2020</v>
      </c>
      <c r="B124" s="178" t="s">
        <v>3</v>
      </c>
      <c r="C124" s="162">
        <v>99.801575589684376</v>
      </c>
      <c r="D124" s="162">
        <v>98.623758555290934</v>
      </c>
      <c r="E124" s="162">
        <v>94.601794112583562</v>
      </c>
      <c r="F124" s="162">
        <v>93.7869276079645</v>
      </c>
      <c r="G124" s="162">
        <v>99.500069685538179</v>
      </c>
      <c r="H124" s="162">
        <v>106.69401130271162</v>
      </c>
      <c r="I124" s="162">
        <v>101.5175522649933</v>
      </c>
      <c r="J124" s="162">
        <v>96.322354166862056</v>
      </c>
      <c r="K124" s="162">
        <v>100.03340043566062</v>
      </c>
      <c r="L124" s="162">
        <v>103.44945024412722</v>
      </c>
      <c r="M124" s="162">
        <v>97.237532401300513</v>
      </c>
      <c r="N124" s="162">
        <v>98.990541621468211</v>
      </c>
      <c r="O124" s="162">
        <v>101.38300325838358</v>
      </c>
    </row>
    <row r="125" spans="1:15" ht="12.5" x14ac:dyDescent="0.25">
      <c r="A125" s="124"/>
      <c r="B125" s="178" t="s">
        <v>4</v>
      </c>
      <c r="C125" s="162">
        <v>82.063020993237814</v>
      </c>
      <c r="D125" s="162">
        <v>77.823498661971769</v>
      </c>
      <c r="E125" s="162">
        <v>71.266590553623601</v>
      </c>
      <c r="F125" s="162">
        <v>22.362303738755344</v>
      </c>
      <c r="G125" s="162">
        <v>92.150383911079004</v>
      </c>
      <c r="H125" s="162">
        <v>100.10708152732131</v>
      </c>
      <c r="I125" s="162">
        <v>97.891240522189278</v>
      </c>
      <c r="J125" s="162">
        <v>86.10409097172186</v>
      </c>
      <c r="K125" s="162">
        <v>76.629212409161497</v>
      </c>
      <c r="L125" s="162">
        <v>103.47299221611293</v>
      </c>
      <c r="M125" s="162">
        <v>68.764636285498611</v>
      </c>
      <c r="N125" s="162">
        <v>78.255260981830375</v>
      </c>
      <c r="O125" s="162">
        <v>49.516372710178004</v>
      </c>
    </row>
    <row r="126" spans="1:15" ht="12.5" x14ac:dyDescent="0.25">
      <c r="A126" s="124"/>
      <c r="B126" s="178" t="s">
        <v>1</v>
      </c>
      <c r="C126" s="162">
        <v>93.669712554438206</v>
      </c>
      <c r="D126" s="162">
        <v>99.936699706123846</v>
      </c>
      <c r="E126" s="162">
        <v>82.62101110700479</v>
      </c>
      <c r="F126" s="162">
        <v>71.049907236767382</v>
      </c>
      <c r="G126" s="162">
        <v>92.723067123409237</v>
      </c>
      <c r="H126" s="162">
        <v>105.23630554311103</v>
      </c>
      <c r="I126" s="162">
        <v>98.928718965439685</v>
      </c>
      <c r="J126" s="162">
        <v>89.504645721284007</v>
      </c>
      <c r="K126" s="162">
        <v>87.4171788746837</v>
      </c>
      <c r="L126" s="162">
        <v>103.66225550776009</v>
      </c>
      <c r="M126" s="162">
        <v>91.762284371976207</v>
      </c>
      <c r="N126" s="162">
        <v>91.857636932032534</v>
      </c>
      <c r="O126" s="162">
        <v>73.585256454704421</v>
      </c>
    </row>
    <row r="127" spans="1:15" ht="12.5" x14ac:dyDescent="0.25">
      <c r="A127" s="124"/>
      <c r="B127" s="178" t="s">
        <v>2</v>
      </c>
      <c r="C127" s="162">
        <v>95.853390886263199</v>
      </c>
      <c r="D127" s="162">
        <v>100.37242138762207</v>
      </c>
      <c r="E127" s="162">
        <v>85.649199097896499</v>
      </c>
      <c r="F127" s="162">
        <v>51.816665113182566</v>
      </c>
      <c r="G127" s="162">
        <v>98.280301152385618</v>
      </c>
      <c r="H127" s="162">
        <v>105.07293840525119</v>
      </c>
      <c r="I127" s="162">
        <v>100.49472391361711</v>
      </c>
      <c r="J127" s="162">
        <v>95.622391996822174</v>
      </c>
      <c r="K127" s="162">
        <v>90.70001039103073</v>
      </c>
      <c r="L127" s="162">
        <v>103.91954841070144</v>
      </c>
      <c r="M127" s="162">
        <v>101.07770343467618</v>
      </c>
      <c r="N127" s="162">
        <v>99.375092976668952</v>
      </c>
      <c r="O127" s="162">
        <v>69.810084314664934</v>
      </c>
    </row>
    <row r="128" spans="1:15" ht="26.25" customHeight="1" x14ac:dyDescent="0.3">
      <c r="A128" s="113" t="s">
        <v>210</v>
      </c>
      <c r="C128" s="162"/>
      <c r="D128" s="162"/>
      <c r="E128" s="162"/>
      <c r="F128" s="162"/>
      <c r="G128" s="162"/>
      <c r="H128" s="162"/>
      <c r="I128" s="162"/>
      <c r="J128" s="162"/>
      <c r="K128" s="162"/>
      <c r="L128" s="162"/>
      <c r="M128" s="162"/>
      <c r="N128" s="162"/>
      <c r="O128" s="162"/>
    </row>
    <row r="129" spans="1:17" ht="12.75" customHeight="1" x14ac:dyDescent="0.25">
      <c r="A129" s="90">
        <v>2017</v>
      </c>
      <c r="C129" s="162">
        <f>C172</f>
        <v>0.79972148562231382</v>
      </c>
      <c r="D129" s="162">
        <f t="shared" ref="D129:O129" si="0">D172</f>
        <v>1.354395794777588</v>
      </c>
      <c r="E129" s="162">
        <f t="shared" si="0"/>
        <v>-1.5388343524450931</v>
      </c>
      <c r="F129" s="162">
        <f t="shared" si="0"/>
        <v>3.3593716463187207E-2</v>
      </c>
      <c r="G129" s="162">
        <f t="shared" si="0"/>
        <v>4.5948157003383159</v>
      </c>
      <c r="H129" s="162">
        <f t="shared" si="0"/>
        <v>1.3930022933691077</v>
      </c>
      <c r="I129" s="162">
        <f t="shared" si="0"/>
        <v>0.6574320750243885</v>
      </c>
      <c r="J129" s="162">
        <f t="shared" si="0"/>
        <v>-2.1879052704348112</v>
      </c>
      <c r="K129" s="162">
        <f t="shared" si="0"/>
        <v>2.8781614000514963</v>
      </c>
      <c r="L129" s="162">
        <f t="shared" si="0"/>
        <v>8.2062944210989031E-2</v>
      </c>
      <c r="M129" s="162">
        <f t="shared" si="0"/>
        <v>1.7404693216918332</v>
      </c>
      <c r="N129" s="162">
        <f t="shared" si="0"/>
        <v>-0.20027684284208647</v>
      </c>
      <c r="O129" s="162">
        <f t="shared" si="0"/>
        <v>3.7820486480149071</v>
      </c>
      <c r="Q129" s="322"/>
    </row>
    <row r="130" spans="1:17" ht="12.75" customHeight="1" x14ac:dyDescent="0.25">
      <c r="A130" s="90">
        <v>2018</v>
      </c>
      <c r="C130" s="162">
        <f>C176</f>
        <v>1.3048705906172131</v>
      </c>
      <c r="D130" s="162">
        <f t="shared" ref="D130:O130" si="1">D176</f>
        <v>1.7726228296107962</v>
      </c>
      <c r="E130" s="162">
        <f t="shared" si="1"/>
        <v>2.7167059102347224</v>
      </c>
      <c r="F130" s="162">
        <f t="shared" si="1"/>
        <v>3.3398025392156541</v>
      </c>
      <c r="G130" s="162">
        <f t="shared" si="1"/>
        <v>-0.1126586604367219</v>
      </c>
      <c r="H130" s="162">
        <f t="shared" si="1"/>
        <v>2.6621332110597962</v>
      </c>
      <c r="I130" s="162">
        <f t="shared" si="1"/>
        <v>0.19515339926846309</v>
      </c>
      <c r="J130" s="162">
        <f t="shared" si="1"/>
        <v>0.47457593401217935</v>
      </c>
      <c r="K130" s="162">
        <f t="shared" si="1"/>
        <v>3.8458176640403678</v>
      </c>
      <c r="L130" s="162">
        <f t="shared" si="1"/>
        <v>0.58019256980944078</v>
      </c>
      <c r="M130" s="162">
        <f t="shared" si="1"/>
        <v>1.4455271457058103</v>
      </c>
      <c r="N130" s="162">
        <f t="shared" si="1"/>
        <v>3.9535559809820597E-2</v>
      </c>
      <c r="O130" s="162">
        <f t="shared" si="1"/>
        <v>2.6159934919543133</v>
      </c>
      <c r="Q130" s="322"/>
    </row>
    <row r="131" spans="1:17" ht="12.75" customHeight="1" x14ac:dyDescent="0.25">
      <c r="A131" s="90">
        <v>2019</v>
      </c>
      <c r="C131" s="162">
        <f>C180</f>
        <v>1.1105145660100249</v>
      </c>
      <c r="D131" s="162">
        <f t="shared" ref="D131:O131" si="2">D180</f>
        <v>1.0265284609904768</v>
      </c>
      <c r="E131" s="162">
        <f t="shared" si="2"/>
        <v>0.4190588567974487</v>
      </c>
      <c r="F131" s="162">
        <f t="shared" si="2"/>
        <v>1.7903573496629548</v>
      </c>
      <c r="G131" s="162">
        <f t="shared" si="2"/>
        <v>2.6348532689601853</v>
      </c>
      <c r="H131" s="162">
        <f t="shared" si="2"/>
        <v>4.3580802579950983</v>
      </c>
      <c r="I131" s="162">
        <f t="shared" si="2"/>
        <v>0.8192534768077735</v>
      </c>
      <c r="J131" s="162">
        <f t="shared" si="2"/>
        <v>-0.56836828447035259</v>
      </c>
      <c r="K131" s="162">
        <f t="shared" si="2"/>
        <v>-1.1177328088639911</v>
      </c>
      <c r="L131" s="162">
        <f t="shared" si="2"/>
        <v>2.0406914796218274</v>
      </c>
      <c r="M131" s="162">
        <f t="shared" si="2"/>
        <v>-0.16082736061748903</v>
      </c>
      <c r="N131" s="162">
        <f t="shared" si="2"/>
        <v>0.35410085266761371</v>
      </c>
      <c r="O131" s="162">
        <f t="shared" si="2"/>
        <v>2.4998678977018045</v>
      </c>
      <c r="Q131" s="322"/>
    </row>
    <row r="132" spans="1:17" ht="12.75" customHeight="1" x14ac:dyDescent="0.25">
      <c r="A132" s="90">
        <v>2020</v>
      </c>
      <c r="C132" s="162">
        <f>C184</f>
        <v>-9.3556209467791831</v>
      </c>
      <c r="D132" s="162">
        <f t="shared" ref="D132:O132" si="3">D184</f>
        <v>-8.3918262608096654</v>
      </c>
      <c r="E132" s="162">
        <f t="shared" si="3"/>
        <v>-19.014098564002907</v>
      </c>
      <c r="F132" s="162">
        <f t="shared" si="3"/>
        <v>-43.194241952097514</v>
      </c>
      <c r="G132" s="162">
        <f t="shared" si="3"/>
        <v>-6.6873024728419495</v>
      </c>
      <c r="H132" s="162">
        <f t="shared" si="3"/>
        <v>-2.6682357030746573</v>
      </c>
      <c r="I132" s="162">
        <f t="shared" si="3"/>
        <v>-1.2947916043186893</v>
      </c>
      <c r="J132" s="162">
        <f t="shared" si="3"/>
        <v>-8.0228808490991241</v>
      </c>
      <c r="K132" s="162">
        <f t="shared" si="3"/>
        <v>-13.624321847139555</v>
      </c>
      <c r="L132" s="162">
        <f t="shared" si="3"/>
        <v>0.96785661170376613</v>
      </c>
      <c r="M132" s="162">
        <f t="shared" si="3"/>
        <v>-11.425320408051491</v>
      </c>
      <c r="N132" s="162">
        <f t="shared" si="3"/>
        <v>-8.2416894515319541</v>
      </c>
      <c r="O132" s="162">
        <f t="shared" si="3"/>
        <v>-30.050580546821593</v>
      </c>
      <c r="Q132" s="322"/>
    </row>
    <row r="133" spans="1:17" ht="12.75" customHeight="1" x14ac:dyDescent="0.3">
      <c r="A133" s="113"/>
      <c r="D133" s="162"/>
      <c r="E133" s="162"/>
      <c r="F133" s="162"/>
      <c r="G133" s="162"/>
      <c r="H133" s="162"/>
      <c r="I133" s="162"/>
      <c r="J133" s="162"/>
      <c r="K133" s="162"/>
      <c r="L133" s="162"/>
      <c r="M133" s="162"/>
      <c r="N133" s="162"/>
      <c r="O133" s="162"/>
    </row>
    <row r="134" spans="1:17" ht="12.75" customHeight="1" x14ac:dyDescent="0.3">
      <c r="A134" s="113" t="s">
        <v>209</v>
      </c>
      <c r="C134" s="162"/>
      <c r="D134" s="162"/>
      <c r="E134" s="162"/>
      <c r="F134" s="162"/>
      <c r="G134" s="162"/>
      <c r="H134" s="162"/>
      <c r="I134" s="162"/>
      <c r="J134" s="162"/>
      <c r="K134" s="162"/>
      <c r="L134" s="162"/>
      <c r="M134" s="162"/>
      <c r="N134" s="162"/>
      <c r="O134" s="162"/>
    </row>
    <row r="135" spans="1:17" ht="18" customHeight="1" x14ac:dyDescent="0.25">
      <c r="A135" s="90">
        <v>2017</v>
      </c>
      <c r="B135" s="118" t="s">
        <v>3</v>
      </c>
      <c r="C135" s="162">
        <v>0.26931064951798422</v>
      </c>
      <c r="D135" s="162">
        <v>1.3431100528959572</v>
      </c>
      <c r="E135" s="162">
        <v>-1.7714511591867543</v>
      </c>
      <c r="F135" s="162">
        <v>0.32771799574056182</v>
      </c>
      <c r="G135" s="162">
        <v>1.9457784981872672</v>
      </c>
      <c r="H135" s="162">
        <v>0.15398179010679414</v>
      </c>
      <c r="I135" s="162">
        <v>0.31578416217972194</v>
      </c>
      <c r="J135" s="162">
        <v>-0.52304141880681332</v>
      </c>
      <c r="K135" s="162">
        <v>-0.85059636525873783</v>
      </c>
      <c r="L135" s="162">
        <v>5.5441008154244464E-2</v>
      </c>
      <c r="M135" s="162">
        <v>0.92522567200645778</v>
      </c>
      <c r="N135" s="162">
        <v>9.3374175183980057E-2</v>
      </c>
      <c r="O135" s="162">
        <v>0.53177370755854714</v>
      </c>
    </row>
    <row r="136" spans="1:17" ht="12.75" customHeight="1" x14ac:dyDescent="0.25">
      <c r="B136" s="90" t="s">
        <v>4</v>
      </c>
      <c r="C136" s="162">
        <v>0.22434853816966083</v>
      </c>
      <c r="D136" s="162">
        <v>-0.50519939567221783</v>
      </c>
      <c r="E136" s="162">
        <v>-0.36908411857271561</v>
      </c>
      <c r="F136" s="162">
        <v>2.376718051456006</v>
      </c>
      <c r="G136" s="162">
        <v>0.25653132454328542</v>
      </c>
      <c r="H136" s="162">
        <v>-0.28341818586141709</v>
      </c>
      <c r="I136" s="162">
        <v>0.23302885608289525</v>
      </c>
      <c r="J136" s="162">
        <v>-1.0070277737858846</v>
      </c>
      <c r="K136" s="162">
        <v>2.0715762876474919</v>
      </c>
      <c r="L136" s="162">
        <v>8.2685311767871639E-2</v>
      </c>
      <c r="M136" s="162">
        <v>0.7174198723894909</v>
      </c>
      <c r="N136" s="162">
        <v>7.6666928370316967E-2</v>
      </c>
      <c r="O136" s="162">
        <v>1.9901005678977679</v>
      </c>
    </row>
    <row r="137" spans="1:17" ht="12.75" customHeight="1" x14ac:dyDescent="0.25">
      <c r="B137" s="125" t="s">
        <v>1</v>
      </c>
      <c r="C137" s="162">
        <v>0.20430257949901609</v>
      </c>
      <c r="D137" s="162">
        <v>1.2348077643886013</v>
      </c>
      <c r="E137" s="162">
        <v>-0.60403721384060249</v>
      </c>
      <c r="F137" s="162">
        <v>0.30569249981273749</v>
      </c>
      <c r="G137" s="162">
        <v>-1.7899261403238387</v>
      </c>
      <c r="H137" s="162">
        <v>1.0720608204002113</v>
      </c>
      <c r="I137" s="162">
        <v>0.12708776301055824</v>
      </c>
      <c r="J137" s="162">
        <v>-0.50408215910687781</v>
      </c>
      <c r="K137" s="162">
        <v>0.17079912034823064</v>
      </c>
      <c r="L137" s="162">
        <v>8.2183064436081033E-2</v>
      </c>
      <c r="M137" s="162">
        <v>0.59717049822998192</v>
      </c>
      <c r="N137" s="162">
        <v>-5.0789302945730697E-2</v>
      </c>
      <c r="O137" s="162">
        <v>0.72858439558101118</v>
      </c>
    </row>
    <row r="138" spans="1:17" ht="12.75" customHeight="1" x14ac:dyDescent="0.25">
      <c r="B138" s="132" t="s">
        <v>2</v>
      </c>
      <c r="C138" s="162">
        <v>-0.12036910630525144</v>
      </c>
      <c r="D138" s="162">
        <v>0.23969079614873934</v>
      </c>
      <c r="E138" s="162">
        <v>-0.6569683314276098</v>
      </c>
      <c r="F138" s="162">
        <v>0.42995566504910876</v>
      </c>
      <c r="G138" s="162">
        <v>2.3322757770035007</v>
      </c>
      <c r="H138" s="162">
        <v>-1.5503753128976117</v>
      </c>
      <c r="I138" s="162">
        <v>0.11196340353600842</v>
      </c>
      <c r="J138" s="162">
        <v>0.31739170000053551</v>
      </c>
      <c r="K138" s="162">
        <v>-1.7459141090497066</v>
      </c>
      <c r="L138" s="162">
        <v>-2.912521609640395E-2</v>
      </c>
      <c r="M138" s="162">
        <v>0.57375986401730916</v>
      </c>
      <c r="N138" s="162">
        <v>-0.54500148114656755</v>
      </c>
      <c r="O138" s="162">
        <v>-0.66454897576817551</v>
      </c>
    </row>
    <row r="139" spans="1:17" ht="18" customHeight="1" x14ac:dyDescent="0.25">
      <c r="A139" s="90">
        <v>2018</v>
      </c>
      <c r="B139" s="136" t="s">
        <v>3</v>
      </c>
      <c r="C139" s="162">
        <v>0.57654223324521414</v>
      </c>
      <c r="D139" s="162">
        <v>-0.11139932796082608</v>
      </c>
      <c r="E139" s="162">
        <v>1.6404734122014597</v>
      </c>
      <c r="F139" s="162">
        <v>2.8164282416852648</v>
      </c>
      <c r="G139" s="162">
        <v>0.92201603674846311</v>
      </c>
      <c r="H139" s="162">
        <v>0.21334799546808281</v>
      </c>
      <c r="I139" s="162">
        <v>-5.4479924557582216E-2</v>
      </c>
      <c r="J139" s="162">
        <v>0.96104901695832634</v>
      </c>
      <c r="K139" s="162">
        <v>2.2422214974983312</v>
      </c>
      <c r="L139" s="162">
        <v>6.5283526978321404E-2</v>
      </c>
      <c r="M139" s="162">
        <v>0.42352189377417027</v>
      </c>
      <c r="N139" s="162">
        <v>0.34582467819352924</v>
      </c>
      <c r="O139" s="162">
        <v>0.92203125619321202</v>
      </c>
    </row>
    <row r="140" spans="1:17" ht="12.75" customHeight="1" x14ac:dyDescent="0.3">
      <c r="A140" s="128"/>
      <c r="B140" s="178" t="s">
        <v>4</v>
      </c>
      <c r="C140" s="162">
        <v>0.59623745206507373</v>
      </c>
      <c r="D140" s="162">
        <v>1.5616920262241818</v>
      </c>
      <c r="E140" s="162">
        <v>2.7110965407320275</v>
      </c>
      <c r="F140" s="162">
        <v>-0.38962924078956851</v>
      </c>
      <c r="G140" s="162">
        <v>-2.6621536463669604</v>
      </c>
      <c r="H140" s="162">
        <v>2.178374356029833</v>
      </c>
      <c r="I140" s="162">
        <v>-0.12474792528338607</v>
      </c>
      <c r="J140" s="162">
        <v>-0.19432306842991354</v>
      </c>
      <c r="K140" s="162">
        <v>3.1068228018565458</v>
      </c>
      <c r="L140" s="162">
        <v>0.14413480088319996</v>
      </c>
      <c r="M140" s="162">
        <v>0.16384774799906854</v>
      </c>
      <c r="N140" s="162">
        <v>-6.2925995573304139E-2</v>
      </c>
      <c r="O140" s="162">
        <v>1.5060157453389955</v>
      </c>
    </row>
    <row r="141" spans="1:17" ht="12.75" customHeight="1" x14ac:dyDescent="0.3">
      <c r="A141" s="128"/>
      <c r="B141" s="178" t="s">
        <v>1</v>
      </c>
      <c r="C141" s="162">
        <v>0.37806384193590503</v>
      </c>
      <c r="D141" s="162">
        <v>-0.23218805738998149</v>
      </c>
      <c r="E141" s="162">
        <v>7.7614075388865444E-2</v>
      </c>
      <c r="F141" s="162">
        <v>-0.14913344676424911</v>
      </c>
      <c r="G141" s="162">
        <v>0.22183662050982988</v>
      </c>
      <c r="H141" s="162">
        <v>2.0725535624011693</v>
      </c>
      <c r="I141" s="162">
        <v>0.19005949948818213</v>
      </c>
      <c r="J141" s="162">
        <v>1.1129922415409332E-2</v>
      </c>
      <c r="K141" s="162">
        <v>1.6877066651831196</v>
      </c>
      <c r="L141" s="162">
        <v>0.29800197108884596</v>
      </c>
      <c r="M141" s="162">
        <v>0.24719221926092771</v>
      </c>
      <c r="N141" s="162">
        <v>0.24883952494301198</v>
      </c>
      <c r="O141" s="162">
        <v>0.18275487803109947</v>
      </c>
    </row>
    <row r="142" spans="1:17" ht="12.75" customHeight="1" x14ac:dyDescent="0.3">
      <c r="A142" s="128"/>
      <c r="B142" s="178" t="s">
        <v>2</v>
      </c>
      <c r="C142" s="162">
        <v>7.4202126474953722E-2</v>
      </c>
      <c r="D142" s="162">
        <v>0.62216150489051714</v>
      </c>
      <c r="E142" s="162">
        <v>-0.42492441954626869</v>
      </c>
      <c r="F142" s="162">
        <v>-0.71889929891967297</v>
      </c>
      <c r="G142" s="162">
        <v>-4.1044207105656039E-2</v>
      </c>
      <c r="H142" s="162">
        <v>1.8493057398354829</v>
      </c>
      <c r="I142" s="162">
        <v>0.17049907188237956</v>
      </c>
      <c r="J142" s="162">
        <v>-0.29226190885877079</v>
      </c>
      <c r="K142" s="162">
        <v>-3.3949936070402642</v>
      </c>
      <c r="L142" s="162">
        <v>0.86492558077413406</v>
      </c>
      <c r="M142" s="162">
        <v>-0.54628535997175431</v>
      </c>
      <c r="N142" s="162">
        <v>0.13421807638989147</v>
      </c>
      <c r="O142" s="162">
        <v>0.39527075883161178</v>
      </c>
    </row>
    <row r="143" spans="1:17" ht="18" customHeight="1" x14ac:dyDescent="0.25">
      <c r="A143" s="178">
        <v>2019</v>
      </c>
      <c r="B143" s="178" t="s">
        <v>3</v>
      </c>
      <c r="C143" s="162">
        <v>0.29179678405051312</v>
      </c>
      <c r="D143" s="162">
        <v>0.40415378697182813</v>
      </c>
      <c r="E143" s="162">
        <v>0.31121517577099578</v>
      </c>
      <c r="F143" s="162">
        <v>2.1900083390477221</v>
      </c>
      <c r="G143" s="162">
        <v>0.86375822182289674</v>
      </c>
      <c r="H143" s="162">
        <v>0.53590670005763119</v>
      </c>
      <c r="I143" s="162">
        <v>0.14818608608373474</v>
      </c>
      <c r="J143" s="162">
        <v>3.0732986172843368E-3</v>
      </c>
      <c r="K143" s="162">
        <v>-2.8435680256566953</v>
      </c>
      <c r="L143" s="162">
        <v>0.56006755520325857</v>
      </c>
      <c r="M143" s="162">
        <v>-0.42100004089243859</v>
      </c>
      <c r="N143" s="162">
        <v>0.1069435176314304</v>
      </c>
      <c r="O143" s="162">
        <v>3.0967116338740608</v>
      </c>
    </row>
    <row r="144" spans="1:17" ht="12.75" customHeight="1" x14ac:dyDescent="0.25">
      <c r="A144" s="178"/>
      <c r="B144" s="178" t="s">
        <v>4</v>
      </c>
      <c r="C144" s="162">
        <v>0.34441663161484115</v>
      </c>
      <c r="D144" s="162">
        <v>0.15917738716846319</v>
      </c>
      <c r="E144" s="162">
        <v>0.15650449391493293</v>
      </c>
      <c r="F144" s="162">
        <v>1.0132965577696273</v>
      </c>
      <c r="G144" s="162">
        <v>3.1455215995103813</v>
      </c>
      <c r="H144" s="162">
        <v>7.8333194843316356E-2</v>
      </c>
      <c r="I144" s="162">
        <v>0.42067971841615037</v>
      </c>
      <c r="J144" s="162">
        <v>-0.7269443843091139</v>
      </c>
      <c r="K144" s="162">
        <v>3.4242535507446492</v>
      </c>
      <c r="L144" s="162">
        <v>0.40360249061286435</v>
      </c>
      <c r="M144" s="162">
        <v>0.41503797318145352</v>
      </c>
      <c r="N144" s="162">
        <v>-7.0615901216064536E-2</v>
      </c>
      <c r="O144" s="162">
        <v>-3.2079867955546182</v>
      </c>
    </row>
    <row r="145" spans="1:15" ht="12.75" customHeight="1" x14ac:dyDescent="0.25">
      <c r="A145" s="178"/>
      <c r="B145" s="178" t="s">
        <v>1</v>
      </c>
      <c r="C145" s="162">
        <v>0.1496753175177723</v>
      </c>
      <c r="D145" s="162">
        <v>-0.43806948656198719</v>
      </c>
      <c r="E145" s="162">
        <v>-1.1378484029793134</v>
      </c>
      <c r="F145" s="162">
        <v>-0.7547917042631247</v>
      </c>
      <c r="G145" s="162">
        <v>0.28397980004046808</v>
      </c>
      <c r="H145" s="162">
        <v>0.67595000583597908</v>
      </c>
      <c r="I145" s="162">
        <v>0.14474317628048183</v>
      </c>
      <c r="J145" s="162">
        <v>-5.2305110307782066E-2</v>
      </c>
      <c r="K145" s="162">
        <v>1.3808983679392872</v>
      </c>
      <c r="L145" s="162">
        <v>0.62694986039601996</v>
      </c>
      <c r="M145" s="162">
        <v>0.13227605369960926</v>
      </c>
      <c r="N145" s="162">
        <v>0.24654252919449338</v>
      </c>
      <c r="O145" s="162">
        <v>0.69326773531273034</v>
      </c>
    </row>
    <row r="146" spans="1:15" ht="12.75" customHeight="1" x14ac:dyDescent="0.25">
      <c r="A146" s="178"/>
      <c r="B146" s="178" t="s">
        <v>2</v>
      </c>
      <c r="C146" s="162">
        <v>0.35199721076606405</v>
      </c>
      <c r="D146" s="162">
        <v>-6.2914167022964929E-2</v>
      </c>
      <c r="E146" s="162">
        <v>0.7209294137574318</v>
      </c>
      <c r="F146" s="162">
        <v>-0.22224818489136045</v>
      </c>
      <c r="G146" s="162">
        <v>-0.52786374957934923</v>
      </c>
      <c r="H146" s="162">
        <v>1.6847726015557951</v>
      </c>
      <c r="I146" s="162">
        <v>0.35549250936310894</v>
      </c>
      <c r="J146" s="162">
        <v>1.0534624571624018</v>
      </c>
      <c r="K146" s="162">
        <v>-1.8239456827133904</v>
      </c>
      <c r="L146" s="162">
        <v>6.6476355629307982E-2</v>
      </c>
      <c r="M146" s="162">
        <v>0.52195920895479198</v>
      </c>
      <c r="N146" s="162">
        <v>-0.13031656402590075</v>
      </c>
      <c r="O146" s="162">
        <v>3.0411903051355882</v>
      </c>
    </row>
    <row r="147" spans="1:15" ht="18" customHeight="1" x14ac:dyDescent="0.25">
      <c r="A147" s="178">
        <v>2020</v>
      </c>
      <c r="B147" s="178" t="s">
        <v>3</v>
      </c>
      <c r="C147" s="162">
        <v>-2.9780145647351652</v>
      </c>
      <c r="D147" s="162">
        <v>-3.8605331587248881</v>
      </c>
      <c r="E147" s="162">
        <v>-8.2889414052527357</v>
      </c>
      <c r="F147" s="162">
        <v>-10.5774670038846</v>
      </c>
      <c r="G147" s="162">
        <v>-3.43860248513852</v>
      </c>
      <c r="H147" s="162">
        <v>-1.9980953661736911</v>
      </c>
      <c r="I147" s="162">
        <v>5.2414632672048711E-2</v>
      </c>
      <c r="J147" s="162">
        <v>-4.138727177204327</v>
      </c>
      <c r="K147" s="162">
        <v>-2.7108901631414217</v>
      </c>
      <c r="L147" s="162">
        <v>0.33116602782548021</v>
      </c>
      <c r="M147" s="162">
        <v>-4.5291553989062265</v>
      </c>
      <c r="N147" s="162">
        <v>-1.4052419763898483</v>
      </c>
      <c r="O147" s="162">
        <v>-5.2970644211256745</v>
      </c>
    </row>
    <row r="148" spans="1:15" ht="12.75" customHeight="1" x14ac:dyDescent="0.25">
      <c r="A148" s="178"/>
      <c r="B148" s="178" t="s">
        <v>4</v>
      </c>
      <c r="C148" s="162">
        <v>-17.773822198334155</v>
      </c>
      <c r="D148" s="162">
        <v>-21.090516319815599</v>
      </c>
      <c r="E148" s="162">
        <v>-24.666766394714713</v>
      </c>
      <c r="F148" s="162">
        <v>-76.156267926558769</v>
      </c>
      <c r="G148" s="162">
        <v>-7.386613695535349</v>
      </c>
      <c r="H148" s="162">
        <v>-6.1736640088466688</v>
      </c>
      <c r="I148" s="162">
        <v>-3.5721032096382554</v>
      </c>
      <c r="J148" s="162">
        <v>-10.608402674044692</v>
      </c>
      <c r="K148" s="162">
        <v>-23.396373535809378</v>
      </c>
      <c r="L148" s="162">
        <v>2.2756981240745766E-2</v>
      </c>
      <c r="M148" s="162">
        <v>-29.281796249511871</v>
      </c>
      <c r="N148" s="162">
        <v>-20.94672915209199</v>
      </c>
      <c r="O148" s="162">
        <v>-51.159098548322611</v>
      </c>
    </row>
    <row r="149" spans="1:15" ht="12.75" customHeight="1" x14ac:dyDescent="0.25">
      <c r="A149" s="178"/>
      <c r="B149" s="178" t="s">
        <v>1</v>
      </c>
      <c r="C149" s="162">
        <v>14.143631834071545</v>
      </c>
      <c r="D149" s="162">
        <v>28.414555274880794</v>
      </c>
      <c r="E149" s="162">
        <v>15.932319008354568</v>
      </c>
      <c r="F149" s="162">
        <v>217.72176993389647</v>
      </c>
      <c r="G149" s="162">
        <v>0.6214658995700395</v>
      </c>
      <c r="H149" s="162">
        <v>5.1237374394835777</v>
      </c>
      <c r="I149" s="162">
        <v>1.0598276594679046</v>
      </c>
      <c r="J149" s="162">
        <v>3.9493532899371298</v>
      </c>
      <c r="K149" s="162">
        <v>14.078138253489914</v>
      </c>
      <c r="L149" s="162">
        <v>0.18291081333752235</v>
      </c>
      <c r="M149" s="162">
        <v>33.444004547621574</v>
      </c>
      <c r="N149" s="162">
        <v>17.382059403469906</v>
      </c>
      <c r="O149" s="162">
        <v>48.60792991724756</v>
      </c>
    </row>
    <row r="150" spans="1:15" ht="12.75" customHeight="1" x14ac:dyDescent="0.25">
      <c r="A150" s="178"/>
      <c r="B150" s="178" t="s">
        <v>2</v>
      </c>
      <c r="C150" s="162">
        <v>2.3312533713134798</v>
      </c>
      <c r="D150" s="162">
        <v>0.43599766930417783</v>
      </c>
      <c r="E150" s="162">
        <v>3.6651548441713144</v>
      </c>
      <c r="F150" s="162">
        <v>-27.070045368942953</v>
      </c>
      <c r="G150" s="162">
        <v>5.9933673479329652</v>
      </c>
      <c r="H150" s="162">
        <v>-0.15523838186519701</v>
      </c>
      <c r="I150" s="162">
        <v>1.5829629298288017</v>
      </c>
      <c r="J150" s="162">
        <v>6.8351159051438737</v>
      </c>
      <c r="K150" s="162">
        <v>3.7553619993309528</v>
      </c>
      <c r="L150" s="162">
        <v>0.24820307225716931</v>
      </c>
      <c r="M150" s="162">
        <v>10.1516860946248</v>
      </c>
      <c r="N150" s="162">
        <v>8.1838117065854199</v>
      </c>
      <c r="O150" s="162">
        <v>-5.130337681656794</v>
      </c>
    </row>
    <row r="151" spans="1:15" ht="22.5" customHeight="1" x14ac:dyDescent="0.3">
      <c r="A151" s="85" t="s">
        <v>208</v>
      </c>
      <c r="B151" s="84"/>
      <c r="C151" s="162"/>
      <c r="D151" s="162"/>
      <c r="E151" s="162"/>
      <c r="F151" s="162"/>
      <c r="G151" s="162"/>
      <c r="H151" s="162"/>
      <c r="I151" s="162"/>
      <c r="J151" s="162"/>
      <c r="K151" s="162"/>
      <c r="L151" s="162"/>
      <c r="M151" s="162"/>
      <c r="N151" s="162"/>
      <c r="O151" s="162"/>
    </row>
    <row r="152" spans="1:15" ht="18" customHeight="1" x14ac:dyDescent="0.25">
      <c r="A152" s="90">
        <v>2017</v>
      </c>
      <c r="B152" s="118" t="s">
        <v>3</v>
      </c>
      <c r="C152" s="162">
        <v>1.1511126395265414</v>
      </c>
      <c r="D152" s="162">
        <v>1.1985567371469275</v>
      </c>
      <c r="E152" s="162">
        <v>0.92368810475398355</v>
      </c>
      <c r="F152" s="162">
        <v>-3.7310755849150001</v>
      </c>
      <c r="G152" s="162">
        <v>5.8051490360835567</v>
      </c>
      <c r="H152" s="162">
        <v>3.1156508239904124</v>
      </c>
      <c r="I152" s="162">
        <v>0.13620325713563641</v>
      </c>
      <c r="J152" s="162">
        <v>1.3509185289332981</v>
      </c>
      <c r="K152" s="162">
        <v>4.4924930112889561</v>
      </c>
      <c r="L152" s="162">
        <v>-0.1466492189118318</v>
      </c>
      <c r="M152" s="162">
        <v>0.49527785878507036</v>
      </c>
      <c r="N152" s="162">
        <v>7.1317019363648093E-2</v>
      </c>
      <c r="O152" s="162">
        <v>2.8558911900455008</v>
      </c>
    </row>
    <row r="153" spans="1:15" ht="12.75" customHeight="1" x14ac:dyDescent="0.25">
      <c r="B153" s="90" t="s">
        <v>4</v>
      </c>
      <c r="C153" s="162">
        <v>0.98809607582523995</v>
      </c>
      <c r="D153" s="162">
        <v>0.32016911093653011</v>
      </c>
      <c r="E153" s="162">
        <v>-1.1797637064782873</v>
      </c>
      <c r="F153" s="162">
        <v>-0.75439289162751999</v>
      </c>
      <c r="G153" s="162">
        <v>7.275367929891785</v>
      </c>
      <c r="H153" s="162">
        <v>2.1519590219485796</v>
      </c>
      <c r="I153" s="162">
        <v>0.72658741605111654</v>
      </c>
      <c r="J153" s="162">
        <v>-2.8615926601781694</v>
      </c>
      <c r="K153" s="162">
        <v>5.018198446510258</v>
      </c>
      <c r="L153" s="162">
        <v>6.8465732250078126E-2</v>
      </c>
      <c r="M153" s="162">
        <v>1.8056310271358456</v>
      </c>
      <c r="N153" s="162">
        <v>-0.14925740225022466</v>
      </c>
      <c r="O153" s="162">
        <v>5.1894656770633985</v>
      </c>
    </row>
    <row r="154" spans="1:15" ht="12.75" customHeight="1" x14ac:dyDescent="0.25">
      <c r="B154" s="125" t="s">
        <v>1</v>
      </c>
      <c r="C154" s="162">
        <v>0.48596409850514277</v>
      </c>
      <c r="D154" s="162">
        <v>1.5823761549025095</v>
      </c>
      <c r="E154" s="162">
        <v>-2.4682722261277434</v>
      </c>
      <c r="F154" s="162">
        <v>1.3152700833219511</v>
      </c>
      <c r="G154" s="162">
        <v>2.7077709100693736</v>
      </c>
      <c r="H154" s="162">
        <v>0.99478282550675701</v>
      </c>
      <c r="I154" s="162">
        <v>0.97889711882463981</v>
      </c>
      <c r="J154" s="162">
        <v>-5.3451507137611713</v>
      </c>
      <c r="K154" s="162">
        <v>2.5522292245531375</v>
      </c>
      <c r="L154" s="162">
        <v>0.21562180732359604</v>
      </c>
      <c r="M154" s="162">
        <v>1.8230359794437101</v>
      </c>
      <c r="N154" s="162">
        <v>-0.2965740945362505</v>
      </c>
      <c r="O154" s="162">
        <v>4.5129367579354929</v>
      </c>
    </row>
    <row r="155" spans="1:15" ht="12.75" customHeight="1" x14ac:dyDescent="0.25">
      <c r="B155" s="132" t="s">
        <v>2</v>
      </c>
      <c r="C155" s="162">
        <v>0.57836457514244266</v>
      </c>
      <c r="D155" s="162">
        <v>2.3208630836294653</v>
      </c>
      <c r="E155" s="162">
        <v>-3.3642092068614238</v>
      </c>
      <c r="F155" s="162">
        <v>3.469175568251659</v>
      </c>
      <c r="G155" s="162">
        <v>2.7189548075137626</v>
      </c>
      <c r="H155" s="162">
        <v>-0.62416548036796637</v>
      </c>
      <c r="I155" s="162">
        <v>0.79005682980173297</v>
      </c>
      <c r="J155" s="162">
        <v>-1.7102213388501486</v>
      </c>
      <c r="K155" s="162">
        <v>-0.39372799975236905</v>
      </c>
      <c r="L155" s="162">
        <v>0.19127935194012124</v>
      </c>
      <c r="M155" s="162">
        <v>2.8430084528039856</v>
      </c>
      <c r="N155" s="162">
        <v>-0.42641433583013866</v>
      </c>
      <c r="O155" s="162">
        <v>2.593149779733106</v>
      </c>
    </row>
    <row r="156" spans="1:15" ht="18" customHeight="1" x14ac:dyDescent="0.25">
      <c r="A156" s="90">
        <v>2018</v>
      </c>
      <c r="B156" s="136" t="s">
        <v>3</v>
      </c>
      <c r="C156" s="162">
        <v>0.88654311987310663</v>
      </c>
      <c r="D156" s="162">
        <v>0.85232067226255204</v>
      </c>
      <c r="E156" s="162">
        <v>-7.6083716300412441E-3</v>
      </c>
      <c r="F156" s="162">
        <v>6.0358122118469248</v>
      </c>
      <c r="G156" s="162">
        <v>1.6874279354909705</v>
      </c>
      <c r="H156" s="162">
        <v>-0.56526052127802151</v>
      </c>
      <c r="I156" s="162">
        <v>0.41804220961041416</v>
      </c>
      <c r="J156" s="162">
        <v>-0.24384236501547862</v>
      </c>
      <c r="K156" s="162">
        <v>2.7133411906977045</v>
      </c>
      <c r="L156" s="162">
        <v>0.20113523327045524</v>
      </c>
      <c r="M156" s="162">
        <v>2.3317712912124033</v>
      </c>
      <c r="N156" s="162">
        <v>-0.17527481741017592</v>
      </c>
      <c r="O156" s="162">
        <v>2.9914094509114308</v>
      </c>
    </row>
    <row r="157" spans="1:15" ht="12.75" customHeight="1" x14ac:dyDescent="0.25">
      <c r="B157" s="178" t="s">
        <v>4</v>
      </c>
      <c r="C157" s="162">
        <v>1.2608891495030639</v>
      </c>
      <c r="D157" s="162">
        <v>2.9474130309558921</v>
      </c>
      <c r="E157" s="162">
        <v>3.0837476401713637</v>
      </c>
      <c r="F157" s="162">
        <v>3.1705916072376938</v>
      </c>
      <c r="G157" s="162">
        <v>-1.2729135377750112</v>
      </c>
      <c r="H157" s="162">
        <v>1.8895739265159861</v>
      </c>
      <c r="I157" s="162">
        <v>5.9605032335818819E-2</v>
      </c>
      <c r="J157" s="162">
        <v>0.57512787979059343</v>
      </c>
      <c r="K157" s="162">
        <v>3.755096714593753</v>
      </c>
      <c r="L157" s="162">
        <v>0.26265744912308264</v>
      </c>
      <c r="M157" s="162">
        <v>1.7693262236353702</v>
      </c>
      <c r="N157" s="162">
        <v>-0.31451631792978052</v>
      </c>
      <c r="O157" s="162">
        <v>2.5025720255974937</v>
      </c>
    </row>
    <row r="158" spans="1:15" ht="12.75" customHeight="1" x14ac:dyDescent="0.25">
      <c r="B158" s="178" t="s">
        <v>1</v>
      </c>
      <c r="C158" s="162">
        <v>1.4364826068811842</v>
      </c>
      <c r="D158" s="162">
        <v>1.4555998086617006</v>
      </c>
      <c r="E158" s="162">
        <v>3.7906895270234608</v>
      </c>
      <c r="F158" s="162">
        <v>2.7027750674460282</v>
      </c>
      <c r="G158" s="162">
        <v>0.74943985454698492</v>
      </c>
      <c r="H158" s="162">
        <v>2.8981590723179629</v>
      </c>
      <c r="I158" s="162">
        <v>0.12253432770357175</v>
      </c>
      <c r="J158" s="162">
        <v>1.0959283518982232</v>
      </c>
      <c r="K158" s="162">
        <v>5.3262820341033912</v>
      </c>
      <c r="L158" s="162">
        <v>0.47886553378124752</v>
      </c>
      <c r="M158" s="162">
        <v>1.4152700064754997</v>
      </c>
      <c r="N158" s="162">
        <v>-1.5678093746962496E-2</v>
      </c>
      <c r="O158" s="162">
        <v>1.947129598087205</v>
      </c>
    </row>
    <row r="159" spans="1:15" ht="12.75" customHeight="1" x14ac:dyDescent="0.25">
      <c r="B159" s="178" t="s">
        <v>2</v>
      </c>
      <c r="C159" s="162">
        <v>1.6340866758300709</v>
      </c>
      <c r="D159" s="162">
        <v>1.8427098930648533</v>
      </c>
      <c r="E159" s="162">
        <v>4.0331222091169572</v>
      </c>
      <c r="F159" s="162">
        <v>1.5279204917542533</v>
      </c>
      <c r="G159" s="162">
        <v>-1.5871705372286882</v>
      </c>
      <c r="H159" s="162">
        <v>6.4514577554880992</v>
      </c>
      <c r="I159" s="162">
        <v>0.18107617689078204</v>
      </c>
      <c r="J159" s="162">
        <v>0.4815433831877769</v>
      </c>
      <c r="K159" s="162">
        <v>3.5585040254128675</v>
      </c>
      <c r="L159" s="162">
        <v>1.377459349163046</v>
      </c>
      <c r="M159" s="162">
        <v>0.28585325837049425</v>
      </c>
      <c r="N159" s="162">
        <v>0.6671564333972313</v>
      </c>
      <c r="O159" s="162">
        <v>3.0348135892486194</v>
      </c>
    </row>
    <row r="160" spans="1:15" ht="18" customHeight="1" x14ac:dyDescent="0.25">
      <c r="A160" s="313">
        <v>2019</v>
      </c>
      <c r="B160" s="312" t="s">
        <v>3</v>
      </c>
      <c r="C160" s="162">
        <v>1.3463471789115111</v>
      </c>
      <c r="D160" s="162">
        <v>2.3683487143647985</v>
      </c>
      <c r="E160" s="162">
        <v>2.6725728146131944</v>
      </c>
      <c r="F160" s="162">
        <v>0.90935095810014133</v>
      </c>
      <c r="G160" s="162">
        <v>-1.6439799097550445</v>
      </c>
      <c r="H160" s="162">
        <v>6.7940951885457679</v>
      </c>
      <c r="I160" s="162">
        <v>0.38421983991039355</v>
      </c>
      <c r="J160" s="162">
        <v>-0.47188251362869638</v>
      </c>
      <c r="K160" s="162">
        <v>-1.5927607563185897</v>
      </c>
      <c r="L160" s="162">
        <v>1.8787315780521618</v>
      </c>
      <c r="M160" s="162">
        <v>-0.55751093774920601</v>
      </c>
      <c r="N160" s="162">
        <v>0.4275103172143524</v>
      </c>
      <c r="O160" s="162">
        <v>5.2550204612421325</v>
      </c>
    </row>
    <row r="161" spans="1:15" ht="12.75" customHeight="1" x14ac:dyDescent="0.25">
      <c r="A161" s="313"/>
      <c r="B161" s="312" t="s">
        <v>4</v>
      </c>
      <c r="C161" s="162">
        <v>1.0926486217623044</v>
      </c>
      <c r="D161" s="162">
        <v>0.95469456206114245</v>
      </c>
      <c r="E161" s="162">
        <v>0.11893891552960945</v>
      </c>
      <c r="F161" s="162">
        <v>2.3305717677003512</v>
      </c>
      <c r="G161" s="162">
        <v>4.2244448043675664</v>
      </c>
      <c r="H161" s="162">
        <v>4.5991885159639034</v>
      </c>
      <c r="I161" s="162">
        <v>0.93242700189020145</v>
      </c>
      <c r="J161" s="162">
        <v>-1.0030226103880824</v>
      </c>
      <c r="K161" s="162">
        <v>-1.289798422689481</v>
      </c>
      <c r="L161" s="162">
        <v>2.1426935082011767</v>
      </c>
      <c r="M161" s="162">
        <v>-0.30812973103788721</v>
      </c>
      <c r="N161" s="162">
        <v>0.4197826737349919</v>
      </c>
      <c r="O161" s="162">
        <v>0.36691180824448555</v>
      </c>
    </row>
    <row r="162" spans="1:15" ht="12.75" customHeight="1" x14ac:dyDescent="0.25">
      <c r="A162" s="313"/>
      <c r="B162" s="312" t="s">
        <v>1</v>
      </c>
      <c r="C162" s="162">
        <v>0.86263421458463441</v>
      </c>
      <c r="D162" s="162">
        <v>0.74636387510556013</v>
      </c>
      <c r="E162" s="162">
        <v>-1.0970254612209462</v>
      </c>
      <c r="F162" s="162">
        <v>1.7098725396906822</v>
      </c>
      <c r="G162" s="162">
        <v>4.2890698262526117</v>
      </c>
      <c r="H162" s="162">
        <v>3.168014379559847</v>
      </c>
      <c r="I162" s="162">
        <v>0.88677490319892804</v>
      </c>
      <c r="J162" s="162">
        <v>-1.0658143867141701</v>
      </c>
      <c r="K162" s="162">
        <v>-1.5876231043518096</v>
      </c>
      <c r="L162" s="162">
        <v>2.477691442131702</v>
      </c>
      <c r="M162" s="162">
        <v>-0.42240931548638283</v>
      </c>
      <c r="N162" s="162">
        <v>0.41748176117617497</v>
      </c>
      <c r="O162" s="162">
        <v>0.8783630953062449</v>
      </c>
    </row>
    <row r="163" spans="1:15" ht="12.75" customHeight="1" x14ac:dyDescent="0.25">
      <c r="A163" s="313"/>
      <c r="B163" s="312" t="s">
        <v>2</v>
      </c>
      <c r="C163" s="162">
        <v>1.1426179004705661</v>
      </c>
      <c r="D163" s="162">
        <v>6.0442584086350948E-2</v>
      </c>
      <c r="E163" s="162">
        <v>4.10942121990443E-2</v>
      </c>
      <c r="F163" s="162">
        <v>2.2186735214264397</v>
      </c>
      <c r="G163" s="162">
        <v>3.7811617868467762</v>
      </c>
      <c r="H163" s="162">
        <v>3.0013509246383796</v>
      </c>
      <c r="I163" s="162">
        <v>1.0730911485866246</v>
      </c>
      <c r="J163" s="162">
        <v>0.26946958182356706</v>
      </c>
      <c r="K163" s="162">
        <v>1.2817351301941393E-2</v>
      </c>
      <c r="L163" s="162">
        <v>1.6664755228667172</v>
      </c>
      <c r="M163" s="162">
        <v>0.64716582125474709</v>
      </c>
      <c r="N163" s="162">
        <v>0.15219879457941676</v>
      </c>
      <c r="O163" s="162">
        <v>3.537014550654205</v>
      </c>
    </row>
    <row r="164" spans="1:15" ht="18" customHeight="1" x14ac:dyDescent="0.25">
      <c r="A164" s="313">
        <v>2020</v>
      </c>
      <c r="B164" s="312" t="s">
        <v>3</v>
      </c>
      <c r="C164" s="162">
        <v>-2.154932751343519</v>
      </c>
      <c r="D164" s="162">
        <v>-4.1896451580440974</v>
      </c>
      <c r="E164" s="162">
        <v>-8.5359036165509217</v>
      </c>
      <c r="F164" s="162">
        <v>-10.552383208915172</v>
      </c>
      <c r="G164" s="162">
        <v>-0.64564126378482412</v>
      </c>
      <c r="H164" s="162">
        <v>0.40520747067476215</v>
      </c>
      <c r="I164" s="162">
        <v>0.97643521083663476</v>
      </c>
      <c r="J164" s="162">
        <v>-3.8833641574383182</v>
      </c>
      <c r="K164" s="162">
        <v>0.14939592423477421</v>
      </c>
      <c r="L164" s="162">
        <v>1.4350555159387879</v>
      </c>
      <c r="M164" s="162">
        <v>-3.5050569737852033</v>
      </c>
      <c r="N164" s="162">
        <v>-1.3606703120957242</v>
      </c>
      <c r="O164" s="162">
        <v>-4.8926094380113643</v>
      </c>
    </row>
    <row r="165" spans="1:15" ht="12.75" customHeight="1" x14ac:dyDescent="0.25">
      <c r="A165" s="313"/>
      <c r="B165" s="312" t="s">
        <v>4</v>
      </c>
      <c r="C165" s="162">
        <v>-19.821887787335434</v>
      </c>
      <c r="D165" s="162">
        <v>-24.516696033063045</v>
      </c>
      <c r="E165" s="162">
        <v>-31.204806176424395</v>
      </c>
      <c r="F165" s="162">
        <v>-78.886294358735839</v>
      </c>
      <c r="G165" s="162">
        <v>-10.790662900548686</v>
      </c>
      <c r="H165" s="162">
        <v>-5.8672099078244777</v>
      </c>
      <c r="I165" s="162">
        <v>-3.0384448694032673</v>
      </c>
      <c r="J165" s="162">
        <v>-13.450638199095389</v>
      </c>
      <c r="K165" s="162">
        <v>-25.821974511710867</v>
      </c>
      <c r="L165" s="162">
        <v>1.0502975547912241</v>
      </c>
      <c r="M165" s="162">
        <v>-32.042558768517118</v>
      </c>
      <c r="N165" s="162">
        <v>-21.967280030810443</v>
      </c>
      <c r="O165" s="162">
        <v>-52.009153069760281</v>
      </c>
    </row>
    <row r="166" spans="1:15" ht="12.75" customHeight="1" x14ac:dyDescent="0.25">
      <c r="A166" s="313"/>
      <c r="B166" s="312" t="s">
        <v>1</v>
      </c>
      <c r="C166" s="162">
        <v>-8.6185662356065613</v>
      </c>
      <c r="D166" s="162">
        <v>-2.641955016284514</v>
      </c>
      <c r="E166" s="162">
        <v>-19.326190784252528</v>
      </c>
      <c r="F166" s="162">
        <v>-32.406974186441381</v>
      </c>
      <c r="G166" s="162">
        <v>-10.490446342736126</v>
      </c>
      <c r="H166" s="162">
        <v>-1.7084943373044559</v>
      </c>
      <c r="I166" s="162">
        <v>-2.1524471449940519</v>
      </c>
      <c r="J166" s="162">
        <v>-9.985415903887219</v>
      </c>
      <c r="K166" s="162">
        <v>-16.531701896025019</v>
      </c>
      <c r="L166" s="162">
        <v>0.60439039082116341</v>
      </c>
      <c r="M166" s="162">
        <v>-9.4346652833956828</v>
      </c>
      <c r="N166" s="162">
        <v>-8.6288550234018597</v>
      </c>
      <c r="O166" s="162">
        <v>-29.172817829038266</v>
      </c>
    </row>
    <row r="167" spans="1:15" ht="12.75" customHeight="1" x14ac:dyDescent="0.25">
      <c r="A167" s="313"/>
      <c r="B167" s="312" t="s">
        <v>2</v>
      </c>
      <c r="C167" s="162">
        <v>-6.8162377243168208</v>
      </c>
      <c r="D167" s="162">
        <v>-2.1559184203683079</v>
      </c>
      <c r="E167" s="162">
        <v>-16.967973062833053</v>
      </c>
      <c r="F167" s="162">
        <v>-50.594634412155102</v>
      </c>
      <c r="G167" s="162">
        <v>-4.6223459194708383</v>
      </c>
      <c r="H167" s="162">
        <v>-3.4871033204313728</v>
      </c>
      <c r="I167" s="162">
        <v>-0.95565189401893846</v>
      </c>
      <c r="J167" s="162">
        <v>-4.8353387283671108</v>
      </c>
      <c r="K167" s="162">
        <v>-11.788230383983667</v>
      </c>
      <c r="L167" s="162">
        <v>0.78709399156651205</v>
      </c>
      <c r="M167" s="162">
        <v>-0.75875560661237129</v>
      </c>
      <c r="N167" s="162">
        <v>-1.0222281329193117</v>
      </c>
      <c r="O167" s="162">
        <v>-34.7896619243147</v>
      </c>
    </row>
    <row r="168" spans="1:15" ht="22.5" customHeight="1" x14ac:dyDescent="0.3">
      <c r="A168" s="85" t="s">
        <v>223</v>
      </c>
      <c r="B168" s="84"/>
      <c r="C168" s="162"/>
      <c r="D168" s="162"/>
      <c r="E168" s="162"/>
      <c r="F168" s="162"/>
      <c r="G168" s="162"/>
      <c r="H168" s="162"/>
      <c r="I168" s="162"/>
      <c r="J168" s="162"/>
      <c r="K168" s="162"/>
      <c r="L168" s="162"/>
      <c r="M168" s="162"/>
      <c r="N168" s="162"/>
      <c r="O168" s="162"/>
    </row>
    <row r="169" spans="1:15" ht="18" customHeight="1" x14ac:dyDescent="0.25">
      <c r="A169" s="134">
        <v>2017</v>
      </c>
      <c r="B169" s="134" t="s">
        <v>3</v>
      </c>
      <c r="C169" s="162">
        <v>1.40349586287779</v>
      </c>
      <c r="D169" s="162">
        <v>1.5358995163978335</v>
      </c>
      <c r="E169" s="162">
        <v>1.6375642760143734</v>
      </c>
      <c r="F169" s="162">
        <v>-0.79649944738231682</v>
      </c>
      <c r="G169" s="162">
        <v>4.0701796170625357</v>
      </c>
      <c r="H169" s="162">
        <v>8.3712766437702726</v>
      </c>
      <c r="I169" s="162">
        <v>0.23308881605927922</v>
      </c>
      <c r="J169" s="162">
        <v>-1.0967426326637622</v>
      </c>
      <c r="K169" s="162">
        <v>1.6743870330464148</v>
      </c>
      <c r="L169" s="162">
        <v>-4.3892663681972977E-2</v>
      </c>
      <c r="M169" s="162">
        <v>8.6972223486739608E-2</v>
      </c>
      <c r="N169" s="162">
        <v>0.14763415553565551</v>
      </c>
      <c r="O169" s="162">
        <v>3.2898251352661987</v>
      </c>
    </row>
    <row r="170" spans="1:15" ht="12.75" customHeight="1" x14ac:dyDescent="0.25">
      <c r="A170" s="134"/>
      <c r="B170" s="134" t="s">
        <v>4</v>
      </c>
      <c r="C170" s="162">
        <v>1.3461192463558689</v>
      </c>
      <c r="D170" s="162">
        <v>1.1312913489891798</v>
      </c>
      <c r="E170" s="162">
        <v>1.0858399857012273</v>
      </c>
      <c r="F170" s="162">
        <v>-1.9135648642267427</v>
      </c>
      <c r="G170" s="162">
        <v>5.3813534752204077</v>
      </c>
      <c r="H170" s="162">
        <v>6.3083991915162869</v>
      </c>
      <c r="I170" s="162">
        <v>0.24333281130152784</v>
      </c>
      <c r="J170" s="162">
        <v>-0.67098379928509644</v>
      </c>
      <c r="K170" s="162">
        <v>3.4729519811559726</v>
      </c>
      <c r="L170" s="162">
        <v>-4.6566892955169692E-2</v>
      </c>
      <c r="M170" s="162">
        <v>0.50722414063700683</v>
      </c>
      <c r="N170" s="162">
        <v>0.10939330211927256</v>
      </c>
      <c r="O170" s="162">
        <v>3.8281237193118045</v>
      </c>
    </row>
    <row r="171" spans="1:15" ht="12.5" x14ac:dyDescent="0.25">
      <c r="A171" s="134"/>
      <c r="B171" s="134" t="s">
        <v>1</v>
      </c>
      <c r="C171" s="162">
        <v>0.99154251226609347</v>
      </c>
      <c r="D171" s="162">
        <v>1.1648931638346767</v>
      </c>
      <c r="E171" s="162">
        <v>-0.10591636963162898</v>
      </c>
      <c r="F171" s="162">
        <v>-1.4777838712728339</v>
      </c>
      <c r="G171" s="162">
        <v>4.8937121718101224</v>
      </c>
      <c r="H171" s="162">
        <v>3.5677011478694993</v>
      </c>
      <c r="I171" s="162">
        <v>0.49313900085088846</v>
      </c>
      <c r="J171" s="162">
        <v>-2.1297775428220689</v>
      </c>
      <c r="K171" s="162">
        <v>3.9501745560239812</v>
      </c>
      <c r="L171" s="162">
        <v>2.2784958078645445E-2</v>
      </c>
      <c r="M171" s="162">
        <v>0.99757333573300855</v>
      </c>
      <c r="N171" s="162">
        <v>-6.6160787825978673E-2</v>
      </c>
      <c r="O171" s="162">
        <v>3.7192388409222588</v>
      </c>
    </row>
    <row r="172" spans="1:15" ht="12.5" x14ac:dyDescent="0.25">
      <c r="A172" s="134"/>
      <c r="B172" s="90" t="s">
        <v>2</v>
      </c>
      <c r="C172" s="162">
        <v>0.79972148562231382</v>
      </c>
      <c r="D172" s="162">
        <v>1.354395794777588</v>
      </c>
      <c r="E172" s="162">
        <v>-1.5388343524450931</v>
      </c>
      <c r="F172" s="162">
        <v>3.3593716463187207E-2</v>
      </c>
      <c r="G172" s="162">
        <v>4.5948157003383159</v>
      </c>
      <c r="H172" s="162">
        <v>1.3930022933691077</v>
      </c>
      <c r="I172" s="162">
        <v>0.6574320750243885</v>
      </c>
      <c r="J172" s="162">
        <v>-2.1879052704348112</v>
      </c>
      <c r="K172" s="162">
        <v>2.8781614000514963</v>
      </c>
      <c r="L172" s="162">
        <v>8.2062944210989031E-2</v>
      </c>
      <c r="M172" s="162">
        <v>1.7404693216918332</v>
      </c>
      <c r="N172" s="162">
        <v>-0.20027684284208647</v>
      </c>
      <c r="O172" s="162">
        <v>3.7820486480149071</v>
      </c>
    </row>
    <row r="173" spans="1:15" ht="18" customHeight="1" x14ac:dyDescent="0.25">
      <c r="A173" s="90">
        <v>2018</v>
      </c>
      <c r="B173" s="136" t="s">
        <v>3</v>
      </c>
      <c r="C173" s="162">
        <v>0.73440222737130512</v>
      </c>
      <c r="D173" s="162">
        <v>1.2667191670794438</v>
      </c>
      <c r="E173" s="162">
        <v>-1.7636860965416759</v>
      </c>
      <c r="F173" s="162">
        <v>2.4861336604848674</v>
      </c>
      <c r="G173" s="162">
        <v>3.5490850393863695</v>
      </c>
      <c r="H173" s="162">
        <v>0.47951832306442554</v>
      </c>
      <c r="I173" s="162">
        <v>0.72796448180933737</v>
      </c>
      <c r="J173" s="162">
        <v>-2.5686251050082234</v>
      </c>
      <c r="K173" s="162">
        <v>2.4483105894514097</v>
      </c>
      <c r="L173" s="162">
        <v>0.16911300450770739</v>
      </c>
      <c r="M173" s="162">
        <v>2.2009141553278226</v>
      </c>
      <c r="N173" s="162">
        <v>-0.26180621655220193</v>
      </c>
      <c r="O173" s="162">
        <v>3.8098660332724421</v>
      </c>
    </row>
    <row r="174" spans="1:15" ht="12.5" x14ac:dyDescent="0.25">
      <c r="B174" s="178" t="s">
        <v>4</v>
      </c>
      <c r="C174" s="162">
        <v>0.80339283170511067</v>
      </c>
      <c r="D174" s="162">
        <v>1.9238570076475412</v>
      </c>
      <c r="E174" s="162">
        <v>-0.71129154687501739</v>
      </c>
      <c r="F174" s="162">
        <v>3.4884691538737371</v>
      </c>
      <c r="G174" s="162">
        <v>1.4393563361258686</v>
      </c>
      <c r="H174" s="162">
        <v>0.42279965525219154</v>
      </c>
      <c r="I174" s="162">
        <v>0.56053724049570519</v>
      </c>
      <c r="J174" s="162">
        <v>-1.7235137503552664</v>
      </c>
      <c r="K174" s="162">
        <v>2.1592307961452661</v>
      </c>
      <c r="L174" s="162">
        <v>0.21768667564805355</v>
      </c>
      <c r="M174" s="162">
        <v>2.1899886059085532</v>
      </c>
      <c r="N174" s="162">
        <v>-0.30316299643376965</v>
      </c>
      <c r="O174" s="162">
        <v>3.1417248977987668</v>
      </c>
    </row>
    <row r="175" spans="1:15" ht="12.5" x14ac:dyDescent="0.25">
      <c r="B175" s="178" t="s">
        <v>1</v>
      </c>
      <c r="C175" s="162">
        <v>1.0414276892043972</v>
      </c>
      <c r="D175" s="162">
        <v>1.8905018790928523</v>
      </c>
      <c r="E175" s="162">
        <v>0.84745927399579557</v>
      </c>
      <c r="F175" s="162">
        <v>3.8333458789628025</v>
      </c>
      <c r="G175" s="162">
        <v>0.9617255614025737</v>
      </c>
      <c r="H175" s="162">
        <v>0.90338288208491235</v>
      </c>
      <c r="I175" s="162">
        <v>0.34684135657531101</v>
      </c>
      <c r="J175" s="162">
        <v>-7.8966423671232633E-2</v>
      </c>
      <c r="K175" s="162">
        <v>2.8617305079126538</v>
      </c>
      <c r="L175" s="162">
        <v>0.28357338045213965</v>
      </c>
      <c r="M175" s="162">
        <v>2.0853314159321599</v>
      </c>
      <c r="N175" s="162">
        <v>-0.23292737099437488</v>
      </c>
      <c r="O175" s="162">
        <v>2.5046285524015417</v>
      </c>
    </row>
    <row r="176" spans="1:15" ht="12.5" x14ac:dyDescent="0.25">
      <c r="B176" s="178" t="s">
        <v>2</v>
      </c>
      <c r="C176" s="162">
        <v>1.3048705906172131</v>
      </c>
      <c r="D176" s="162">
        <v>1.7726228296107962</v>
      </c>
      <c r="E176" s="162">
        <v>2.7167059102347224</v>
      </c>
      <c r="F176" s="162">
        <v>3.3398025392156541</v>
      </c>
      <c r="G176" s="162">
        <v>-0.1126586604367219</v>
      </c>
      <c r="H176" s="162">
        <v>2.6621332110597962</v>
      </c>
      <c r="I176" s="162">
        <v>0.19515339926846309</v>
      </c>
      <c r="J176" s="162">
        <v>0.47457593401217935</v>
      </c>
      <c r="K176" s="162">
        <v>3.8458176640403678</v>
      </c>
      <c r="L176" s="162">
        <v>0.58019256980944078</v>
      </c>
      <c r="M176" s="162">
        <v>1.4455271457058103</v>
      </c>
      <c r="N176" s="162">
        <v>3.9535559809820597E-2</v>
      </c>
      <c r="O176" s="162">
        <v>2.6159934919543133</v>
      </c>
    </row>
    <row r="177" spans="1:15" ht="18" customHeight="1" x14ac:dyDescent="0.25">
      <c r="A177" s="90">
        <v>2019</v>
      </c>
      <c r="B177" s="178" t="s">
        <v>3</v>
      </c>
      <c r="C177" s="162">
        <v>1.4193844140665703</v>
      </c>
      <c r="D177" s="162">
        <v>2.1509740811699913</v>
      </c>
      <c r="E177" s="162">
        <v>3.3917627675322279</v>
      </c>
      <c r="F177" s="162">
        <v>2.0668103765222838</v>
      </c>
      <c r="G177" s="162">
        <v>-0.94953447887444042</v>
      </c>
      <c r="H177" s="162">
        <v>4.4999926726151074</v>
      </c>
      <c r="I177" s="162">
        <v>0.18692593055459383</v>
      </c>
      <c r="J177" s="162">
        <v>0.41757998207080504</v>
      </c>
      <c r="K177" s="162">
        <v>2.7528702441214676</v>
      </c>
      <c r="L177" s="162">
        <v>0.99963168454486606</v>
      </c>
      <c r="M177" s="162">
        <v>0.72285478075188792</v>
      </c>
      <c r="N177" s="162">
        <v>0.1902849745309112</v>
      </c>
      <c r="O177" s="162">
        <v>3.187675836530488</v>
      </c>
    </row>
    <row r="178" spans="1:15" ht="12.5" x14ac:dyDescent="0.25">
      <c r="B178" s="178" t="s">
        <v>4</v>
      </c>
      <c r="C178" s="162">
        <v>1.3765310591226125</v>
      </c>
      <c r="D178" s="162">
        <v>1.6527289388221647</v>
      </c>
      <c r="E178" s="162">
        <v>2.6283551135835523</v>
      </c>
      <c r="F178" s="162">
        <v>1.8628665919668066</v>
      </c>
      <c r="G178" s="162">
        <v>0.4122039713822403</v>
      </c>
      <c r="H178" s="162">
        <v>5.1741837372609467</v>
      </c>
      <c r="I178" s="162">
        <v>0.4049098306891068</v>
      </c>
      <c r="J178" s="162">
        <v>2.1646847240901934E-2</v>
      </c>
      <c r="K178" s="162">
        <v>1.4632911362187855</v>
      </c>
      <c r="L178" s="162">
        <v>1.4697845202038451</v>
      </c>
      <c r="M178" s="162">
        <v>0.20558216740727175</v>
      </c>
      <c r="N178" s="162">
        <v>0.37423690624012806</v>
      </c>
      <c r="O178" s="162">
        <v>2.6419414769583227</v>
      </c>
    </row>
    <row r="179" spans="1:15" ht="12.5" x14ac:dyDescent="0.25">
      <c r="B179" s="178" t="s">
        <v>1</v>
      </c>
      <c r="C179" s="162">
        <v>1.2322428565156684</v>
      </c>
      <c r="D179" s="162">
        <v>1.473694968240963</v>
      </c>
      <c r="E179" s="162">
        <v>1.3952194226170036</v>
      </c>
      <c r="F179" s="162">
        <v>1.6192394773588603</v>
      </c>
      <c r="G179" s="162">
        <v>1.2892807834591054</v>
      </c>
      <c r="H179" s="162">
        <v>5.2270042769877136</v>
      </c>
      <c r="I179" s="162">
        <v>0.59601032089162231</v>
      </c>
      <c r="J179" s="162">
        <v>-0.51668176901523566</v>
      </c>
      <c r="K179" s="162">
        <v>-0.27275710483777971</v>
      </c>
      <c r="L179" s="162">
        <v>1.9698647361539372</v>
      </c>
      <c r="M179" s="162">
        <v>-0.25131480135853224</v>
      </c>
      <c r="N179" s="162">
        <v>0.48280354041376938</v>
      </c>
      <c r="O179" s="162">
        <v>2.368418272186716</v>
      </c>
    </row>
    <row r="180" spans="1:15" ht="12.5" x14ac:dyDescent="0.25">
      <c r="B180" s="178" t="s">
        <v>2</v>
      </c>
      <c r="C180" s="162">
        <v>1.1105145660100249</v>
      </c>
      <c r="D180" s="162">
        <v>1.0265284609904768</v>
      </c>
      <c r="E180" s="162">
        <v>0.4190588567974487</v>
      </c>
      <c r="F180" s="162">
        <v>1.7903573496629548</v>
      </c>
      <c r="G180" s="162">
        <v>2.6348532689601853</v>
      </c>
      <c r="H180" s="162">
        <v>4.3580802579950983</v>
      </c>
      <c r="I180" s="162">
        <v>0.8192534768077735</v>
      </c>
      <c r="J180" s="162">
        <v>-0.56836828447035259</v>
      </c>
      <c r="K180" s="162">
        <v>-1.1177328088639911</v>
      </c>
      <c r="L180" s="162">
        <v>2.0406914796218274</v>
      </c>
      <c r="M180" s="162">
        <v>-0.16082736061748903</v>
      </c>
      <c r="N180" s="162">
        <v>0.35410085266761371</v>
      </c>
      <c r="O180" s="162">
        <v>2.4998678977018045</v>
      </c>
    </row>
    <row r="181" spans="1:15" ht="18" customHeight="1" x14ac:dyDescent="0.25">
      <c r="A181" s="90">
        <v>2020</v>
      </c>
      <c r="B181" s="178" t="s">
        <v>3</v>
      </c>
      <c r="C181" s="162">
        <v>0.23291505938695423</v>
      </c>
      <c r="D181" s="162">
        <v>-0.61426985884568808</v>
      </c>
      <c r="E181" s="162">
        <v>-2.3694939199277911</v>
      </c>
      <c r="F181" s="162">
        <v>-1.1123641725038738</v>
      </c>
      <c r="G181" s="162">
        <v>2.9041401965627074</v>
      </c>
      <c r="H181" s="162">
        <v>2.7710588507372904</v>
      </c>
      <c r="I181" s="162">
        <v>0.96725101840279137</v>
      </c>
      <c r="J181" s="162">
        <v>-1.4201481352150012</v>
      </c>
      <c r="K181" s="162">
        <v>-0.69531629096360348</v>
      </c>
      <c r="L181" s="162">
        <v>1.9279919907379792</v>
      </c>
      <c r="M181" s="162">
        <v>-0.89327122096683809</v>
      </c>
      <c r="N181" s="162">
        <v>-9.3802188115333252E-2</v>
      </c>
      <c r="O181" s="162">
        <v>-6.649618730682505E-2</v>
      </c>
    </row>
    <row r="182" spans="1:15" ht="12.5" x14ac:dyDescent="0.25">
      <c r="B182" s="178" t="s">
        <v>4</v>
      </c>
      <c r="C182" s="162">
        <v>-5.6849107297956891</v>
      </c>
      <c r="D182" s="162">
        <v>-5.4706852976971732</v>
      </c>
      <c r="E182" s="162">
        <v>-13.024332461420457</v>
      </c>
      <c r="F182" s="162">
        <v>-28.166837283699607</v>
      </c>
      <c r="G182" s="162">
        <v>-2.2892264410034073</v>
      </c>
      <c r="H182" s="162">
        <v>-1.2977315048715354E-2</v>
      </c>
      <c r="I182" s="162">
        <v>-0.28941061238499799</v>
      </c>
      <c r="J182" s="162">
        <v>-5.5200752664137411</v>
      </c>
      <c r="K182" s="162">
        <v>-9.0997928433185962</v>
      </c>
      <c r="L182" s="162">
        <v>1.8255970370471317</v>
      </c>
      <c r="M182" s="162">
        <v>-7.4655165313323977</v>
      </c>
      <c r="N182" s="162">
        <v>-5.3356766253507004</v>
      </c>
      <c r="O182" s="162">
        <v>-19.063411813947312</v>
      </c>
    </row>
    <row r="183" spans="1:15" ht="12.5" x14ac:dyDescent="0.25">
      <c r="B183" s="178" t="s">
        <v>1</v>
      </c>
      <c r="C183" s="162">
        <v>-7.1361676146753723</v>
      </c>
      <c r="D183" s="162">
        <v>-6.7447910601232479</v>
      </c>
      <c r="E183" s="162">
        <v>-15.201629063031248</v>
      </c>
      <c r="F183" s="162">
        <v>-34.258520101688518</v>
      </c>
      <c r="G183" s="162">
        <v>-4.372119867290408</v>
      </c>
      <c r="H183" s="162">
        <v>-1.0787858272341282</v>
      </c>
      <c r="I183" s="162">
        <v>-0.68227865266179322</v>
      </c>
      <c r="J183" s="162">
        <v>-6.2393390719056754</v>
      </c>
      <c r="K183" s="162">
        <v>-10.870175644608565</v>
      </c>
      <c r="L183" s="162">
        <v>1.2838735277871223</v>
      </c>
      <c r="M183" s="162">
        <v>-8.8807731982607692</v>
      </c>
      <c r="N183" s="162">
        <v>-6.556324216197865</v>
      </c>
      <c r="O183" s="162">
        <v>-23.015232156125677</v>
      </c>
    </row>
    <row r="184" spans="1:15" ht="12.5" x14ac:dyDescent="0.25">
      <c r="B184" s="178" t="s">
        <v>2</v>
      </c>
      <c r="C184" s="162">
        <v>-9.3556209467791831</v>
      </c>
      <c r="D184" s="162">
        <v>-8.3918262608096654</v>
      </c>
      <c r="E184" s="162">
        <v>-19.014098564002907</v>
      </c>
      <c r="F184" s="162">
        <v>-43.194241952097514</v>
      </c>
      <c r="G184" s="162">
        <v>-6.6873024728419495</v>
      </c>
      <c r="H184" s="162">
        <v>-2.6682357030746573</v>
      </c>
      <c r="I184" s="162">
        <v>-1.2947916043186893</v>
      </c>
      <c r="J184" s="162">
        <v>-8.0228808490991241</v>
      </c>
      <c r="K184" s="162">
        <v>-13.624321847139555</v>
      </c>
      <c r="L184" s="162">
        <v>0.96785661170376613</v>
      </c>
      <c r="M184" s="162">
        <v>-11.425320408051491</v>
      </c>
      <c r="N184" s="162">
        <v>-8.2416894515319541</v>
      </c>
      <c r="O184" s="162">
        <v>-30.050580546821593</v>
      </c>
    </row>
    <row r="185" spans="1:15" ht="12.5" x14ac:dyDescent="0.25">
      <c r="A185" s="139" t="s">
        <v>272</v>
      </c>
      <c r="B185" s="139"/>
      <c r="C185" s="139"/>
      <c r="D185" s="139"/>
      <c r="E185" s="139"/>
      <c r="F185" s="139"/>
      <c r="G185" s="139"/>
      <c r="H185" s="139"/>
      <c r="I185" s="139"/>
      <c r="J185" s="139"/>
      <c r="K185" s="139"/>
      <c r="L185" s="139"/>
      <c r="M185" s="139"/>
      <c r="N185" s="139"/>
      <c r="O185" s="139"/>
    </row>
    <row r="186" spans="1:15" ht="12.75" customHeight="1" x14ac:dyDescent="0.25">
      <c r="A186" s="183" t="s">
        <v>211</v>
      </c>
      <c r="B186" s="183"/>
      <c r="C186" s="183"/>
      <c r="D186" s="183"/>
      <c r="E186" s="183"/>
      <c r="F186" s="183"/>
      <c r="G186" s="183"/>
      <c r="H186" s="184"/>
      <c r="I186" s="116"/>
      <c r="J186" s="116"/>
      <c r="K186" s="116"/>
      <c r="L186" s="116"/>
      <c r="M186" s="116"/>
      <c r="N186" s="116"/>
      <c r="O186" s="116"/>
    </row>
    <row r="187" spans="1:15" ht="12.75" customHeight="1" x14ac:dyDescent="0.25">
      <c r="A187" s="362" t="s">
        <v>273</v>
      </c>
      <c r="B187" s="362"/>
      <c r="C187" s="362"/>
      <c r="D187" s="362"/>
      <c r="E187" s="362"/>
      <c r="F187" s="362"/>
      <c r="G187" s="362"/>
      <c r="H187" s="366"/>
      <c r="I187" s="116"/>
      <c r="J187" s="116"/>
      <c r="K187" s="116"/>
      <c r="L187" s="116"/>
      <c r="M187" s="116"/>
      <c r="N187" s="116"/>
      <c r="O187" s="116"/>
    </row>
    <row r="188" spans="1:15" ht="12.75" customHeight="1" x14ac:dyDescent="0.25">
      <c r="A188" s="317" t="s">
        <v>274</v>
      </c>
      <c r="B188" s="317"/>
      <c r="C188" s="317"/>
      <c r="D188" s="317"/>
      <c r="E188" s="317"/>
      <c r="F188" s="317"/>
      <c r="G188" s="317"/>
      <c r="H188" s="318"/>
    </row>
  </sheetData>
  <mergeCells count="3">
    <mergeCell ref="A187:H187"/>
    <mergeCell ref="A1:O1"/>
    <mergeCell ref="A3:D3"/>
  </mergeCells>
  <pageMargins left="0.55118110236220474" right="0.55118110236220474" top="0.78740157480314965" bottom="0.78740157480314965" header="0.51181102362204722" footer="0.51181102362204722"/>
  <pageSetup paperSize="9" scale="45" fitToHeight="0" orientation="portrait" r:id="rId1"/>
  <headerFooter alignWithMargins="0"/>
  <rowBreaks count="1" manualBreakCount="1">
    <brk id="10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30"/>
  <sheetViews>
    <sheetView view="pageBreakPreview" zoomScale="80" zoomScaleNormal="40" zoomScaleSheetLayoutView="80" workbookViewId="0">
      <pane ySplit="11" topLeftCell="A12" activePane="bottomLeft" state="frozen"/>
      <selection activeCell="E32" sqref="E32"/>
      <selection pane="bottomLeft" activeCell="B2" sqref="B2"/>
    </sheetView>
  </sheetViews>
  <sheetFormatPr defaultColWidth="9.1796875" defaultRowHeight="7.4" customHeight="1" x14ac:dyDescent="0.25"/>
  <cols>
    <col min="1" max="1" customWidth="true" style="124" width="6.7265625" collapsed="false"/>
    <col min="2" max="2" customWidth="true" style="92" width="9.26953125" collapsed="false"/>
    <col min="3" max="3" customWidth="true" style="116" width="16.0" collapsed="false"/>
    <col min="4" max="4" bestFit="true" customWidth="true" style="116" width="12.1796875" collapsed="false"/>
    <col min="5" max="5" customWidth="true" style="116" width="15.54296875" collapsed="false"/>
    <col min="6" max="6" customWidth="true" style="115" width="12.7265625" collapsed="false"/>
    <col min="7" max="7" customWidth="true" style="115" width="14.26953125" collapsed="false"/>
    <col min="8" max="8" customWidth="true" style="112" width="18.1796875" collapsed="false"/>
    <col min="9" max="9" customWidth="true" style="115" width="17.7265625" collapsed="false"/>
    <col min="10" max="10" customWidth="true" style="112" width="16.7265625" collapsed="false"/>
    <col min="11" max="11" customWidth="true" style="112" width="13.7265625" collapsed="false"/>
    <col min="12" max="12" customWidth="true" style="112" width="15.81640625" collapsed="false"/>
    <col min="13" max="13" customWidth="true" style="116" width="14.0" collapsed="false"/>
    <col min="14" max="14" customWidth="true" style="116" width="14.7265625" collapsed="false"/>
    <col min="15" max="16384" style="96" width="9.1796875" collapsed="false"/>
  </cols>
  <sheetData>
    <row r="1" spans="1:231" s="209" customFormat="1" ht="58.5" customHeight="1" x14ac:dyDescent="0.25">
      <c r="A1" s="370" t="s">
        <v>252</v>
      </c>
      <c r="B1" s="371"/>
      <c r="C1" s="371"/>
      <c r="D1" s="371"/>
      <c r="E1" s="371"/>
      <c r="F1" s="371"/>
      <c r="G1" s="371"/>
      <c r="H1" s="371"/>
      <c r="I1" s="371"/>
      <c r="J1" s="371"/>
      <c r="K1" s="371"/>
      <c r="L1" s="371"/>
      <c r="M1" s="372"/>
      <c r="N1" s="372"/>
    </row>
    <row r="2" spans="1:231" s="209" customFormat="1" ht="12.5" x14ac:dyDescent="0.25">
      <c r="A2" s="140"/>
      <c r="B2" s="193"/>
      <c r="C2" s="194"/>
      <c r="D2" s="194"/>
      <c r="E2" s="194"/>
      <c r="F2" s="226"/>
      <c r="G2" s="226"/>
      <c r="H2" s="210"/>
      <c r="I2" s="226"/>
      <c r="J2" s="210"/>
      <c r="K2" s="210"/>
      <c r="L2" s="210"/>
      <c r="M2" s="194"/>
      <c r="N2" s="194"/>
    </row>
    <row r="3" spans="1:231" s="228" customFormat="1" ht="18" x14ac:dyDescent="0.4">
      <c r="A3" s="268" t="s">
        <v>284</v>
      </c>
      <c r="B3" s="268"/>
      <c r="C3" s="268"/>
      <c r="D3" s="104"/>
      <c r="E3" s="104"/>
      <c r="F3" s="114"/>
      <c r="G3" s="114"/>
      <c r="H3" s="227"/>
      <c r="J3" s="229"/>
      <c r="K3" s="229"/>
      <c r="L3" s="227"/>
      <c r="M3" s="104"/>
      <c r="N3" s="104"/>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row>
    <row r="4" spans="1:231" s="228" customFormat="1" ht="18.5" thickBot="1" x14ac:dyDescent="0.45">
      <c r="A4" s="230"/>
      <c r="B4" s="231"/>
      <c r="C4" s="232"/>
      <c r="D4" s="232"/>
      <c r="E4" s="232"/>
      <c r="F4" s="233"/>
      <c r="G4" s="233"/>
      <c r="H4" s="234"/>
      <c r="I4" s="234"/>
      <c r="J4" s="234"/>
      <c r="K4" s="234"/>
      <c r="L4" s="234"/>
      <c r="M4" s="232"/>
      <c r="N4" s="269" t="s">
        <v>286</v>
      </c>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row>
    <row r="5" spans="1:231" s="228" customFormat="1" ht="16.5" customHeight="1" x14ac:dyDescent="0.3">
      <c r="A5" s="235"/>
      <c r="B5" s="236"/>
      <c r="C5" s="104"/>
      <c r="D5" s="104"/>
      <c r="E5" s="104"/>
      <c r="F5" s="373" t="s">
        <v>16</v>
      </c>
      <c r="G5" s="374"/>
      <c r="H5" s="374"/>
      <c r="I5" s="374"/>
      <c r="J5" s="374"/>
      <c r="K5" s="374"/>
      <c r="L5" s="374"/>
      <c r="M5" s="104"/>
      <c r="N5" s="104"/>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row>
    <row r="6" spans="1:231" s="228" customFormat="1" ht="52.5" customHeight="1" x14ac:dyDescent="0.3">
      <c r="A6" s="235"/>
      <c r="B6" s="236"/>
      <c r="C6" s="240" t="s">
        <v>26</v>
      </c>
      <c r="D6" s="240" t="s">
        <v>19</v>
      </c>
      <c r="E6" s="240" t="s">
        <v>244</v>
      </c>
      <c r="F6" s="241" t="s">
        <v>37</v>
      </c>
      <c r="G6" s="241" t="s">
        <v>38</v>
      </c>
      <c r="H6" s="241" t="s">
        <v>43</v>
      </c>
      <c r="I6" s="241" t="s">
        <v>71</v>
      </c>
      <c r="J6" s="241" t="s">
        <v>73</v>
      </c>
      <c r="K6" s="241" t="s">
        <v>27</v>
      </c>
      <c r="L6" s="241" t="s">
        <v>74</v>
      </c>
      <c r="M6" s="240" t="s">
        <v>35</v>
      </c>
      <c r="N6" s="240" t="s">
        <v>36</v>
      </c>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209"/>
      <c r="GN6" s="209"/>
      <c r="GO6" s="209"/>
      <c r="GP6" s="209"/>
      <c r="GQ6" s="209"/>
      <c r="GR6" s="209"/>
      <c r="GS6" s="209"/>
      <c r="GT6" s="209"/>
      <c r="GU6" s="209"/>
      <c r="GV6" s="209"/>
      <c r="GW6" s="209"/>
      <c r="GX6" s="209"/>
      <c r="GY6" s="209"/>
      <c r="GZ6" s="209"/>
      <c r="HA6" s="209"/>
      <c r="HB6" s="209"/>
      <c r="HC6" s="209"/>
      <c r="HD6" s="209"/>
      <c r="HE6" s="209"/>
      <c r="HF6" s="209"/>
      <c r="HG6" s="209"/>
      <c r="HH6" s="209"/>
      <c r="HI6" s="209"/>
      <c r="HJ6" s="209"/>
      <c r="HK6" s="209"/>
      <c r="HL6" s="209"/>
      <c r="HM6" s="209"/>
      <c r="HN6" s="209"/>
      <c r="HO6" s="209"/>
      <c r="HP6" s="209"/>
      <c r="HQ6" s="209"/>
      <c r="HR6" s="209"/>
      <c r="HS6" s="209"/>
      <c r="HT6" s="209"/>
      <c r="HU6" s="209"/>
      <c r="HV6" s="209"/>
      <c r="HW6" s="209"/>
    </row>
    <row r="7" spans="1:231" s="238" customFormat="1" ht="13" x14ac:dyDescent="0.3">
      <c r="A7" s="113"/>
      <c r="B7" s="237"/>
      <c r="C7" s="242"/>
      <c r="D7" s="242"/>
      <c r="E7" s="242"/>
      <c r="F7" s="243"/>
      <c r="G7" s="243"/>
      <c r="H7" s="241"/>
      <c r="I7" s="222"/>
      <c r="J7" s="244"/>
      <c r="K7" s="244"/>
      <c r="L7" s="245"/>
      <c r="M7" s="242"/>
      <c r="N7" s="242"/>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row>
    <row r="8" spans="1:231" s="238" customFormat="1" ht="13.5" thickBot="1" x14ac:dyDescent="0.35">
      <c r="A8" s="113" t="s">
        <v>44</v>
      </c>
      <c r="B8" s="237"/>
      <c r="C8" s="242" t="s">
        <v>46</v>
      </c>
      <c r="D8" s="242" t="s">
        <v>39</v>
      </c>
      <c r="E8" s="242" t="s">
        <v>12</v>
      </c>
      <c r="F8" s="242" t="s">
        <v>40</v>
      </c>
      <c r="G8" s="242" t="s">
        <v>41</v>
      </c>
      <c r="H8" s="246" t="s">
        <v>68</v>
      </c>
      <c r="I8" s="247" t="s">
        <v>72</v>
      </c>
      <c r="J8" s="246" t="s">
        <v>67</v>
      </c>
      <c r="K8" s="246" t="s">
        <v>42</v>
      </c>
      <c r="L8" s="248" t="s">
        <v>271</v>
      </c>
      <c r="M8" s="242" t="s">
        <v>14</v>
      </c>
      <c r="N8" s="242" t="s">
        <v>13</v>
      </c>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c r="GL8" s="209"/>
      <c r="GM8" s="209"/>
      <c r="GN8" s="209"/>
      <c r="GO8" s="209"/>
      <c r="GP8" s="209"/>
      <c r="GQ8" s="209"/>
      <c r="GR8" s="209"/>
      <c r="GS8" s="209"/>
      <c r="GT8" s="209"/>
      <c r="GU8" s="209"/>
      <c r="GV8" s="209"/>
      <c r="GW8" s="209"/>
      <c r="GX8" s="209"/>
      <c r="GY8" s="209"/>
      <c r="GZ8" s="209"/>
      <c r="HA8" s="209"/>
      <c r="HB8" s="209"/>
      <c r="HC8" s="209"/>
      <c r="HD8" s="209"/>
      <c r="HE8" s="209"/>
      <c r="HF8" s="209"/>
      <c r="HG8" s="209"/>
      <c r="HH8" s="209"/>
      <c r="HI8" s="209"/>
      <c r="HJ8" s="209"/>
      <c r="HK8" s="209"/>
      <c r="HL8" s="209"/>
      <c r="HM8" s="209"/>
      <c r="HN8" s="209"/>
      <c r="HO8" s="209"/>
      <c r="HP8" s="209"/>
      <c r="HQ8" s="209"/>
      <c r="HR8" s="209"/>
      <c r="HS8" s="209"/>
      <c r="HT8" s="209"/>
      <c r="HU8" s="209"/>
      <c r="HV8" s="209"/>
      <c r="HW8" s="209"/>
    </row>
    <row r="9" spans="1:231" s="238" customFormat="1" ht="13" x14ac:dyDescent="0.3">
      <c r="A9" s="89"/>
      <c r="B9" s="239"/>
      <c r="C9" s="249"/>
      <c r="D9" s="249"/>
      <c r="E9" s="249"/>
      <c r="F9" s="249"/>
      <c r="G9" s="249"/>
      <c r="H9" s="158"/>
      <c r="I9" s="250"/>
      <c r="J9" s="251"/>
      <c r="K9" s="251"/>
      <c r="L9" s="158"/>
      <c r="M9" s="249"/>
      <c r="N9" s="24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c r="FN9" s="209"/>
      <c r="FO9" s="209"/>
      <c r="FP9" s="209"/>
      <c r="FQ9" s="209"/>
      <c r="FR9" s="209"/>
      <c r="FS9" s="209"/>
      <c r="FT9" s="209"/>
      <c r="FU9" s="209"/>
      <c r="FV9" s="209"/>
      <c r="FW9" s="209"/>
      <c r="FX9" s="209"/>
      <c r="FY9" s="209"/>
      <c r="FZ9" s="209"/>
      <c r="GA9" s="209"/>
      <c r="GB9" s="209"/>
      <c r="GC9" s="209"/>
      <c r="GD9" s="209"/>
      <c r="GE9" s="209"/>
      <c r="GF9" s="209"/>
      <c r="GG9" s="209"/>
      <c r="GH9" s="209"/>
      <c r="GI9" s="209"/>
      <c r="GJ9" s="209"/>
      <c r="GK9" s="209"/>
      <c r="GL9" s="209"/>
      <c r="GM9" s="209"/>
      <c r="GN9" s="209"/>
      <c r="GO9" s="209"/>
      <c r="GP9" s="209"/>
      <c r="GQ9" s="209"/>
      <c r="GR9" s="209"/>
      <c r="GS9" s="209"/>
      <c r="GT9" s="209"/>
      <c r="GU9" s="209"/>
      <c r="GV9" s="209"/>
      <c r="GW9" s="209"/>
      <c r="GX9" s="209"/>
      <c r="GY9" s="209"/>
      <c r="GZ9" s="209"/>
      <c r="HA9" s="209"/>
      <c r="HB9" s="209"/>
      <c r="HC9" s="209"/>
      <c r="HD9" s="209"/>
      <c r="HE9" s="209"/>
      <c r="HF9" s="209"/>
      <c r="HG9" s="209"/>
      <c r="HH9" s="209"/>
      <c r="HI9" s="209"/>
      <c r="HJ9" s="209"/>
      <c r="HK9" s="209"/>
      <c r="HL9" s="209"/>
      <c r="HM9" s="209"/>
      <c r="HN9" s="209"/>
      <c r="HO9" s="209"/>
      <c r="HP9" s="209"/>
      <c r="HQ9" s="209"/>
      <c r="HR9" s="209"/>
      <c r="HS9" s="209"/>
      <c r="HT9" s="209"/>
      <c r="HU9" s="209"/>
      <c r="HV9" s="209"/>
      <c r="HW9" s="209"/>
    </row>
    <row r="10" spans="1:231" s="209" customFormat="1" ht="15" x14ac:dyDescent="0.3">
      <c r="A10" s="128" t="s">
        <v>285</v>
      </c>
      <c r="B10" s="113"/>
      <c r="C10" s="225">
        <v>158.29911229999999</v>
      </c>
      <c r="D10" s="225">
        <v>11.671714700000001</v>
      </c>
      <c r="E10" s="225">
        <f>'[1]Table 1.1'!G10</f>
        <v>103.71234840000001</v>
      </c>
      <c r="F10" s="225">
        <v>29.262603600000002</v>
      </c>
      <c r="G10" s="225">
        <v>3.5138308999999999</v>
      </c>
      <c r="H10" s="225">
        <v>14.576964500000001</v>
      </c>
      <c r="I10" s="225">
        <v>16.982308400000001</v>
      </c>
      <c r="J10" s="225">
        <v>10.251692200000001</v>
      </c>
      <c r="K10" s="225">
        <v>5.0207933999999996</v>
      </c>
      <c r="L10" s="225">
        <v>24.104155400000003</v>
      </c>
      <c r="M10" s="225">
        <f>'[1]Table 1.1'!H10</f>
        <v>26.8789947</v>
      </c>
      <c r="N10" s="225">
        <f>'[1]Table 1.1'!I10</f>
        <v>16.036054499999999</v>
      </c>
    </row>
    <row r="11" spans="1:231" ht="12.75" customHeight="1" x14ac:dyDescent="0.25">
      <c r="C11" s="164"/>
      <c r="D11" s="164"/>
      <c r="E11" s="164"/>
      <c r="F11" s="166"/>
      <c r="G11" s="166"/>
      <c r="H11" s="162"/>
      <c r="I11" s="166"/>
      <c r="J11" s="162"/>
      <c r="K11" s="162"/>
      <c r="L11" s="162"/>
      <c r="M11" s="164"/>
      <c r="N11" s="164"/>
    </row>
    <row r="12" spans="1:231" ht="12.75" customHeight="1" x14ac:dyDescent="0.25">
      <c r="C12" s="164"/>
      <c r="D12" s="164"/>
      <c r="E12" s="164"/>
      <c r="F12" s="166"/>
      <c r="G12" s="166"/>
      <c r="H12" s="162"/>
      <c r="I12" s="166"/>
      <c r="J12" s="162"/>
      <c r="K12" s="162"/>
      <c r="L12" s="162"/>
      <c r="M12" s="164"/>
      <c r="N12" s="164"/>
    </row>
    <row r="13" spans="1:231" s="82" customFormat="1" ht="12.5" x14ac:dyDescent="0.25">
      <c r="A13" s="124">
        <v>1998</v>
      </c>
      <c r="C13" s="164">
        <v>94.25504972224725</v>
      </c>
      <c r="D13" s="164">
        <v>97.109920894805995</v>
      </c>
      <c r="E13" s="164">
        <v>96.31200755477596</v>
      </c>
      <c r="F13" s="164">
        <v>74.948291457318021</v>
      </c>
      <c r="G13" s="164">
        <v>160.0198045106244</v>
      </c>
      <c r="H13" s="164">
        <v>60.892666866291115</v>
      </c>
      <c r="I13" s="164">
        <v>133.455727615776</v>
      </c>
      <c r="J13" s="164">
        <v>151.83713142565199</v>
      </c>
      <c r="K13" s="164">
        <v>85.481426072722542</v>
      </c>
      <c r="L13" s="164">
        <v>98.52571105894738</v>
      </c>
      <c r="M13" s="164">
        <v>110.70544710208023</v>
      </c>
      <c r="N13" s="164">
        <v>63.737267778177525</v>
      </c>
    </row>
    <row r="14" spans="1:231" s="82" customFormat="1" ht="12.5" x14ac:dyDescent="0.25">
      <c r="A14" s="124">
        <v>1999</v>
      </c>
      <c r="C14" s="164">
        <v>92.615930887169299</v>
      </c>
      <c r="D14" s="164">
        <v>87.7096555147793</v>
      </c>
      <c r="E14" s="164">
        <v>93.762236848305022</v>
      </c>
      <c r="F14" s="164">
        <v>68.467424765151577</v>
      </c>
      <c r="G14" s="164">
        <v>130.88372975702165</v>
      </c>
      <c r="H14" s="164">
        <v>67.570324675225081</v>
      </c>
      <c r="I14" s="164">
        <v>122.76874251319092</v>
      </c>
      <c r="J14" s="164">
        <v>158.52543344894195</v>
      </c>
      <c r="K14" s="164">
        <v>86.064095739829384</v>
      </c>
      <c r="L14" s="164">
        <v>95.47927263394628</v>
      </c>
      <c r="M14" s="164">
        <v>111.883140040874</v>
      </c>
      <c r="N14" s="164">
        <v>74.929441617703517</v>
      </c>
    </row>
    <row r="15" spans="1:231" s="82" customFormat="1" ht="12.5" x14ac:dyDescent="0.25">
      <c r="A15" s="124">
        <v>2000</v>
      </c>
      <c r="C15" s="164">
        <v>94.442583607081218</v>
      </c>
      <c r="D15" s="164">
        <v>88.390046672635108</v>
      </c>
      <c r="E15" s="164">
        <v>96.495885668474699</v>
      </c>
      <c r="F15" s="164">
        <v>71.832906967666119</v>
      </c>
      <c r="G15" s="164">
        <v>123.97873882673028</v>
      </c>
      <c r="H15" s="164">
        <v>68.217471191004194</v>
      </c>
      <c r="I15" s="164">
        <v>123.26165367971969</v>
      </c>
      <c r="J15" s="164">
        <v>172.25514944954077</v>
      </c>
      <c r="K15" s="164">
        <v>94.615130772590035</v>
      </c>
      <c r="L15" s="164">
        <v>94.73534916708897</v>
      </c>
      <c r="M15" s="164">
        <v>109.40858281012035</v>
      </c>
      <c r="N15" s="164">
        <v>74.35770741899654</v>
      </c>
    </row>
    <row r="16" spans="1:231" s="82" customFormat="1" ht="12.5" x14ac:dyDescent="0.25">
      <c r="A16" s="124">
        <v>2001</v>
      </c>
      <c r="C16" s="164">
        <v>92.122310100767336</v>
      </c>
      <c r="D16" s="164">
        <v>91.214773055637863</v>
      </c>
      <c r="E16" s="164">
        <v>91.878616987332563</v>
      </c>
      <c r="F16" s="164">
        <v>74.329967122857155</v>
      </c>
      <c r="G16" s="164">
        <v>115.56801886852543</v>
      </c>
      <c r="H16" s="164">
        <v>72.234617761164884</v>
      </c>
      <c r="I16" s="164">
        <v>120.57628031693444</v>
      </c>
      <c r="J16" s="164">
        <v>139.45453995311246</v>
      </c>
      <c r="K16" s="164">
        <v>83.315734110715255</v>
      </c>
      <c r="L16" s="164">
        <v>90.514797797270447</v>
      </c>
      <c r="M16" s="164">
        <v>109.09412457638398</v>
      </c>
      <c r="N16" s="164">
        <v>82.492405776121728</v>
      </c>
    </row>
    <row r="17" spans="1:14" s="82" customFormat="1" ht="12.5" x14ac:dyDescent="0.25">
      <c r="A17" s="124">
        <v>2002</v>
      </c>
      <c r="C17" s="164">
        <v>89.247035039113797</v>
      </c>
      <c r="D17" s="164">
        <v>81.393699371649063</v>
      </c>
      <c r="E17" s="164">
        <v>88.55216786311864</v>
      </c>
      <c r="F17" s="164">
        <v>76.476052016009703</v>
      </c>
      <c r="G17" s="164">
        <v>104.11046897597294</v>
      </c>
      <c r="H17" s="164">
        <v>67.757182313847181</v>
      </c>
      <c r="I17" s="164">
        <v>120.9514079133512</v>
      </c>
      <c r="J17" s="164">
        <v>123.38200325843758</v>
      </c>
      <c r="K17" s="164">
        <v>80.313386505759553</v>
      </c>
      <c r="L17" s="164">
        <v>86.665180888669042</v>
      </c>
      <c r="M17" s="164">
        <v>112.01800849360806</v>
      </c>
      <c r="N17" s="164">
        <v>88.701886692450543</v>
      </c>
    </row>
    <row r="18" spans="1:14" s="82" customFormat="1" ht="12.5" x14ac:dyDescent="0.25">
      <c r="A18" s="124">
        <v>2003</v>
      </c>
      <c r="C18" s="164">
        <v>87.289099403217463</v>
      </c>
      <c r="D18" s="164">
        <v>76.146405375417444</v>
      </c>
      <c r="E18" s="164">
        <v>86.604935301808254</v>
      </c>
      <c r="F18" s="164">
        <v>85.147917880911933</v>
      </c>
      <c r="G18" s="164">
        <v>98.159432085264442</v>
      </c>
      <c r="H18" s="164">
        <v>70.763707103714452</v>
      </c>
      <c r="I18" s="164">
        <v>108.08117913101606</v>
      </c>
      <c r="J18" s="164">
        <v>107.25333751758173</v>
      </c>
      <c r="K18" s="164">
        <v>82.734985078105879</v>
      </c>
      <c r="L18" s="164">
        <v>81.196171817213553</v>
      </c>
      <c r="M18" s="164">
        <v>111.17020446755045</v>
      </c>
      <c r="N18" s="164">
        <v>91.456349259148084</v>
      </c>
    </row>
    <row r="19" spans="1:14" s="82" customFormat="1" ht="12.5" x14ac:dyDescent="0.25">
      <c r="A19" s="124">
        <v>2004</v>
      </c>
      <c r="C19" s="164">
        <v>88.905987236894504</v>
      </c>
      <c r="D19" s="164">
        <v>77.878985242997416</v>
      </c>
      <c r="E19" s="164">
        <v>88.150658877161348</v>
      </c>
      <c r="F19" s="164">
        <v>81.32477868591063</v>
      </c>
      <c r="G19" s="164">
        <v>88.194919094314201</v>
      </c>
      <c r="H19" s="164">
        <v>67.8774343832726</v>
      </c>
      <c r="I19" s="164">
        <v>106.46661097833726</v>
      </c>
      <c r="J19" s="164">
        <v>127.78747391483765</v>
      </c>
      <c r="K19" s="164">
        <v>87.494261900344611</v>
      </c>
      <c r="L19" s="164">
        <v>87.307657342274453</v>
      </c>
      <c r="M19" s="164">
        <v>113.11630921342532</v>
      </c>
      <c r="N19" s="164">
        <v>93.23678630348968</v>
      </c>
    </row>
    <row r="20" spans="1:14" s="82" customFormat="1" ht="12.5" x14ac:dyDescent="0.25">
      <c r="A20" s="124">
        <v>2005</v>
      </c>
      <c r="C20" s="164">
        <v>92.362767010882422</v>
      </c>
      <c r="D20" s="164">
        <v>81.104749958792183</v>
      </c>
      <c r="E20" s="164">
        <v>92.288969661538431</v>
      </c>
      <c r="F20" s="164">
        <v>90.79566951022278</v>
      </c>
      <c r="G20" s="164">
        <v>85.370318144370884</v>
      </c>
      <c r="H20" s="164">
        <v>73.816180270753904</v>
      </c>
      <c r="I20" s="164">
        <v>112.44781075482872</v>
      </c>
      <c r="J20" s="164">
        <v>128.90048003780834</v>
      </c>
      <c r="K20" s="164">
        <v>79.810668255026826</v>
      </c>
      <c r="L20" s="164">
        <v>87.955026478603031</v>
      </c>
      <c r="M20" s="164">
        <v>111.94744812854239</v>
      </c>
      <c r="N20" s="164">
        <v>96.037416862583868</v>
      </c>
    </row>
    <row r="21" spans="1:14" s="82" customFormat="1" ht="12.5" x14ac:dyDescent="0.25">
      <c r="A21" s="124">
        <v>2006</v>
      </c>
      <c r="C21" s="164">
        <v>95.916711347274855</v>
      </c>
      <c r="D21" s="164">
        <v>95.658356054739031</v>
      </c>
      <c r="E21" s="164">
        <v>94.243034218254749</v>
      </c>
      <c r="F21" s="164">
        <v>89.985357532310687</v>
      </c>
      <c r="G21" s="164">
        <v>98.804838008603383</v>
      </c>
      <c r="H21" s="164">
        <v>77.068262623678777</v>
      </c>
      <c r="I21" s="164">
        <v>121.94589958715052</v>
      </c>
      <c r="J21" s="164">
        <v>122.90618650838231</v>
      </c>
      <c r="K21" s="164">
        <v>92.871230593994781</v>
      </c>
      <c r="L21" s="164">
        <v>85.624913991442796</v>
      </c>
      <c r="M21" s="164">
        <v>113.69020609539028</v>
      </c>
      <c r="N21" s="164">
        <v>96.006967201795916</v>
      </c>
    </row>
    <row r="22" spans="1:14" s="82" customFormat="1" ht="12.5" x14ac:dyDescent="0.25">
      <c r="A22" s="124">
        <v>2007</v>
      </c>
      <c r="C22" s="164">
        <v>93.170026074704424</v>
      </c>
      <c r="D22" s="164">
        <v>97.881100261216858</v>
      </c>
      <c r="E22" s="164">
        <v>90.954643000987431</v>
      </c>
      <c r="F22" s="164">
        <v>86.145356794084393</v>
      </c>
      <c r="G22" s="164">
        <v>96.850094776785056</v>
      </c>
      <c r="H22" s="164">
        <v>72.193756765878106</v>
      </c>
      <c r="I22" s="164">
        <v>125.24158850678435</v>
      </c>
      <c r="J22" s="164">
        <v>111.34327878874004</v>
      </c>
      <c r="K22" s="164">
        <v>64.552583092502601</v>
      </c>
      <c r="L22" s="164">
        <v>89.549137231277285</v>
      </c>
      <c r="M22" s="164">
        <v>108.79013238341294</v>
      </c>
      <c r="N22" s="164">
        <v>93.053475310430329</v>
      </c>
    </row>
    <row r="23" spans="1:14" s="82" customFormat="1" ht="12.5" x14ac:dyDescent="0.25">
      <c r="A23" s="124">
        <v>2008</v>
      </c>
      <c r="C23" s="164">
        <v>93.79931129351553</v>
      </c>
      <c r="D23" s="164">
        <v>96.817358918060606</v>
      </c>
      <c r="E23" s="164">
        <v>92.693463678440907</v>
      </c>
      <c r="F23" s="164">
        <v>85.491848566616099</v>
      </c>
      <c r="G23" s="164">
        <v>94.55513208961159</v>
      </c>
      <c r="H23" s="164">
        <v>69.030923772079319</v>
      </c>
      <c r="I23" s="164">
        <v>127.60295673827704</v>
      </c>
      <c r="J23" s="164">
        <v>119.51664222531436</v>
      </c>
      <c r="K23" s="164">
        <v>73.306057542662444</v>
      </c>
      <c r="L23" s="164">
        <v>93.877073372749223</v>
      </c>
      <c r="M23" s="164">
        <v>114.02323763420327</v>
      </c>
      <c r="N23" s="164">
        <v>83.083520624321011</v>
      </c>
    </row>
    <row r="24" spans="1:14" s="82" customFormat="1" ht="12.5" x14ac:dyDescent="0.25">
      <c r="A24" s="124">
        <v>2009</v>
      </c>
      <c r="C24" s="164">
        <v>88.359218670816105</v>
      </c>
      <c r="D24" s="164">
        <v>100.73035199019498</v>
      </c>
      <c r="E24" s="164">
        <v>83.669867249996898</v>
      </c>
      <c r="F24" s="164">
        <v>83.920971542551058</v>
      </c>
      <c r="G24" s="164">
        <v>74.442250430483796</v>
      </c>
      <c r="H24" s="164">
        <v>67.205822883410107</v>
      </c>
      <c r="I24" s="164">
        <v>100.63627957785209</v>
      </c>
      <c r="J24" s="164">
        <v>101.38520968325463</v>
      </c>
      <c r="K24" s="164">
        <v>77.459190915341068</v>
      </c>
      <c r="L24" s="164">
        <v>83.12355683012639</v>
      </c>
      <c r="M24" s="164">
        <v>109.1942331127353</v>
      </c>
      <c r="N24" s="164">
        <v>85.7765182776633</v>
      </c>
    </row>
    <row r="25" spans="1:14" s="82" customFormat="1" ht="12.5" x14ac:dyDescent="0.25">
      <c r="A25" s="124">
        <v>2010</v>
      </c>
      <c r="C25" s="164">
        <v>91.214242277358721</v>
      </c>
      <c r="D25" s="164">
        <v>99.462200958666301</v>
      </c>
      <c r="E25" s="164">
        <v>88.345198193072179</v>
      </c>
      <c r="F25" s="164">
        <v>88.38477871729242</v>
      </c>
      <c r="G25" s="164">
        <v>104.09574504583846</v>
      </c>
      <c r="H25" s="164">
        <v>80.873882946014547</v>
      </c>
      <c r="I25" s="164">
        <v>97.11786210492248</v>
      </c>
      <c r="J25" s="164">
        <v>88.714927343149199</v>
      </c>
      <c r="K25" s="164">
        <v>77.587755570637967</v>
      </c>
      <c r="L25" s="164">
        <v>87.977846191882662</v>
      </c>
      <c r="M25" s="164">
        <v>110.627964737079</v>
      </c>
      <c r="N25" s="164">
        <v>83.203818555099105</v>
      </c>
    </row>
    <row r="26" spans="1:14" s="82" customFormat="1" ht="12.5" x14ac:dyDescent="0.25">
      <c r="A26" s="124">
        <v>2011</v>
      </c>
      <c r="C26" s="164">
        <v>93.08345688334127</v>
      </c>
      <c r="D26" s="164">
        <v>105.98504201163357</v>
      </c>
      <c r="E26" s="164">
        <v>90.143294849648186</v>
      </c>
      <c r="F26" s="164">
        <v>88.293214998609002</v>
      </c>
      <c r="G26" s="164">
        <v>102.24730541690548</v>
      </c>
      <c r="H26" s="164">
        <v>82.880718794514252</v>
      </c>
      <c r="I26" s="164">
        <v>105.28375044372245</v>
      </c>
      <c r="J26" s="164">
        <v>93.38137356162153</v>
      </c>
      <c r="K26" s="164">
        <v>88.191396556344216</v>
      </c>
      <c r="L26" s="164">
        <v>85.022941645485446</v>
      </c>
      <c r="M26" s="164">
        <v>107.3651586831547</v>
      </c>
      <c r="N26" s="164">
        <v>83.656048452028898</v>
      </c>
    </row>
    <row r="27" spans="1:14" s="82" customFormat="1" ht="12.5" x14ac:dyDescent="0.25">
      <c r="A27" s="124">
        <v>2012</v>
      </c>
      <c r="C27" s="164">
        <v>94.782609019312162</v>
      </c>
      <c r="D27" s="164">
        <v>114.65679653784882</v>
      </c>
      <c r="E27" s="164">
        <v>91.69010140026738</v>
      </c>
      <c r="F27" s="164">
        <v>91.018007605435017</v>
      </c>
      <c r="G27" s="164">
        <v>92.485991368457633</v>
      </c>
      <c r="H27" s="164">
        <v>85.907446013422216</v>
      </c>
      <c r="I27" s="164">
        <v>107.57261749179551</v>
      </c>
      <c r="J27" s="164">
        <v>102.92728237576046</v>
      </c>
      <c r="K27" s="164">
        <v>74.056551103468593</v>
      </c>
      <c r="L27" s="164">
        <v>86.827225427171541</v>
      </c>
      <c r="M27" s="164">
        <v>105.76572787242809</v>
      </c>
      <c r="N27" s="164">
        <v>80.099034873481401</v>
      </c>
    </row>
    <row r="28" spans="1:14" s="82" customFormat="1" ht="12.5" x14ac:dyDescent="0.25">
      <c r="A28" s="124">
        <v>2013</v>
      </c>
      <c r="C28" s="164">
        <v>96.877473305914606</v>
      </c>
      <c r="D28" s="164">
        <v>115.86380140975939</v>
      </c>
      <c r="E28" s="164">
        <v>93.962872205633047</v>
      </c>
      <c r="F28" s="164">
        <v>92.988662241710969</v>
      </c>
      <c r="G28" s="164">
        <v>105.50063180738482</v>
      </c>
      <c r="H28" s="164">
        <v>78.704114148022796</v>
      </c>
      <c r="I28" s="164">
        <v>112.00332503948795</v>
      </c>
      <c r="J28" s="164">
        <v>100.29065582343202</v>
      </c>
      <c r="K28" s="164">
        <v>78.790045404182024</v>
      </c>
      <c r="L28" s="164">
        <v>92.943895981664468</v>
      </c>
      <c r="M28" s="164">
        <v>110.65832020939946</v>
      </c>
      <c r="N28" s="164">
        <v>78.873286888073878</v>
      </c>
    </row>
    <row r="29" spans="1:14" ht="12.75" customHeight="1" x14ac:dyDescent="0.25">
      <c r="A29" s="124">
        <v>2014</v>
      </c>
      <c r="C29" s="164">
        <v>100.8312851847195</v>
      </c>
      <c r="D29" s="164">
        <v>130.37971659120748</v>
      </c>
      <c r="E29" s="164">
        <v>99.493928778753443</v>
      </c>
      <c r="F29" s="164">
        <v>96.193308703734601</v>
      </c>
      <c r="G29" s="164">
        <v>114.71716089337154</v>
      </c>
      <c r="H29" s="164">
        <v>79.632442352890592</v>
      </c>
      <c r="I29" s="164">
        <v>117.84625229007504</v>
      </c>
      <c r="J29" s="164">
        <v>110.02408028276272</v>
      </c>
      <c r="K29" s="164">
        <v>81.771899835417855</v>
      </c>
      <c r="L29" s="164">
        <v>102.34984229300365</v>
      </c>
      <c r="M29" s="164">
        <v>102.96481506692112</v>
      </c>
      <c r="N29" s="164">
        <v>79.621556549483927</v>
      </c>
    </row>
    <row r="30" spans="1:14" ht="12.75" customHeight="1" x14ac:dyDescent="0.25">
      <c r="A30" s="124">
        <v>2015</v>
      </c>
      <c r="C30" s="164">
        <v>100.6558541180306</v>
      </c>
      <c r="D30" s="164">
        <v>120.48874933330961</v>
      </c>
      <c r="E30" s="164">
        <v>99.576793004536952</v>
      </c>
      <c r="F30" s="164">
        <v>100.21976508784527</v>
      </c>
      <c r="G30" s="164">
        <v>114.37526114653686</v>
      </c>
      <c r="H30" s="164">
        <v>89.5947675156049</v>
      </c>
      <c r="I30" s="164">
        <v>108.51419276881651</v>
      </c>
      <c r="J30" s="164">
        <v>96.356144698453022</v>
      </c>
      <c r="K30" s="164">
        <v>78.571216002819824</v>
      </c>
      <c r="L30" s="164">
        <v>103.22365691793982</v>
      </c>
      <c r="M30" s="164">
        <v>102.8721515823994</v>
      </c>
      <c r="N30" s="164">
        <v>86.315934096783479</v>
      </c>
    </row>
    <row r="31" spans="1:14" ht="12.75" customHeight="1" x14ac:dyDescent="0.25">
      <c r="A31" s="124">
        <v>2016</v>
      </c>
      <c r="C31" s="164">
        <v>98.549043514598452</v>
      </c>
      <c r="D31" s="164">
        <v>99.506439954516793</v>
      </c>
      <c r="E31" s="164">
        <v>98.649700443344983</v>
      </c>
      <c r="F31" s="164">
        <v>101.22053777819688</v>
      </c>
      <c r="G31" s="164">
        <v>122.49707301014196</v>
      </c>
      <c r="H31" s="164">
        <v>96.067367542870926</v>
      </c>
      <c r="I31" s="164">
        <v>96.961976302833961</v>
      </c>
      <c r="J31" s="164">
        <v>94.390002026376749</v>
      </c>
      <c r="K31" s="164">
        <v>78.051453754654531</v>
      </c>
      <c r="L31" s="164">
        <v>102.20179231364872</v>
      </c>
      <c r="M31" s="164">
        <v>99.246096847634035</v>
      </c>
      <c r="N31" s="164">
        <v>95.760330523017288</v>
      </c>
    </row>
    <row r="32" spans="1:14" ht="12.75" customHeight="1" x14ac:dyDescent="0.25">
      <c r="A32" s="124">
        <v>2017</v>
      </c>
      <c r="C32" s="164">
        <v>100</v>
      </c>
      <c r="D32" s="164">
        <v>99.999999999999986</v>
      </c>
      <c r="E32" s="164">
        <v>100</v>
      </c>
      <c r="F32" s="164">
        <v>100.00000000000001</v>
      </c>
      <c r="G32" s="164">
        <v>100.00000000000001</v>
      </c>
      <c r="H32" s="164">
        <v>100</v>
      </c>
      <c r="I32" s="164">
        <v>100</v>
      </c>
      <c r="J32" s="164">
        <v>100</v>
      </c>
      <c r="K32" s="164">
        <v>99.999999999999986</v>
      </c>
      <c r="L32" s="164">
        <v>100</v>
      </c>
      <c r="M32" s="164">
        <v>100</v>
      </c>
      <c r="N32" s="164">
        <v>100.00000000000001</v>
      </c>
    </row>
    <row r="33" spans="1:14" ht="12.75" customHeight="1" x14ac:dyDescent="0.25">
      <c r="A33" s="124">
        <v>2018</v>
      </c>
      <c r="C33" s="164">
        <v>102.48936839039506</v>
      </c>
      <c r="D33" s="164">
        <v>99.728089656585098</v>
      </c>
      <c r="E33" s="164">
        <v>103.0388581559733</v>
      </c>
      <c r="F33" s="164">
        <v>106.01252589539689</v>
      </c>
      <c r="G33" s="164">
        <v>101.32260154123304</v>
      </c>
      <c r="H33" s="164">
        <v>103.6737640244275</v>
      </c>
      <c r="I33" s="164">
        <v>96.886474444477031</v>
      </c>
      <c r="J33" s="164">
        <v>110.14591722025899</v>
      </c>
      <c r="K33" s="164">
        <v>90.368154887786801</v>
      </c>
      <c r="L33" s="164">
        <v>103.2462356824893</v>
      </c>
      <c r="M33" s="164">
        <v>102.24550994969333</v>
      </c>
      <c r="N33" s="164">
        <v>101.35410273968446</v>
      </c>
    </row>
    <row r="34" spans="1:14" ht="12.75" customHeight="1" x14ac:dyDescent="0.25">
      <c r="A34" s="124">
        <v>2019</v>
      </c>
      <c r="C34" s="164">
        <v>102.12111881154723</v>
      </c>
      <c r="D34" s="164">
        <v>101.17145967988824</v>
      </c>
      <c r="E34" s="164">
        <v>101.76828678943286</v>
      </c>
      <c r="F34" s="164">
        <v>109.75426579123355</v>
      </c>
      <c r="G34" s="164">
        <v>90.011622460606389</v>
      </c>
      <c r="H34" s="164">
        <v>99.963942371834932</v>
      </c>
      <c r="I34" s="164">
        <v>95.685079224721562</v>
      </c>
      <c r="J34" s="164">
        <v>103.23920455220185</v>
      </c>
      <c r="K34" s="164">
        <v>89.10145885371341</v>
      </c>
      <c r="L34" s="164">
        <v>101.17699241073299</v>
      </c>
      <c r="M34" s="164">
        <v>104.43020757929722</v>
      </c>
      <c r="N34" s="164">
        <v>101.2238545161201</v>
      </c>
    </row>
    <row r="35" spans="1:14" ht="12.75" customHeight="1" x14ac:dyDescent="0.25">
      <c r="A35" s="124">
        <v>2020</v>
      </c>
      <c r="C35" s="164">
        <v>93.591907360430511</v>
      </c>
      <c r="D35" s="164">
        <v>82.613225900059831</v>
      </c>
      <c r="E35" s="164">
        <v>91.127156774096846</v>
      </c>
      <c r="F35" s="164">
        <v>95.654541691300849</v>
      </c>
      <c r="G35" s="164">
        <v>79.966623039348733</v>
      </c>
      <c r="H35" s="164">
        <v>102.91887616195177</v>
      </c>
      <c r="I35" s="164">
        <v>85.432527975849013</v>
      </c>
      <c r="J35" s="164">
        <v>92.961225497726872</v>
      </c>
      <c r="K35" s="164">
        <v>77.477247107554888</v>
      </c>
      <c r="L35" s="164">
        <v>86.130922605289186</v>
      </c>
      <c r="M35" s="164">
        <v>102.88646886319546</v>
      </c>
      <c r="N35" s="164">
        <v>101.79391353411279</v>
      </c>
    </row>
    <row r="36" spans="1:14" ht="12.75" customHeight="1" x14ac:dyDescent="0.25">
      <c r="C36" s="164"/>
      <c r="D36" s="164"/>
      <c r="E36" s="164"/>
      <c r="F36" s="164"/>
      <c r="G36" s="164"/>
      <c r="H36" s="164"/>
      <c r="I36" s="164"/>
      <c r="J36" s="164"/>
      <c r="K36" s="164"/>
      <c r="L36" s="164"/>
      <c r="M36" s="164"/>
      <c r="N36" s="164"/>
    </row>
    <row r="37" spans="1:14" ht="12.75" customHeight="1" x14ac:dyDescent="0.25">
      <c r="A37" s="124" t="s">
        <v>17</v>
      </c>
      <c r="B37" s="124"/>
      <c r="C37" s="162"/>
      <c r="D37" s="162"/>
      <c r="E37" s="164"/>
      <c r="F37" s="164"/>
      <c r="G37" s="164"/>
      <c r="H37" s="164"/>
      <c r="I37" s="164"/>
      <c r="J37" s="164"/>
      <c r="K37" s="164"/>
      <c r="L37" s="164"/>
      <c r="M37" s="162"/>
      <c r="N37" s="162"/>
    </row>
    <row r="38" spans="1:14" ht="26.25" customHeight="1" x14ac:dyDescent="0.25">
      <c r="A38" s="124">
        <v>1998</v>
      </c>
      <c r="B38" s="90" t="s">
        <v>3</v>
      </c>
      <c r="C38" s="162">
        <v>95.521791200514372</v>
      </c>
      <c r="D38" s="162">
        <v>97.652593948344958</v>
      </c>
      <c r="E38" s="162">
        <v>98.264398439153723</v>
      </c>
      <c r="F38" s="162">
        <v>74.551621097890532</v>
      </c>
      <c r="G38" s="162">
        <v>175.28715303655869</v>
      </c>
      <c r="H38" s="162">
        <v>62.51383660436246</v>
      </c>
      <c r="I38" s="162">
        <v>137.54533460715356</v>
      </c>
      <c r="J38" s="162">
        <v>150.18684366524064</v>
      </c>
      <c r="K38" s="162">
        <v>86.487271722706296</v>
      </c>
      <c r="L38" s="162">
        <v>102.70109279966412</v>
      </c>
      <c r="M38" s="162">
        <v>109.36639468851422</v>
      </c>
      <c r="N38" s="162">
        <v>62.518477542525567</v>
      </c>
    </row>
    <row r="39" spans="1:14" ht="12.75" customHeight="1" x14ac:dyDescent="0.25">
      <c r="B39" s="90" t="s">
        <v>4</v>
      </c>
      <c r="C39" s="162">
        <v>95.633422322011839</v>
      </c>
      <c r="D39" s="162">
        <v>100.62780105044077</v>
      </c>
      <c r="E39" s="162">
        <v>98.207930316899194</v>
      </c>
      <c r="F39" s="162">
        <v>76.207793292473724</v>
      </c>
      <c r="G39" s="162">
        <v>172.20289784422243</v>
      </c>
      <c r="H39" s="162">
        <v>65.599445089735369</v>
      </c>
      <c r="I39" s="162">
        <v>136.26073905951162</v>
      </c>
      <c r="J39" s="162">
        <v>149.05976806952728</v>
      </c>
      <c r="K39" s="162">
        <v>92.401507017371898</v>
      </c>
      <c r="L39" s="162">
        <v>98.363313465086577</v>
      </c>
      <c r="M39" s="162">
        <v>109.98594404245335</v>
      </c>
      <c r="N39" s="162">
        <v>60.659743952322955</v>
      </c>
    </row>
    <row r="40" spans="1:14" ht="12.75" customHeight="1" x14ac:dyDescent="0.25">
      <c r="B40" s="90" t="s">
        <v>1</v>
      </c>
      <c r="C40" s="162">
        <v>92.959661990888719</v>
      </c>
      <c r="D40" s="162">
        <v>93.359809351146552</v>
      </c>
      <c r="E40" s="162">
        <v>95.05701886342807</v>
      </c>
      <c r="F40" s="162">
        <v>74.620524439580819</v>
      </c>
      <c r="G40" s="162">
        <v>148.70324738706313</v>
      </c>
      <c r="H40" s="162">
        <v>58.100131191565815</v>
      </c>
      <c r="I40" s="162">
        <v>131.15113935145686</v>
      </c>
      <c r="J40" s="162">
        <v>153.02888296923837</v>
      </c>
      <c r="K40" s="162">
        <v>87.798972795259004</v>
      </c>
      <c r="L40" s="162">
        <v>97.010811629268332</v>
      </c>
      <c r="M40" s="162">
        <v>110.22649899585868</v>
      </c>
      <c r="N40" s="162">
        <v>63.716972813853729</v>
      </c>
    </row>
    <row r="41" spans="1:14" ht="12.75" customHeight="1" x14ac:dyDescent="0.25">
      <c r="B41" s="90" t="s">
        <v>2</v>
      </c>
      <c r="C41" s="162">
        <v>92.905323375574099</v>
      </c>
      <c r="D41" s="162">
        <v>96.79947922929172</v>
      </c>
      <c r="E41" s="162">
        <v>93.718682599622895</v>
      </c>
      <c r="F41" s="162">
        <v>74.413226999326994</v>
      </c>
      <c r="G41" s="162">
        <v>143.88591977465325</v>
      </c>
      <c r="H41" s="162">
        <v>57.357254579500825</v>
      </c>
      <c r="I41" s="162">
        <v>128.86569744498195</v>
      </c>
      <c r="J41" s="162">
        <v>155.07303099860161</v>
      </c>
      <c r="K41" s="162">
        <v>75.23795275555301</v>
      </c>
      <c r="L41" s="162">
        <v>96.027626341770485</v>
      </c>
      <c r="M41" s="162">
        <v>113.24295068149465</v>
      </c>
      <c r="N41" s="162">
        <v>68.053876804007885</v>
      </c>
    </row>
    <row r="42" spans="1:14" ht="26.25" customHeight="1" x14ac:dyDescent="0.25">
      <c r="A42" s="124">
        <v>1999</v>
      </c>
      <c r="B42" s="90" t="s">
        <v>3</v>
      </c>
      <c r="C42" s="162">
        <v>93.571109838834573</v>
      </c>
      <c r="D42" s="162">
        <v>91.489757783715831</v>
      </c>
      <c r="E42" s="162">
        <v>95.134529823676587</v>
      </c>
      <c r="F42" s="162">
        <v>69.64162836760832</v>
      </c>
      <c r="G42" s="162">
        <v>139.1102552067629</v>
      </c>
      <c r="H42" s="162">
        <v>64.558235683379692</v>
      </c>
      <c r="I42" s="162">
        <v>128.07662962352271</v>
      </c>
      <c r="J42" s="162">
        <v>165.49382673244995</v>
      </c>
      <c r="K42" s="162">
        <v>79.840153885008093</v>
      </c>
      <c r="L42" s="162">
        <v>96.183553278220785</v>
      </c>
      <c r="M42" s="162">
        <v>111.67558840848781</v>
      </c>
      <c r="N42" s="162">
        <v>70.586867233610889</v>
      </c>
    </row>
    <row r="43" spans="1:14" ht="12.75" customHeight="1" x14ac:dyDescent="0.25">
      <c r="B43" s="90" t="s">
        <v>4</v>
      </c>
      <c r="C43" s="162">
        <v>91.509977476615433</v>
      </c>
      <c r="D43" s="162">
        <v>86.65631727014275</v>
      </c>
      <c r="E43" s="162">
        <v>92.975096230429784</v>
      </c>
      <c r="F43" s="162">
        <v>68.18675391607168</v>
      </c>
      <c r="G43" s="162">
        <v>138.53519487963766</v>
      </c>
      <c r="H43" s="162">
        <v>65.690032785927798</v>
      </c>
      <c r="I43" s="162">
        <v>123.27795148947001</v>
      </c>
      <c r="J43" s="162">
        <v>158.179462513185</v>
      </c>
      <c r="K43" s="162">
        <v>79.937900760123185</v>
      </c>
      <c r="L43" s="162">
        <v>94.078048097081336</v>
      </c>
      <c r="M43" s="162">
        <v>110.60936585212666</v>
      </c>
      <c r="N43" s="162">
        <v>71.089526391758199</v>
      </c>
    </row>
    <row r="44" spans="1:14" ht="12.75" customHeight="1" x14ac:dyDescent="0.25">
      <c r="B44" s="90" t="s">
        <v>1</v>
      </c>
      <c r="C44" s="162">
        <v>92.172509888580421</v>
      </c>
      <c r="D44" s="162">
        <v>85.959182419539928</v>
      </c>
      <c r="E44" s="162">
        <v>92.910990078616209</v>
      </c>
      <c r="F44" s="162">
        <v>66.907425281811911</v>
      </c>
      <c r="G44" s="162">
        <v>123.13560970154114</v>
      </c>
      <c r="H44" s="162">
        <v>70.508206033085429</v>
      </c>
      <c r="I44" s="162">
        <v>122.07693428558505</v>
      </c>
      <c r="J44" s="162">
        <v>152.70947688631045</v>
      </c>
      <c r="K44" s="162">
        <v>88.842949145262594</v>
      </c>
      <c r="L44" s="162">
        <v>95.205583270391301</v>
      </c>
      <c r="M44" s="162">
        <v>111.07819044744568</v>
      </c>
      <c r="N44" s="162">
        <v>79.626860137451359</v>
      </c>
    </row>
    <row r="45" spans="1:14" ht="12.75" customHeight="1" x14ac:dyDescent="0.25">
      <c r="B45" s="90" t="s">
        <v>2</v>
      </c>
      <c r="C45" s="162">
        <v>93.210126344646781</v>
      </c>
      <c r="D45" s="162">
        <v>86.733364585718675</v>
      </c>
      <c r="E45" s="162">
        <v>94.028331260497495</v>
      </c>
      <c r="F45" s="162">
        <v>69.133891495114341</v>
      </c>
      <c r="G45" s="162">
        <v>122.75385924014491</v>
      </c>
      <c r="H45" s="162">
        <v>69.524824198507403</v>
      </c>
      <c r="I45" s="162">
        <v>117.64345465418589</v>
      </c>
      <c r="J45" s="162">
        <v>157.7189676638225</v>
      </c>
      <c r="K45" s="162">
        <v>95.635379168923663</v>
      </c>
      <c r="L45" s="162">
        <v>96.449905890091699</v>
      </c>
      <c r="M45" s="162">
        <v>114.16941545543582</v>
      </c>
      <c r="N45" s="162">
        <v>78.414512707993609</v>
      </c>
    </row>
    <row r="46" spans="1:14" ht="26.25" customHeight="1" x14ac:dyDescent="0.25">
      <c r="A46" s="124">
        <v>2000</v>
      </c>
      <c r="B46" s="90" t="s">
        <v>3</v>
      </c>
      <c r="C46" s="162">
        <v>93.572242734569855</v>
      </c>
      <c r="D46" s="162">
        <v>87.556028033199965</v>
      </c>
      <c r="E46" s="162">
        <v>95.515474395832953</v>
      </c>
      <c r="F46" s="162">
        <v>73.481495203891924</v>
      </c>
      <c r="G46" s="162">
        <v>128.58735265020886</v>
      </c>
      <c r="H46" s="162">
        <v>65.960756734901992</v>
      </c>
      <c r="I46" s="162">
        <v>122.50532348626214</v>
      </c>
      <c r="J46" s="162">
        <v>162.04401644445917</v>
      </c>
      <c r="K46" s="162">
        <v>97.205266912708467</v>
      </c>
      <c r="L46" s="162">
        <v>94.202075624327946</v>
      </c>
      <c r="M46" s="162">
        <v>109.83655288432674</v>
      </c>
      <c r="N46" s="162">
        <v>73.234557103542073</v>
      </c>
    </row>
    <row r="47" spans="1:14" ht="12.75" customHeight="1" x14ac:dyDescent="0.25">
      <c r="B47" s="90" t="s">
        <v>4</v>
      </c>
      <c r="C47" s="162">
        <v>95.008041529671459</v>
      </c>
      <c r="D47" s="162">
        <v>88.661896032059715</v>
      </c>
      <c r="E47" s="162">
        <v>96.874724096546259</v>
      </c>
      <c r="F47" s="162">
        <v>69.125858202864919</v>
      </c>
      <c r="G47" s="162">
        <v>132.14019207147919</v>
      </c>
      <c r="H47" s="162">
        <v>65.895641534710137</v>
      </c>
      <c r="I47" s="162">
        <v>122.20641446865712</v>
      </c>
      <c r="J47" s="162">
        <v>178.60459786497782</v>
      </c>
      <c r="K47" s="162">
        <v>91.858354260246671</v>
      </c>
      <c r="L47" s="162">
        <v>98.255648893687621</v>
      </c>
      <c r="M47" s="162">
        <v>111.0528816336396</v>
      </c>
      <c r="N47" s="162">
        <v>76.002237297711829</v>
      </c>
    </row>
    <row r="48" spans="1:14" ht="12.75" customHeight="1" x14ac:dyDescent="0.25">
      <c r="B48" s="90" t="s">
        <v>1</v>
      </c>
      <c r="C48" s="162">
        <v>94.39004244448931</v>
      </c>
      <c r="D48" s="162">
        <v>88.081248415056891</v>
      </c>
      <c r="E48" s="162">
        <v>96.571710606193932</v>
      </c>
      <c r="F48" s="162">
        <v>71.482513487176377</v>
      </c>
      <c r="G48" s="162">
        <v>118.85996954072618</v>
      </c>
      <c r="H48" s="162">
        <v>71.651389512160492</v>
      </c>
      <c r="I48" s="162">
        <v>121.57593213535957</v>
      </c>
      <c r="J48" s="162">
        <v>176.5051440919157</v>
      </c>
      <c r="K48" s="162">
        <v>92.564354662311388</v>
      </c>
      <c r="L48" s="162">
        <v>93.099299753725276</v>
      </c>
      <c r="M48" s="162">
        <v>109.87711690901375</v>
      </c>
      <c r="N48" s="162">
        <v>72.774890326303165</v>
      </c>
    </row>
    <row r="49" spans="1:14" ht="12.75" customHeight="1" x14ac:dyDescent="0.25">
      <c r="B49" s="90" t="s">
        <v>2</v>
      </c>
      <c r="C49" s="162">
        <v>94.800007719594277</v>
      </c>
      <c r="D49" s="162">
        <v>89.26101421022382</v>
      </c>
      <c r="E49" s="162">
        <v>97.021633575325637</v>
      </c>
      <c r="F49" s="162">
        <v>73.241760976731271</v>
      </c>
      <c r="G49" s="162">
        <v>116.3274410445069</v>
      </c>
      <c r="H49" s="162">
        <v>69.362096982244154</v>
      </c>
      <c r="I49" s="162">
        <v>126.75894462859991</v>
      </c>
      <c r="J49" s="162">
        <v>171.86683939681038</v>
      </c>
      <c r="K49" s="162">
        <v>96.832547255093644</v>
      </c>
      <c r="L49" s="162">
        <v>93.384372396615063</v>
      </c>
      <c r="M49" s="162">
        <v>106.86777981350136</v>
      </c>
      <c r="N49" s="162">
        <v>75.419144948429064</v>
      </c>
    </row>
    <row r="50" spans="1:14" ht="26.25" customHeight="1" x14ac:dyDescent="0.25">
      <c r="A50" s="124">
        <v>2001</v>
      </c>
      <c r="B50" s="90" t="s">
        <v>3</v>
      </c>
      <c r="C50" s="162">
        <v>93.910699763354557</v>
      </c>
      <c r="D50" s="162">
        <v>89.893945185296303</v>
      </c>
      <c r="E50" s="162">
        <v>95.335897264605151</v>
      </c>
      <c r="F50" s="162">
        <v>72.845998528058942</v>
      </c>
      <c r="G50" s="162">
        <v>120.8515316276691</v>
      </c>
      <c r="H50" s="162">
        <v>75.850253328405117</v>
      </c>
      <c r="I50" s="162">
        <v>121.24016482283213</v>
      </c>
      <c r="J50" s="162">
        <v>157.9634693522778</v>
      </c>
      <c r="K50" s="162">
        <v>88.954629912963782</v>
      </c>
      <c r="L50" s="162">
        <v>93.298392170121517</v>
      </c>
      <c r="M50" s="162">
        <v>108.84424117528026</v>
      </c>
      <c r="N50" s="162">
        <v>76.461945507220747</v>
      </c>
    </row>
    <row r="51" spans="1:14" ht="12.75" customHeight="1" x14ac:dyDescent="0.25">
      <c r="B51" s="90" t="s">
        <v>4</v>
      </c>
      <c r="C51" s="162">
        <v>93.005899427218026</v>
      </c>
      <c r="D51" s="162">
        <v>90.893743209624091</v>
      </c>
      <c r="E51" s="162">
        <v>92.964876820010716</v>
      </c>
      <c r="F51" s="162">
        <v>75.174372476777435</v>
      </c>
      <c r="G51" s="162">
        <v>116.88712852808597</v>
      </c>
      <c r="H51" s="162">
        <v>70.512185239261825</v>
      </c>
      <c r="I51" s="162">
        <v>123.40050080857736</v>
      </c>
      <c r="J51" s="162">
        <v>143.46021360938701</v>
      </c>
      <c r="K51" s="162">
        <v>87.616247272096089</v>
      </c>
      <c r="L51" s="162">
        <v>90.663363080145899</v>
      </c>
      <c r="M51" s="162">
        <v>109.22761665844273</v>
      </c>
      <c r="N51" s="162">
        <v>83.99320608739751</v>
      </c>
    </row>
    <row r="52" spans="1:14" ht="12.75" customHeight="1" x14ac:dyDescent="0.25">
      <c r="B52" s="90" t="s">
        <v>1</v>
      </c>
      <c r="C52" s="162">
        <v>91.097501479814682</v>
      </c>
      <c r="D52" s="162">
        <v>92.436039767097654</v>
      </c>
      <c r="E52" s="162">
        <v>89.760528301376482</v>
      </c>
      <c r="F52" s="162">
        <v>73.509618699748614</v>
      </c>
      <c r="G52" s="162">
        <v>114.38776530585844</v>
      </c>
      <c r="H52" s="162">
        <v>68.76469044432082</v>
      </c>
      <c r="I52" s="162">
        <v>120.49323851148078</v>
      </c>
      <c r="J52" s="162">
        <v>133.89197543495152</v>
      </c>
      <c r="K52" s="162">
        <v>79.537184415726159</v>
      </c>
      <c r="L52" s="162">
        <v>88.50027885356559</v>
      </c>
      <c r="M52" s="162">
        <v>110.34878249779047</v>
      </c>
      <c r="N52" s="162">
        <v>85.490416398653835</v>
      </c>
    </row>
    <row r="53" spans="1:14" ht="12.75" customHeight="1" x14ac:dyDescent="0.25">
      <c r="B53" s="90" t="s">
        <v>2</v>
      </c>
      <c r="C53" s="162">
        <v>90.475139732682081</v>
      </c>
      <c r="D53" s="162">
        <v>91.635364060533362</v>
      </c>
      <c r="E53" s="162">
        <v>89.45316556333789</v>
      </c>
      <c r="F53" s="162">
        <v>75.789878786843644</v>
      </c>
      <c r="G53" s="162">
        <v>110.14565001248818</v>
      </c>
      <c r="H53" s="162">
        <v>73.811342032671803</v>
      </c>
      <c r="I53" s="162">
        <v>117.1712171248475</v>
      </c>
      <c r="J53" s="162">
        <v>122.50250141583351</v>
      </c>
      <c r="K53" s="162">
        <v>77.154874842074932</v>
      </c>
      <c r="L53" s="162">
        <v>89.597157085248782</v>
      </c>
      <c r="M53" s="162">
        <v>107.95585797402244</v>
      </c>
      <c r="N53" s="162">
        <v>84.024055111214793</v>
      </c>
    </row>
    <row r="54" spans="1:14" ht="26.25" customHeight="1" x14ac:dyDescent="0.25">
      <c r="A54" s="124">
        <v>2002</v>
      </c>
      <c r="B54" s="90" t="s">
        <v>3</v>
      </c>
      <c r="C54" s="162">
        <v>89.31992945370753</v>
      </c>
      <c r="D54" s="162">
        <v>86.939030219272681</v>
      </c>
      <c r="E54" s="162">
        <v>88.264880305656391</v>
      </c>
      <c r="F54" s="162">
        <v>72.105805683012576</v>
      </c>
      <c r="G54" s="162">
        <v>102.35069629947819</v>
      </c>
      <c r="H54" s="162">
        <v>72.917299105772685</v>
      </c>
      <c r="I54" s="162">
        <v>121.04207800718966</v>
      </c>
      <c r="J54" s="162">
        <v>122.47221191126677</v>
      </c>
      <c r="K54" s="162">
        <v>76.09976895891829</v>
      </c>
      <c r="L54" s="162">
        <v>88.276835434235096</v>
      </c>
      <c r="M54" s="162">
        <v>110.11020617913964</v>
      </c>
      <c r="N54" s="162">
        <v>85.358555620432739</v>
      </c>
    </row>
    <row r="55" spans="1:14" ht="12.75" customHeight="1" x14ac:dyDescent="0.25">
      <c r="B55" s="90" t="s">
        <v>4</v>
      </c>
      <c r="C55" s="162">
        <v>89.834895779134015</v>
      </c>
      <c r="D55" s="162">
        <v>83.37820119446674</v>
      </c>
      <c r="E55" s="162">
        <v>89.048099982581647</v>
      </c>
      <c r="F55" s="162">
        <v>75.314779895890752</v>
      </c>
      <c r="G55" s="162">
        <v>112.87778603362128</v>
      </c>
      <c r="H55" s="162">
        <v>67.739761381346895</v>
      </c>
      <c r="I55" s="162">
        <v>122.05306303055931</v>
      </c>
      <c r="J55" s="162">
        <v>128.17849978589732</v>
      </c>
      <c r="K55" s="162">
        <v>78.215623930129212</v>
      </c>
      <c r="L55" s="162">
        <v>86.508617484604429</v>
      </c>
      <c r="M55" s="162">
        <v>113.81946744329188</v>
      </c>
      <c r="N55" s="162">
        <v>86.692558429955781</v>
      </c>
    </row>
    <row r="56" spans="1:14" ht="12.75" customHeight="1" x14ac:dyDescent="0.25">
      <c r="B56" s="90" t="s">
        <v>1</v>
      </c>
      <c r="C56" s="162">
        <v>90.12349304124163</v>
      </c>
      <c r="D56" s="162">
        <v>79.328765321062136</v>
      </c>
      <c r="E56" s="162">
        <v>89.557837473516727</v>
      </c>
      <c r="F56" s="162">
        <v>79.485374558452648</v>
      </c>
      <c r="G56" s="162">
        <v>100.29536976854153</v>
      </c>
      <c r="H56" s="162">
        <v>66.218008135324055</v>
      </c>
      <c r="I56" s="162">
        <v>121.82974912881758</v>
      </c>
      <c r="J56" s="162">
        <v>123.29845014331663</v>
      </c>
      <c r="K56" s="162">
        <v>86.282109170654039</v>
      </c>
      <c r="L56" s="162">
        <v>87.31585019191715</v>
      </c>
      <c r="M56" s="162">
        <v>113.85153097149735</v>
      </c>
      <c r="N56" s="162">
        <v>92.022144397667589</v>
      </c>
    </row>
    <row r="57" spans="1:14" ht="12.75" customHeight="1" x14ac:dyDescent="0.25">
      <c r="B57" s="90" t="s">
        <v>2</v>
      </c>
      <c r="C57" s="162">
        <v>87.70982188237204</v>
      </c>
      <c r="D57" s="162">
        <v>75.928800751794739</v>
      </c>
      <c r="E57" s="162">
        <v>87.337853690719797</v>
      </c>
      <c r="F57" s="162">
        <v>78.998247926682865</v>
      </c>
      <c r="G57" s="162">
        <v>100.9180238022507</v>
      </c>
      <c r="H57" s="162">
        <v>64.153660632945076</v>
      </c>
      <c r="I57" s="162">
        <v>118.88074148683825</v>
      </c>
      <c r="J57" s="162">
        <v>119.57885119326963</v>
      </c>
      <c r="K57" s="162">
        <v>80.656043963336671</v>
      </c>
      <c r="L57" s="162">
        <v>84.55942044391945</v>
      </c>
      <c r="M57" s="162">
        <v>110.29082938050341</v>
      </c>
      <c r="N57" s="162">
        <v>90.734288321746064</v>
      </c>
    </row>
    <row r="58" spans="1:14" ht="26.25" customHeight="1" x14ac:dyDescent="0.25">
      <c r="A58" s="124">
        <v>2003</v>
      </c>
      <c r="B58" s="90" t="s">
        <v>3</v>
      </c>
      <c r="C58" s="162">
        <v>88.535596104359868</v>
      </c>
      <c r="D58" s="162">
        <v>77.735554373953818</v>
      </c>
      <c r="E58" s="162">
        <v>87.432083863786588</v>
      </c>
      <c r="F58" s="162">
        <v>84.601349063543523</v>
      </c>
      <c r="G58" s="162">
        <v>106.66860791620793</v>
      </c>
      <c r="H58" s="162">
        <v>70.3137233126198</v>
      </c>
      <c r="I58" s="162">
        <v>112.76361536510419</v>
      </c>
      <c r="J58" s="162">
        <v>108.99742535223831</v>
      </c>
      <c r="K58" s="162">
        <v>80.315743964847897</v>
      </c>
      <c r="L58" s="162">
        <v>81.573620290261871</v>
      </c>
      <c r="M58" s="162">
        <v>114.12726530382785</v>
      </c>
      <c r="N58" s="162">
        <v>93.765601314954566</v>
      </c>
    </row>
    <row r="59" spans="1:14" ht="12.75" customHeight="1" x14ac:dyDescent="0.25">
      <c r="B59" s="90" t="s">
        <v>4</v>
      </c>
      <c r="C59" s="162">
        <v>86.85980016936891</v>
      </c>
      <c r="D59" s="162">
        <v>77.594975554190924</v>
      </c>
      <c r="E59" s="162">
        <v>86.006019932925341</v>
      </c>
      <c r="F59" s="162">
        <v>84.46452592526559</v>
      </c>
      <c r="G59" s="162">
        <v>106.39620747419299</v>
      </c>
      <c r="H59" s="162">
        <v>71.688048607410394</v>
      </c>
      <c r="I59" s="162">
        <v>107.08766365828892</v>
      </c>
      <c r="J59" s="162">
        <v>105.24578097904003</v>
      </c>
      <c r="K59" s="162">
        <v>79.942060428115852</v>
      </c>
      <c r="L59" s="162">
        <v>79.631067405899714</v>
      </c>
      <c r="M59" s="162">
        <v>111.96379790870232</v>
      </c>
      <c r="N59" s="162">
        <v>87.890253287685553</v>
      </c>
    </row>
    <row r="60" spans="1:14" ht="12.75" customHeight="1" x14ac:dyDescent="0.25">
      <c r="B60" s="90" t="s">
        <v>1</v>
      </c>
      <c r="C60" s="162">
        <v>86.220290422807807</v>
      </c>
      <c r="D60" s="162">
        <v>73.605434151176468</v>
      </c>
      <c r="E60" s="162">
        <v>85.905649015564151</v>
      </c>
      <c r="F60" s="162">
        <v>85.094066312643662</v>
      </c>
      <c r="G60" s="162">
        <v>93.605913837420232</v>
      </c>
      <c r="H60" s="162">
        <v>68.488508959721287</v>
      </c>
      <c r="I60" s="162">
        <v>108.01447910538685</v>
      </c>
      <c r="J60" s="162">
        <v>113.24624310958012</v>
      </c>
      <c r="K60" s="162">
        <v>75.494017801526567</v>
      </c>
      <c r="L60" s="162">
        <v>80.085700235218169</v>
      </c>
      <c r="M60" s="162">
        <v>108.13324752475427</v>
      </c>
      <c r="N60" s="162">
        <v>91.912066108188668</v>
      </c>
    </row>
    <row r="61" spans="1:14" ht="12.75" customHeight="1" x14ac:dyDescent="0.25">
      <c r="B61" s="90" t="s">
        <v>2</v>
      </c>
      <c r="C61" s="162">
        <v>87.540710916333254</v>
      </c>
      <c r="D61" s="162">
        <v>75.64965742234854</v>
      </c>
      <c r="E61" s="162">
        <v>87.075988394956937</v>
      </c>
      <c r="F61" s="162">
        <v>86.431730222194943</v>
      </c>
      <c r="G61" s="162">
        <v>85.966999113236639</v>
      </c>
      <c r="H61" s="162">
        <v>72.564547535106314</v>
      </c>
      <c r="I61" s="162">
        <v>104.45895839528433</v>
      </c>
      <c r="J61" s="162">
        <v>101.52390062946841</v>
      </c>
      <c r="K61" s="162">
        <v>95.1881181179332</v>
      </c>
      <c r="L61" s="162">
        <v>83.494299337474459</v>
      </c>
      <c r="M61" s="162">
        <v>110.45650713291734</v>
      </c>
      <c r="N61" s="162">
        <v>92.257476325763562</v>
      </c>
    </row>
    <row r="62" spans="1:14" ht="26.25" customHeight="1" x14ac:dyDescent="0.25">
      <c r="A62" s="124">
        <v>2004</v>
      </c>
      <c r="B62" s="90" t="s">
        <v>3</v>
      </c>
      <c r="C62" s="162">
        <v>86.860908816927747</v>
      </c>
      <c r="D62" s="162">
        <v>74.375464881796916</v>
      </c>
      <c r="E62" s="162">
        <v>85.912389209925891</v>
      </c>
      <c r="F62" s="162">
        <v>81.429657691315697</v>
      </c>
      <c r="G62" s="162">
        <v>91.495340006564518</v>
      </c>
      <c r="H62" s="162">
        <v>66.391180184107128</v>
      </c>
      <c r="I62" s="162">
        <v>105.14992720310403</v>
      </c>
      <c r="J62" s="162">
        <v>115.62406486123243</v>
      </c>
      <c r="K62" s="162">
        <v>86.555842994658121</v>
      </c>
      <c r="L62" s="162">
        <v>84.05564418358351</v>
      </c>
      <c r="M62" s="162">
        <v>109.7137673747775</v>
      </c>
      <c r="N62" s="162">
        <v>96.805401245471643</v>
      </c>
    </row>
    <row r="63" spans="1:14" ht="12.75" customHeight="1" x14ac:dyDescent="0.25">
      <c r="B63" s="90" t="s">
        <v>4</v>
      </c>
      <c r="C63" s="162">
        <v>87.608961912297644</v>
      </c>
      <c r="D63" s="162">
        <v>75.526892923014216</v>
      </c>
      <c r="E63" s="162">
        <v>87.070372815630037</v>
      </c>
      <c r="F63" s="162">
        <v>79.515598540329748</v>
      </c>
      <c r="G63" s="162">
        <v>93.595339204069845</v>
      </c>
      <c r="H63" s="162">
        <v>68.592485238567846</v>
      </c>
      <c r="I63" s="162">
        <v>103.22124533591865</v>
      </c>
      <c r="J63" s="162">
        <v>120.69196651220219</v>
      </c>
      <c r="K63" s="162">
        <v>91.171374845199281</v>
      </c>
      <c r="L63" s="162">
        <v>87.116092201931039</v>
      </c>
      <c r="M63" s="162">
        <v>110.27003334077993</v>
      </c>
      <c r="N63" s="162">
        <v>93.395340934838302</v>
      </c>
    </row>
    <row r="64" spans="1:14" ht="12.75" customHeight="1" x14ac:dyDescent="0.25">
      <c r="B64" s="90" t="s">
        <v>1</v>
      </c>
      <c r="C64" s="162">
        <v>89.681368432681197</v>
      </c>
      <c r="D64" s="162">
        <v>81.795089819124343</v>
      </c>
      <c r="E64" s="162">
        <v>87.823098602596502</v>
      </c>
      <c r="F64" s="162">
        <v>78.500155319813018</v>
      </c>
      <c r="G64" s="162">
        <v>82.662076650299412</v>
      </c>
      <c r="H64" s="162">
        <v>68.83893952190067</v>
      </c>
      <c r="I64" s="162">
        <v>104.68301832295403</v>
      </c>
      <c r="J64" s="162">
        <v>132.212529926982</v>
      </c>
      <c r="K64" s="162">
        <v>84.883530565828494</v>
      </c>
      <c r="L64" s="162">
        <v>89.106634437548394</v>
      </c>
      <c r="M64" s="162">
        <v>117.66090221340029</v>
      </c>
      <c r="N64" s="162">
        <v>94.120863444061143</v>
      </c>
    </row>
    <row r="65" spans="1:14" ht="12.75" customHeight="1" x14ac:dyDescent="0.25">
      <c r="B65" s="90" t="s">
        <v>2</v>
      </c>
      <c r="C65" s="162">
        <v>91.472709785671412</v>
      </c>
      <c r="D65" s="162">
        <v>79.818493348054204</v>
      </c>
      <c r="E65" s="162">
        <v>91.796774880492947</v>
      </c>
      <c r="F65" s="162">
        <v>85.853703192184071</v>
      </c>
      <c r="G65" s="162">
        <v>85.026920516323017</v>
      </c>
      <c r="H65" s="162">
        <v>67.687132588514757</v>
      </c>
      <c r="I65" s="162">
        <v>112.81225305137232</v>
      </c>
      <c r="J65" s="162">
        <v>142.62133435893398</v>
      </c>
      <c r="K65" s="162">
        <v>87.366299195692548</v>
      </c>
      <c r="L65" s="162">
        <v>88.952258546034912</v>
      </c>
      <c r="M65" s="162">
        <v>114.82053392474361</v>
      </c>
      <c r="N65" s="162">
        <v>88.625539589587675</v>
      </c>
    </row>
    <row r="66" spans="1:14" ht="26.25" customHeight="1" x14ac:dyDescent="0.25">
      <c r="A66" s="124">
        <v>2005</v>
      </c>
      <c r="B66" s="90" t="s">
        <v>3</v>
      </c>
      <c r="C66" s="162">
        <v>92.073745061661427</v>
      </c>
      <c r="D66" s="162">
        <v>79.252323010936976</v>
      </c>
      <c r="E66" s="162">
        <v>92.654220328630714</v>
      </c>
      <c r="F66" s="162">
        <v>92.069703472183747</v>
      </c>
      <c r="G66" s="162">
        <v>90.107236583545443</v>
      </c>
      <c r="H66" s="162">
        <v>71.223817330661575</v>
      </c>
      <c r="I66" s="162">
        <v>110.12146609536755</v>
      </c>
      <c r="J66" s="162">
        <v>130.97070420526933</v>
      </c>
      <c r="K66" s="162">
        <v>84.010752093901488</v>
      </c>
      <c r="L66" s="162">
        <v>88.771454329298095</v>
      </c>
      <c r="M66" s="162">
        <v>112.70706407762987</v>
      </c>
      <c r="N66" s="162">
        <v>91.716451837735391</v>
      </c>
    </row>
    <row r="67" spans="1:14" ht="12.75" customHeight="1" x14ac:dyDescent="0.25">
      <c r="B67" s="90" t="s">
        <v>4</v>
      </c>
      <c r="C67" s="162">
        <v>91.488447401554467</v>
      </c>
      <c r="D67" s="162">
        <v>80.59583550189565</v>
      </c>
      <c r="E67" s="162">
        <v>91.064535744781992</v>
      </c>
      <c r="F67" s="162">
        <v>88.561386549854205</v>
      </c>
      <c r="G67" s="162">
        <v>89.519972336061386</v>
      </c>
      <c r="H67" s="162">
        <v>70.797193028321075</v>
      </c>
      <c r="I67" s="162">
        <v>112.06150785018421</v>
      </c>
      <c r="J67" s="162">
        <v>124.19353820762093</v>
      </c>
      <c r="K67" s="162">
        <v>74.624433198884049</v>
      </c>
      <c r="L67" s="162">
        <v>90.476542570304886</v>
      </c>
      <c r="M67" s="162">
        <v>111.94734070480757</v>
      </c>
      <c r="N67" s="162">
        <v>96.803908708037852</v>
      </c>
    </row>
    <row r="68" spans="1:14" ht="12.75" customHeight="1" x14ac:dyDescent="0.25">
      <c r="B68" s="90" t="s">
        <v>1</v>
      </c>
      <c r="C68" s="162">
        <v>92.015525983616854</v>
      </c>
      <c r="D68" s="162">
        <v>80.445375251705201</v>
      </c>
      <c r="E68" s="162">
        <v>92.097641758358506</v>
      </c>
      <c r="F68" s="162">
        <v>92.430944300531408</v>
      </c>
      <c r="G68" s="162">
        <v>79.380586407534153</v>
      </c>
      <c r="H68" s="162">
        <v>74.562658176972676</v>
      </c>
      <c r="I68" s="162">
        <v>116.21168422714224</v>
      </c>
      <c r="J68" s="162">
        <v>125.0232335617678</v>
      </c>
      <c r="K68" s="162">
        <v>77.279708340559012</v>
      </c>
      <c r="L68" s="162">
        <v>85.553909173886339</v>
      </c>
      <c r="M68" s="162">
        <v>109.49830892899449</v>
      </c>
      <c r="N68" s="162">
        <v>96.912934940751981</v>
      </c>
    </row>
    <row r="69" spans="1:14" ht="12.75" customHeight="1" x14ac:dyDescent="0.25">
      <c r="B69" s="90" t="s">
        <v>2</v>
      </c>
      <c r="C69" s="162">
        <v>93.87334959669694</v>
      </c>
      <c r="D69" s="162">
        <v>84.125466070630921</v>
      </c>
      <c r="E69" s="162">
        <v>93.339480814382526</v>
      </c>
      <c r="F69" s="162">
        <v>90.120643718321773</v>
      </c>
      <c r="G69" s="162">
        <v>82.473477250342597</v>
      </c>
      <c r="H69" s="162">
        <v>78.681052547060304</v>
      </c>
      <c r="I69" s="162">
        <v>111.39658484662088</v>
      </c>
      <c r="J69" s="162">
        <v>135.4144441765753</v>
      </c>
      <c r="K69" s="162">
        <v>83.327779386762757</v>
      </c>
      <c r="L69" s="162">
        <v>87.018199840922847</v>
      </c>
      <c r="M69" s="162">
        <v>113.63707880273762</v>
      </c>
      <c r="N69" s="162">
        <v>98.716371963810232</v>
      </c>
    </row>
    <row r="70" spans="1:14" ht="26.25" customHeight="1" x14ac:dyDescent="0.25">
      <c r="A70" s="124">
        <v>2006</v>
      </c>
      <c r="B70" s="90" t="s">
        <v>3</v>
      </c>
      <c r="C70" s="162">
        <v>96.349706551693146</v>
      </c>
      <c r="D70" s="162">
        <v>87.998259010562293</v>
      </c>
      <c r="E70" s="162">
        <v>96.102808869782862</v>
      </c>
      <c r="F70" s="162">
        <v>90.345722571830265</v>
      </c>
      <c r="G70" s="162">
        <v>96.625624536374559</v>
      </c>
      <c r="H70" s="162">
        <v>77.180181468668934</v>
      </c>
      <c r="I70" s="162">
        <v>125.33019824414689</v>
      </c>
      <c r="J70" s="162">
        <v>140.0991050938411</v>
      </c>
      <c r="K70" s="162">
        <v>89.515361752594146</v>
      </c>
      <c r="L70" s="162">
        <v>86.262952019557673</v>
      </c>
      <c r="M70" s="162">
        <v>113.37106277720892</v>
      </c>
      <c r="N70" s="162">
        <v>98.964403867148945</v>
      </c>
    </row>
    <row r="71" spans="1:14" ht="12.75" customHeight="1" x14ac:dyDescent="0.25">
      <c r="B71" s="90" t="s">
        <v>4</v>
      </c>
      <c r="C71" s="162">
        <v>96.549401421609574</v>
      </c>
      <c r="D71" s="162">
        <v>92.804784283511552</v>
      </c>
      <c r="E71" s="162">
        <v>95.34615990188307</v>
      </c>
      <c r="F71" s="162">
        <v>90.193532086746785</v>
      </c>
      <c r="G71" s="162">
        <v>104.01561281035693</v>
      </c>
      <c r="H71" s="162">
        <v>75.256732624830533</v>
      </c>
      <c r="I71" s="162">
        <v>122.53318783525492</v>
      </c>
      <c r="J71" s="162">
        <v>129.61274754595587</v>
      </c>
      <c r="K71" s="162">
        <v>97.279021409206138</v>
      </c>
      <c r="L71" s="162">
        <v>87.039465559784361</v>
      </c>
      <c r="M71" s="162">
        <v>115.61487266617128</v>
      </c>
      <c r="N71" s="162">
        <v>97.07164434024908</v>
      </c>
    </row>
    <row r="72" spans="1:14" ht="12.75" customHeight="1" x14ac:dyDescent="0.25">
      <c r="B72" s="90" t="s">
        <v>1</v>
      </c>
      <c r="C72" s="162">
        <v>95.597019637687708</v>
      </c>
      <c r="D72" s="162">
        <v>100.16050890878509</v>
      </c>
      <c r="E72" s="162">
        <v>92.989260710957439</v>
      </c>
      <c r="F72" s="162">
        <v>88.339613939919658</v>
      </c>
      <c r="G72" s="162">
        <v>98.160772591742671</v>
      </c>
      <c r="H72" s="162">
        <v>78.376047400776173</v>
      </c>
      <c r="I72" s="162">
        <v>120.72710298541924</v>
      </c>
      <c r="J72" s="162">
        <v>114.22041629070938</v>
      </c>
      <c r="K72" s="162">
        <v>97.159468376912827</v>
      </c>
      <c r="L72" s="162">
        <v>83.67944285727944</v>
      </c>
      <c r="M72" s="162">
        <v>113.50412848895449</v>
      </c>
      <c r="N72" s="162">
        <v>94.9843044351136</v>
      </c>
    </row>
    <row r="73" spans="1:14" ht="12.75" customHeight="1" x14ac:dyDescent="0.25">
      <c r="B73" s="90" t="s">
        <v>2</v>
      </c>
      <c r="C73" s="162">
        <v>95.170717778109008</v>
      </c>
      <c r="D73" s="162">
        <v>101.66987201609716</v>
      </c>
      <c r="E73" s="162">
        <v>92.533907390395669</v>
      </c>
      <c r="F73" s="162">
        <v>91.062561530746052</v>
      </c>
      <c r="G73" s="162">
        <v>96.417342095939389</v>
      </c>
      <c r="H73" s="162">
        <v>77.460089000439467</v>
      </c>
      <c r="I73" s="162">
        <v>119.19310928378106</v>
      </c>
      <c r="J73" s="162">
        <v>107.6924771030229</v>
      </c>
      <c r="K73" s="162">
        <v>87.531070837266</v>
      </c>
      <c r="L73" s="162">
        <v>85.517795529149723</v>
      </c>
      <c r="M73" s="162">
        <v>112.27076044922642</v>
      </c>
      <c r="N73" s="162">
        <v>93.00751616467204</v>
      </c>
    </row>
    <row r="74" spans="1:14" ht="26.25" customHeight="1" x14ac:dyDescent="0.25">
      <c r="A74" s="124">
        <v>2007</v>
      </c>
      <c r="B74" s="90" t="s">
        <v>3</v>
      </c>
      <c r="C74" s="162">
        <v>95.337969679773479</v>
      </c>
      <c r="D74" s="162">
        <v>101.04073558506248</v>
      </c>
      <c r="E74" s="162">
        <v>93.456923169440003</v>
      </c>
      <c r="F74" s="162">
        <v>90.573562683759647</v>
      </c>
      <c r="G74" s="162">
        <v>102.73492036760685</v>
      </c>
      <c r="H74" s="162">
        <v>77.211384295940746</v>
      </c>
      <c r="I74" s="162">
        <v>125.28361932098156</v>
      </c>
      <c r="J74" s="162">
        <v>114.08993211555439</v>
      </c>
      <c r="K74" s="162">
        <v>73.05327252429943</v>
      </c>
      <c r="L74" s="162">
        <v>87.082313310552976</v>
      </c>
      <c r="M74" s="162">
        <v>103.30727219988005</v>
      </c>
      <c r="N74" s="162">
        <v>99.084169374523327</v>
      </c>
    </row>
    <row r="75" spans="1:14" ht="12.75" customHeight="1" x14ac:dyDescent="0.25">
      <c r="B75" s="90" t="s">
        <v>4</v>
      </c>
      <c r="C75" s="162">
        <v>93.00676259145358</v>
      </c>
      <c r="D75" s="162">
        <v>99.219758246409214</v>
      </c>
      <c r="E75" s="162">
        <v>89.734051607654735</v>
      </c>
      <c r="F75" s="162">
        <v>83.87390529591994</v>
      </c>
      <c r="G75" s="162">
        <v>102.15093843729615</v>
      </c>
      <c r="H75" s="162">
        <v>70.158809896622472</v>
      </c>
      <c r="I75" s="162">
        <v>122.21548188635907</v>
      </c>
      <c r="J75" s="162">
        <v>108.46836972260344</v>
      </c>
      <c r="K75" s="162">
        <v>62.586164082618268</v>
      </c>
      <c r="L75" s="162">
        <v>91.151613628404618</v>
      </c>
      <c r="M75" s="162">
        <v>113.1939462326814</v>
      </c>
      <c r="N75" s="162">
        <v>93.965208968514062</v>
      </c>
    </row>
    <row r="76" spans="1:14" ht="12.75" customHeight="1" x14ac:dyDescent="0.25">
      <c r="B76" s="90" t="s">
        <v>1</v>
      </c>
      <c r="C76" s="162">
        <v>91.531610671383618</v>
      </c>
      <c r="D76" s="162">
        <v>94.706617629752643</v>
      </c>
      <c r="E76" s="162">
        <v>89.747103828686633</v>
      </c>
      <c r="F76" s="162">
        <v>83.678739534074296</v>
      </c>
      <c r="G76" s="162">
        <v>90.073965381910654</v>
      </c>
      <c r="H76" s="162">
        <v>68.457723563612234</v>
      </c>
      <c r="I76" s="162">
        <v>123.94013827538069</v>
      </c>
      <c r="J76" s="162">
        <v>119.90006262036788</v>
      </c>
      <c r="K76" s="162">
        <v>61.576702416637254</v>
      </c>
      <c r="L76" s="162">
        <v>89.859621080415366</v>
      </c>
      <c r="M76" s="162">
        <v>109.3627345185615</v>
      </c>
      <c r="N76" s="162">
        <v>87.998640073302539</v>
      </c>
    </row>
    <row r="77" spans="1:14" ht="12.75" customHeight="1" x14ac:dyDescent="0.25">
      <c r="B77" s="90" t="s">
        <v>2</v>
      </c>
      <c r="C77" s="162">
        <v>92.803761356207048</v>
      </c>
      <c r="D77" s="162">
        <v>96.55728958364304</v>
      </c>
      <c r="E77" s="162">
        <v>90.88049339816834</v>
      </c>
      <c r="F77" s="162">
        <v>86.455219662583701</v>
      </c>
      <c r="G77" s="162">
        <v>92.440554920326562</v>
      </c>
      <c r="H77" s="162">
        <v>72.947109307336945</v>
      </c>
      <c r="I77" s="162">
        <v>129.52711454441609</v>
      </c>
      <c r="J77" s="162">
        <v>102.91475069643442</v>
      </c>
      <c r="K77" s="162">
        <v>60.994193346455475</v>
      </c>
      <c r="L77" s="162">
        <v>90.103000905736195</v>
      </c>
      <c r="M77" s="162">
        <v>109.29657658252883</v>
      </c>
      <c r="N77" s="162">
        <v>91.165882825381402</v>
      </c>
    </row>
    <row r="78" spans="1:14" ht="26.25" customHeight="1" x14ac:dyDescent="0.25">
      <c r="A78" s="124">
        <v>2008</v>
      </c>
      <c r="B78" s="90" t="s">
        <v>3</v>
      </c>
      <c r="C78" s="162">
        <v>94.284461453572106</v>
      </c>
      <c r="D78" s="162">
        <v>97.85288671566083</v>
      </c>
      <c r="E78" s="162">
        <v>92.917093911983187</v>
      </c>
      <c r="F78" s="162">
        <v>88.265465407017416</v>
      </c>
      <c r="G78" s="162">
        <v>104.21166051280481</v>
      </c>
      <c r="H78" s="162">
        <v>71.276894851355777</v>
      </c>
      <c r="I78" s="162">
        <v>128.38256926864025</v>
      </c>
      <c r="J78" s="162">
        <v>109.49411982506938</v>
      </c>
      <c r="K78" s="162">
        <v>65.355289918365912</v>
      </c>
      <c r="L78" s="162">
        <v>93.791051391692065</v>
      </c>
      <c r="M78" s="162">
        <v>111.4331841302288</v>
      </c>
      <c r="N78" s="162">
        <v>88.201639944475147</v>
      </c>
    </row>
    <row r="79" spans="1:14" ht="12.75" customHeight="1" x14ac:dyDescent="0.25">
      <c r="B79" s="90" t="s">
        <v>4</v>
      </c>
      <c r="C79" s="162">
        <v>95.539525929108521</v>
      </c>
      <c r="D79" s="162">
        <v>97.595971993920301</v>
      </c>
      <c r="E79" s="162">
        <v>95.014141213624669</v>
      </c>
      <c r="F79" s="162">
        <v>87.080640302500029</v>
      </c>
      <c r="G79" s="162">
        <v>105.70754448282564</v>
      </c>
      <c r="H79" s="162">
        <v>68.574094569094314</v>
      </c>
      <c r="I79" s="162">
        <v>132.9482952520404</v>
      </c>
      <c r="J79" s="162">
        <v>128.4625253851388</v>
      </c>
      <c r="K79" s="162">
        <v>71.104842852746671</v>
      </c>
      <c r="L79" s="162">
        <v>95.3668140462417</v>
      </c>
      <c r="M79" s="162">
        <v>112.389394523654</v>
      </c>
      <c r="N79" s="162">
        <v>85.587295389648176</v>
      </c>
    </row>
    <row r="80" spans="1:14" ht="12.75" customHeight="1" x14ac:dyDescent="0.25">
      <c r="B80" s="90" t="s">
        <v>1</v>
      </c>
      <c r="C80" s="162">
        <v>94.682886728279655</v>
      </c>
      <c r="D80" s="162">
        <v>97.014818736565303</v>
      </c>
      <c r="E80" s="162">
        <v>93.759579151284584</v>
      </c>
      <c r="F80" s="162">
        <v>83.796070402747603</v>
      </c>
      <c r="G80" s="162">
        <v>93.438228705225924</v>
      </c>
      <c r="H80" s="162">
        <v>71.070859283876942</v>
      </c>
      <c r="I80" s="162">
        <v>129.61101985906325</v>
      </c>
      <c r="J80" s="162">
        <v>122.04422911097855</v>
      </c>
      <c r="K80" s="162">
        <v>79.167127636941871</v>
      </c>
      <c r="L80" s="162">
        <v>94.723131188804018</v>
      </c>
      <c r="M80" s="162">
        <v>119.00717690091723</v>
      </c>
      <c r="N80" s="162">
        <v>79.161127293835136</v>
      </c>
    </row>
    <row r="81" spans="1:14" ht="12.75" customHeight="1" x14ac:dyDescent="0.25">
      <c r="B81" s="90" t="s">
        <v>2</v>
      </c>
      <c r="C81" s="162">
        <v>90.690371063101836</v>
      </c>
      <c r="D81" s="162">
        <v>94.805758226095989</v>
      </c>
      <c r="E81" s="162">
        <v>89.083040436871187</v>
      </c>
      <c r="F81" s="162">
        <v>82.825218154199362</v>
      </c>
      <c r="G81" s="162">
        <v>74.86309465758994</v>
      </c>
      <c r="H81" s="162">
        <v>65.201846383990272</v>
      </c>
      <c r="I81" s="162">
        <v>119.46994257336425</v>
      </c>
      <c r="J81" s="162">
        <v>118.06569458007068</v>
      </c>
      <c r="K81" s="162">
        <v>77.596969762595364</v>
      </c>
      <c r="L81" s="162">
        <v>91.627296864259108</v>
      </c>
      <c r="M81" s="162">
        <v>113.26319498201302</v>
      </c>
      <c r="N81" s="162">
        <v>79.384019869325556</v>
      </c>
    </row>
    <row r="82" spans="1:14" ht="26.25" customHeight="1" x14ac:dyDescent="0.25">
      <c r="A82" s="124">
        <v>2009</v>
      </c>
      <c r="B82" s="90" t="s">
        <v>3</v>
      </c>
      <c r="C82" s="162">
        <v>88.670993874443127</v>
      </c>
      <c r="D82" s="162">
        <v>101.87563021568046</v>
      </c>
      <c r="E82" s="162">
        <v>83.350918249293841</v>
      </c>
      <c r="F82" s="162">
        <v>78.691989158665095</v>
      </c>
      <c r="G82" s="162">
        <v>72.923667739758287</v>
      </c>
      <c r="H82" s="162">
        <v>63.336715820329466</v>
      </c>
      <c r="I82" s="162">
        <v>113.247547814437</v>
      </c>
      <c r="J82" s="162">
        <v>101.35040768292866</v>
      </c>
      <c r="K82" s="162">
        <v>74.230819945337132</v>
      </c>
      <c r="L82" s="162">
        <v>84.001419710598469</v>
      </c>
      <c r="M82" s="162">
        <v>116.29908742454603</v>
      </c>
      <c r="N82" s="162">
        <v>83.606809967725809</v>
      </c>
    </row>
    <row r="83" spans="1:14" ht="12.75" customHeight="1" x14ac:dyDescent="0.25">
      <c r="B83" s="90" t="s">
        <v>4</v>
      </c>
      <c r="C83" s="162">
        <v>86.631043769406332</v>
      </c>
      <c r="D83" s="162">
        <v>103.36425002382772</v>
      </c>
      <c r="E83" s="162">
        <v>81.168319572425887</v>
      </c>
      <c r="F83" s="162">
        <v>81.460207317240844</v>
      </c>
      <c r="G83" s="162">
        <v>76.98986658669925</v>
      </c>
      <c r="H83" s="162">
        <v>62.924272915383462</v>
      </c>
      <c r="I83" s="162">
        <v>96.685962484104664</v>
      </c>
      <c r="J83" s="162">
        <v>101.65599059004973</v>
      </c>
      <c r="K83" s="162">
        <v>75.150124772151827</v>
      </c>
      <c r="L83" s="162">
        <v>81.429106180123867</v>
      </c>
      <c r="M83" s="162">
        <v>104.49219233262308</v>
      </c>
      <c r="N83" s="162">
        <v>85.010670057527619</v>
      </c>
    </row>
    <row r="84" spans="1:14" ht="12.75" customHeight="1" x14ac:dyDescent="0.25">
      <c r="B84" s="90" t="s">
        <v>1</v>
      </c>
      <c r="C84" s="162">
        <v>89.462990354305134</v>
      </c>
      <c r="D84" s="162">
        <v>102.7606520526613</v>
      </c>
      <c r="E84" s="162">
        <v>84.548782169202653</v>
      </c>
      <c r="F84" s="162">
        <v>86.323321764317299</v>
      </c>
      <c r="G84" s="162">
        <v>72.300424275262202</v>
      </c>
      <c r="H84" s="162">
        <v>69.254295803853253</v>
      </c>
      <c r="I84" s="162">
        <v>97.781111827916277</v>
      </c>
      <c r="J84" s="162">
        <v>101.68636517810222</v>
      </c>
      <c r="K84" s="162">
        <v>80.187418511534872</v>
      </c>
      <c r="L84" s="162">
        <v>83.860418214433238</v>
      </c>
      <c r="M84" s="162">
        <v>109.08681323549978</v>
      </c>
      <c r="N84" s="162">
        <v>87.915816044617557</v>
      </c>
    </row>
    <row r="85" spans="1:14" ht="12.75" customHeight="1" x14ac:dyDescent="0.25">
      <c r="B85" s="90" t="s">
        <v>2</v>
      </c>
      <c r="C85" s="162">
        <v>88.671846685109799</v>
      </c>
      <c r="D85" s="162">
        <v>94.920875668610421</v>
      </c>
      <c r="E85" s="162">
        <v>85.611449009065197</v>
      </c>
      <c r="F85" s="162">
        <v>89.208367929980994</v>
      </c>
      <c r="G85" s="162">
        <v>75.555043120215487</v>
      </c>
      <c r="H85" s="162">
        <v>73.308006994074262</v>
      </c>
      <c r="I85" s="162">
        <v>94.83049618495042</v>
      </c>
      <c r="J85" s="162">
        <v>100.84807528193788</v>
      </c>
      <c r="K85" s="162">
        <v>80.268400432340471</v>
      </c>
      <c r="L85" s="162">
        <v>83.20328321534997</v>
      </c>
      <c r="M85" s="162">
        <v>106.89883945827236</v>
      </c>
      <c r="N85" s="162">
        <v>86.572777040782242</v>
      </c>
    </row>
    <row r="86" spans="1:14" ht="26.25" customHeight="1" x14ac:dyDescent="0.25">
      <c r="A86" s="124">
        <v>2010</v>
      </c>
      <c r="B86" s="90" t="s">
        <v>3</v>
      </c>
      <c r="C86" s="162">
        <v>89.852643308599397</v>
      </c>
      <c r="D86" s="162">
        <v>97.947425590021837</v>
      </c>
      <c r="E86" s="162">
        <v>86.839406850878234</v>
      </c>
      <c r="F86" s="162">
        <v>88.783030270290752</v>
      </c>
      <c r="G86" s="162">
        <v>91.425047833281113</v>
      </c>
      <c r="H86" s="162">
        <v>78.714210190697571</v>
      </c>
      <c r="I86" s="162">
        <v>94.65574757856227</v>
      </c>
      <c r="J86" s="162">
        <v>85.415552884112643</v>
      </c>
      <c r="K86" s="162">
        <v>82.207225261177172</v>
      </c>
      <c r="L86" s="162">
        <v>86.351648471054887</v>
      </c>
      <c r="M86" s="162">
        <v>108.7908334584219</v>
      </c>
      <c r="N86" s="162">
        <v>83.699881265215723</v>
      </c>
    </row>
    <row r="87" spans="1:14" ht="12.75" customHeight="1" x14ac:dyDescent="0.25">
      <c r="B87" s="90" t="s">
        <v>4</v>
      </c>
      <c r="C87" s="162">
        <v>91.5115400423919</v>
      </c>
      <c r="D87" s="162">
        <v>98.432973609709805</v>
      </c>
      <c r="E87" s="162">
        <v>88.558897129015307</v>
      </c>
      <c r="F87" s="162">
        <v>88.348785262679712</v>
      </c>
      <c r="G87" s="162">
        <v>110.42902156201048</v>
      </c>
      <c r="H87" s="162">
        <v>82.246462666006067</v>
      </c>
      <c r="I87" s="162">
        <v>94.90082279874629</v>
      </c>
      <c r="J87" s="162">
        <v>86.703706219501839</v>
      </c>
      <c r="K87" s="162">
        <v>77.190664520379059</v>
      </c>
      <c r="L87" s="162">
        <v>89.113379921761975</v>
      </c>
      <c r="M87" s="162">
        <v>111.2427337582406</v>
      </c>
      <c r="N87" s="162">
        <v>85.734633887251036</v>
      </c>
    </row>
    <row r="88" spans="1:14" ht="12.75" customHeight="1" x14ac:dyDescent="0.25">
      <c r="B88" s="90" t="s">
        <v>1</v>
      </c>
      <c r="C88" s="162">
        <v>92.855676894163125</v>
      </c>
      <c r="D88" s="162">
        <v>101.07954191189724</v>
      </c>
      <c r="E88" s="162">
        <v>90.323819070290057</v>
      </c>
      <c r="F88" s="162">
        <v>90.558388158523584</v>
      </c>
      <c r="G88" s="162">
        <v>109.5458748166262</v>
      </c>
      <c r="H88" s="162">
        <v>83.915353658780617</v>
      </c>
      <c r="I88" s="162">
        <v>97.637779795027754</v>
      </c>
      <c r="J88" s="162">
        <v>93.378026656119829</v>
      </c>
      <c r="K88" s="162">
        <v>74.625984484707473</v>
      </c>
      <c r="L88" s="162">
        <v>89.196764879558771</v>
      </c>
      <c r="M88" s="162">
        <v>111.81391020043588</v>
      </c>
      <c r="N88" s="162">
        <v>83.034866244942563</v>
      </c>
    </row>
    <row r="89" spans="1:14" ht="12.75" customHeight="1" x14ac:dyDescent="0.25">
      <c r="B89" s="90" t="s">
        <v>2</v>
      </c>
      <c r="C89" s="162">
        <v>90.637108864280449</v>
      </c>
      <c r="D89" s="162">
        <v>100.38886272303628</v>
      </c>
      <c r="E89" s="162">
        <v>87.658669722105103</v>
      </c>
      <c r="F89" s="162">
        <v>85.848911177675603</v>
      </c>
      <c r="G89" s="162">
        <v>104.98303597143605</v>
      </c>
      <c r="H89" s="162">
        <v>78.619505268573946</v>
      </c>
      <c r="I89" s="162">
        <v>101.27709824735359</v>
      </c>
      <c r="J89" s="162">
        <v>89.362423612862514</v>
      </c>
      <c r="K89" s="162">
        <v>76.327148016288191</v>
      </c>
      <c r="L89" s="162">
        <v>87.249591495155045</v>
      </c>
      <c r="M89" s="162">
        <v>110.66438153121757</v>
      </c>
      <c r="N89" s="162">
        <v>80.345892822987054</v>
      </c>
    </row>
    <row r="90" spans="1:14" ht="26.25" customHeight="1" x14ac:dyDescent="0.25">
      <c r="A90" s="124">
        <v>2011</v>
      </c>
      <c r="B90" s="90" t="s">
        <v>3</v>
      </c>
      <c r="C90" s="162">
        <v>92.078083215216282</v>
      </c>
      <c r="D90" s="162">
        <v>99.45667438253416</v>
      </c>
      <c r="E90" s="162">
        <v>90.429365472860454</v>
      </c>
      <c r="F90" s="162">
        <v>87.510941481036383</v>
      </c>
      <c r="G90" s="162">
        <v>112.19028559254082</v>
      </c>
      <c r="H90" s="162">
        <v>83.39584922410927</v>
      </c>
      <c r="I90" s="162">
        <v>104.55992009172169</v>
      </c>
      <c r="J90" s="162">
        <v>98.639815728486909</v>
      </c>
      <c r="K90" s="162">
        <v>85.488248859467518</v>
      </c>
      <c r="L90" s="162">
        <v>84.662156808617738</v>
      </c>
      <c r="M90" s="162">
        <v>101.18184389074682</v>
      </c>
      <c r="N90" s="162">
        <v>85.475023438431407</v>
      </c>
    </row>
    <row r="91" spans="1:14" ht="12.75" customHeight="1" x14ac:dyDescent="0.25">
      <c r="B91" s="90" t="s">
        <v>4</v>
      </c>
      <c r="C91" s="162">
        <v>93.939197232677046</v>
      </c>
      <c r="D91" s="162">
        <v>105.4048851998262</v>
      </c>
      <c r="E91" s="162">
        <v>91.081027174829373</v>
      </c>
      <c r="F91" s="162">
        <v>89.680991708340528</v>
      </c>
      <c r="G91" s="162">
        <v>111.48049332423211</v>
      </c>
      <c r="H91" s="162">
        <v>84.744555178892284</v>
      </c>
      <c r="I91" s="162">
        <v>104.2580769993688</v>
      </c>
      <c r="J91" s="162">
        <v>92.050642616323259</v>
      </c>
      <c r="K91" s="162">
        <v>91.619046747408518</v>
      </c>
      <c r="L91" s="162">
        <v>84.845408423564621</v>
      </c>
      <c r="M91" s="162">
        <v>111.68483067710018</v>
      </c>
      <c r="N91" s="162">
        <v>82.85254996347895</v>
      </c>
    </row>
    <row r="92" spans="1:14" ht="12.75" customHeight="1" x14ac:dyDescent="0.25">
      <c r="B92" s="90" t="s">
        <v>1</v>
      </c>
      <c r="C92" s="162">
        <v>92.464491358510415</v>
      </c>
      <c r="D92" s="162">
        <v>107.75447604547162</v>
      </c>
      <c r="E92" s="162">
        <v>88.715266666948452</v>
      </c>
      <c r="F92" s="162">
        <v>85.846584699351268</v>
      </c>
      <c r="G92" s="162">
        <v>96.516662738563966</v>
      </c>
      <c r="H92" s="162">
        <v>81.290141605856221</v>
      </c>
      <c r="I92" s="162">
        <v>106.74528959176598</v>
      </c>
      <c r="J92" s="162">
        <v>89.260951496613302</v>
      </c>
      <c r="K92" s="162">
        <v>88.337725500524556</v>
      </c>
      <c r="L92" s="162">
        <v>84.151353582472083</v>
      </c>
      <c r="M92" s="162">
        <v>110.21801707667174</v>
      </c>
      <c r="N92" s="162">
        <v>82.450719369991432</v>
      </c>
    </row>
    <row r="93" spans="1:14" ht="12.75" customHeight="1" x14ac:dyDescent="0.25">
      <c r="B93" s="90" t="s">
        <v>2</v>
      </c>
      <c r="C93" s="162">
        <v>93.852055726961325</v>
      </c>
      <c r="D93" s="162">
        <v>111.32413241870226</v>
      </c>
      <c r="E93" s="162">
        <v>90.347520083954478</v>
      </c>
      <c r="F93" s="162">
        <v>90.13434210570783</v>
      </c>
      <c r="G93" s="162">
        <v>88.801780012285036</v>
      </c>
      <c r="H93" s="162">
        <v>82.092329169199246</v>
      </c>
      <c r="I93" s="162">
        <v>105.57171509203337</v>
      </c>
      <c r="J93" s="162">
        <v>93.574084405062649</v>
      </c>
      <c r="K93" s="162">
        <v>87.320565117976216</v>
      </c>
      <c r="L93" s="162">
        <v>86.432847767287356</v>
      </c>
      <c r="M93" s="162">
        <v>106.37594308810012</v>
      </c>
      <c r="N93" s="162">
        <v>83.84590103621386</v>
      </c>
    </row>
    <row r="94" spans="1:14" ht="26.25" customHeight="1" x14ac:dyDescent="0.25">
      <c r="A94" s="124">
        <v>2012</v>
      </c>
      <c r="B94" s="90" t="s">
        <v>3</v>
      </c>
      <c r="C94" s="162">
        <v>94.721591931911604</v>
      </c>
      <c r="D94" s="162">
        <v>111.84389377311919</v>
      </c>
      <c r="E94" s="162">
        <v>91.149550459750543</v>
      </c>
      <c r="F94" s="162">
        <v>88.965252501281512</v>
      </c>
      <c r="G94" s="162">
        <v>101.07427778968619</v>
      </c>
      <c r="H94" s="162">
        <v>87.632678447255813</v>
      </c>
      <c r="I94" s="162">
        <v>105.27800425742373</v>
      </c>
      <c r="J94" s="162">
        <v>98.288346536796581</v>
      </c>
      <c r="K94" s="162">
        <v>76.168870444788837</v>
      </c>
      <c r="L94" s="162">
        <v>86.756369842439838</v>
      </c>
      <c r="M94" s="162">
        <v>110.09052520730789</v>
      </c>
      <c r="N94" s="162">
        <v>83.298181278980579</v>
      </c>
    </row>
    <row r="95" spans="1:14" ht="12.75" customHeight="1" x14ac:dyDescent="0.25">
      <c r="B95" s="90" t="s">
        <v>4</v>
      </c>
      <c r="C95" s="162">
        <v>94.011242868834088</v>
      </c>
      <c r="D95" s="162">
        <v>112.58910695914361</v>
      </c>
      <c r="E95" s="162">
        <v>91.681163369534431</v>
      </c>
      <c r="F95" s="162">
        <v>89.992947291618677</v>
      </c>
      <c r="G95" s="162">
        <v>98.629109503672453</v>
      </c>
      <c r="H95" s="162">
        <v>87.772431039949936</v>
      </c>
      <c r="I95" s="162">
        <v>108.68857933227888</v>
      </c>
      <c r="J95" s="162">
        <v>100.33339131224112</v>
      </c>
      <c r="K95" s="162">
        <v>74.044716447826858</v>
      </c>
      <c r="L95" s="162">
        <v>85.887742633357391</v>
      </c>
      <c r="M95" s="162">
        <v>99.298613882845672</v>
      </c>
      <c r="N95" s="162">
        <v>80.897219820485986</v>
      </c>
    </row>
    <row r="96" spans="1:14" ht="12.75" customHeight="1" x14ac:dyDescent="0.25">
      <c r="B96" s="90" t="s">
        <v>1</v>
      </c>
      <c r="C96" s="162">
        <v>94.6681457893214</v>
      </c>
      <c r="D96" s="162">
        <v>117.51507320291972</v>
      </c>
      <c r="E96" s="162">
        <v>91.327159946818526</v>
      </c>
      <c r="F96" s="162">
        <v>92.97682722381191</v>
      </c>
      <c r="G96" s="162">
        <v>86.285744080285795</v>
      </c>
      <c r="H96" s="162">
        <v>83.389168100592997</v>
      </c>
      <c r="I96" s="162">
        <v>105.28326934161781</v>
      </c>
      <c r="J96" s="162">
        <v>104.67907820000194</v>
      </c>
      <c r="K96" s="162">
        <v>72.488509042902095</v>
      </c>
      <c r="L96" s="162">
        <v>87.117550060907746</v>
      </c>
      <c r="M96" s="162">
        <v>104.74085209766797</v>
      </c>
      <c r="N96" s="162">
        <v>78.473916836073414</v>
      </c>
    </row>
    <row r="97" spans="1:14" ht="12.75" customHeight="1" x14ac:dyDescent="0.25">
      <c r="B97" s="90" t="s">
        <v>2</v>
      </c>
      <c r="C97" s="162">
        <v>95.729455487181539</v>
      </c>
      <c r="D97" s="162">
        <v>116.67911221621277</v>
      </c>
      <c r="E97" s="162">
        <v>92.602531824966036</v>
      </c>
      <c r="F97" s="162">
        <v>92.137003405027983</v>
      </c>
      <c r="G97" s="162">
        <v>83.95483410018609</v>
      </c>
      <c r="H97" s="162">
        <v>84.835506465890106</v>
      </c>
      <c r="I97" s="162">
        <v>111.04061703586159</v>
      </c>
      <c r="J97" s="162">
        <v>108.40831345400218</v>
      </c>
      <c r="K97" s="162">
        <v>73.524108478356567</v>
      </c>
      <c r="L97" s="162">
        <v>87.547239171981175</v>
      </c>
      <c r="M97" s="162">
        <v>108.93292030189083</v>
      </c>
      <c r="N97" s="162">
        <v>77.726821558385666</v>
      </c>
    </row>
    <row r="98" spans="1:14" ht="26.25" customHeight="1" x14ac:dyDescent="0.25">
      <c r="A98" s="124">
        <v>2013</v>
      </c>
      <c r="B98" s="90" t="s">
        <v>3</v>
      </c>
      <c r="C98" s="162">
        <v>95.917704089230298</v>
      </c>
      <c r="D98" s="162">
        <v>121.4871915759166</v>
      </c>
      <c r="E98" s="162">
        <v>92.412970132245846</v>
      </c>
      <c r="F98" s="162">
        <v>93.381857782129032</v>
      </c>
      <c r="G98" s="162">
        <v>96.823144323578802</v>
      </c>
      <c r="H98" s="162">
        <v>79.100218370564392</v>
      </c>
      <c r="I98" s="162">
        <v>108.47507332676749</v>
      </c>
      <c r="J98" s="162">
        <v>102.92566401778288</v>
      </c>
      <c r="K98" s="162">
        <v>79.800950806932704</v>
      </c>
      <c r="L98" s="162">
        <v>88.510631625106356</v>
      </c>
      <c r="M98" s="162">
        <v>104.86954943376153</v>
      </c>
      <c r="N98" s="162">
        <v>79.256142939979227</v>
      </c>
    </row>
    <row r="99" spans="1:14" ht="12.75" customHeight="1" x14ac:dyDescent="0.25">
      <c r="B99" s="90" t="s">
        <v>4</v>
      </c>
      <c r="C99" s="162">
        <v>97.61373240260599</v>
      </c>
      <c r="D99" s="162">
        <v>113.62719133223997</v>
      </c>
      <c r="E99" s="162">
        <v>94.279405270269578</v>
      </c>
      <c r="F99" s="162">
        <v>94.357353472140602</v>
      </c>
      <c r="G99" s="162">
        <v>107.17682679662161</v>
      </c>
      <c r="H99" s="162">
        <v>82.292818007502447</v>
      </c>
      <c r="I99" s="162">
        <v>110.22735418170694</v>
      </c>
      <c r="J99" s="162">
        <v>100.80341929977837</v>
      </c>
      <c r="K99" s="162">
        <v>77.525823789418041</v>
      </c>
      <c r="L99" s="162">
        <v>91.642619999760782</v>
      </c>
      <c r="M99" s="162">
        <v>117.24740291183632</v>
      </c>
      <c r="N99" s="162">
        <v>79.078460883067862</v>
      </c>
    </row>
    <row r="100" spans="1:14" ht="12.75" customHeight="1" x14ac:dyDescent="0.25">
      <c r="B100" s="90" t="s">
        <v>1</v>
      </c>
      <c r="C100" s="162">
        <v>96.671006945481452</v>
      </c>
      <c r="D100" s="162">
        <v>111.19247278310087</v>
      </c>
      <c r="E100" s="162">
        <v>94.503137310005812</v>
      </c>
      <c r="F100" s="162">
        <v>90.842522900625582</v>
      </c>
      <c r="G100" s="162">
        <v>111.04114249478913</v>
      </c>
      <c r="H100" s="162">
        <v>78.824300033460034</v>
      </c>
      <c r="I100" s="162">
        <v>114.94238943942074</v>
      </c>
      <c r="J100" s="162">
        <v>97.899691417222712</v>
      </c>
      <c r="K100" s="162">
        <v>79.392579567876552</v>
      </c>
      <c r="L100" s="162">
        <v>95.330913233222304</v>
      </c>
      <c r="M100" s="162">
        <v>110.71872662552045</v>
      </c>
      <c r="N100" s="162">
        <v>79.104419615172304</v>
      </c>
    </row>
    <row r="101" spans="1:14" ht="12.75" customHeight="1" x14ac:dyDescent="0.25">
      <c r="B101" s="90" t="s">
        <v>2</v>
      </c>
      <c r="C101" s="162">
        <v>97.307449786340669</v>
      </c>
      <c r="D101" s="162">
        <v>117.14834994778013</v>
      </c>
      <c r="E101" s="162">
        <v>94.65597611001094</v>
      </c>
      <c r="F101" s="162">
        <v>93.372914811948647</v>
      </c>
      <c r="G101" s="162">
        <v>106.96141361454973</v>
      </c>
      <c r="H101" s="162">
        <v>74.599120180564341</v>
      </c>
      <c r="I101" s="162">
        <v>114.36848321005665</v>
      </c>
      <c r="J101" s="162">
        <v>99.533848558944086</v>
      </c>
      <c r="K101" s="162">
        <v>78.44082745250077</v>
      </c>
      <c r="L101" s="162">
        <v>96.291419068568402</v>
      </c>
      <c r="M101" s="162">
        <v>109.79760186647955</v>
      </c>
      <c r="N101" s="162">
        <v>78.054124114076131</v>
      </c>
    </row>
    <row r="102" spans="1:14" ht="26.25" customHeight="1" x14ac:dyDescent="0.25">
      <c r="A102" s="124">
        <v>2014</v>
      </c>
      <c r="B102" s="90" t="s">
        <v>3</v>
      </c>
      <c r="C102" s="162">
        <v>100.09565192758953</v>
      </c>
      <c r="D102" s="162">
        <v>124.59566061939547</v>
      </c>
      <c r="E102" s="162">
        <v>97.982144513630729</v>
      </c>
      <c r="F102" s="162">
        <v>94.748289228987119</v>
      </c>
      <c r="G102" s="162">
        <v>115.30786676891836</v>
      </c>
      <c r="H102" s="162">
        <v>82.825051007800255</v>
      </c>
      <c r="I102" s="162">
        <v>117.185442007368</v>
      </c>
      <c r="J102" s="162">
        <v>105.21090164387005</v>
      </c>
      <c r="K102" s="162">
        <v>80.769712420920598</v>
      </c>
      <c r="L102" s="162">
        <v>98.176239027056866</v>
      </c>
      <c r="M102" s="162">
        <v>107.72533728023423</v>
      </c>
      <c r="N102" s="162">
        <v>80.316020171393717</v>
      </c>
    </row>
    <row r="103" spans="1:14" ht="12.5" x14ac:dyDescent="0.25">
      <c r="B103" s="90" t="s">
        <v>4</v>
      </c>
      <c r="C103" s="162">
        <v>100.58683597592012</v>
      </c>
      <c r="D103" s="162">
        <v>132.37126713334666</v>
      </c>
      <c r="E103" s="162">
        <v>98.289624235428121</v>
      </c>
      <c r="F103" s="162">
        <v>92.426805948443288</v>
      </c>
      <c r="G103" s="162">
        <v>114.96388730812905</v>
      </c>
      <c r="H103" s="162">
        <v>79.095796313249267</v>
      </c>
      <c r="I103" s="162">
        <v>117.24319345277519</v>
      </c>
      <c r="J103" s="162">
        <v>110.91649909615914</v>
      </c>
      <c r="K103" s="162">
        <v>83.966407924277078</v>
      </c>
      <c r="L103" s="162">
        <v>101.59065868898341</v>
      </c>
      <c r="M103" s="162">
        <v>104.9211673540274</v>
      </c>
      <c r="N103" s="162">
        <v>79.732551989000669</v>
      </c>
    </row>
    <row r="104" spans="1:14" ht="12.5" x14ac:dyDescent="0.25">
      <c r="B104" s="90" t="s">
        <v>1</v>
      </c>
      <c r="C104" s="162">
        <v>100.85851936105328</v>
      </c>
      <c r="D104" s="162">
        <v>132.341625302495</v>
      </c>
      <c r="E104" s="162">
        <v>100.53944458275653</v>
      </c>
      <c r="F104" s="162">
        <v>97.381419998423894</v>
      </c>
      <c r="G104" s="162">
        <v>116.1651070441815</v>
      </c>
      <c r="H104" s="162">
        <v>77.406200222485438</v>
      </c>
      <c r="I104" s="162">
        <v>118.76462957280452</v>
      </c>
      <c r="J104" s="162">
        <v>110.1932500497489</v>
      </c>
      <c r="K104" s="162">
        <v>81.734758745349339</v>
      </c>
      <c r="L104" s="162">
        <v>105.63894671371864</v>
      </c>
      <c r="M104" s="162">
        <v>98.128103954441301</v>
      </c>
      <c r="N104" s="162">
        <v>78.65549721402121</v>
      </c>
    </row>
    <row r="105" spans="1:14" ht="12.5" x14ac:dyDescent="0.25">
      <c r="B105" s="90" t="s">
        <v>2</v>
      </c>
      <c r="C105" s="162">
        <v>101.78413347431508</v>
      </c>
      <c r="D105" s="162">
        <v>132.21031330959278</v>
      </c>
      <c r="E105" s="162">
        <v>101.16450178319839</v>
      </c>
      <c r="F105" s="162">
        <v>100.21671963908412</v>
      </c>
      <c r="G105" s="162">
        <v>112.43178245225725</v>
      </c>
      <c r="H105" s="162">
        <v>79.202721868027425</v>
      </c>
      <c r="I105" s="162">
        <v>118.19174412735248</v>
      </c>
      <c r="J105" s="162">
        <v>113.77567034127279</v>
      </c>
      <c r="K105" s="162">
        <v>80.616720251124448</v>
      </c>
      <c r="L105" s="162">
        <v>103.99352474225573</v>
      </c>
      <c r="M105" s="162">
        <v>101.08465167898152</v>
      </c>
      <c r="N105" s="162">
        <v>79.782156823520111</v>
      </c>
    </row>
    <row r="106" spans="1:14" ht="23.25" customHeight="1" x14ac:dyDescent="0.25">
      <c r="A106" s="124">
        <v>2015</v>
      </c>
      <c r="B106" s="90" t="s">
        <v>3</v>
      </c>
      <c r="C106" s="162">
        <v>102.22342945488862</v>
      </c>
      <c r="D106" s="162">
        <v>128.21737118789267</v>
      </c>
      <c r="E106" s="162">
        <v>100.55008101245356</v>
      </c>
      <c r="F106" s="162">
        <v>98.069555378343324</v>
      </c>
      <c r="G106" s="162">
        <v>102.46920705762821</v>
      </c>
      <c r="H106" s="162">
        <v>88.664242660656214</v>
      </c>
      <c r="I106" s="162">
        <v>113.9560847251729</v>
      </c>
      <c r="J106" s="162">
        <v>98.461699076124304</v>
      </c>
      <c r="K106" s="162">
        <v>84.466080188367812</v>
      </c>
      <c r="L106" s="162">
        <v>106.23225749938516</v>
      </c>
      <c r="M106" s="162">
        <v>104.66104044329626</v>
      </c>
      <c r="N106" s="162">
        <v>85.606411571956912</v>
      </c>
    </row>
    <row r="107" spans="1:14" ht="14.25" customHeight="1" x14ac:dyDescent="0.25">
      <c r="B107" s="90" t="s">
        <v>4</v>
      </c>
      <c r="C107" s="162">
        <v>101.07165967181439</v>
      </c>
      <c r="D107" s="162">
        <v>121.72217613253329</v>
      </c>
      <c r="E107" s="162">
        <v>98.443124180342195</v>
      </c>
      <c r="F107" s="162">
        <v>95.589575909503921</v>
      </c>
      <c r="G107" s="162">
        <v>113.34749657126727</v>
      </c>
      <c r="H107" s="162">
        <v>91.312133504400819</v>
      </c>
      <c r="I107" s="162">
        <v>109.69081501434218</v>
      </c>
      <c r="J107" s="162">
        <v>94.940899770816571</v>
      </c>
      <c r="K107" s="162">
        <v>77.700503156810058</v>
      </c>
      <c r="L107" s="162">
        <v>102.86637401585926</v>
      </c>
      <c r="M107" s="162">
        <v>108.70384249023913</v>
      </c>
      <c r="N107" s="162">
        <v>86.392215910766041</v>
      </c>
    </row>
    <row r="108" spans="1:14" ht="12.75" customHeight="1" x14ac:dyDescent="0.25">
      <c r="B108" s="90" t="s">
        <v>1</v>
      </c>
      <c r="C108" s="162">
        <v>99.025119266262664</v>
      </c>
      <c r="D108" s="162">
        <v>116.13696954933583</v>
      </c>
      <c r="E108" s="162">
        <v>98.681877630471462</v>
      </c>
      <c r="F108" s="162">
        <v>101.95855783701954</v>
      </c>
      <c r="G108" s="162">
        <v>119.2766040310984</v>
      </c>
      <c r="H108" s="162">
        <v>87.465588075122923</v>
      </c>
      <c r="I108" s="162">
        <v>104.95177889536167</v>
      </c>
      <c r="J108" s="162">
        <v>95.657536319855396</v>
      </c>
      <c r="K108" s="162">
        <v>75.754980809567684</v>
      </c>
      <c r="L108" s="162">
        <v>101.34111683761775</v>
      </c>
      <c r="M108" s="162">
        <v>98.954476814393757</v>
      </c>
      <c r="N108" s="162">
        <v>86.475426639989479</v>
      </c>
    </row>
    <row r="109" spans="1:14" ht="12" customHeight="1" x14ac:dyDescent="0.25">
      <c r="B109" s="90" t="s">
        <v>2</v>
      </c>
      <c r="C109" s="162">
        <v>100.30320807915673</v>
      </c>
      <c r="D109" s="162">
        <v>115.87848046347668</v>
      </c>
      <c r="E109" s="162">
        <v>100.63208919488062</v>
      </c>
      <c r="F109" s="162">
        <v>105.26137122651429</v>
      </c>
      <c r="G109" s="162">
        <v>122.40773692615352</v>
      </c>
      <c r="H109" s="162">
        <v>90.937105822239644</v>
      </c>
      <c r="I109" s="162">
        <v>105.45809244038928</v>
      </c>
      <c r="J109" s="162">
        <v>96.364443627015802</v>
      </c>
      <c r="K109" s="162">
        <v>76.363299856533772</v>
      </c>
      <c r="L109" s="162">
        <v>102.45487931889713</v>
      </c>
      <c r="M109" s="162">
        <v>99.169246581668389</v>
      </c>
      <c r="N109" s="162">
        <v>86.789682264421486</v>
      </c>
    </row>
    <row r="110" spans="1:14" ht="23.25" customHeight="1" x14ac:dyDescent="0.25">
      <c r="A110" s="124">
        <v>2016</v>
      </c>
      <c r="B110" s="90" t="s">
        <v>3</v>
      </c>
      <c r="C110" s="162">
        <v>98.771656155859091</v>
      </c>
      <c r="D110" s="162">
        <v>100.72850301605354</v>
      </c>
      <c r="E110" s="162">
        <v>98.395189124100753</v>
      </c>
      <c r="F110" s="162">
        <v>101.061675929627</v>
      </c>
      <c r="G110" s="162">
        <v>134.30179395661986</v>
      </c>
      <c r="H110" s="162">
        <v>93.751743789962987</v>
      </c>
      <c r="I110" s="162">
        <v>100.71289750760647</v>
      </c>
      <c r="J110" s="162">
        <v>90.9086762965416</v>
      </c>
      <c r="K110" s="162">
        <v>74.339587952874311</v>
      </c>
      <c r="L110" s="162">
        <v>101.0153958064416</v>
      </c>
      <c r="M110" s="162">
        <v>103.42826615134075</v>
      </c>
      <c r="N110" s="162">
        <v>90.557861715619552</v>
      </c>
    </row>
    <row r="111" spans="1:14" ht="12" customHeight="1" x14ac:dyDescent="0.25">
      <c r="B111" s="124" t="s">
        <v>4</v>
      </c>
      <c r="C111" s="162">
        <v>99.367107171631417</v>
      </c>
      <c r="D111" s="162">
        <v>98.937000080497043</v>
      </c>
      <c r="E111" s="162">
        <v>100.20074915859597</v>
      </c>
      <c r="F111" s="162">
        <v>102.83007128216127</v>
      </c>
      <c r="G111" s="162">
        <v>127.02762493425146</v>
      </c>
      <c r="H111" s="162">
        <v>98.532362386705074</v>
      </c>
      <c r="I111" s="162">
        <v>99.217895628454727</v>
      </c>
      <c r="J111" s="162">
        <v>93.472315039864142</v>
      </c>
      <c r="K111" s="162">
        <v>77.948840571221453</v>
      </c>
      <c r="L111" s="162">
        <v>103.76882830226312</v>
      </c>
      <c r="M111" s="162">
        <v>98.510916115299196</v>
      </c>
      <c r="N111" s="162">
        <v>95.583483100187735</v>
      </c>
    </row>
    <row r="112" spans="1:14" ht="12" customHeight="1" x14ac:dyDescent="0.25">
      <c r="B112" s="124" t="s">
        <v>1</v>
      </c>
      <c r="C112" s="162">
        <v>98.414460133841445</v>
      </c>
      <c r="D112" s="162">
        <v>99.003398938345413</v>
      </c>
      <c r="E112" s="162">
        <v>98.248905287803879</v>
      </c>
      <c r="F112" s="162">
        <v>101.80736374437068</v>
      </c>
      <c r="G112" s="162">
        <v>118.89012922716755</v>
      </c>
      <c r="H112" s="162">
        <v>94.044135187104033</v>
      </c>
      <c r="I112" s="162">
        <v>96.831325292034066</v>
      </c>
      <c r="J112" s="162">
        <v>94.232669587628081</v>
      </c>
      <c r="K112" s="162">
        <v>78.008848917067766</v>
      </c>
      <c r="L112" s="162">
        <v>101.5722008026507</v>
      </c>
      <c r="M112" s="162">
        <v>99.395053729239649</v>
      </c>
      <c r="N112" s="162">
        <v>97.365680740278265</v>
      </c>
    </row>
    <row r="113" spans="1:14" ht="12" customHeight="1" x14ac:dyDescent="0.25">
      <c r="B113" s="124" t="s">
        <v>2</v>
      </c>
      <c r="C113" s="162">
        <v>97.642950597061855</v>
      </c>
      <c r="D113" s="162">
        <v>99.356857783171165</v>
      </c>
      <c r="E113" s="162">
        <v>97.753958202879346</v>
      </c>
      <c r="F113" s="162">
        <v>99.183040156628564</v>
      </c>
      <c r="G113" s="162">
        <v>109.76874392252893</v>
      </c>
      <c r="H113" s="162">
        <v>97.941228807711667</v>
      </c>
      <c r="I113" s="162">
        <v>91.085786783240565</v>
      </c>
      <c r="J113" s="162">
        <v>98.946347181473215</v>
      </c>
      <c r="K113" s="162">
        <v>81.908537577454581</v>
      </c>
      <c r="L113" s="162">
        <v>102.45074434323949</v>
      </c>
      <c r="M113" s="162">
        <v>95.650151394656561</v>
      </c>
      <c r="N113" s="162">
        <v>99.534296535983628</v>
      </c>
    </row>
    <row r="114" spans="1:14" ht="19.5" customHeight="1" x14ac:dyDescent="0.25">
      <c r="A114" s="124">
        <v>2017</v>
      </c>
      <c r="B114" s="119" t="s">
        <v>3</v>
      </c>
      <c r="C114" s="162">
        <v>100.03666890745897</v>
      </c>
      <c r="D114" s="162">
        <v>100.08560782605576</v>
      </c>
      <c r="E114" s="162">
        <v>101.03145980037377</v>
      </c>
      <c r="F114" s="162">
        <v>99.60047300193645</v>
      </c>
      <c r="G114" s="162">
        <v>107.32727632739099</v>
      </c>
      <c r="H114" s="162">
        <v>108.97192815191804</v>
      </c>
      <c r="I114" s="162">
        <v>100.12393573114097</v>
      </c>
      <c r="J114" s="162">
        <v>101.49540774811986</v>
      </c>
      <c r="K114" s="162">
        <v>90.268043055317747</v>
      </c>
      <c r="L114" s="162">
        <v>100.25163445198652</v>
      </c>
      <c r="M114" s="162">
        <v>95.799840079903859</v>
      </c>
      <c r="N114" s="162">
        <v>101.211408949005</v>
      </c>
    </row>
    <row r="115" spans="1:14" ht="12.5" x14ac:dyDescent="0.25">
      <c r="B115" s="124" t="s">
        <v>4</v>
      </c>
      <c r="C115" s="162">
        <v>99.627625375110156</v>
      </c>
      <c r="D115" s="162">
        <v>99.782855739629952</v>
      </c>
      <c r="E115" s="162">
        <v>99.988370479871875</v>
      </c>
      <c r="F115" s="162">
        <v>100.18068223021088</v>
      </c>
      <c r="G115" s="162">
        <v>98.403798928417203</v>
      </c>
      <c r="H115" s="162">
        <v>102.96373592596636</v>
      </c>
      <c r="I115" s="162">
        <v>99.339006534168092</v>
      </c>
      <c r="J115" s="162">
        <v>98.091692314403261</v>
      </c>
      <c r="K115" s="162">
        <v>98.267196717437145</v>
      </c>
      <c r="L115" s="162">
        <v>99.881303131182406</v>
      </c>
      <c r="M115" s="162">
        <v>98.096579385350893</v>
      </c>
      <c r="N115" s="162">
        <v>99.896085271335537</v>
      </c>
    </row>
    <row r="116" spans="1:14" ht="12.5" x14ac:dyDescent="0.25">
      <c r="B116" s="129" t="s">
        <v>1</v>
      </c>
      <c r="C116" s="162">
        <v>99.711664833480029</v>
      </c>
      <c r="D116" s="162">
        <v>100.23278955991577</v>
      </c>
      <c r="E116" s="162">
        <v>98.808343538917427</v>
      </c>
      <c r="F116" s="162">
        <v>98.77429686814537</v>
      </c>
      <c r="G116" s="162">
        <v>100.45435467208698</v>
      </c>
      <c r="H116" s="162">
        <v>90.996849512326023</v>
      </c>
      <c r="I116" s="162">
        <v>99.05953790280762</v>
      </c>
      <c r="J116" s="162">
        <v>102.56529433260722</v>
      </c>
      <c r="K116" s="162">
        <v>104.48965870729785</v>
      </c>
      <c r="L116" s="162">
        <v>100.02492487920271</v>
      </c>
      <c r="M116" s="162">
        <v>103.06054943233475</v>
      </c>
      <c r="N116" s="162">
        <v>99.167422002956954</v>
      </c>
    </row>
    <row r="117" spans="1:14" ht="12.5" x14ac:dyDescent="0.25">
      <c r="B117" s="133" t="s">
        <v>2</v>
      </c>
      <c r="C117" s="162">
        <v>100.62404088395081</v>
      </c>
      <c r="D117" s="162">
        <v>99.898746874398469</v>
      </c>
      <c r="E117" s="162">
        <v>100.17182618083696</v>
      </c>
      <c r="F117" s="162">
        <v>101.44454789970736</v>
      </c>
      <c r="G117" s="162">
        <v>93.814570072104843</v>
      </c>
      <c r="H117" s="162">
        <v>97.067486409789595</v>
      </c>
      <c r="I117" s="162">
        <v>101.47751983188331</v>
      </c>
      <c r="J117" s="162">
        <v>97.847605604869699</v>
      </c>
      <c r="K117" s="162">
        <v>106.97510151994722</v>
      </c>
      <c r="L117" s="162">
        <v>99.842137537628361</v>
      </c>
      <c r="M117" s="162">
        <v>103.04303110241052</v>
      </c>
      <c r="N117" s="162">
        <v>99.725083776702547</v>
      </c>
    </row>
    <row r="118" spans="1:14" ht="19.5" customHeight="1" x14ac:dyDescent="0.25">
      <c r="A118" s="124">
        <v>2018</v>
      </c>
      <c r="B118" s="137" t="s">
        <v>3</v>
      </c>
      <c r="C118" s="162">
        <v>102.06252062142721</v>
      </c>
      <c r="D118" s="162">
        <v>98.236408220877834</v>
      </c>
      <c r="E118" s="162">
        <v>102.4729808971243</v>
      </c>
      <c r="F118" s="162">
        <v>102.45696319086282</v>
      </c>
      <c r="G118" s="162">
        <v>99.700242311663331</v>
      </c>
      <c r="H118" s="162">
        <v>106.27277252603493</v>
      </c>
      <c r="I118" s="162">
        <v>103.24784180039673</v>
      </c>
      <c r="J118" s="162">
        <v>104.01450151271194</v>
      </c>
      <c r="K118" s="162">
        <v>99.930501302675069</v>
      </c>
      <c r="L118" s="162">
        <v>99.804706515151864</v>
      </c>
      <c r="M118" s="162">
        <v>103.86820617766912</v>
      </c>
      <c r="N118" s="162">
        <v>99.026557755535919</v>
      </c>
    </row>
    <row r="119" spans="1:14" ht="14.25" customHeight="1" x14ac:dyDescent="0.25">
      <c r="B119" s="140" t="s">
        <v>4</v>
      </c>
      <c r="C119" s="162">
        <v>103.63311037682256</v>
      </c>
      <c r="D119" s="162">
        <v>99.791114904813611</v>
      </c>
      <c r="E119" s="162">
        <v>103.68938101475918</v>
      </c>
      <c r="F119" s="162">
        <v>107.37533247903481</v>
      </c>
      <c r="G119" s="162">
        <v>102.18245574863397</v>
      </c>
      <c r="H119" s="162">
        <v>102.32872427949866</v>
      </c>
      <c r="I119" s="162">
        <v>96.928517427742506</v>
      </c>
      <c r="J119" s="162">
        <v>111.68592316689038</v>
      </c>
      <c r="K119" s="162">
        <v>93.712173611196519</v>
      </c>
      <c r="L119" s="162">
        <v>103.68483248797946</v>
      </c>
      <c r="M119" s="162">
        <v>104.45118444833744</v>
      </c>
      <c r="N119" s="162">
        <v>104.68812489180137</v>
      </c>
    </row>
    <row r="120" spans="1:14" ht="14.25" customHeight="1" x14ac:dyDescent="0.25">
      <c r="B120" s="140" t="s">
        <v>1</v>
      </c>
      <c r="C120" s="162">
        <v>102.71943832882961</v>
      </c>
      <c r="D120" s="162">
        <v>101.04748503604495</v>
      </c>
      <c r="E120" s="162">
        <v>103.35001032131954</v>
      </c>
      <c r="F120" s="162">
        <v>107.32197733835633</v>
      </c>
      <c r="G120" s="162">
        <v>103.24184190945444</v>
      </c>
      <c r="H120" s="162">
        <v>104.57391799047902</v>
      </c>
      <c r="I120" s="162">
        <v>94.55012890028668</v>
      </c>
      <c r="J120" s="162">
        <v>112.38217368765314</v>
      </c>
      <c r="K120" s="162">
        <v>85.826704852730856</v>
      </c>
      <c r="L120" s="162">
        <v>103.87390215019887</v>
      </c>
      <c r="M120" s="162">
        <v>100.9949296647863</v>
      </c>
      <c r="N120" s="162">
        <v>102.81784803473656</v>
      </c>
    </row>
    <row r="121" spans="1:14" ht="14.25" customHeight="1" x14ac:dyDescent="0.25">
      <c r="B121" s="140" t="s">
        <v>2</v>
      </c>
      <c r="C121" s="162">
        <v>101.54240423450086</v>
      </c>
      <c r="D121" s="162">
        <v>99.837350464604043</v>
      </c>
      <c r="E121" s="162">
        <v>102.64306039069021</v>
      </c>
      <c r="F121" s="162">
        <v>106.89583057333357</v>
      </c>
      <c r="G121" s="162">
        <v>100.16586619518048</v>
      </c>
      <c r="H121" s="162">
        <v>101.51964130169739</v>
      </c>
      <c r="I121" s="162">
        <v>92.819409649482211</v>
      </c>
      <c r="J121" s="162">
        <v>112.5010705137805</v>
      </c>
      <c r="K121" s="162">
        <v>82.00323978454476</v>
      </c>
      <c r="L121" s="162">
        <v>105.62150157662697</v>
      </c>
      <c r="M121" s="162">
        <v>99.667719507980465</v>
      </c>
      <c r="N121" s="162">
        <v>98.883880276664058</v>
      </c>
    </row>
    <row r="122" spans="1:14" ht="21.75" customHeight="1" x14ac:dyDescent="0.25">
      <c r="A122" s="124">
        <v>2019</v>
      </c>
      <c r="B122" s="140" t="s">
        <v>3</v>
      </c>
      <c r="C122" s="162">
        <v>103.69958630330687</v>
      </c>
      <c r="D122" s="162">
        <v>100.70303288733787</v>
      </c>
      <c r="E122" s="162">
        <v>105.10001686671491</v>
      </c>
      <c r="F122" s="162">
        <v>111.67607400774598</v>
      </c>
      <c r="G122" s="162">
        <v>94.229891801085401</v>
      </c>
      <c r="H122" s="164">
        <v>111.04435467411574</v>
      </c>
      <c r="I122" s="162">
        <v>95.312959132780037</v>
      </c>
      <c r="J122" s="164">
        <v>108.84485360640483</v>
      </c>
      <c r="K122" s="164">
        <v>84.727335354830984</v>
      </c>
      <c r="L122" s="164">
        <v>104.69469245425101</v>
      </c>
      <c r="M122" s="162">
        <v>100.9218552850314</v>
      </c>
      <c r="N122" s="162">
        <v>101.52712895206945</v>
      </c>
    </row>
    <row r="123" spans="1:14" ht="12" customHeight="1" x14ac:dyDescent="0.25">
      <c r="B123" s="140" t="s">
        <v>4</v>
      </c>
      <c r="C123" s="162">
        <v>101.72334874432268</v>
      </c>
      <c r="D123" s="162">
        <v>100.89173853305914</v>
      </c>
      <c r="E123" s="162">
        <v>101.40178654723653</v>
      </c>
      <c r="F123" s="162">
        <v>109.83885820670731</v>
      </c>
      <c r="G123" s="162">
        <v>90.051883795172316</v>
      </c>
      <c r="H123" s="164">
        <v>90.820053966990315</v>
      </c>
      <c r="I123" s="162">
        <v>98.714273526526952</v>
      </c>
      <c r="J123" s="164">
        <v>104.5060807357064</v>
      </c>
      <c r="K123" s="164">
        <v>87.595748460447552</v>
      </c>
      <c r="L123" s="164">
        <v>102.66540086059305</v>
      </c>
      <c r="M123" s="162">
        <v>103.93242801828613</v>
      </c>
      <c r="N123" s="162">
        <v>100.712704749464</v>
      </c>
    </row>
    <row r="124" spans="1:14" ht="12" customHeight="1" x14ac:dyDescent="0.25">
      <c r="B124" s="140" t="s">
        <v>1</v>
      </c>
      <c r="C124" s="162">
        <v>102.40827328778079</v>
      </c>
      <c r="D124" s="162">
        <v>99.96367042637047</v>
      </c>
      <c r="E124" s="162">
        <v>101.32672358288103</v>
      </c>
      <c r="F124" s="162">
        <v>109.20515553328022</v>
      </c>
      <c r="G124" s="162">
        <v>90.973273491123408</v>
      </c>
      <c r="H124" s="164">
        <v>100.84797970400123</v>
      </c>
      <c r="I124" s="162">
        <v>94.773516089518893</v>
      </c>
      <c r="J124" s="164">
        <v>101.94929502850161</v>
      </c>
      <c r="K124" s="164">
        <v>91.981437854374079</v>
      </c>
      <c r="L124" s="164">
        <v>99.838718219168427</v>
      </c>
      <c r="M124" s="162">
        <v>108.09519060077297</v>
      </c>
      <c r="N124" s="162">
        <v>101.62562305604492</v>
      </c>
    </row>
    <row r="125" spans="1:14" ht="12" customHeight="1" x14ac:dyDescent="0.25">
      <c r="B125" s="140" t="s">
        <v>2</v>
      </c>
      <c r="C125" s="162">
        <v>100.65326691077861</v>
      </c>
      <c r="D125" s="162">
        <v>103.12739687278547</v>
      </c>
      <c r="E125" s="162">
        <v>99.244620160898975</v>
      </c>
      <c r="F125" s="162">
        <v>108.2969754172007</v>
      </c>
      <c r="G125" s="162">
        <v>84.791440755044476</v>
      </c>
      <c r="H125" s="164">
        <v>97.143381142232442</v>
      </c>
      <c r="I125" s="162">
        <v>93.939568150060367</v>
      </c>
      <c r="J125" s="164">
        <v>97.656588838194565</v>
      </c>
      <c r="K125" s="164">
        <v>92.101313745201011</v>
      </c>
      <c r="L125" s="164">
        <v>97.509158108919536</v>
      </c>
      <c r="M125" s="162">
        <v>104.77135641309837</v>
      </c>
      <c r="N125" s="162">
        <v>101.02996130690208</v>
      </c>
    </row>
    <row r="126" spans="1:14" ht="21.75" customHeight="1" x14ac:dyDescent="0.25">
      <c r="A126" s="124">
        <v>2020</v>
      </c>
      <c r="B126" s="140" t="s">
        <v>3</v>
      </c>
      <c r="C126" s="162">
        <v>98.99774298551084</v>
      </c>
      <c r="D126" s="162">
        <v>99.513345965509259</v>
      </c>
      <c r="E126" s="162">
        <v>95.27800747149503</v>
      </c>
      <c r="F126" s="162">
        <v>103.44849387346125</v>
      </c>
      <c r="G126" s="162">
        <v>82.387091386708022</v>
      </c>
      <c r="H126" s="164">
        <v>98.934481191943945</v>
      </c>
      <c r="I126" s="162">
        <v>87.717845974626528</v>
      </c>
      <c r="J126" s="164">
        <v>93.128504335052426</v>
      </c>
      <c r="K126" s="164">
        <v>88.559501800144105</v>
      </c>
      <c r="L126" s="164">
        <v>92.643219998010011</v>
      </c>
      <c r="M126" s="162">
        <v>109.79098928194125</v>
      </c>
      <c r="N126" s="162">
        <v>104.32598864805458</v>
      </c>
    </row>
    <row r="127" spans="1:14" ht="12" customHeight="1" x14ac:dyDescent="0.25">
      <c r="B127" s="140" t="s">
        <v>4</v>
      </c>
      <c r="C127" s="162">
        <v>83.445934136420561</v>
      </c>
      <c r="D127" s="162">
        <v>67.611793728613293</v>
      </c>
      <c r="E127" s="162">
        <v>80.069704173221069</v>
      </c>
      <c r="F127" s="162">
        <v>79.411401911547244</v>
      </c>
      <c r="G127" s="162">
        <v>57.65672673695444</v>
      </c>
      <c r="H127" s="164">
        <v>98.175897228940357</v>
      </c>
      <c r="I127" s="162">
        <v>77.920169068395765</v>
      </c>
      <c r="J127" s="164">
        <v>92.583606796787933</v>
      </c>
      <c r="K127" s="164">
        <v>63.9062940801902</v>
      </c>
      <c r="L127" s="164">
        <v>72.570844167374446</v>
      </c>
      <c r="M127" s="162">
        <v>95.251864307022231</v>
      </c>
      <c r="N127" s="162">
        <v>96.754206611154402</v>
      </c>
    </row>
    <row r="128" spans="1:14" ht="12" customHeight="1" x14ac:dyDescent="0.25">
      <c r="B128" s="140" t="s">
        <v>1</v>
      </c>
      <c r="C128" s="162">
        <v>96.104689081042679</v>
      </c>
      <c r="D128" s="162">
        <v>79.663433023833591</v>
      </c>
      <c r="E128" s="162">
        <v>94.047722925060668</v>
      </c>
      <c r="F128" s="162">
        <v>100.29948692661087</v>
      </c>
      <c r="G128" s="162">
        <v>90.417325353762394</v>
      </c>
      <c r="H128" s="164">
        <v>102.65780940991419</v>
      </c>
      <c r="I128" s="162">
        <v>88.899482163039721</v>
      </c>
      <c r="J128" s="164">
        <v>96.016169401453226</v>
      </c>
      <c r="K128" s="164">
        <v>80.370331773255813</v>
      </c>
      <c r="L128" s="164">
        <v>87.348103628777054</v>
      </c>
      <c r="M128" s="162">
        <v>106.92177988415821</v>
      </c>
      <c r="N128" s="162">
        <v>103.115548642855</v>
      </c>
    </row>
    <row r="129" spans="1:15" ht="12" customHeight="1" x14ac:dyDescent="0.25">
      <c r="B129" s="140" t="s">
        <v>2</v>
      </c>
      <c r="C129" s="162">
        <v>95.819263238747965</v>
      </c>
      <c r="D129" s="162">
        <v>83.66433088228321</v>
      </c>
      <c r="E129" s="162">
        <v>95.113192526610632</v>
      </c>
      <c r="F129" s="162">
        <v>99.458784053584054</v>
      </c>
      <c r="G129" s="162">
        <v>89.405348679970075</v>
      </c>
      <c r="H129" s="164">
        <v>111.90731681700856</v>
      </c>
      <c r="I129" s="162">
        <v>87.192614697334079</v>
      </c>
      <c r="J129" s="164">
        <v>90.116621457613888</v>
      </c>
      <c r="K129" s="164">
        <v>77.072860776629454</v>
      </c>
      <c r="L129" s="164">
        <v>91.961522626995233</v>
      </c>
      <c r="M129" s="162">
        <v>99.58124197966012</v>
      </c>
      <c r="N129" s="162">
        <v>102.97991023438713</v>
      </c>
    </row>
    <row r="130" spans="1:15" ht="12" customHeight="1" thickBot="1" x14ac:dyDescent="0.3">
      <c r="B130" s="140"/>
      <c r="C130" s="162"/>
      <c r="D130" s="162"/>
      <c r="E130" s="162"/>
      <c r="F130" s="162"/>
      <c r="G130" s="162"/>
      <c r="H130" s="164"/>
      <c r="I130" s="162"/>
      <c r="J130" s="164"/>
      <c r="K130" s="164"/>
      <c r="L130" s="164"/>
      <c r="M130" s="162"/>
      <c r="N130" s="162"/>
    </row>
    <row r="131" spans="1:15" ht="12.75" customHeight="1" x14ac:dyDescent="0.3">
      <c r="A131" s="89" t="s">
        <v>210</v>
      </c>
      <c r="B131" s="94"/>
      <c r="C131" s="167"/>
      <c r="D131" s="163"/>
      <c r="E131" s="163"/>
      <c r="F131" s="163"/>
      <c r="G131" s="163"/>
      <c r="H131" s="163"/>
      <c r="I131" s="163"/>
      <c r="J131" s="163"/>
      <c r="K131" s="163"/>
      <c r="L131" s="163"/>
      <c r="M131" s="163"/>
      <c r="N131" s="163"/>
    </row>
    <row r="132" spans="1:15" ht="12.75" customHeight="1" x14ac:dyDescent="0.25">
      <c r="A132" s="90">
        <v>2017</v>
      </c>
      <c r="C132" s="162">
        <f>C177</f>
        <v>1.4723191962655733</v>
      </c>
      <c r="D132" s="162">
        <f t="shared" ref="D132:N132" si="0">D177</f>
        <v>0.49600814350185374</v>
      </c>
      <c r="E132" s="162">
        <f t="shared" si="0"/>
        <v>1.3687822168608648</v>
      </c>
      <c r="F132" s="162">
        <f t="shared" si="0"/>
        <v>-1.2058202860682457</v>
      </c>
      <c r="G132" s="162">
        <f t="shared" si="0"/>
        <v>-18.365396378311289</v>
      </c>
      <c r="H132" s="162">
        <f t="shared" si="0"/>
        <v>4.0936194648761415</v>
      </c>
      <c r="I132" s="162">
        <f t="shared" si="0"/>
        <v>3.1332114020423916</v>
      </c>
      <c r="J132" s="162">
        <f t="shared" si="0"/>
        <v>5.943423935996492</v>
      </c>
      <c r="K132" s="162">
        <f t="shared" si="0"/>
        <v>28.120611711266889</v>
      </c>
      <c r="L132" s="162">
        <f t="shared" si="0"/>
        <v>-2.1543578285707667</v>
      </c>
      <c r="M132" s="162">
        <f t="shared" si="0"/>
        <v>0.7596300270864873</v>
      </c>
      <c r="N132" s="162">
        <f t="shared" si="0"/>
        <v>4.4273755675516071</v>
      </c>
    </row>
    <row r="133" spans="1:15" ht="12.75" customHeight="1" x14ac:dyDescent="0.25">
      <c r="A133" s="90">
        <v>2018</v>
      </c>
      <c r="C133" s="162">
        <f>C181</f>
        <v>2.4893683903950716</v>
      </c>
      <c r="D133" s="162">
        <f t="shared" ref="D133:N133" si="1">D181</f>
        <v>-0.27191034341487352</v>
      </c>
      <c r="E133" s="162">
        <f t="shared" si="1"/>
        <v>3.0388581559733012</v>
      </c>
      <c r="F133" s="162">
        <f t="shared" si="1"/>
        <v>6.0125258953968626</v>
      </c>
      <c r="G133" s="162">
        <f t="shared" si="1"/>
        <v>1.322601541233027</v>
      </c>
      <c r="H133" s="162">
        <f t="shared" si="1"/>
        <v>3.6737640244274985</v>
      </c>
      <c r="I133" s="162">
        <f t="shared" si="1"/>
        <v>-3.1135255555229691</v>
      </c>
      <c r="J133" s="162">
        <f t="shared" si="1"/>
        <v>10.145917220258994</v>
      </c>
      <c r="K133" s="162">
        <f t="shared" si="1"/>
        <v>-9.6318451122131847</v>
      </c>
      <c r="L133" s="162">
        <f t="shared" si="1"/>
        <v>3.2462356824892993</v>
      </c>
      <c r="M133" s="162">
        <f t="shared" si="1"/>
        <v>2.2455099496933286</v>
      </c>
      <c r="N133" s="162">
        <f t="shared" si="1"/>
        <v>1.3541027396844498</v>
      </c>
    </row>
    <row r="134" spans="1:15" ht="12.75" customHeight="1" x14ac:dyDescent="0.25">
      <c r="A134" s="90">
        <v>2019</v>
      </c>
      <c r="C134" s="162">
        <f>C185</f>
        <v>-0.3593051500182014</v>
      </c>
      <c r="D134" s="162">
        <f t="shared" ref="D134:N134" si="2">D185</f>
        <v>1.4473053963767057</v>
      </c>
      <c r="E134" s="162">
        <f t="shared" si="2"/>
        <v>-1.2330992300177996</v>
      </c>
      <c r="F134" s="162">
        <f t="shared" si="2"/>
        <v>3.5295262179948992</v>
      </c>
      <c r="G134" s="162">
        <f t="shared" si="2"/>
        <v>-11.16333267067138</v>
      </c>
      <c r="H134" s="162">
        <f t="shared" si="2"/>
        <v>-3.5783611094880854</v>
      </c>
      <c r="I134" s="162">
        <f t="shared" si="2"/>
        <v>-1.2400030310153909</v>
      </c>
      <c r="J134" s="162">
        <f t="shared" si="2"/>
        <v>-6.270511737848409</v>
      </c>
      <c r="K134" s="162">
        <f t="shared" si="2"/>
        <v>-1.4017062046318074</v>
      </c>
      <c r="L134" s="162">
        <f t="shared" si="2"/>
        <v>-2.004182775360249</v>
      </c>
      <c r="M134" s="162">
        <f t="shared" si="2"/>
        <v>2.1367174271797467</v>
      </c>
      <c r="N134" s="162">
        <f t="shared" si="2"/>
        <v>-0.12850809197027502</v>
      </c>
      <c r="O134" s="162"/>
    </row>
    <row r="135" spans="1:15" ht="12.75" customHeight="1" x14ac:dyDescent="0.25">
      <c r="A135" s="90">
        <v>2020</v>
      </c>
      <c r="C135" s="162">
        <f>C189</f>
        <v>-8.3520544529642393</v>
      </c>
      <c r="D135" s="162">
        <f t="shared" ref="D135:N135" si="3">D189</f>
        <v>-18.343348844177626</v>
      </c>
      <c r="E135" s="162">
        <f t="shared" si="3"/>
        <v>-10.456233814128581</v>
      </c>
      <c r="F135" s="162">
        <f t="shared" si="3"/>
        <v>-12.846629694332009</v>
      </c>
      <c r="G135" s="162">
        <f t="shared" si="3"/>
        <v>-11.159669325651649</v>
      </c>
      <c r="H135" s="162">
        <f t="shared" si="3"/>
        <v>2.9559996534804611</v>
      </c>
      <c r="I135" s="162">
        <f t="shared" si="3"/>
        <v>-10.714890275414717</v>
      </c>
      <c r="J135" s="162">
        <f t="shared" si="3"/>
        <v>-9.9555000438598285</v>
      </c>
      <c r="K135" s="162">
        <f t="shared" si="3"/>
        <v>-13.046039757040489</v>
      </c>
      <c r="L135" s="162">
        <f t="shared" si="3"/>
        <v>-14.871038807284918</v>
      </c>
      <c r="M135" s="162">
        <f t="shared" si="3"/>
        <v>-1.4782492076629694</v>
      </c>
      <c r="N135" s="162">
        <f t="shared" si="3"/>
        <v>0.56316667718074598</v>
      </c>
      <c r="O135" s="162"/>
    </row>
    <row r="136" spans="1:15" ht="12.75" customHeight="1" x14ac:dyDescent="0.3">
      <c r="A136" s="128"/>
      <c r="C136" s="162"/>
      <c r="D136" s="162"/>
      <c r="E136" s="162"/>
      <c r="F136" s="162"/>
      <c r="G136" s="162"/>
      <c r="H136" s="162"/>
      <c r="I136" s="162"/>
      <c r="J136" s="162"/>
      <c r="K136" s="162"/>
      <c r="L136" s="162"/>
      <c r="M136" s="162"/>
      <c r="N136" s="162"/>
    </row>
    <row r="137" spans="1:15" ht="12.75" customHeight="1" x14ac:dyDescent="0.3">
      <c r="A137" s="128" t="s">
        <v>11</v>
      </c>
      <c r="C137" s="188"/>
      <c r="D137" s="162"/>
      <c r="E137" s="162"/>
      <c r="F137" s="162"/>
      <c r="G137" s="162"/>
      <c r="H137" s="162"/>
      <c r="I137" s="162"/>
      <c r="J137" s="162"/>
      <c r="K137" s="162"/>
      <c r="L137" s="162"/>
      <c r="M137" s="162"/>
      <c r="N137" s="162"/>
    </row>
    <row r="138" spans="1:15" ht="12.75" customHeight="1" x14ac:dyDescent="0.25">
      <c r="A138" s="124">
        <v>2017</v>
      </c>
      <c r="B138" s="119" t="s">
        <v>3</v>
      </c>
      <c r="C138" s="162">
        <v>2.4515014097383769</v>
      </c>
      <c r="D138" s="162">
        <v>0.73346728061285393</v>
      </c>
      <c r="E138" s="162">
        <v>3.352807045104278</v>
      </c>
      <c r="F138" s="162">
        <v>0.42087119395481931</v>
      </c>
      <c r="G138" s="162">
        <v>-2.2241919765985885</v>
      </c>
      <c r="H138" s="162">
        <v>11.262569888583872</v>
      </c>
      <c r="I138" s="162">
        <v>9.9226775846035675</v>
      </c>
      <c r="J138" s="162">
        <v>2.576204821357897</v>
      </c>
      <c r="K138" s="162">
        <v>10.205902492103736</v>
      </c>
      <c r="L138" s="162">
        <v>-2.1465045523586634</v>
      </c>
      <c r="M138" s="162">
        <v>0.15649602542673335</v>
      </c>
      <c r="N138" s="162">
        <v>1.6849593269743668</v>
      </c>
    </row>
    <row r="139" spans="1:15" ht="12.5" x14ac:dyDescent="0.25">
      <c r="B139" s="124" t="s">
        <v>4</v>
      </c>
      <c r="C139" s="162">
        <v>-0.40889359553466509</v>
      </c>
      <c r="D139" s="162">
        <v>-0.30249312863441791</v>
      </c>
      <c r="E139" s="162">
        <v>-1.032440115745048</v>
      </c>
      <c r="F139" s="162">
        <v>0.58253661934231094</v>
      </c>
      <c r="G139" s="162">
        <v>-8.3142680074668291</v>
      </c>
      <c r="H139" s="162">
        <v>-5.5135229116765156</v>
      </c>
      <c r="I139" s="162">
        <v>-0.78395759339766613</v>
      </c>
      <c r="J139" s="162">
        <v>-3.3535659486817027</v>
      </c>
      <c r="K139" s="162">
        <v>8.861556528058756</v>
      </c>
      <c r="L139" s="162">
        <v>-0.36940177866274793</v>
      </c>
      <c r="M139" s="162">
        <v>2.3974354273779586</v>
      </c>
      <c r="N139" s="162">
        <v>-1.299580443872872</v>
      </c>
    </row>
    <row r="140" spans="1:15" ht="12.5" x14ac:dyDescent="0.25">
      <c r="B140" s="129" t="s">
        <v>1</v>
      </c>
      <c r="C140" s="162">
        <v>8.4353569658479621E-2</v>
      </c>
      <c r="D140" s="162">
        <v>0.45091295188008917</v>
      </c>
      <c r="E140" s="162">
        <v>-1.180164188386279</v>
      </c>
      <c r="F140" s="162">
        <v>-1.4038488566425311</v>
      </c>
      <c r="G140" s="162">
        <v>2.0838176635451067</v>
      </c>
      <c r="H140" s="162">
        <v>-11.622428329761503</v>
      </c>
      <c r="I140" s="162">
        <v>-0.28132819232931094</v>
      </c>
      <c r="J140" s="162">
        <v>4.5606329268590651</v>
      </c>
      <c r="K140" s="162">
        <v>6.332186322311717</v>
      </c>
      <c r="L140" s="162">
        <v>0.14379242512652102</v>
      </c>
      <c r="M140" s="162">
        <v>5.0602886238102052</v>
      </c>
      <c r="N140" s="162">
        <v>-0.7294212444856063</v>
      </c>
    </row>
    <row r="141" spans="1:15" ht="12.5" x14ac:dyDescent="0.25">
      <c r="B141" s="133" t="s">
        <v>2</v>
      </c>
      <c r="C141" s="162">
        <v>0.91501435864547176</v>
      </c>
      <c r="D141" s="162">
        <v>-0.33326687502558405</v>
      </c>
      <c r="E141" s="162">
        <v>1.3799266267251031</v>
      </c>
      <c r="F141" s="162">
        <v>2.7033865248633715</v>
      </c>
      <c r="G141" s="162">
        <v>-6.6097528789631603</v>
      </c>
      <c r="H141" s="162">
        <v>6.6712605216527443</v>
      </c>
      <c r="I141" s="162">
        <v>2.4409380260264291</v>
      </c>
      <c r="J141" s="162">
        <v>-4.599693062293186</v>
      </c>
      <c r="K141" s="162">
        <v>2.3786495653236983</v>
      </c>
      <c r="L141" s="162">
        <v>-0.18274179340309615</v>
      </c>
      <c r="M141" s="162">
        <v>-1.6998094829423493E-2</v>
      </c>
      <c r="N141" s="162">
        <v>0.56234372385819409</v>
      </c>
    </row>
    <row r="142" spans="1:15" ht="20.25" customHeight="1" x14ac:dyDescent="0.25">
      <c r="A142" s="124">
        <v>2018</v>
      </c>
      <c r="B142" s="137" t="s">
        <v>3</v>
      </c>
      <c r="C142" s="162">
        <v>1.4295587066865956</v>
      </c>
      <c r="D142" s="162">
        <v>-1.6640235293548522</v>
      </c>
      <c r="E142" s="162">
        <v>2.2972075123529612</v>
      </c>
      <c r="F142" s="162">
        <v>0.99799872158372605</v>
      </c>
      <c r="G142" s="162">
        <v>6.2737293738433397</v>
      </c>
      <c r="H142" s="162">
        <v>9.4833877508514028</v>
      </c>
      <c r="I142" s="162">
        <v>1.7445459560366583</v>
      </c>
      <c r="J142" s="162">
        <v>6.3025516768857148</v>
      </c>
      <c r="K142" s="162">
        <v>-6.5852708875051347</v>
      </c>
      <c r="L142" s="162">
        <v>-3.7490205437951118E-2</v>
      </c>
      <c r="M142" s="162">
        <v>0.80080629076069165</v>
      </c>
      <c r="N142" s="162">
        <v>-0.70045167646157758</v>
      </c>
    </row>
    <row r="143" spans="1:15" ht="12.5" x14ac:dyDescent="0.25">
      <c r="B143" s="140" t="s">
        <v>4</v>
      </c>
      <c r="C143" s="162">
        <v>1.5388506435393801</v>
      </c>
      <c r="D143" s="162">
        <v>1.582617597785263</v>
      </c>
      <c r="E143" s="162">
        <v>1.1870447282645635</v>
      </c>
      <c r="F143" s="162">
        <v>4.8004246221994284</v>
      </c>
      <c r="G143" s="162">
        <v>2.4896764334947363</v>
      </c>
      <c r="H143" s="162">
        <v>-3.7112499775707297</v>
      </c>
      <c r="I143" s="162">
        <v>-6.1205389502194336</v>
      </c>
      <c r="J143" s="162">
        <v>7.3753385754974587</v>
      </c>
      <c r="K143" s="162">
        <v>-6.2226523538035039</v>
      </c>
      <c r="L143" s="162">
        <v>3.8877184336377324</v>
      </c>
      <c r="M143" s="162">
        <v>0.56126729450889368</v>
      </c>
      <c r="N143" s="162">
        <v>5.7172209804989826</v>
      </c>
    </row>
    <row r="144" spans="1:15" ht="12.5" x14ac:dyDescent="0.25">
      <c r="B144" s="140" t="s">
        <v>1</v>
      </c>
      <c r="C144" s="162">
        <v>-0.88164105532558823</v>
      </c>
      <c r="D144" s="162">
        <v>1.2589999945683772</v>
      </c>
      <c r="E144" s="162">
        <v>-0.32729551485251029</v>
      </c>
      <c r="F144" s="162">
        <v>-4.9690314755390652E-2</v>
      </c>
      <c r="G144" s="162">
        <v>1.0367593468555203</v>
      </c>
      <c r="H144" s="162">
        <v>2.1940991904168428</v>
      </c>
      <c r="I144" s="162">
        <v>-2.4537551904978305</v>
      </c>
      <c r="J144" s="162">
        <v>0.62340042596269463</v>
      </c>
      <c r="K144" s="162">
        <v>-8.414561795548325</v>
      </c>
      <c r="L144" s="162">
        <v>0.18235035702192093</v>
      </c>
      <c r="M144" s="162">
        <v>-3.3089665778377464</v>
      </c>
      <c r="N144" s="162">
        <v>-1.7865224532369828</v>
      </c>
    </row>
    <row r="145" spans="1:14" ht="12.5" x14ac:dyDescent="0.25">
      <c r="B145" s="140" t="s">
        <v>2</v>
      </c>
      <c r="C145" s="162">
        <v>-1.1458727904652077</v>
      </c>
      <c r="D145" s="162">
        <v>-1.1975899954454361</v>
      </c>
      <c r="E145" s="162">
        <v>-0.68403469765643266</v>
      </c>
      <c r="F145" s="162">
        <v>-0.39707315835156853</v>
      </c>
      <c r="G145" s="162">
        <v>-2.9793886445494189</v>
      </c>
      <c r="H145" s="162">
        <v>-2.9206868667383201</v>
      </c>
      <c r="I145" s="162">
        <v>-1.8304779389880066</v>
      </c>
      <c r="J145" s="162">
        <v>0.10579687349510092</v>
      </c>
      <c r="K145" s="162">
        <v>-4.4548664366722885</v>
      </c>
      <c r="L145" s="162">
        <v>1.6824239681504594</v>
      </c>
      <c r="M145" s="162">
        <v>-1.3141354335420519</v>
      </c>
      <c r="N145" s="162">
        <v>-3.8261525924403905</v>
      </c>
    </row>
    <row r="146" spans="1:14" ht="20.25" customHeight="1" x14ac:dyDescent="0.25">
      <c r="A146" s="140">
        <v>2019</v>
      </c>
      <c r="B146" s="178" t="s">
        <v>3</v>
      </c>
      <c r="C146" s="162">
        <v>2.1244150018589592</v>
      </c>
      <c r="D146" s="162">
        <v>0.86709274505512024</v>
      </c>
      <c r="E146" s="162">
        <v>2.3936898088120051</v>
      </c>
      <c r="F146" s="162">
        <v>4.4718708005482277</v>
      </c>
      <c r="G146" s="162">
        <v>-5.9261449229904395</v>
      </c>
      <c r="H146" s="162">
        <v>9.3821385204786889</v>
      </c>
      <c r="I146" s="162">
        <v>2.6864526425176782</v>
      </c>
      <c r="J146" s="162">
        <v>-3.2499396589544594</v>
      </c>
      <c r="K146" s="162">
        <v>3.3219365203661644</v>
      </c>
      <c r="L146" s="162">
        <v>-0.87748148676296545</v>
      </c>
      <c r="M146" s="162">
        <v>1.2583169186995535</v>
      </c>
      <c r="N146" s="162">
        <v>2.6730834874298282</v>
      </c>
    </row>
    <row r="147" spans="1:14" ht="13.5" customHeight="1" x14ac:dyDescent="0.25">
      <c r="A147" s="140"/>
      <c r="B147" s="178" t="s">
        <v>4</v>
      </c>
      <c r="C147" s="162">
        <v>-1.9057333104531171</v>
      </c>
      <c r="D147" s="162">
        <v>0.18738824473378823</v>
      </c>
      <c r="E147" s="162">
        <v>-3.5187723368002688</v>
      </c>
      <c r="F147" s="162">
        <v>-1.6451292878644996</v>
      </c>
      <c r="G147" s="162">
        <v>-4.4338457001867893</v>
      </c>
      <c r="H147" s="162">
        <v>-18.212813038968179</v>
      </c>
      <c r="I147" s="162">
        <v>3.5685749605240513</v>
      </c>
      <c r="J147" s="162">
        <v>-3.986199371803012</v>
      </c>
      <c r="K147" s="162">
        <v>3.3854636093580526</v>
      </c>
      <c r="L147" s="162">
        <v>-1.93829462228442</v>
      </c>
      <c r="M147" s="162">
        <v>2.9830731160778168</v>
      </c>
      <c r="N147" s="162">
        <v>-0.80217397163859783</v>
      </c>
    </row>
    <row r="148" spans="1:14" ht="13.5" customHeight="1" x14ac:dyDescent="0.25">
      <c r="A148" s="140"/>
      <c r="B148" s="178" t="s">
        <v>1</v>
      </c>
      <c r="C148" s="162">
        <v>0.6733208765862031</v>
      </c>
      <c r="D148" s="162">
        <v>-0.91986531323827725</v>
      </c>
      <c r="E148" s="162">
        <v>-7.4025287829149189E-2</v>
      </c>
      <c r="F148" s="162">
        <v>-0.5769385113549852</v>
      </c>
      <c r="G148" s="162">
        <v>1.023176481290311</v>
      </c>
      <c r="H148" s="162">
        <v>11.041532457859681</v>
      </c>
      <c r="I148" s="162">
        <v>-3.9920847271890048</v>
      </c>
      <c r="J148" s="162">
        <v>-2.446542525760631</v>
      </c>
      <c r="K148" s="162">
        <v>5.0067377367142507</v>
      </c>
      <c r="L148" s="162">
        <v>-2.7532962592362709</v>
      </c>
      <c r="M148" s="162">
        <v>4.0052586684056202</v>
      </c>
      <c r="N148" s="162">
        <v>0.90645793780628203</v>
      </c>
    </row>
    <row r="149" spans="1:14" ht="13.5" customHeight="1" x14ac:dyDescent="0.25">
      <c r="A149" s="140"/>
      <c r="B149" s="178" t="s">
        <v>2</v>
      </c>
      <c r="C149" s="162">
        <v>-1.7137349558373871</v>
      </c>
      <c r="D149" s="162">
        <v>3.1648762324561597</v>
      </c>
      <c r="E149" s="162">
        <v>-2.0548413571065294</v>
      </c>
      <c r="F149" s="162">
        <v>-0.83162751029896009</v>
      </c>
      <c r="G149" s="162">
        <v>-6.795218528309988</v>
      </c>
      <c r="H149" s="162">
        <v>-3.6734484643541232</v>
      </c>
      <c r="I149" s="162">
        <v>-0.87993774407484349</v>
      </c>
      <c r="J149" s="162">
        <v>-4.2106286160261792</v>
      </c>
      <c r="K149" s="162">
        <v>0.13032617626256293</v>
      </c>
      <c r="L149" s="162">
        <v>-2.3333233356772287</v>
      </c>
      <c r="M149" s="162">
        <v>-3.0749140356766458</v>
      </c>
      <c r="N149" s="162">
        <v>-0.58613342898211629</v>
      </c>
    </row>
    <row r="150" spans="1:14" ht="20.25" customHeight="1" x14ac:dyDescent="0.25">
      <c r="A150" s="140">
        <v>2020</v>
      </c>
      <c r="B150" s="178" t="s">
        <v>3</v>
      </c>
      <c r="C150" s="162">
        <v>-1.6447791274725954</v>
      </c>
      <c r="D150" s="162">
        <v>-3.504452761213761</v>
      </c>
      <c r="E150" s="162">
        <v>-3.9968037390572198</v>
      </c>
      <c r="F150" s="162">
        <v>-4.4770239658691091</v>
      </c>
      <c r="G150" s="162">
        <v>-2.8356038615765744</v>
      </c>
      <c r="H150" s="162">
        <v>1.8437695174404745</v>
      </c>
      <c r="I150" s="162">
        <v>-6.6231113235427852</v>
      </c>
      <c r="J150" s="162">
        <v>-4.6367424430978632</v>
      </c>
      <c r="K150" s="162">
        <v>-3.845560721159047</v>
      </c>
      <c r="L150" s="162">
        <v>-4.9902370251973522</v>
      </c>
      <c r="M150" s="162">
        <v>4.7910354897489293</v>
      </c>
      <c r="N150" s="162">
        <v>3.2624256196041035</v>
      </c>
    </row>
    <row r="151" spans="1:14" ht="13.5" customHeight="1" x14ac:dyDescent="0.25">
      <c r="A151" s="140"/>
      <c r="B151" s="178" t="s">
        <v>4</v>
      </c>
      <c r="C151" s="162">
        <v>-15.709255968963266</v>
      </c>
      <c r="D151" s="162">
        <v>-32.057561654044733</v>
      </c>
      <c r="E151" s="162">
        <v>-15.962029120753741</v>
      </c>
      <c r="F151" s="162">
        <v>-23.235806595034912</v>
      </c>
      <c r="G151" s="162">
        <v>-30.017280903478373</v>
      </c>
      <c r="H151" s="162">
        <v>-0.76675386969670134</v>
      </c>
      <c r="I151" s="162">
        <v>-11.169536594713991</v>
      </c>
      <c r="J151" s="162">
        <v>-0.58510285562419773</v>
      </c>
      <c r="K151" s="162">
        <v>-27.838015366877087</v>
      </c>
      <c r="L151" s="162">
        <v>-21.666319274164614</v>
      </c>
      <c r="M151" s="162">
        <v>-13.242548473247485</v>
      </c>
      <c r="N151" s="162">
        <v>-7.2578100001943984</v>
      </c>
    </row>
    <row r="152" spans="1:14" ht="13.5" customHeight="1" x14ac:dyDescent="0.25">
      <c r="A152" s="140"/>
      <c r="B152" s="178" t="s">
        <v>1</v>
      </c>
      <c r="C152" s="162">
        <v>15.170008072444974</v>
      </c>
      <c r="D152" s="162">
        <v>17.824759011119152</v>
      </c>
      <c r="E152" s="162">
        <v>17.457312845317684</v>
      </c>
      <c r="F152" s="162">
        <v>26.303634632127391</v>
      </c>
      <c r="G152" s="162">
        <v>56.820080623498882</v>
      </c>
      <c r="H152" s="162">
        <v>4.5651858628012132</v>
      </c>
      <c r="I152" s="162">
        <v>14.090463644921858</v>
      </c>
      <c r="J152" s="162">
        <v>3.7075274159489524</v>
      </c>
      <c r="K152" s="162">
        <v>25.762779597900632</v>
      </c>
      <c r="L152" s="162">
        <v>20.362529375186721</v>
      </c>
      <c r="M152" s="162">
        <v>12.251640072388215</v>
      </c>
      <c r="N152" s="162">
        <v>6.5747446591817971</v>
      </c>
    </row>
    <row r="153" spans="1:14" ht="13.5" customHeight="1" x14ac:dyDescent="0.25">
      <c r="A153" s="140"/>
      <c r="B153" s="178" t="s">
        <v>2</v>
      </c>
      <c r="C153" s="162">
        <v>-0.29699470964836827</v>
      </c>
      <c r="D153" s="162">
        <v>5.0222513725370455</v>
      </c>
      <c r="E153" s="162">
        <v>1.1329031351444252</v>
      </c>
      <c r="F153" s="162">
        <v>-0.8381925957826275</v>
      </c>
      <c r="G153" s="162">
        <v>-1.1192287206383433</v>
      </c>
      <c r="H153" s="162">
        <v>9.0100377752665217</v>
      </c>
      <c r="I153" s="162">
        <v>-1.9199970845446335</v>
      </c>
      <c r="J153" s="162">
        <v>-6.1443275446375516</v>
      </c>
      <c r="K153" s="162">
        <v>-4.1028460675381133</v>
      </c>
      <c r="L153" s="162">
        <v>5.2816475762597737</v>
      </c>
      <c r="M153" s="162">
        <v>-6.8653345580769631</v>
      </c>
      <c r="N153" s="162">
        <v>-0.13154020926335885</v>
      </c>
    </row>
    <row r="154" spans="1:14" ht="13.5" customHeight="1" x14ac:dyDescent="0.25">
      <c r="A154" s="140"/>
      <c r="B154" s="178"/>
      <c r="C154" s="162"/>
      <c r="D154" s="162"/>
      <c r="E154" s="162"/>
      <c r="F154" s="162"/>
      <c r="G154" s="162"/>
      <c r="H154" s="162"/>
      <c r="I154" s="162"/>
      <c r="J154" s="162"/>
      <c r="K154" s="162"/>
      <c r="L154" s="162"/>
      <c r="M154" s="162"/>
      <c r="N154" s="162"/>
    </row>
    <row r="155" spans="1:14" ht="12" customHeight="1" x14ac:dyDescent="0.3">
      <c r="A155" s="85" t="s">
        <v>75</v>
      </c>
      <c r="B155" s="90"/>
      <c r="C155" s="162"/>
      <c r="D155" s="162"/>
      <c r="E155" s="162"/>
      <c r="F155" s="162"/>
      <c r="G155" s="162"/>
      <c r="H155" s="162"/>
      <c r="I155" s="162"/>
      <c r="J155" s="162"/>
      <c r="K155" s="162"/>
      <c r="L155" s="162"/>
      <c r="M155" s="162"/>
      <c r="N155" s="162"/>
    </row>
    <row r="156" spans="1:14" ht="13.5" customHeight="1" x14ac:dyDescent="0.25">
      <c r="A156" s="124">
        <v>2017</v>
      </c>
      <c r="B156" s="119" t="s">
        <v>3</v>
      </c>
      <c r="C156" s="162">
        <v>1.2807447002849859</v>
      </c>
      <c r="D156" s="162">
        <v>-0.63824555190233889</v>
      </c>
      <c r="E156" s="162">
        <v>2.6792678582567842</v>
      </c>
      <c r="F156" s="162">
        <v>-1.4458526580422459</v>
      </c>
      <c r="G156" s="162">
        <v>-20.085001722271688</v>
      </c>
      <c r="H156" s="162">
        <v>16.234561349657284</v>
      </c>
      <c r="I156" s="162">
        <v>-0.58479280314719384</v>
      </c>
      <c r="J156" s="162">
        <v>11.645457708618068</v>
      </c>
      <c r="K156" s="162">
        <v>21.42661203952445</v>
      </c>
      <c r="L156" s="162">
        <v>-0.75608410812798565</v>
      </c>
      <c r="M156" s="162">
        <v>-7.3755718386254721</v>
      </c>
      <c r="N156" s="162">
        <v>11.764353786136184</v>
      </c>
    </row>
    <row r="157" spans="1:14" ht="13.5" customHeight="1" x14ac:dyDescent="0.25">
      <c r="B157" s="124" t="s">
        <v>4</v>
      </c>
      <c r="C157" s="162">
        <v>0.26217750611252644</v>
      </c>
      <c r="D157" s="162">
        <v>0.85494371008287828</v>
      </c>
      <c r="E157" s="162">
        <v>-0.21195318448961054</v>
      </c>
      <c r="F157" s="162">
        <v>-2.5764730286732762</v>
      </c>
      <c r="G157" s="162">
        <v>-22.533544196114619</v>
      </c>
      <c r="H157" s="162">
        <v>4.497378761578541</v>
      </c>
      <c r="I157" s="162">
        <v>0.12206558599761053</v>
      </c>
      <c r="J157" s="162">
        <v>4.9419737518740625</v>
      </c>
      <c r="K157" s="162">
        <v>26.066271155952503</v>
      </c>
      <c r="L157" s="162">
        <v>-3.7463323376427882</v>
      </c>
      <c r="M157" s="162">
        <v>-0.42059981399762414</v>
      </c>
      <c r="N157" s="162">
        <v>4.5118696570488614</v>
      </c>
    </row>
    <row r="158" spans="1:14" ht="13.5" customHeight="1" x14ac:dyDescent="0.25">
      <c r="B158" s="129" t="s">
        <v>1</v>
      </c>
      <c r="C158" s="162">
        <v>1.3181037602344459</v>
      </c>
      <c r="D158" s="162">
        <v>1.2417660754616699</v>
      </c>
      <c r="E158" s="162">
        <v>0.56940914453424973</v>
      </c>
      <c r="F158" s="162">
        <v>-2.9792215068460748</v>
      </c>
      <c r="G158" s="162">
        <v>-15.506564485142993</v>
      </c>
      <c r="H158" s="162">
        <v>-3.2402718879974035</v>
      </c>
      <c r="I158" s="162">
        <v>2.3011278675092672</v>
      </c>
      <c r="J158" s="162">
        <v>8.842607114330491</v>
      </c>
      <c r="K158" s="162">
        <v>33.945905058004612</v>
      </c>
      <c r="L158" s="162">
        <v>-1.5233261770651763</v>
      </c>
      <c r="M158" s="162">
        <v>3.6878049415620007</v>
      </c>
      <c r="N158" s="162">
        <v>1.8504890521792827</v>
      </c>
    </row>
    <row r="159" spans="1:14" ht="13.5" customHeight="1" x14ac:dyDescent="0.25">
      <c r="B159" s="133" t="s">
        <v>2</v>
      </c>
      <c r="C159" s="162">
        <v>3.0530522363983792</v>
      </c>
      <c r="D159" s="162">
        <v>0.54539676809213233</v>
      </c>
      <c r="E159" s="162">
        <v>2.4734220715027622</v>
      </c>
      <c r="F159" s="162">
        <v>2.2801355347723318</v>
      </c>
      <c r="G159" s="162">
        <v>-14.534350380909888</v>
      </c>
      <c r="H159" s="162">
        <v>-0.89210887851682852</v>
      </c>
      <c r="I159" s="162">
        <v>11.408731719441857</v>
      </c>
      <c r="J159" s="162">
        <v>-1.1104417776922726</v>
      </c>
      <c r="K159" s="162">
        <v>30.603114991265869</v>
      </c>
      <c r="L159" s="162">
        <v>-2.5462058107372565</v>
      </c>
      <c r="M159" s="162">
        <v>7.7290831221485723</v>
      </c>
      <c r="N159" s="162">
        <v>0.1916799006560943</v>
      </c>
    </row>
    <row r="160" spans="1:14" ht="20.25" customHeight="1" x14ac:dyDescent="0.25">
      <c r="A160" s="124">
        <v>2018</v>
      </c>
      <c r="B160" s="137" t="s">
        <v>3</v>
      </c>
      <c r="C160" s="162">
        <v>2.0251091285759415</v>
      </c>
      <c r="D160" s="162">
        <v>-1.8476178996602144</v>
      </c>
      <c r="E160" s="162">
        <v>1.4268041851506652</v>
      </c>
      <c r="F160" s="162">
        <v>2.8679484171433955</v>
      </c>
      <c r="G160" s="162">
        <v>-7.1063333354907554</v>
      </c>
      <c r="H160" s="162">
        <v>-2.4769274726608614</v>
      </c>
      <c r="I160" s="162">
        <v>3.1200392258293297</v>
      </c>
      <c r="J160" s="162">
        <v>2.4819780721938578</v>
      </c>
      <c r="K160" s="162">
        <v>10.704184914517324</v>
      </c>
      <c r="L160" s="162">
        <v>-0.4458061350098963</v>
      </c>
      <c r="M160" s="162">
        <v>8.422108106898385</v>
      </c>
      <c r="N160" s="162">
        <v>-2.1587005024007899</v>
      </c>
    </row>
    <row r="161" spans="1:14" ht="12.5" x14ac:dyDescent="0.25">
      <c r="B161" s="140" t="s">
        <v>4</v>
      </c>
      <c r="C161" s="162">
        <v>4.0204561602580124</v>
      </c>
      <c r="D161" s="162">
        <v>8.2771385148783239E-3</v>
      </c>
      <c r="E161" s="162">
        <v>3.7014409947128124</v>
      </c>
      <c r="F161" s="162">
        <v>7.1816742396412669</v>
      </c>
      <c r="G161" s="162">
        <v>3.8399501455889107</v>
      </c>
      <c r="H161" s="162">
        <v>-0.61673330008567007</v>
      </c>
      <c r="I161" s="162">
        <v>-2.426528299934716</v>
      </c>
      <c r="J161" s="162">
        <v>13.858697440874934</v>
      </c>
      <c r="K161" s="162">
        <v>-4.6353445080339339</v>
      </c>
      <c r="L161" s="162">
        <v>3.8080493921886172</v>
      </c>
      <c r="M161" s="162">
        <v>6.4779068778982429</v>
      </c>
      <c r="N161" s="162">
        <v>4.7970244353918279</v>
      </c>
    </row>
    <row r="162" spans="1:14" ht="12.5" x14ac:dyDescent="0.25">
      <c r="B162" s="140" t="s">
        <v>1</v>
      </c>
      <c r="C162" s="162">
        <v>3.0164710421519914</v>
      </c>
      <c r="D162" s="162">
        <v>0.81280335477660337</v>
      </c>
      <c r="E162" s="162">
        <v>4.5964405633551531</v>
      </c>
      <c r="F162" s="162">
        <v>8.6537497519433959</v>
      </c>
      <c r="G162" s="162">
        <v>2.7748794429735213</v>
      </c>
      <c r="H162" s="162">
        <v>14.92037202487313</v>
      </c>
      <c r="I162" s="162">
        <v>-4.5522209148051491</v>
      </c>
      <c r="J162" s="162">
        <v>9.5713461545880563</v>
      </c>
      <c r="K162" s="162">
        <v>-17.861053510421243</v>
      </c>
      <c r="L162" s="162">
        <v>3.8480181571187932</v>
      </c>
      <c r="M162" s="162">
        <v>-2.0042778530931948</v>
      </c>
      <c r="N162" s="162">
        <v>3.6810738426483969</v>
      </c>
    </row>
    <row r="163" spans="1:14" ht="12.5" x14ac:dyDescent="0.25">
      <c r="B163" s="140" t="s">
        <v>2</v>
      </c>
      <c r="C163" s="162">
        <v>0.91266792953503817</v>
      </c>
      <c r="D163" s="162">
        <v>-6.1458638586953107E-2</v>
      </c>
      <c r="E163" s="162">
        <v>2.4669952661060757</v>
      </c>
      <c r="F163" s="162">
        <v>5.3736576154054028</v>
      </c>
      <c r="G163" s="162">
        <v>6.7700530079646493</v>
      </c>
      <c r="H163" s="162">
        <v>4.5866592991932853</v>
      </c>
      <c r="I163" s="162">
        <v>-8.532047488690008</v>
      </c>
      <c r="J163" s="162">
        <v>14.975803258880704</v>
      </c>
      <c r="K163" s="162">
        <v>-23.343620506633545</v>
      </c>
      <c r="L163" s="162">
        <v>5.7885019106491908</v>
      </c>
      <c r="M163" s="162">
        <v>-3.2756330615657747</v>
      </c>
      <c r="N163" s="162">
        <v>-0.84352248018367826</v>
      </c>
    </row>
    <row r="164" spans="1:14" ht="20.25" customHeight="1" x14ac:dyDescent="0.25">
      <c r="A164" s="124">
        <v>2019</v>
      </c>
      <c r="B164" s="178" t="s">
        <v>3</v>
      </c>
      <c r="C164" s="162">
        <v>1.6039831976636165</v>
      </c>
      <c r="D164" s="162">
        <v>2.5109068125882539</v>
      </c>
      <c r="E164" s="162">
        <v>2.5636376990223031</v>
      </c>
      <c r="F164" s="162">
        <v>8.9980324711647519</v>
      </c>
      <c r="G164" s="162">
        <v>-5.4867976082521359</v>
      </c>
      <c r="H164" s="162">
        <v>4.489938518270864</v>
      </c>
      <c r="I164" s="162">
        <v>-7.6852770278305282</v>
      </c>
      <c r="J164" s="162">
        <v>4.6439217834472357</v>
      </c>
      <c r="K164" s="162">
        <v>-15.21373929847093</v>
      </c>
      <c r="L164" s="162">
        <v>4.8995544497260513</v>
      </c>
      <c r="M164" s="162">
        <v>-2.8366244118993578</v>
      </c>
      <c r="N164" s="162">
        <v>2.5251520937510596</v>
      </c>
    </row>
    <row r="165" spans="1:14" ht="12.5" x14ac:dyDescent="0.25">
      <c r="B165" s="178" t="s">
        <v>4</v>
      </c>
      <c r="C165" s="162">
        <v>-1.8428103002561147</v>
      </c>
      <c r="D165" s="162">
        <v>1.102927479360627</v>
      </c>
      <c r="E165" s="162">
        <v>-2.2061993669313495</v>
      </c>
      <c r="F165" s="162">
        <v>2.2943125490703542</v>
      </c>
      <c r="G165" s="162">
        <v>-11.871482109710229</v>
      </c>
      <c r="H165" s="162">
        <v>-11.246764184290804</v>
      </c>
      <c r="I165" s="162">
        <v>1.8423433538181211</v>
      </c>
      <c r="J165" s="162">
        <v>-6.4286010515893333</v>
      </c>
      <c r="K165" s="162">
        <v>-6.5268202785749851</v>
      </c>
      <c r="L165" s="162">
        <v>-0.98320227069335075</v>
      </c>
      <c r="M165" s="162">
        <v>-0.4966496385762853</v>
      </c>
      <c r="N165" s="162">
        <v>-3.7973935882853027</v>
      </c>
    </row>
    <row r="166" spans="1:14" ht="12.5" x14ac:dyDescent="0.25">
      <c r="B166" s="178" t="s">
        <v>1</v>
      </c>
      <c r="C166" s="162">
        <v>-0.30292712471101657</v>
      </c>
      <c r="D166" s="162">
        <v>-1.0725794999131955</v>
      </c>
      <c r="E166" s="162">
        <v>-1.9577034701283802</v>
      </c>
      <c r="F166" s="162">
        <v>1.7546994955066397</v>
      </c>
      <c r="G166" s="162">
        <v>-11.883329657263243</v>
      </c>
      <c r="H166" s="162">
        <v>-3.5629709186348113</v>
      </c>
      <c r="I166" s="162">
        <v>0.2362632307649104</v>
      </c>
      <c r="J166" s="162">
        <v>-9.2833928343012069</v>
      </c>
      <c r="K166" s="162">
        <v>7.171116509953479</v>
      </c>
      <c r="L166" s="162">
        <v>-3.8846946610282096</v>
      </c>
      <c r="M166" s="162">
        <v>7.0303142539464458</v>
      </c>
      <c r="N166" s="162">
        <v>-1.1595506047635373</v>
      </c>
    </row>
    <row r="167" spans="1:14" ht="12.5" x14ac:dyDescent="0.25">
      <c r="B167" s="178" t="s">
        <v>2</v>
      </c>
      <c r="C167" s="162">
        <v>-0.87563154568300883</v>
      </c>
      <c r="D167" s="162">
        <v>3.2954063713338089</v>
      </c>
      <c r="E167" s="162">
        <v>-3.3109303413750069</v>
      </c>
      <c r="F167" s="162">
        <v>1.3107572450226757</v>
      </c>
      <c r="G167" s="162">
        <v>-15.348966693082676</v>
      </c>
      <c r="H167" s="162">
        <v>-4.3107521887902678</v>
      </c>
      <c r="I167" s="162">
        <v>1.2068149375311199</v>
      </c>
      <c r="J167" s="162">
        <v>-13.19496926366368</v>
      </c>
      <c r="K167" s="162">
        <v>12.314237812052209</v>
      </c>
      <c r="L167" s="162">
        <v>-7.6805795662941208</v>
      </c>
      <c r="M167" s="162">
        <v>5.1206518322206129</v>
      </c>
      <c r="N167" s="162">
        <v>2.1703042237355197</v>
      </c>
    </row>
    <row r="168" spans="1:14" ht="20.25" customHeight="1" x14ac:dyDescent="0.25">
      <c r="A168" s="124">
        <v>2020</v>
      </c>
      <c r="B168" s="178" t="s">
        <v>3</v>
      </c>
      <c r="C168" s="162">
        <v>-4.5341003618315279</v>
      </c>
      <c r="D168" s="162">
        <v>-1.1813814219077012</v>
      </c>
      <c r="E168" s="162">
        <v>-9.3453927868307538</v>
      </c>
      <c r="F168" s="162">
        <v>-7.3673615475720045</v>
      </c>
      <c r="G168" s="162">
        <v>-12.567986854295599</v>
      </c>
      <c r="H168" s="162">
        <v>-10.905438207742213</v>
      </c>
      <c r="I168" s="162">
        <v>-7.96860492766025</v>
      </c>
      <c r="J168" s="162">
        <v>-14.4392212866439</v>
      </c>
      <c r="K168" s="162">
        <v>4.5229398862413506</v>
      </c>
      <c r="L168" s="162">
        <v>-11.511063429989242</v>
      </c>
      <c r="M168" s="162">
        <v>8.788120245967491</v>
      </c>
      <c r="N168" s="162">
        <v>2.7567604096304654</v>
      </c>
    </row>
    <row r="169" spans="1:14" ht="12.5" x14ac:dyDescent="0.25">
      <c r="B169" s="178" t="s">
        <v>4</v>
      </c>
      <c r="C169" s="162">
        <v>-17.967767315487837</v>
      </c>
      <c r="D169" s="162">
        <v>-32.985797735600556</v>
      </c>
      <c r="E169" s="162">
        <v>-21.037185931707647</v>
      </c>
      <c r="F169" s="162">
        <v>-27.701905128964654</v>
      </c>
      <c r="G169" s="162">
        <v>-35.97388049305259</v>
      </c>
      <c r="H169" s="162">
        <v>8.0993601530160007</v>
      </c>
      <c r="I169" s="162">
        <v>-21.064941993969388</v>
      </c>
      <c r="J169" s="162">
        <v>-11.408402128360496</v>
      </c>
      <c r="K169" s="162">
        <v>-27.044068686682831</v>
      </c>
      <c r="L169" s="162">
        <v>-29.313241307150108</v>
      </c>
      <c r="M169" s="162">
        <v>-8.3521225057271113</v>
      </c>
      <c r="N169" s="162">
        <v>-3.9304853823128649</v>
      </c>
    </row>
    <row r="170" spans="1:14" ht="12.5" x14ac:dyDescent="0.25">
      <c r="B170" s="178" t="s">
        <v>1</v>
      </c>
      <c r="C170" s="162">
        <v>-6.1553466378875488</v>
      </c>
      <c r="D170" s="162">
        <v>-20.307615072507048</v>
      </c>
      <c r="E170" s="162">
        <v>-7.1836929098634483</v>
      </c>
      <c r="F170" s="162">
        <v>-8.1549891698614481</v>
      </c>
      <c r="G170" s="162">
        <v>-0.61111150124245617</v>
      </c>
      <c r="H170" s="162">
        <v>1.7946117624021651</v>
      </c>
      <c r="I170" s="162">
        <v>-6.197969822002614</v>
      </c>
      <c r="J170" s="162">
        <v>-5.8196828387971467</v>
      </c>
      <c r="K170" s="162">
        <v>-12.623314390345886</v>
      </c>
      <c r="L170" s="162">
        <v>-12.51079221887812</v>
      </c>
      <c r="M170" s="162">
        <v>-1.0855346200817628</v>
      </c>
      <c r="N170" s="162">
        <v>1.4660924499212413</v>
      </c>
    </row>
    <row r="171" spans="1:14" ht="12.5" x14ac:dyDescent="0.25">
      <c r="B171" s="178" t="s">
        <v>2</v>
      </c>
      <c r="C171" s="162">
        <v>-4.8026296814743468</v>
      </c>
      <c r="D171" s="162">
        <v>-18.872837461912518</v>
      </c>
      <c r="E171" s="162">
        <v>-4.1628731387054803</v>
      </c>
      <c r="F171" s="162">
        <v>-8.1610694385218068</v>
      </c>
      <c r="G171" s="162">
        <v>5.441478389611043</v>
      </c>
      <c r="H171" s="162">
        <v>15.198087096803349</v>
      </c>
      <c r="I171" s="162">
        <v>-7.1822274528115848</v>
      </c>
      <c r="J171" s="162">
        <v>-7.720899808484516</v>
      </c>
      <c r="K171" s="162">
        <v>-16.317305755429167</v>
      </c>
      <c r="L171" s="162">
        <v>-5.6893481489477038</v>
      </c>
      <c r="M171" s="162">
        <v>-4.9537532118744121</v>
      </c>
      <c r="N171" s="162">
        <v>1.9300699537651234</v>
      </c>
    </row>
    <row r="172" spans="1:14" ht="12.5" x14ac:dyDescent="0.25">
      <c r="B172" s="178"/>
      <c r="C172" s="162"/>
      <c r="D172" s="162"/>
      <c r="E172" s="162"/>
      <c r="F172" s="162"/>
      <c r="G172" s="162"/>
      <c r="H172" s="162"/>
      <c r="I172" s="162"/>
      <c r="J172" s="162"/>
      <c r="K172" s="162"/>
      <c r="L172" s="162"/>
      <c r="M172" s="162"/>
      <c r="N172" s="162"/>
    </row>
    <row r="173" spans="1:14" ht="15" x14ac:dyDescent="0.3">
      <c r="A173" s="85" t="s">
        <v>223</v>
      </c>
      <c r="B173" s="132"/>
      <c r="C173" s="162"/>
      <c r="D173" s="162"/>
      <c r="E173" s="162"/>
      <c r="F173" s="162"/>
      <c r="G173" s="162"/>
      <c r="H173" s="162"/>
      <c r="I173" s="162"/>
      <c r="J173" s="162"/>
      <c r="K173" s="162"/>
      <c r="L173" s="162"/>
      <c r="M173" s="162"/>
      <c r="N173" s="162"/>
    </row>
    <row r="174" spans="1:14" ht="13.5" customHeight="1" x14ac:dyDescent="0.25">
      <c r="A174" s="124">
        <v>2017</v>
      </c>
      <c r="B174" s="119" t="s">
        <v>3</v>
      </c>
      <c r="C174" s="162">
        <v>-0.92953906585249513</v>
      </c>
      <c r="D174" s="162">
        <v>-12.560510205383721</v>
      </c>
      <c r="E174" s="162">
        <v>0.27332729714522941</v>
      </c>
      <c r="F174" s="162">
        <v>-0.11147928816349406</v>
      </c>
      <c r="G174" s="162">
        <v>-5.3787141083924297</v>
      </c>
      <c r="H174" s="162">
        <v>9.9109756431247007</v>
      </c>
      <c r="I174" s="162">
        <v>-7.9737541063256288</v>
      </c>
      <c r="J174" s="162">
        <v>2.7192265147549222</v>
      </c>
      <c r="K174" s="162">
        <v>7.8827020953905702</v>
      </c>
      <c r="L174" s="162">
        <v>8.9688953344378319E-2</v>
      </c>
      <c r="M174" s="162">
        <v>-5.094350667664628</v>
      </c>
      <c r="N174" s="162">
        <v>12.415133457050871</v>
      </c>
    </row>
    <row r="175" spans="1:14" ht="12.5" x14ac:dyDescent="0.25">
      <c r="B175" s="124" t="s">
        <v>4</v>
      </c>
      <c r="C175" s="162">
        <v>-0.43912708759924612</v>
      </c>
      <c r="D175" s="162">
        <v>-7.7492955344003605</v>
      </c>
      <c r="E175" s="162">
        <v>-0.22296789442297893</v>
      </c>
      <c r="F175" s="162">
        <v>-2.5151601715273983</v>
      </c>
      <c r="G175" s="162">
        <v>-13.64253166023498</v>
      </c>
      <c r="H175" s="162">
        <v>8.9655817234474426</v>
      </c>
      <c r="I175" s="162">
        <v>-5.5954995736976656</v>
      </c>
      <c r="J175" s="162">
        <v>4.3472413335527875</v>
      </c>
      <c r="K175" s="162">
        <v>14.469430451862863</v>
      </c>
      <c r="L175" s="162">
        <v>-1.0828565154937166</v>
      </c>
      <c r="M175" s="162">
        <v>-2.7798830924173643</v>
      </c>
      <c r="N175" s="162">
        <v>10.740212752671766</v>
      </c>
    </row>
    <row r="176" spans="1:14" ht="12.5" x14ac:dyDescent="0.25">
      <c r="B176" s="129" t="s">
        <v>1</v>
      </c>
      <c r="C176" s="162">
        <v>4.0941297585035841E-2</v>
      </c>
      <c r="D176" s="162">
        <v>-3.6399389374167015</v>
      </c>
      <c r="E176" s="162">
        <v>2.6466757688126563E-2</v>
      </c>
      <c r="F176" s="162">
        <v>-3.2173385274243174</v>
      </c>
      <c r="G176" s="162">
        <v>-17.244012367165411</v>
      </c>
      <c r="H176" s="162">
        <v>6.2577693360928208</v>
      </c>
      <c r="I176" s="162">
        <v>-3.1355818470422463</v>
      </c>
      <c r="J176" s="162">
        <v>6.9659099314151547</v>
      </c>
      <c r="K176" s="162">
        <v>22.263330800924138</v>
      </c>
      <c r="L176" s="162">
        <v>-1.5172519351734621</v>
      </c>
      <c r="M176" s="162">
        <v>-1.9716088945051808</v>
      </c>
      <c r="N176" s="162">
        <v>7.9699614702163473</v>
      </c>
    </row>
    <row r="177" spans="1:14" ht="12" customHeight="1" x14ac:dyDescent="0.25">
      <c r="B177" s="133" t="s">
        <v>2</v>
      </c>
      <c r="C177" s="162">
        <v>1.4723191962655733</v>
      </c>
      <c r="D177" s="162">
        <v>0.49600814350185374</v>
      </c>
      <c r="E177" s="162">
        <v>1.3687822168608648</v>
      </c>
      <c r="F177" s="162">
        <v>-1.2058202860682457</v>
      </c>
      <c r="G177" s="162">
        <v>-18.365396378311289</v>
      </c>
      <c r="H177" s="162">
        <v>4.0936194648761415</v>
      </c>
      <c r="I177" s="162">
        <v>3.1332114020423916</v>
      </c>
      <c r="J177" s="162">
        <v>5.943423935996492</v>
      </c>
      <c r="K177" s="162">
        <v>28.120611711266889</v>
      </c>
      <c r="L177" s="162">
        <v>-2.1543578285707667</v>
      </c>
      <c r="M177" s="162">
        <v>0.7596300270864873</v>
      </c>
      <c r="N177" s="162">
        <v>4.4273755675516071</v>
      </c>
    </row>
    <row r="178" spans="1:14" ht="20.25" customHeight="1" x14ac:dyDescent="0.25">
      <c r="A178" s="124">
        <v>2018</v>
      </c>
      <c r="B178" s="137" t="s">
        <v>3</v>
      </c>
      <c r="C178" s="162">
        <v>1.6600023271382724</v>
      </c>
      <c r="D178" s="162">
        <v>0.19324833431642219</v>
      </c>
      <c r="E178" s="162">
        <v>1.0589318362946614</v>
      </c>
      <c r="F178" s="162">
        <v>-0.13991786958754915</v>
      </c>
      <c r="G178" s="162">
        <v>-15.256740151386865</v>
      </c>
      <c r="H178" s="162">
        <v>-0.5479015875588118</v>
      </c>
      <c r="I178" s="162">
        <v>4.0967324069182212</v>
      </c>
      <c r="J178" s="162">
        <v>3.7028146169428311</v>
      </c>
      <c r="K178" s="162">
        <v>24.845983961448709</v>
      </c>
      <c r="L178" s="162">
        <v>-2.08074329166773</v>
      </c>
      <c r="M178" s="162">
        <v>4.8059890274365671</v>
      </c>
      <c r="N178" s="162">
        <v>1.0465667200936224</v>
      </c>
    </row>
    <row r="179" spans="1:14" ht="12.5" x14ac:dyDescent="0.25">
      <c r="B179" s="140" t="s">
        <v>4</v>
      </c>
      <c r="C179" s="162">
        <v>2.605273244200049</v>
      </c>
      <c r="D179" s="162">
        <v>-1.7492642707040318E-2</v>
      </c>
      <c r="E179" s="162">
        <v>2.0451823001820344</v>
      </c>
      <c r="F179" s="162">
        <v>2.3154290999778482</v>
      </c>
      <c r="G179" s="162">
        <v>-8.802764829475251</v>
      </c>
      <c r="H179" s="162">
        <v>-1.7961915426064508</v>
      </c>
      <c r="I179" s="162">
        <v>3.4419331797924144</v>
      </c>
      <c r="J179" s="162">
        <v>5.9443029286213971</v>
      </c>
      <c r="K179" s="162">
        <v>16.258970259671074</v>
      </c>
      <c r="L179" s="162">
        <v>-0.1977656006636721</v>
      </c>
      <c r="M179" s="162">
        <v>6.5514578437104944</v>
      </c>
      <c r="N179" s="162">
        <v>1.1556860762181884</v>
      </c>
    </row>
    <row r="180" spans="1:14" ht="12.5" x14ac:dyDescent="0.25">
      <c r="B180" s="140" t="s">
        <v>1</v>
      </c>
      <c r="C180" s="162">
        <v>3.027614101959287</v>
      </c>
      <c r="D180" s="162">
        <v>-0.12125323266958787</v>
      </c>
      <c r="E180" s="162">
        <v>3.0439160659580722</v>
      </c>
      <c r="F180" s="162">
        <v>5.2447346830000043</v>
      </c>
      <c r="G180" s="162">
        <v>-4.0906101869496183</v>
      </c>
      <c r="H180" s="162">
        <v>2.3371844590858473</v>
      </c>
      <c r="I180" s="162">
        <v>1.6929160822389377</v>
      </c>
      <c r="J180" s="162">
        <v>6.1908602101109409</v>
      </c>
      <c r="K180" s="162">
        <v>3.0701570257598263</v>
      </c>
      <c r="L180" s="162">
        <v>1.1417967245710088</v>
      </c>
      <c r="M180" s="162">
        <v>5.0305330902444609</v>
      </c>
      <c r="N180" s="162">
        <v>1.6128697122789362</v>
      </c>
    </row>
    <row r="181" spans="1:14" ht="12.75" customHeight="1" x14ac:dyDescent="0.25">
      <c r="A181" s="314"/>
      <c r="B181" s="314" t="s">
        <v>2</v>
      </c>
      <c r="C181" s="162">
        <v>2.4893683903950716</v>
      </c>
      <c r="D181" s="162">
        <v>-0.27191034341487352</v>
      </c>
      <c r="E181" s="162">
        <v>3.0388581559733012</v>
      </c>
      <c r="F181" s="162">
        <v>6.0125258953968626</v>
      </c>
      <c r="G181" s="162">
        <v>1.322601541233027</v>
      </c>
      <c r="H181" s="162">
        <v>3.6737640244274985</v>
      </c>
      <c r="I181" s="162">
        <v>-3.1135255555229691</v>
      </c>
      <c r="J181" s="162">
        <v>10.145917220258994</v>
      </c>
      <c r="K181" s="162">
        <v>-9.6318451122131847</v>
      </c>
      <c r="L181" s="162">
        <v>3.2462356824892993</v>
      </c>
      <c r="M181" s="162">
        <v>2.2455099496933286</v>
      </c>
      <c r="N181" s="162">
        <v>1.3541027396844498</v>
      </c>
    </row>
    <row r="182" spans="1:14" ht="20.25" customHeight="1" x14ac:dyDescent="0.25">
      <c r="A182" s="124">
        <v>2019</v>
      </c>
      <c r="B182" s="140" t="s">
        <v>3</v>
      </c>
      <c r="C182" s="162">
        <v>2.3801174697341452</v>
      </c>
      <c r="D182" s="162">
        <v>0.81079402446944471</v>
      </c>
      <c r="E182" s="162">
        <v>3.3232604988854604</v>
      </c>
      <c r="F182" s="162">
        <v>7.5492700130713359</v>
      </c>
      <c r="G182" s="162">
        <v>1.897961968761237</v>
      </c>
      <c r="H182" s="162">
        <v>5.5790955860142901</v>
      </c>
      <c r="I182" s="162">
        <v>-5.8326709492949078</v>
      </c>
      <c r="J182" s="162">
        <v>10.656619244806123</v>
      </c>
      <c r="K182" s="162">
        <v>-15.474448138417657</v>
      </c>
      <c r="L182" s="162">
        <v>4.5855877196195109</v>
      </c>
      <c r="M182" s="162">
        <v>-0.49812172677523847</v>
      </c>
      <c r="N182" s="162">
        <v>2.5393284743043694</v>
      </c>
    </row>
    <row r="183" spans="1:14" ht="14.25" customHeight="1" x14ac:dyDescent="0.25">
      <c r="A183" s="314"/>
      <c r="B183" s="320" t="s">
        <v>4</v>
      </c>
      <c r="C183" s="162">
        <v>0.89979283984123981</v>
      </c>
      <c r="D183" s="162">
        <v>1.0851309940843379</v>
      </c>
      <c r="E183" s="162">
        <v>1.8147545419911921</v>
      </c>
      <c r="F183" s="162">
        <v>6.2630235977337918</v>
      </c>
      <c r="G183" s="162">
        <v>-2.1360859369173255</v>
      </c>
      <c r="H183" s="162">
        <v>2.8467627594702378</v>
      </c>
      <c r="I183" s="162">
        <v>-4.8205637585491985</v>
      </c>
      <c r="J183" s="162">
        <v>5.3160647875965026</v>
      </c>
      <c r="K183" s="162">
        <v>-16.033871771801984</v>
      </c>
      <c r="L183" s="162">
        <v>3.3466405592933057</v>
      </c>
      <c r="M183" s="162">
        <v>-2.149021483949781</v>
      </c>
      <c r="N183" s="162">
        <v>0.33143312496498822</v>
      </c>
    </row>
    <row r="184" spans="1:14" ht="14.25" customHeight="1" x14ac:dyDescent="0.25">
      <c r="A184" s="314"/>
      <c r="B184" s="320" t="s">
        <v>1</v>
      </c>
      <c r="C184" s="162">
        <v>8.1777597919298728E-2</v>
      </c>
      <c r="D184" s="162">
        <v>0.60706681696825626</v>
      </c>
      <c r="E184" s="162">
        <v>0.19219412819209936</v>
      </c>
      <c r="F184" s="162">
        <v>4.5430365455537469</v>
      </c>
      <c r="G184" s="162">
        <v>-5.8951840437071752</v>
      </c>
      <c r="H184" s="162">
        <v>-1.4651981890070829</v>
      </c>
      <c r="I184" s="162">
        <v>-3.6808940013201834</v>
      </c>
      <c r="J184" s="162">
        <v>0.43929636706172914</v>
      </c>
      <c r="K184" s="162">
        <v>-10.386154228087108</v>
      </c>
      <c r="L184" s="162">
        <v>1.3788451616332082</v>
      </c>
      <c r="M184" s="162">
        <v>6.3013795677392181E-2</v>
      </c>
      <c r="N184" s="162">
        <v>-0.86355979547799677</v>
      </c>
    </row>
    <row r="185" spans="1:14" ht="14.25" customHeight="1" x14ac:dyDescent="0.25">
      <c r="A185" s="314"/>
      <c r="B185" s="320" t="s">
        <v>2</v>
      </c>
      <c r="C185" s="162">
        <v>-0.3593051500182014</v>
      </c>
      <c r="D185" s="162">
        <v>1.4473053963767057</v>
      </c>
      <c r="E185" s="162">
        <v>-1.2330992300177996</v>
      </c>
      <c r="F185" s="162">
        <v>3.5295262179948992</v>
      </c>
      <c r="G185" s="162">
        <v>-11.16333267067138</v>
      </c>
      <c r="H185" s="162">
        <v>-3.5783611094880854</v>
      </c>
      <c r="I185" s="162">
        <v>-1.2400030310153909</v>
      </c>
      <c r="J185" s="162">
        <v>-6.270511737848409</v>
      </c>
      <c r="K185" s="162">
        <v>-1.4017062046318074</v>
      </c>
      <c r="L185" s="162">
        <v>-2.004182775360249</v>
      </c>
      <c r="M185" s="162">
        <v>2.1367174271797467</v>
      </c>
      <c r="N185" s="162">
        <v>-0.12850809197027502</v>
      </c>
    </row>
    <row r="186" spans="1:14" ht="20.25" customHeight="1" x14ac:dyDescent="0.25">
      <c r="A186" s="124">
        <v>2020</v>
      </c>
      <c r="B186" s="140" t="s">
        <v>3</v>
      </c>
      <c r="C186" s="162">
        <v>-1.8979618460016212</v>
      </c>
      <c r="D186" s="162">
        <v>0.52747368274123119</v>
      </c>
      <c r="E186" s="162">
        <v>-4.2266325504114235</v>
      </c>
      <c r="F186" s="162">
        <v>-0.5723303861466178</v>
      </c>
      <c r="G186" s="162">
        <v>-12.909899214993018</v>
      </c>
      <c r="H186" s="162">
        <v>-7.5621609321015342</v>
      </c>
      <c r="I186" s="162">
        <v>-1.1764177518034273</v>
      </c>
      <c r="J186" s="162">
        <v>-10.815454783361432</v>
      </c>
      <c r="K186" s="162">
        <v>4.0340111180775438</v>
      </c>
      <c r="L186" s="162">
        <v>-6.0349233113091287</v>
      </c>
      <c r="M186" s="162">
        <v>5.0621844260381437</v>
      </c>
      <c r="N186" s="162">
        <v>-5.4595519320926655E-2</v>
      </c>
    </row>
    <row r="187" spans="1:14" ht="14.25" customHeight="1" x14ac:dyDescent="0.25">
      <c r="A187" s="314"/>
      <c r="B187" s="320" t="s">
        <v>4</v>
      </c>
      <c r="C187" s="162">
        <v>-5.901991387493112</v>
      </c>
      <c r="D187" s="162">
        <v>-8.0161576817720857</v>
      </c>
      <c r="E187" s="162">
        <v>-8.8669753327155547</v>
      </c>
      <c r="F187" s="162">
        <v>-8.11752483423993</v>
      </c>
      <c r="G187" s="162">
        <v>-18.540856627031786</v>
      </c>
      <c r="H187" s="162">
        <v>-3.1513610902844249</v>
      </c>
      <c r="I187" s="162">
        <v>-7.091216803104075</v>
      </c>
      <c r="J187" s="162">
        <v>-12.074864566901951</v>
      </c>
      <c r="K187" s="162">
        <v>-1.0596645248294578</v>
      </c>
      <c r="L187" s="162">
        <v>-13.024550937556697</v>
      </c>
      <c r="M187" s="162">
        <v>3.0559681074430642</v>
      </c>
      <c r="N187" s="162">
        <v>-5.0943604256161734E-2</v>
      </c>
    </row>
    <row r="188" spans="1:14" ht="14.25" customHeight="1" x14ac:dyDescent="0.25">
      <c r="A188" s="314"/>
      <c r="B188" s="320" t="s">
        <v>1</v>
      </c>
      <c r="C188" s="162">
        <v>-7.3702795025670724</v>
      </c>
      <c r="D188" s="162">
        <v>-12.825202382962672</v>
      </c>
      <c r="E188" s="162">
        <v>-10.191090916447308</v>
      </c>
      <c r="F188" s="162">
        <v>-10.547961867872658</v>
      </c>
      <c r="G188" s="162">
        <v>-16.02689903539509</v>
      </c>
      <c r="H188" s="162">
        <v>-1.8109551289564934</v>
      </c>
      <c r="I188" s="162">
        <v>-8.6848381336274372</v>
      </c>
      <c r="J188" s="162">
        <v>-11.317504300708976</v>
      </c>
      <c r="K188" s="162">
        <v>-6.1709041592568212</v>
      </c>
      <c r="L188" s="162">
        <v>-15.200072577518981</v>
      </c>
      <c r="M188" s="162">
        <v>0.99821251753697027</v>
      </c>
      <c r="N188" s="162">
        <v>0.61486585998106591</v>
      </c>
    </row>
    <row r="189" spans="1:14" ht="14.25" customHeight="1" thickBot="1" x14ac:dyDescent="0.3">
      <c r="A189" s="111"/>
      <c r="B189" s="315" t="s">
        <v>2</v>
      </c>
      <c r="C189" s="305">
        <v>-8.3520544529642393</v>
      </c>
      <c r="D189" s="305">
        <v>-18.343348844177626</v>
      </c>
      <c r="E189" s="305">
        <v>-10.456233814128581</v>
      </c>
      <c r="F189" s="305">
        <v>-12.846629694332009</v>
      </c>
      <c r="G189" s="305">
        <v>-11.159669325651649</v>
      </c>
      <c r="H189" s="305">
        <v>2.9559996534804611</v>
      </c>
      <c r="I189" s="305">
        <v>-10.714890275414717</v>
      </c>
      <c r="J189" s="305">
        <v>-9.9555000438598285</v>
      </c>
      <c r="K189" s="305">
        <v>-13.046039757040489</v>
      </c>
      <c r="L189" s="305">
        <v>-14.871038807284918</v>
      </c>
      <c r="M189" s="305">
        <v>-1.4782492076629694</v>
      </c>
      <c r="N189" s="305">
        <v>0.56316667718074598</v>
      </c>
    </row>
    <row r="190" spans="1:14" ht="12.5" x14ac:dyDescent="0.25">
      <c r="A190" s="311" t="s">
        <v>272</v>
      </c>
      <c r="B190" s="106"/>
      <c r="C190" s="106"/>
      <c r="D190" s="106"/>
      <c r="E190" s="106"/>
      <c r="F190" s="106"/>
      <c r="G190" s="106"/>
      <c r="H190" s="116"/>
      <c r="I190" s="106"/>
      <c r="J190" s="116"/>
      <c r="K190" s="116"/>
      <c r="L190" s="116"/>
      <c r="M190" s="106"/>
      <c r="N190" s="106"/>
    </row>
    <row r="191" spans="1:14" ht="12.5" x14ac:dyDescent="0.25">
      <c r="A191" s="189" t="s">
        <v>211</v>
      </c>
      <c r="B191" s="106"/>
      <c r="C191" s="106"/>
      <c r="D191" s="106"/>
      <c r="E191" s="106"/>
      <c r="F191" s="110"/>
      <c r="G191" s="110"/>
      <c r="H191" s="96"/>
      <c r="I191" s="110"/>
      <c r="J191" s="96"/>
      <c r="K191" s="96"/>
      <c r="L191" s="96"/>
      <c r="M191" s="106"/>
      <c r="N191" s="106"/>
    </row>
    <row r="192" spans="1:14" ht="12.5" x14ac:dyDescent="0.25">
      <c r="A192" s="189" t="s">
        <v>273</v>
      </c>
      <c r="B192" s="106"/>
      <c r="C192" s="106"/>
      <c r="D192" s="106"/>
      <c r="E192" s="106"/>
      <c r="F192" s="106"/>
      <c r="G192" s="106"/>
      <c r="H192" s="90"/>
      <c r="I192" s="106"/>
      <c r="J192" s="116"/>
      <c r="K192" s="116"/>
      <c r="L192" s="116"/>
      <c r="M192" s="106"/>
      <c r="N192" s="106"/>
    </row>
    <row r="193" spans="1:14" ht="12.5" x14ac:dyDescent="0.25">
      <c r="A193" s="189" t="s">
        <v>274</v>
      </c>
      <c r="B193" s="82"/>
      <c r="F193" s="116"/>
      <c r="H193" s="90"/>
      <c r="J193" s="115"/>
      <c r="K193" s="115"/>
      <c r="L193" s="90"/>
    </row>
    <row r="194" spans="1:14" ht="13" x14ac:dyDescent="0.25">
      <c r="H194" s="179"/>
      <c r="J194" s="179"/>
      <c r="K194" s="179"/>
      <c r="L194" s="179"/>
    </row>
    <row r="195" spans="1:14" ht="12.5" x14ac:dyDescent="0.25">
      <c r="C195" s="110"/>
      <c r="D195" s="110"/>
      <c r="E195" s="110"/>
      <c r="F195" s="110"/>
      <c r="G195" s="110"/>
      <c r="H195" s="110"/>
      <c r="I195" s="110"/>
      <c r="J195" s="110"/>
      <c r="K195" s="110"/>
      <c r="L195" s="110"/>
      <c r="M195" s="110"/>
      <c r="N195" s="110"/>
    </row>
    <row r="196" spans="1:14" ht="13" x14ac:dyDescent="0.3">
      <c r="H196" s="180"/>
      <c r="J196" s="180"/>
      <c r="K196" s="180"/>
      <c r="L196" s="180"/>
    </row>
    <row r="197" spans="1:14" ht="19.5" customHeight="1" x14ac:dyDescent="0.3">
      <c r="H197" s="180"/>
      <c r="J197" s="180"/>
      <c r="K197" s="180"/>
      <c r="L197" s="180"/>
    </row>
    <row r="198" spans="1:14" ht="13" x14ac:dyDescent="0.3">
      <c r="H198" s="180"/>
      <c r="J198" s="180"/>
      <c r="K198" s="180"/>
      <c r="L198" s="180"/>
    </row>
    <row r="199" spans="1:14" ht="12.5" x14ac:dyDescent="0.25">
      <c r="H199" s="116"/>
      <c r="J199" s="116"/>
      <c r="K199" s="116"/>
      <c r="L199" s="116"/>
    </row>
    <row r="200" spans="1:14" ht="12.5" x14ac:dyDescent="0.25">
      <c r="H200" s="116"/>
      <c r="J200" s="116"/>
      <c r="K200" s="116"/>
      <c r="L200" s="116"/>
    </row>
    <row r="201" spans="1:14" ht="12.5" x14ac:dyDescent="0.25">
      <c r="H201" s="116"/>
      <c r="J201" s="116"/>
      <c r="K201" s="116"/>
      <c r="L201" s="116"/>
    </row>
    <row r="202" spans="1:14" ht="12.5" x14ac:dyDescent="0.25">
      <c r="H202" s="116"/>
      <c r="J202" s="116"/>
      <c r="K202" s="116"/>
      <c r="L202" s="116"/>
    </row>
    <row r="203" spans="1:14" ht="12.5" x14ac:dyDescent="0.25">
      <c r="H203" s="116"/>
      <c r="J203" s="116"/>
      <c r="K203" s="116"/>
      <c r="L203" s="116"/>
    </row>
    <row r="204" spans="1:14" ht="12.5" x14ac:dyDescent="0.25">
      <c r="H204" s="107"/>
      <c r="J204" s="107"/>
      <c r="K204" s="107"/>
      <c r="L204" s="107"/>
    </row>
    <row r="205" spans="1:14" ht="12.5" x14ac:dyDescent="0.25">
      <c r="H205" s="107"/>
      <c r="J205" s="107"/>
      <c r="K205" s="107"/>
      <c r="L205" s="107"/>
    </row>
    <row r="206" spans="1:14" ht="12.5" x14ac:dyDescent="0.25">
      <c r="H206" s="107"/>
      <c r="J206" s="107"/>
      <c r="K206" s="107"/>
      <c r="L206" s="107"/>
    </row>
    <row r="207" spans="1:14" ht="12.5" x14ac:dyDescent="0.25">
      <c r="H207" s="107"/>
      <c r="J207" s="107"/>
      <c r="K207" s="107"/>
      <c r="L207" s="107"/>
    </row>
    <row r="208" spans="1:14" ht="12.5" x14ac:dyDescent="0.25">
      <c r="H208" s="107"/>
      <c r="J208" s="107"/>
      <c r="K208" s="107"/>
      <c r="L208" s="107"/>
    </row>
    <row r="209" spans="1:12" s="116" customFormat="1" ht="12.5" x14ac:dyDescent="0.25">
      <c r="A209" s="124"/>
      <c r="B209" s="92"/>
      <c r="F209" s="115"/>
      <c r="G209" s="115"/>
      <c r="H209" s="107"/>
      <c r="I209" s="115"/>
      <c r="J209" s="107"/>
      <c r="K209" s="107"/>
      <c r="L209" s="107"/>
    </row>
    <row r="210" spans="1:12" s="116" customFormat="1" ht="12.5" x14ac:dyDescent="0.25">
      <c r="A210" s="124"/>
      <c r="B210" s="92"/>
      <c r="F210" s="115"/>
      <c r="G210" s="115"/>
      <c r="H210" s="107"/>
      <c r="I210" s="115"/>
      <c r="J210" s="107"/>
      <c r="K210" s="107"/>
      <c r="L210" s="107"/>
    </row>
    <row r="211" spans="1:12" s="116" customFormat="1" ht="12.5" x14ac:dyDescent="0.25">
      <c r="A211" s="124"/>
      <c r="B211" s="92"/>
      <c r="F211" s="115"/>
      <c r="G211" s="115"/>
      <c r="H211" s="107"/>
      <c r="I211" s="115"/>
      <c r="J211" s="107"/>
      <c r="K211" s="107"/>
      <c r="L211" s="107"/>
    </row>
    <row r="212" spans="1:12" s="116" customFormat="1" ht="12.5" x14ac:dyDescent="0.25">
      <c r="A212" s="124"/>
      <c r="B212" s="92"/>
      <c r="F212" s="115"/>
      <c r="G212" s="115"/>
      <c r="H212" s="107"/>
      <c r="I212" s="115"/>
      <c r="J212" s="107"/>
      <c r="K212" s="107"/>
      <c r="L212" s="107"/>
    </row>
    <row r="213" spans="1:12" s="116" customFormat="1" ht="12.5" x14ac:dyDescent="0.25">
      <c r="A213" s="124"/>
      <c r="B213" s="92"/>
      <c r="F213" s="115"/>
      <c r="G213" s="115"/>
      <c r="H213" s="107"/>
      <c r="I213" s="115"/>
      <c r="J213" s="107"/>
      <c r="K213" s="107"/>
      <c r="L213" s="107"/>
    </row>
    <row r="214" spans="1:12" s="116" customFormat="1" ht="12.5" x14ac:dyDescent="0.25">
      <c r="A214" s="124"/>
      <c r="B214" s="92"/>
      <c r="F214" s="115"/>
      <c r="G214" s="115"/>
      <c r="H214" s="107"/>
      <c r="I214" s="115"/>
      <c r="J214" s="107"/>
      <c r="K214" s="107"/>
      <c r="L214" s="107"/>
    </row>
    <row r="215" spans="1:12" s="116" customFormat="1" ht="12.5" x14ac:dyDescent="0.25">
      <c r="A215" s="124"/>
      <c r="B215" s="92"/>
      <c r="F215" s="115"/>
      <c r="G215" s="115"/>
      <c r="H215" s="107"/>
      <c r="I215" s="115"/>
      <c r="J215" s="107"/>
      <c r="K215" s="107"/>
      <c r="L215" s="107"/>
    </row>
    <row r="216" spans="1:12" s="116" customFormat="1" ht="12.5" x14ac:dyDescent="0.25">
      <c r="A216" s="124"/>
      <c r="B216" s="92"/>
      <c r="F216" s="115"/>
      <c r="G216" s="115"/>
      <c r="H216" s="107"/>
      <c r="I216" s="115"/>
      <c r="J216" s="107"/>
      <c r="K216" s="107"/>
      <c r="L216" s="107"/>
    </row>
    <row r="217" spans="1:12" s="116" customFormat="1" ht="12.5" x14ac:dyDescent="0.25">
      <c r="A217" s="124"/>
      <c r="B217" s="92"/>
      <c r="F217" s="115"/>
      <c r="G217" s="115"/>
      <c r="H217" s="107"/>
      <c r="I217" s="115"/>
      <c r="J217" s="107"/>
      <c r="K217" s="107"/>
      <c r="L217" s="107"/>
    </row>
    <row r="218" spans="1:12" s="116" customFormat="1" ht="12.5" x14ac:dyDescent="0.25">
      <c r="A218" s="124"/>
      <c r="B218" s="92"/>
      <c r="F218" s="115"/>
      <c r="G218" s="115"/>
      <c r="H218" s="107"/>
      <c r="I218" s="115"/>
      <c r="J218" s="107"/>
      <c r="K218" s="107"/>
      <c r="L218" s="107"/>
    </row>
    <row r="219" spans="1:12" s="116" customFormat="1" ht="12.5" x14ac:dyDescent="0.25">
      <c r="A219" s="124"/>
      <c r="B219" s="92"/>
      <c r="F219" s="115"/>
      <c r="G219" s="115"/>
      <c r="H219" s="107"/>
      <c r="I219" s="115"/>
      <c r="J219" s="107"/>
      <c r="K219" s="107"/>
      <c r="L219" s="107"/>
    </row>
    <row r="220" spans="1:12" s="116" customFormat="1" ht="12.5" x14ac:dyDescent="0.25">
      <c r="A220" s="124"/>
      <c r="B220" s="92"/>
      <c r="F220" s="115"/>
      <c r="G220" s="115"/>
      <c r="H220" s="107"/>
      <c r="I220" s="115"/>
      <c r="J220" s="107"/>
      <c r="K220" s="107"/>
      <c r="L220" s="107"/>
    </row>
    <row r="221" spans="1:12" s="116" customFormat="1" ht="12.5" x14ac:dyDescent="0.25">
      <c r="A221" s="124"/>
      <c r="B221" s="92"/>
      <c r="F221" s="115"/>
      <c r="G221" s="115"/>
      <c r="H221" s="107"/>
      <c r="I221" s="115"/>
      <c r="J221" s="107"/>
      <c r="K221" s="107"/>
      <c r="L221" s="107"/>
    </row>
    <row r="222" spans="1:12" s="116" customFormat="1" ht="12.5" x14ac:dyDescent="0.25">
      <c r="A222" s="124"/>
      <c r="B222" s="92"/>
      <c r="F222" s="115"/>
      <c r="G222" s="115"/>
      <c r="H222" s="107"/>
      <c r="I222" s="115"/>
      <c r="J222" s="107"/>
      <c r="K222" s="107"/>
      <c r="L222" s="107"/>
    </row>
    <row r="223" spans="1:12" s="116" customFormat="1" ht="12.5" x14ac:dyDescent="0.25">
      <c r="A223" s="124"/>
      <c r="B223" s="92"/>
      <c r="F223" s="115"/>
      <c r="G223" s="115"/>
      <c r="H223" s="107"/>
      <c r="I223" s="115"/>
      <c r="J223" s="107"/>
      <c r="K223" s="107"/>
      <c r="L223" s="107"/>
    </row>
    <row r="224" spans="1:12" s="116" customFormat="1" ht="12.5" x14ac:dyDescent="0.25">
      <c r="A224" s="124"/>
      <c r="B224" s="92"/>
      <c r="F224" s="115"/>
      <c r="G224" s="115"/>
      <c r="H224" s="107"/>
      <c r="I224" s="115"/>
      <c r="J224" s="107"/>
      <c r="K224" s="107"/>
      <c r="L224" s="107"/>
    </row>
    <row r="225" spans="1:12" s="116" customFormat="1" ht="12.5" x14ac:dyDescent="0.25">
      <c r="A225" s="124"/>
      <c r="B225" s="92"/>
      <c r="F225" s="115"/>
      <c r="G225" s="115"/>
      <c r="H225" s="107"/>
      <c r="I225" s="115"/>
      <c r="J225" s="107"/>
      <c r="K225" s="107"/>
      <c r="L225" s="107"/>
    </row>
    <row r="226" spans="1:12" s="116" customFormat="1" ht="12.5" x14ac:dyDescent="0.25">
      <c r="A226" s="124"/>
      <c r="B226" s="92"/>
      <c r="F226" s="115"/>
      <c r="G226" s="115"/>
      <c r="H226" s="107"/>
      <c r="I226" s="115"/>
      <c r="J226" s="107"/>
      <c r="K226" s="107"/>
      <c r="L226" s="107"/>
    </row>
    <row r="227" spans="1:12" s="116" customFormat="1" ht="12.5" x14ac:dyDescent="0.25">
      <c r="A227" s="124"/>
      <c r="B227" s="92"/>
      <c r="F227" s="115"/>
      <c r="G227" s="115"/>
      <c r="H227" s="107"/>
      <c r="I227" s="115"/>
      <c r="J227" s="107"/>
      <c r="K227" s="107"/>
      <c r="L227" s="107"/>
    </row>
    <row r="228" spans="1:12" s="116" customFormat="1" ht="12.5" x14ac:dyDescent="0.25">
      <c r="A228" s="124"/>
      <c r="B228" s="92"/>
      <c r="F228" s="115"/>
      <c r="G228" s="115"/>
      <c r="H228" s="107"/>
      <c r="I228" s="115"/>
      <c r="J228" s="107"/>
      <c r="K228" s="107"/>
      <c r="L228" s="107"/>
    </row>
    <row r="229" spans="1:12" s="116" customFormat="1" ht="12.5" x14ac:dyDescent="0.25">
      <c r="A229" s="124"/>
      <c r="B229" s="92"/>
      <c r="F229" s="115"/>
      <c r="G229" s="115"/>
      <c r="H229" s="107"/>
      <c r="I229" s="115"/>
      <c r="J229" s="107"/>
      <c r="K229" s="107"/>
      <c r="L229" s="107"/>
    </row>
    <row r="230" spans="1:12" s="116" customFormat="1" ht="12.5" x14ac:dyDescent="0.25">
      <c r="A230" s="124"/>
      <c r="B230" s="92"/>
      <c r="F230" s="115"/>
      <c r="G230" s="115"/>
      <c r="H230" s="107"/>
      <c r="I230" s="115"/>
      <c r="J230" s="107"/>
      <c r="K230" s="107"/>
      <c r="L230" s="107"/>
    </row>
    <row r="231" spans="1:12" s="116" customFormat="1" ht="12.5" x14ac:dyDescent="0.25">
      <c r="A231" s="124"/>
      <c r="B231" s="92"/>
      <c r="F231" s="115"/>
      <c r="G231" s="115"/>
      <c r="H231" s="107"/>
      <c r="I231" s="115"/>
      <c r="J231" s="107"/>
      <c r="K231" s="107"/>
      <c r="L231" s="107"/>
    </row>
    <row r="232" spans="1:12" s="116" customFormat="1" ht="12.5" x14ac:dyDescent="0.25">
      <c r="A232" s="124"/>
      <c r="B232" s="92"/>
      <c r="F232" s="115"/>
      <c r="G232" s="115"/>
      <c r="H232" s="107"/>
      <c r="I232" s="115"/>
      <c r="J232" s="107"/>
      <c r="K232" s="107"/>
      <c r="L232" s="107"/>
    </row>
    <row r="233" spans="1:12" s="116" customFormat="1" ht="12.5" x14ac:dyDescent="0.25">
      <c r="A233" s="124"/>
      <c r="B233" s="92"/>
      <c r="F233" s="115"/>
      <c r="G233" s="115"/>
      <c r="H233" s="107"/>
      <c r="I233" s="115"/>
      <c r="J233" s="107"/>
      <c r="K233" s="107"/>
      <c r="L233" s="107"/>
    </row>
    <row r="234" spans="1:12" s="116" customFormat="1" ht="12.5" x14ac:dyDescent="0.25">
      <c r="A234" s="124">
        <v>2018</v>
      </c>
      <c r="B234" s="92" t="s">
        <v>3</v>
      </c>
      <c r="F234" s="115"/>
      <c r="G234" s="115"/>
      <c r="H234" s="107"/>
      <c r="I234" s="115"/>
      <c r="J234" s="107"/>
      <c r="K234" s="107"/>
      <c r="L234" s="107"/>
    </row>
    <row r="235" spans="1:12" s="116" customFormat="1" ht="12.5" x14ac:dyDescent="0.25">
      <c r="A235" s="124"/>
      <c r="B235" s="92"/>
      <c r="F235" s="115"/>
      <c r="G235" s="115"/>
      <c r="H235" s="107"/>
      <c r="I235" s="115"/>
      <c r="J235" s="107"/>
      <c r="K235" s="107"/>
      <c r="L235" s="107"/>
    </row>
    <row r="236" spans="1:12" s="116" customFormat="1" ht="12.5" x14ac:dyDescent="0.25">
      <c r="A236" s="124"/>
      <c r="B236" s="92"/>
      <c r="F236" s="115"/>
      <c r="G236" s="115"/>
      <c r="H236" s="107"/>
      <c r="I236" s="115"/>
      <c r="J236" s="107"/>
      <c r="K236" s="107"/>
      <c r="L236" s="107"/>
    </row>
    <row r="237" spans="1:12" s="116" customFormat="1" ht="12.5" x14ac:dyDescent="0.25">
      <c r="A237" s="124"/>
      <c r="B237" s="92"/>
      <c r="F237" s="115"/>
      <c r="G237" s="115"/>
      <c r="H237" s="107"/>
      <c r="I237" s="115"/>
      <c r="J237" s="107"/>
      <c r="K237" s="107"/>
      <c r="L237" s="107"/>
    </row>
    <row r="238" spans="1:12" s="116" customFormat="1" ht="12.5" x14ac:dyDescent="0.25">
      <c r="A238" s="124"/>
      <c r="B238" s="92"/>
      <c r="F238" s="115"/>
      <c r="G238" s="115"/>
      <c r="H238" s="107"/>
      <c r="I238" s="115"/>
      <c r="J238" s="107"/>
      <c r="K238" s="107"/>
      <c r="L238" s="107"/>
    </row>
    <row r="239" spans="1:12" s="116" customFormat="1" ht="12.5" x14ac:dyDescent="0.25">
      <c r="A239" s="124"/>
      <c r="B239" s="92"/>
      <c r="F239" s="115"/>
      <c r="G239" s="115"/>
      <c r="H239" s="107"/>
      <c r="I239" s="115"/>
      <c r="J239" s="107"/>
      <c r="K239" s="107"/>
      <c r="L239" s="107"/>
    </row>
    <row r="240" spans="1:12" s="116" customFormat="1" ht="12.5" x14ac:dyDescent="0.25">
      <c r="A240" s="124"/>
      <c r="B240" s="92"/>
      <c r="F240" s="115"/>
      <c r="G240" s="115"/>
      <c r="H240" s="107"/>
      <c r="I240" s="115"/>
      <c r="J240" s="107"/>
      <c r="K240" s="107"/>
      <c r="L240" s="107"/>
    </row>
    <row r="241" spans="1:12" s="116" customFormat="1" ht="12.5" x14ac:dyDescent="0.25">
      <c r="A241" s="124"/>
      <c r="B241" s="92"/>
      <c r="F241" s="115"/>
      <c r="G241" s="115"/>
      <c r="H241" s="107"/>
      <c r="I241" s="115"/>
      <c r="J241" s="107"/>
      <c r="K241" s="107"/>
      <c r="L241" s="107"/>
    </row>
    <row r="242" spans="1:12" s="116" customFormat="1" ht="12.5" x14ac:dyDescent="0.25">
      <c r="A242" s="124"/>
      <c r="B242" s="92"/>
      <c r="F242" s="115"/>
      <c r="G242" s="115"/>
      <c r="H242" s="107"/>
      <c r="I242" s="115"/>
      <c r="J242" s="107"/>
      <c r="K242" s="107"/>
      <c r="L242" s="107"/>
    </row>
    <row r="243" spans="1:12" s="116" customFormat="1" ht="12.5" x14ac:dyDescent="0.25">
      <c r="A243" s="124"/>
      <c r="B243" s="92"/>
      <c r="F243" s="115"/>
      <c r="G243" s="115"/>
      <c r="H243" s="107"/>
      <c r="I243" s="115"/>
      <c r="J243" s="107"/>
      <c r="K243" s="107"/>
      <c r="L243" s="107"/>
    </row>
    <row r="244" spans="1:12" s="116" customFormat="1" ht="12.5" x14ac:dyDescent="0.25">
      <c r="A244" s="124"/>
      <c r="B244" s="92"/>
      <c r="F244" s="115"/>
      <c r="G244" s="115"/>
      <c r="H244" s="107"/>
      <c r="I244" s="115"/>
      <c r="J244" s="107"/>
      <c r="K244" s="107"/>
      <c r="L244" s="107"/>
    </row>
    <row r="245" spans="1:12" s="116" customFormat="1" ht="12.5" x14ac:dyDescent="0.25">
      <c r="A245" s="124"/>
      <c r="B245" s="92"/>
      <c r="F245" s="115"/>
      <c r="G245" s="115"/>
      <c r="H245" s="107"/>
      <c r="I245" s="115"/>
      <c r="J245" s="107"/>
      <c r="K245" s="107"/>
      <c r="L245" s="107"/>
    </row>
    <row r="246" spans="1:12" s="116" customFormat="1" ht="12.5" x14ac:dyDescent="0.25">
      <c r="A246" s="124"/>
      <c r="B246" s="92"/>
      <c r="F246" s="115"/>
      <c r="G246" s="115"/>
      <c r="H246" s="107"/>
      <c r="I246" s="115"/>
      <c r="J246" s="107"/>
      <c r="K246" s="107"/>
      <c r="L246" s="107"/>
    </row>
    <row r="247" spans="1:12" s="116" customFormat="1" ht="12.5" x14ac:dyDescent="0.25">
      <c r="A247" s="124"/>
      <c r="B247" s="92"/>
      <c r="F247" s="115"/>
      <c r="G247" s="115"/>
      <c r="H247" s="107"/>
      <c r="I247" s="115"/>
      <c r="J247" s="107"/>
      <c r="K247" s="107"/>
      <c r="L247" s="107"/>
    </row>
    <row r="248" spans="1:12" s="116" customFormat="1" ht="12.5" x14ac:dyDescent="0.25">
      <c r="A248" s="124"/>
      <c r="B248" s="92"/>
      <c r="F248" s="115"/>
      <c r="G248" s="115"/>
      <c r="H248" s="107"/>
      <c r="I248" s="115"/>
      <c r="J248" s="107"/>
      <c r="K248" s="107"/>
      <c r="L248" s="107"/>
    </row>
    <row r="249" spans="1:12" s="116" customFormat="1" ht="12.5" x14ac:dyDescent="0.25">
      <c r="A249" s="124"/>
      <c r="B249" s="92"/>
      <c r="F249" s="115"/>
      <c r="G249" s="115"/>
      <c r="H249" s="107"/>
      <c r="I249" s="115"/>
      <c r="J249" s="107"/>
      <c r="K249" s="107"/>
      <c r="L249" s="107"/>
    </row>
    <row r="250" spans="1:12" s="116" customFormat="1" ht="12.5" x14ac:dyDescent="0.25">
      <c r="A250" s="124"/>
      <c r="B250" s="92"/>
      <c r="F250" s="115"/>
      <c r="G250" s="115"/>
      <c r="H250" s="107"/>
      <c r="I250" s="115"/>
      <c r="J250" s="107"/>
      <c r="K250" s="107"/>
      <c r="L250" s="107"/>
    </row>
    <row r="251" spans="1:12" s="116" customFormat="1" ht="12.5" x14ac:dyDescent="0.25">
      <c r="A251" s="124"/>
      <c r="B251" s="92"/>
      <c r="F251" s="115"/>
      <c r="G251" s="115"/>
      <c r="H251" s="107"/>
      <c r="I251" s="115"/>
      <c r="J251" s="107"/>
      <c r="K251" s="107"/>
      <c r="L251" s="107"/>
    </row>
    <row r="252" spans="1:12" s="116" customFormat="1" ht="12.5" x14ac:dyDescent="0.25">
      <c r="A252" s="124"/>
      <c r="B252" s="92"/>
      <c r="F252" s="115"/>
      <c r="G252" s="115"/>
      <c r="H252" s="107"/>
      <c r="I252" s="115"/>
      <c r="J252" s="107"/>
      <c r="K252" s="107"/>
      <c r="L252" s="107"/>
    </row>
    <row r="253" spans="1:12" s="116" customFormat="1" ht="12.5" x14ac:dyDescent="0.25">
      <c r="A253" s="124"/>
      <c r="B253" s="92"/>
      <c r="F253" s="115"/>
      <c r="G253" s="115"/>
      <c r="H253" s="107"/>
      <c r="I253" s="115"/>
      <c r="J253" s="107"/>
      <c r="K253" s="107"/>
      <c r="L253" s="107"/>
    </row>
    <row r="254" spans="1:12" s="116" customFormat="1" ht="12.5" x14ac:dyDescent="0.25">
      <c r="A254" s="124"/>
      <c r="B254" s="92"/>
      <c r="F254" s="115"/>
      <c r="G254" s="115"/>
      <c r="H254" s="107"/>
      <c r="I254" s="115"/>
      <c r="J254" s="107"/>
      <c r="K254" s="107"/>
      <c r="L254" s="107"/>
    </row>
    <row r="255" spans="1:12" s="116" customFormat="1" ht="12.5" x14ac:dyDescent="0.25">
      <c r="A255" s="124"/>
      <c r="B255" s="92"/>
      <c r="F255" s="115"/>
      <c r="G255" s="115"/>
      <c r="H255" s="107"/>
      <c r="I255" s="115"/>
      <c r="J255" s="107"/>
      <c r="K255" s="107"/>
      <c r="L255" s="107"/>
    </row>
    <row r="256" spans="1:12" s="116" customFormat="1" ht="12.5" x14ac:dyDescent="0.25">
      <c r="A256" s="124"/>
      <c r="B256" s="92"/>
      <c r="F256" s="115"/>
      <c r="G256" s="115"/>
      <c r="H256" s="107"/>
      <c r="I256" s="115"/>
      <c r="J256" s="107"/>
      <c r="K256" s="107"/>
      <c r="L256" s="107"/>
    </row>
    <row r="257" spans="1:12" s="116" customFormat="1" ht="12.5" x14ac:dyDescent="0.25">
      <c r="A257" s="124"/>
      <c r="B257" s="92"/>
      <c r="F257" s="115"/>
      <c r="G257" s="115"/>
      <c r="H257" s="107"/>
      <c r="I257" s="115"/>
      <c r="J257" s="107"/>
      <c r="K257" s="107"/>
      <c r="L257" s="107"/>
    </row>
    <row r="258" spans="1:12" s="116" customFormat="1" ht="12.5" x14ac:dyDescent="0.25">
      <c r="A258" s="124"/>
      <c r="B258" s="92"/>
      <c r="F258" s="115"/>
      <c r="G258" s="115"/>
      <c r="H258" s="107"/>
      <c r="I258" s="115"/>
      <c r="J258" s="107"/>
      <c r="K258" s="107"/>
      <c r="L258" s="107"/>
    </row>
    <row r="259" spans="1:12" s="116" customFormat="1" ht="12.5" x14ac:dyDescent="0.25">
      <c r="A259" s="124"/>
      <c r="B259" s="92"/>
      <c r="F259" s="115"/>
      <c r="G259" s="115"/>
      <c r="H259" s="107"/>
      <c r="I259" s="115"/>
      <c r="J259" s="107"/>
      <c r="K259" s="107"/>
      <c r="L259" s="107"/>
    </row>
    <row r="260" spans="1:12" s="116" customFormat="1" ht="12.5" x14ac:dyDescent="0.25">
      <c r="A260" s="124"/>
      <c r="B260" s="92"/>
      <c r="F260" s="115"/>
      <c r="G260" s="115"/>
      <c r="H260" s="107"/>
      <c r="I260" s="115"/>
      <c r="J260" s="107"/>
      <c r="K260" s="107"/>
      <c r="L260" s="107"/>
    </row>
    <row r="261" spans="1:12" s="116" customFormat="1" ht="12.5" x14ac:dyDescent="0.25">
      <c r="A261" s="124"/>
      <c r="B261" s="92"/>
      <c r="F261" s="115"/>
      <c r="G261" s="115"/>
      <c r="H261" s="107"/>
      <c r="I261" s="115"/>
      <c r="J261" s="107"/>
      <c r="K261" s="107"/>
      <c r="L261" s="107"/>
    </row>
    <row r="262" spans="1:12" s="116" customFormat="1" ht="12.5" x14ac:dyDescent="0.25">
      <c r="A262" s="124"/>
      <c r="B262" s="92"/>
      <c r="F262" s="115"/>
      <c r="G262" s="115"/>
      <c r="H262" s="107"/>
      <c r="I262" s="115"/>
      <c r="J262" s="107"/>
      <c r="K262" s="107"/>
      <c r="L262" s="107"/>
    </row>
    <row r="263" spans="1:12" s="116" customFormat="1" ht="12.5" x14ac:dyDescent="0.25">
      <c r="A263" s="124"/>
      <c r="B263" s="92"/>
      <c r="F263" s="115"/>
      <c r="G263" s="115"/>
      <c r="H263" s="107"/>
      <c r="I263" s="115"/>
      <c r="J263" s="107"/>
      <c r="K263" s="107"/>
      <c r="L263" s="107"/>
    </row>
    <row r="264" spans="1:12" s="116" customFormat="1" ht="12.5" x14ac:dyDescent="0.25">
      <c r="A264" s="124"/>
      <c r="B264" s="92"/>
      <c r="F264" s="115"/>
      <c r="G264" s="115"/>
      <c r="H264" s="107"/>
      <c r="I264" s="115"/>
      <c r="J264" s="107"/>
      <c r="K264" s="107"/>
      <c r="L264" s="107"/>
    </row>
    <row r="265" spans="1:12" s="116" customFormat="1" ht="12.5" x14ac:dyDescent="0.25">
      <c r="A265" s="124"/>
      <c r="B265" s="92"/>
      <c r="F265" s="115"/>
      <c r="G265" s="115"/>
      <c r="I265" s="115"/>
    </row>
    <row r="266" spans="1:12" s="116" customFormat="1" ht="12.5" x14ac:dyDescent="0.25">
      <c r="A266" s="124"/>
      <c r="B266" s="92"/>
      <c r="F266" s="115"/>
      <c r="G266" s="115"/>
      <c r="I266" s="115"/>
    </row>
    <row r="267" spans="1:12" s="116" customFormat="1" ht="12.5" x14ac:dyDescent="0.25">
      <c r="A267" s="124"/>
      <c r="B267" s="92"/>
      <c r="F267" s="115"/>
      <c r="G267" s="115"/>
      <c r="I267" s="115"/>
    </row>
    <row r="268" spans="1:12" s="116" customFormat="1" ht="12.5" x14ac:dyDescent="0.25">
      <c r="A268" s="124"/>
      <c r="B268" s="92"/>
      <c r="F268" s="115"/>
      <c r="G268" s="115"/>
      <c r="I268" s="115"/>
    </row>
    <row r="269" spans="1:12" s="116" customFormat="1" ht="12.5" x14ac:dyDescent="0.25">
      <c r="A269" s="124"/>
      <c r="B269" s="92"/>
      <c r="F269" s="115"/>
      <c r="G269" s="115"/>
      <c r="I269" s="115"/>
    </row>
    <row r="270" spans="1:12" s="116" customFormat="1" ht="12.5" x14ac:dyDescent="0.25">
      <c r="A270" s="124"/>
      <c r="B270" s="92"/>
      <c r="F270" s="115"/>
      <c r="G270" s="115"/>
      <c r="I270" s="115"/>
    </row>
    <row r="271" spans="1:12" s="116" customFormat="1" ht="12.5" x14ac:dyDescent="0.25">
      <c r="A271" s="124"/>
      <c r="B271" s="92"/>
      <c r="F271" s="115"/>
      <c r="G271" s="115"/>
      <c r="I271" s="115"/>
    </row>
    <row r="272" spans="1:12" s="116" customFormat="1" ht="12.5" x14ac:dyDescent="0.25">
      <c r="A272" s="124"/>
      <c r="B272" s="92"/>
      <c r="F272" s="115"/>
      <c r="G272" s="115"/>
      <c r="I272" s="115"/>
    </row>
    <row r="273" spans="1:12" s="116" customFormat="1" ht="12.5" x14ac:dyDescent="0.25">
      <c r="A273" s="124"/>
      <c r="B273" s="92"/>
      <c r="F273" s="115"/>
      <c r="G273" s="115"/>
      <c r="I273" s="115"/>
    </row>
    <row r="274" spans="1:12" s="116" customFormat="1" ht="12.5" x14ac:dyDescent="0.25">
      <c r="A274" s="124"/>
      <c r="B274" s="92"/>
      <c r="F274" s="115"/>
      <c r="G274" s="115"/>
      <c r="H274" s="115"/>
      <c r="I274" s="115"/>
      <c r="L274" s="115"/>
    </row>
    <row r="275" spans="1:12" s="116" customFormat="1" ht="12.5" x14ac:dyDescent="0.25">
      <c r="A275" s="124"/>
      <c r="B275" s="92"/>
      <c r="F275" s="115"/>
      <c r="G275" s="115"/>
      <c r="H275" s="181"/>
      <c r="I275" s="115"/>
      <c r="J275" s="181"/>
      <c r="K275" s="181"/>
      <c r="L275" s="181"/>
    </row>
    <row r="276" spans="1:12" s="116" customFormat="1" ht="12.5" x14ac:dyDescent="0.25">
      <c r="A276" s="124"/>
      <c r="B276" s="92"/>
      <c r="F276" s="115"/>
      <c r="G276" s="115"/>
      <c r="H276" s="181"/>
      <c r="I276" s="115"/>
      <c r="J276" s="181"/>
      <c r="K276" s="181"/>
      <c r="L276" s="181"/>
    </row>
    <row r="277" spans="1:12" s="116" customFormat="1" ht="12.5" x14ac:dyDescent="0.25">
      <c r="A277" s="124"/>
      <c r="B277" s="92"/>
      <c r="F277" s="115"/>
      <c r="G277" s="115"/>
      <c r="I277" s="115"/>
    </row>
    <row r="278" spans="1:12" s="116" customFormat="1" ht="12.5" x14ac:dyDescent="0.25">
      <c r="A278" s="124"/>
      <c r="B278" s="92"/>
      <c r="F278" s="115"/>
      <c r="G278" s="115"/>
      <c r="H278" s="181"/>
      <c r="I278" s="115"/>
      <c r="J278" s="181"/>
      <c r="K278" s="181"/>
      <c r="L278" s="181"/>
    </row>
    <row r="279" spans="1:12" s="116" customFormat="1" ht="12.5" x14ac:dyDescent="0.25">
      <c r="A279" s="124"/>
      <c r="B279" s="92"/>
      <c r="F279" s="115"/>
      <c r="G279" s="115"/>
      <c r="H279" s="90"/>
      <c r="I279" s="115"/>
      <c r="J279" s="90"/>
      <c r="K279" s="90"/>
      <c r="L279" s="90"/>
    </row>
    <row r="280" spans="1:12" s="116" customFormat="1" ht="12.5" x14ac:dyDescent="0.25">
      <c r="A280" s="124"/>
      <c r="B280" s="92"/>
      <c r="F280" s="115"/>
      <c r="G280" s="115"/>
      <c r="I280" s="115"/>
    </row>
    <row r="281" spans="1:12" s="116" customFormat="1" ht="12.5" x14ac:dyDescent="0.25">
      <c r="A281" s="124"/>
      <c r="B281" s="92"/>
      <c r="F281" s="115"/>
      <c r="G281" s="115"/>
      <c r="H281" s="114"/>
      <c r="I281" s="115"/>
      <c r="J281" s="104"/>
      <c r="K281" s="104"/>
      <c r="L281" s="114"/>
    </row>
    <row r="282" spans="1:12" s="116" customFormat="1" ht="12.5" x14ac:dyDescent="0.25">
      <c r="A282" s="124"/>
      <c r="B282" s="92"/>
      <c r="F282" s="115"/>
      <c r="G282" s="115"/>
      <c r="H282" s="114"/>
      <c r="I282" s="115"/>
      <c r="J282" s="104"/>
      <c r="K282" s="104"/>
      <c r="L282" s="114"/>
    </row>
    <row r="283" spans="1:12" s="116" customFormat="1" ht="12.5" x14ac:dyDescent="0.25">
      <c r="A283" s="124"/>
      <c r="B283" s="92"/>
      <c r="F283" s="115"/>
      <c r="G283" s="115"/>
      <c r="H283" s="114"/>
      <c r="I283" s="115"/>
      <c r="J283" s="104"/>
      <c r="K283" s="104"/>
      <c r="L283" s="114"/>
    </row>
    <row r="284" spans="1:12" s="116" customFormat="1" ht="12.5" x14ac:dyDescent="0.25">
      <c r="A284" s="124"/>
      <c r="B284" s="92"/>
      <c r="F284" s="115"/>
      <c r="G284" s="115"/>
      <c r="H284" s="115"/>
      <c r="I284" s="115"/>
      <c r="J284" s="182"/>
      <c r="K284" s="182"/>
      <c r="L284" s="182"/>
    </row>
    <row r="285" spans="1:12" s="116" customFormat="1" ht="12.5" x14ac:dyDescent="0.25">
      <c r="A285" s="124"/>
      <c r="B285" s="92"/>
      <c r="F285" s="115"/>
      <c r="G285" s="115"/>
      <c r="H285" s="115"/>
      <c r="I285" s="115"/>
      <c r="J285" s="104"/>
      <c r="K285" s="104"/>
      <c r="L285" s="115"/>
    </row>
    <row r="286" spans="1:12" s="116" customFormat="1" ht="12.5" x14ac:dyDescent="0.25">
      <c r="A286" s="124"/>
      <c r="B286" s="92"/>
      <c r="F286" s="115"/>
      <c r="G286" s="115"/>
      <c r="I286" s="115"/>
      <c r="J286" s="104"/>
      <c r="K286" s="104"/>
    </row>
    <row r="287" spans="1:12" s="116" customFormat="1" ht="12.5" x14ac:dyDescent="0.25">
      <c r="A287" s="124"/>
      <c r="B287" s="92"/>
      <c r="F287" s="115"/>
      <c r="G287" s="115"/>
      <c r="I287" s="115"/>
    </row>
    <row r="288" spans="1:12" s="116" customFormat="1" ht="12.5" x14ac:dyDescent="0.25">
      <c r="A288" s="124"/>
      <c r="B288" s="92"/>
      <c r="F288" s="115"/>
      <c r="G288" s="115"/>
      <c r="I288" s="115"/>
    </row>
    <row r="289" spans="1:12" s="116" customFormat="1" ht="12.5" x14ac:dyDescent="0.25">
      <c r="A289" s="124"/>
      <c r="B289" s="92"/>
      <c r="F289" s="115"/>
      <c r="G289" s="115"/>
      <c r="H289" s="115"/>
      <c r="I289" s="115"/>
      <c r="J289" s="115"/>
      <c r="K289" s="115"/>
      <c r="L289" s="115"/>
    </row>
    <row r="290" spans="1:12" s="116" customFormat="1" ht="12.5" x14ac:dyDescent="0.25">
      <c r="A290" s="124"/>
      <c r="B290" s="92"/>
      <c r="F290" s="115"/>
      <c r="G290" s="115"/>
      <c r="H290" s="115"/>
      <c r="I290" s="115"/>
      <c r="J290" s="115"/>
      <c r="K290" s="115"/>
      <c r="L290" s="115"/>
    </row>
    <row r="291" spans="1:12" s="116" customFormat="1" ht="12.5" x14ac:dyDescent="0.25">
      <c r="A291" s="124"/>
      <c r="B291" s="92"/>
      <c r="F291" s="115"/>
      <c r="G291" s="115"/>
      <c r="H291" s="115"/>
      <c r="I291" s="115"/>
      <c r="J291" s="115"/>
      <c r="K291" s="115"/>
      <c r="L291" s="115"/>
    </row>
    <row r="292" spans="1:12" s="116" customFormat="1" ht="12.5" x14ac:dyDescent="0.25">
      <c r="A292" s="124"/>
      <c r="B292" s="92"/>
      <c r="F292" s="115"/>
      <c r="G292" s="115"/>
      <c r="H292" s="115"/>
      <c r="I292" s="115"/>
      <c r="J292" s="115"/>
      <c r="K292" s="115"/>
      <c r="L292" s="115"/>
    </row>
    <row r="293" spans="1:12" s="116" customFormat="1" ht="12.5" x14ac:dyDescent="0.25">
      <c r="A293" s="124"/>
      <c r="B293" s="92"/>
      <c r="F293" s="115"/>
      <c r="G293" s="115"/>
      <c r="H293" s="115"/>
      <c r="I293" s="115"/>
      <c r="J293" s="115"/>
      <c r="K293" s="115"/>
      <c r="L293" s="115"/>
    </row>
    <row r="294" spans="1:12" s="116" customFormat="1" ht="12.5" x14ac:dyDescent="0.25">
      <c r="A294" s="124"/>
      <c r="B294" s="92"/>
      <c r="F294" s="115"/>
      <c r="G294" s="115"/>
      <c r="H294" s="115"/>
      <c r="I294" s="115"/>
      <c r="J294" s="115"/>
      <c r="K294" s="115"/>
      <c r="L294" s="115"/>
    </row>
    <row r="295" spans="1:12" s="116" customFormat="1" ht="12.5" x14ac:dyDescent="0.25">
      <c r="A295" s="124"/>
      <c r="B295" s="92"/>
      <c r="F295" s="115"/>
      <c r="G295" s="115"/>
      <c r="H295" s="115"/>
      <c r="I295" s="115"/>
      <c r="J295" s="115"/>
      <c r="K295" s="115"/>
      <c r="L295" s="115"/>
    </row>
    <row r="296" spans="1:12" s="116" customFormat="1" ht="12.5" x14ac:dyDescent="0.25">
      <c r="A296" s="124"/>
      <c r="B296" s="92"/>
      <c r="F296" s="115"/>
      <c r="G296" s="115"/>
      <c r="H296" s="115"/>
      <c r="I296" s="115"/>
      <c r="J296" s="115"/>
      <c r="K296" s="115"/>
      <c r="L296" s="115"/>
    </row>
    <row r="297" spans="1:12" s="116" customFormat="1" ht="12.5" x14ac:dyDescent="0.25">
      <c r="A297" s="124"/>
      <c r="B297" s="92"/>
      <c r="F297" s="115"/>
      <c r="G297" s="115"/>
      <c r="H297" s="115"/>
      <c r="I297" s="115"/>
      <c r="J297" s="115"/>
      <c r="K297" s="115"/>
      <c r="L297" s="115"/>
    </row>
    <row r="298" spans="1:12" s="116" customFormat="1" ht="12.5" x14ac:dyDescent="0.25">
      <c r="A298" s="124"/>
      <c r="B298" s="92"/>
      <c r="F298" s="115"/>
      <c r="G298" s="115"/>
      <c r="H298" s="115"/>
      <c r="I298" s="115"/>
      <c r="J298" s="115"/>
      <c r="K298" s="115"/>
      <c r="L298" s="115"/>
    </row>
    <row r="299" spans="1:12" s="116" customFormat="1" ht="12.5" x14ac:dyDescent="0.25">
      <c r="A299" s="124"/>
      <c r="B299" s="92"/>
      <c r="F299" s="115"/>
      <c r="G299" s="115"/>
      <c r="H299" s="115"/>
      <c r="I299" s="115"/>
      <c r="J299" s="115"/>
      <c r="K299" s="115"/>
      <c r="L299" s="115"/>
    </row>
    <row r="300" spans="1:12" s="116" customFormat="1" ht="12.5" x14ac:dyDescent="0.25">
      <c r="A300" s="124"/>
      <c r="B300" s="92"/>
      <c r="F300" s="115"/>
      <c r="G300" s="115"/>
      <c r="H300" s="115"/>
      <c r="I300" s="115"/>
      <c r="J300" s="115"/>
      <c r="K300" s="115"/>
      <c r="L300" s="115"/>
    </row>
    <row r="301" spans="1:12" s="116" customFormat="1" ht="12.5" x14ac:dyDescent="0.25">
      <c r="A301" s="124"/>
      <c r="B301" s="92"/>
      <c r="F301" s="115"/>
      <c r="G301" s="115"/>
      <c r="H301" s="115"/>
      <c r="I301" s="115"/>
      <c r="J301" s="115"/>
      <c r="K301" s="115"/>
      <c r="L301" s="115"/>
    </row>
    <row r="302" spans="1:12" s="116" customFormat="1" ht="12.5" x14ac:dyDescent="0.25">
      <c r="A302" s="124"/>
      <c r="B302" s="92"/>
      <c r="F302" s="115"/>
      <c r="G302" s="115"/>
      <c r="H302" s="115"/>
      <c r="I302" s="115"/>
      <c r="J302" s="115"/>
      <c r="K302" s="115"/>
      <c r="L302" s="115"/>
    </row>
    <row r="303" spans="1:12" s="116" customFormat="1" ht="12.5" x14ac:dyDescent="0.25">
      <c r="A303" s="124"/>
      <c r="B303" s="92"/>
      <c r="F303" s="115"/>
      <c r="G303" s="115"/>
      <c r="H303" s="115"/>
      <c r="I303" s="115"/>
      <c r="J303" s="115"/>
      <c r="K303" s="115"/>
      <c r="L303" s="115"/>
    </row>
    <row r="304" spans="1:12" s="116" customFormat="1" ht="12.5" x14ac:dyDescent="0.25">
      <c r="A304" s="124"/>
      <c r="B304" s="92"/>
      <c r="F304" s="115"/>
      <c r="G304" s="115"/>
      <c r="H304" s="115"/>
      <c r="I304" s="115"/>
      <c r="J304" s="115"/>
      <c r="K304" s="115"/>
      <c r="L304" s="115"/>
    </row>
    <row r="305" spans="1:12" s="116" customFormat="1" ht="12.5" x14ac:dyDescent="0.25">
      <c r="A305" s="124"/>
      <c r="B305" s="92"/>
      <c r="F305" s="115"/>
      <c r="G305" s="115"/>
      <c r="H305" s="115"/>
      <c r="I305" s="115"/>
      <c r="J305" s="115"/>
      <c r="K305" s="115"/>
      <c r="L305" s="115"/>
    </row>
    <row r="306" spans="1:12" s="116" customFormat="1" ht="12.5" x14ac:dyDescent="0.25">
      <c r="A306" s="124"/>
      <c r="B306" s="92"/>
      <c r="F306" s="115"/>
      <c r="G306" s="115"/>
      <c r="H306" s="115"/>
      <c r="I306" s="115"/>
      <c r="J306" s="115"/>
      <c r="K306" s="115"/>
      <c r="L306" s="115"/>
    </row>
    <row r="307" spans="1:12" s="116" customFormat="1" ht="12.5" x14ac:dyDescent="0.25">
      <c r="A307" s="124"/>
      <c r="B307" s="92"/>
      <c r="F307" s="115"/>
      <c r="G307" s="115"/>
      <c r="H307" s="115"/>
      <c r="I307" s="115"/>
      <c r="J307" s="115"/>
      <c r="K307" s="115"/>
      <c r="L307" s="115"/>
    </row>
    <row r="308" spans="1:12" s="116" customFormat="1" ht="12.5" x14ac:dyDescent="0.25">
      <c r="A308" s="124"/>
      <c r="B308" s="92"/>
      <c r="F308" s="115"/>
      <c r="G308" s="115"/>
      <c r="H308" s="115"/>
      <c r="I308" s="115"/>
      <c r="J308" s="115"/>
      <c r="K308" s="115"/>
      <c r="L308" s="115"/>
    </row>
    <row r="309" spans="1:12" s="116" customFormat="1" ht="12.5" x14ac:dyDescent="0.25">
      <c r="A309" s="124"/>
      <c r="B309" s="92"/>
      <c r="F309" s="115"/>
      <c r="G309" s="115"/>
      <c r="H309" s="115"/>
      <c r="I309" s="115"/>
      <c r="J309" s="115"/>
      <c r="K309" s="115"/>
      <c r="L309" s="115"/>
    </row>
    <row r="310" spans="1:12" s="116" customFormat="1" ht="12.5" x14ac:dyDescent="0.25">
      <c r="A310" s="124"/>
      <c r="B310" s="92"/>
      <c r="F310" s="115"/>
      <c r="G310" s="115"/>
      <c r="H310" s="115"/>
      <c r="I310" s="115"/>
      <c r="J310" s="115"/>
      <c r="K310" s="115"/>
      <c r="L310" s="115"/>
    </row>
    <row r="311" spans="1:12" s="116" customFormat="1" ht="12.5" x14ac:dyDescent="0.25">
      <c r="A311" s="124"/>
      <c r="B311" s="92"/>
      <c r="F311" s="115"/>
      <c r="G311" s="115"/>
      <c r="H311" s="115"/>
      <c r="I311" s="115"/>
      <c r="J311" s="115"/>
      <c r="K311" s="115"/>
      <c r="L311" s="115"/>
    </row>
    <row r="312" spans="1:12" s="116" customFormat="1" ht="12.5" x14ac:dyDescent="0.25">
      <c r="A312" s="124"/>
      <c r="B312" s="92"/>
      <c r="F312" s="115"/>
      <c r="G312" s="115"/>
      <c r="H312" s="115"/>
      <c r="I312" s="115"/>
      <c r="J312" s="115"/>
      <c r="K312" s="115"/>
      <c r="L312" s="115"/>
    </row>
    <row r="313" spans="1:12" s="116" customFormat="1" ht="12.5" x14ac:dyDescent="0.25">
      <c r="A313" s="124"/>
      <c r="B313" s="92"/>
      <c r="F313" s="115"/>
      <c r="G313" s="115"/>
      <c r="H313" s="115"/>
      <c r="I313" s="115"/>
      <c r="J313" s="115"/>
      <c r="K313" s="115"/>
      <c r="L313" s="115"/>
    </row>
    <row r="314" spans="1:12" s="116" customFormat="1" ht="12.5" x14ac:dyDescent="0.25">
      <c r="A314" s="124"/>
      <c r="B314" s="92"/>
      <c r="F314" s="115"/>
      <c r="G314" s="115"/>
      <c r="H314" s="115"/>
      <c r="I314" s="115"/>
      <c r="J314" s="115"/>
      <c r="K314" s="115"/>
      <c r="L314" s="115"/>
    </row>
    <row r="315" spans="1:12" s="116" customFormat="1" ht="12.5" x14ac:dyDescent="0.25">
      <c r="A315" s="124"/>
      <c r="B315" s="92"/>
      <c r="F315" s="115"/>
      <c r="G315" s="115"/>
      <c r="H315" s="115"/>
      <c r="I315" s="115"/>
      <c r="J315" s="115"/>
      <c r="K315" s="115"/>
      <c r="L315" s="115"/>
    </row>
    <row r="316" spans="1:12" s="116" customFormat="1" ht="12.5" x14ac:dyDescent="0.25">
      <c r="A316" s="124"/>
      <c r="B316" s="92"/>
      <c r="F316" s="115"/>
      <c r="G316" s="115"/>
      <c r="H316" s="115"/>
      <c r="I316" s="115"/>
      <c r="J316" s="115"/>
      <c r="K316" s="115"/>
      <c r="L316" s="115"/>
    </row>
    <row r="317" spans="1:12" s="116" customFormat="1" ht="12.5" x14ac:dyDescent="0.25">
      <c r="A317" s="124"/>
      <c r="B317" s="92"/>
      <c r="F317" s="115"/>
      <c r="G317" s="115"/>
      <c r="H317" s="115"/>
      <c r="I317" s="115"/>
      <c r="J317" s="115"/>
      <c r="K317" s="115"/>
      <c r="L317" s="115"/>
    </row>
    <row r="318" spans="1:12" s="116" customFormat="1" ht="12.5" x14ac:dyDescent="0.25">
      <c r="A318" s="124"/>
      <c r="B318" s="92"/>
      <c r="F318" s="115"/>
      <c r="G318" s="115"/>
      <c r="H318" s="115"/>
      <c r="I318" s="115"/>
      <c r="J318" s="115"/>
      <c r="K318" s="115"/>
      <c r="L318" s="115"/>
    </row>
    <row r="319" spans="1:12" s="116" customFormat="1" ht="12.5" x14ac:dyDescent="0.25">
      <c r="A319" s="124"/>
      <c r="B319" s="92"/>
      <c r="F319" s="115"/>
      <c r="G319" s="115"/>
      <c r="H319" s="115"/>
      <c r="I319" s="115"/>
      <c r="J319" s="115"/>
      <c r="K319" s="115"/>
      <c r="L319" s="115"/>
    </row>
    <row r="320" spans="1:12" s="116" customFormat="1" ht="12.5" x14ac:dyDescent="0.25">
      <c r="A320" s="124"/>
      <c r="B320" s="92"/>
      <c r="F320" s="115"/>
      <c r="G320" s="115"/>
      <c r="H320" s="115"/>
      <c r="I320" s="115"/>
      <c r="J320" s="115"/>
      <c r="K320" s="115"/>
      <c r="L320" s="115"/>
    </row>
    <row r="321" spans="1:12" s="116" customFormat="1" ht="12.5" x14ac:dyDescent="0.25">
      <c r="A321" s="124"/>
      <c r="B321" s="92"/>
      <c r="F321" s="115"/>
      <c r="G321" s="115"/>
      <c r="H321" s="115"/>
      <c r="I321" s="115"/>
      <c r="J321" s="115"/>
      <c r="K321" s="115"/>
      <c r="L321" s="115"/>
    </row>
    <row r="322" spans="1:12" s="116" customFormat="1" ht="12.5" x14ac:dyDescent="0.25">
      <c r="A322" s="124"/>
      <c r="B322" s="92"/>
      <c r="F322" s="115"/>
      <c r="G322" s="115"/>
      <c r="H322" s="115"/>
      <c r="I322" s="115"/>
      <c r="J322" s="115"/>
      <c r="K322" s="115"/>
      <c r="L322" s="115"/>
    </row>
    <row r="323" spans="1:12" s="116" customFormat="1" ht="12.5" x14ac:dyDescent="0.25">
      <c r="A323" s="124"/>
      <c r="B323" s="92"/>
      <c r="F323" s="115"/>
      <c r="G323" s="115"/>
      <c r="H323" s="115"/>
      <c r="I323" s="115"/>
      <c r="J323" s="115"/>
      <c r="K323" s="115"/>
      <c r="L323" s="115"/>
    </row>
    <row r="324" spans="1:12" s="116" customFormat="1" ht="12.5" x14ac:dyDescent="0.25">
      <c r="A324" s="124"/>
      <c r="B324" s="92"/>
      <c r="F324" s="115"/>
      <c r="G324" s="115"/>
      <c r="H324" s="115"/>
      <c r="I324" s="115"/>
      <c r="J324" s="115"/>
      <c r="K324" s="115"/>
      <c r="L324" s="115"/>
    </row>
    <row r="325" spans="1:12" s="116" customFormat="1" ht="12.5" x14ac:dyDescent="0.25">
      <c r="A325" s="124"/>
      <c r="B325" s="92"/>
      <c r="F325" s="115"/>
      <c r="G325" s="115"/>
      <c r="H325" s="115"/>
      <c r="I325" s="115"/>
      <c r="J325" s="115"/>
      <c r="K325" s="115"/>
      <c r="L325" s="115"/>
    </row>
    <row r="326" spans="1:12" s="116" customFormat="1" ht="12.5" x14ac:dyDescent="0.25">
      <c r="A326" s="124"/>
      <c r="B326" s="92"/>
      <c r="F326" s="115"/>
      <c r="G326" s="115"/>
      <c r="H326" s="115"/>
      <c r="I326" s="115"/>
      <c r="J326" s="115"/>
      <c r="K326" s="115"/>
      <c r="L326" s="115"/>
    </row>
    <row r="327" spans="1:12" s="116" customFormat="1" ht="12.5" x14ac:dyDescent="0.25">
      <c r="A327" s="124"/>
      <c r="B327" s="92"/>
      <c r="F327" s="115"/>
      <c r="G327" s="115"/>
      <c r="H327" s="115"/>
      <c r="I327" s="115"/>
      <c r="J327" s="115"/>
      <c r="K327" s="115"/>
      <c r="L327" s="115"/>
    </row>
    <row r="328" spans="1:12" s="116" customFormat="1" ht="12.5" x14ac:dyDescent="0.25">
      <c r="A328" s="124"/>
      <c r="B328" s="92"/>
      <c r="F328" s="115"/>
      <c r="G328" s="115"/>
      <c r="H328" s="115"/>
      <c r="I328" s="115"/>
      <c r="J328" s="115"/>
      <c r="K328" s="115"/>
      <c r="L328" s="115"/>
    </row>
    <row r="329" spans="1:12" s="116" customFormat="1" ht="12.5" x14ac:dyDescent="0.25">
      <c r="A329" s="124"/>
      <c r="B329" s="92"/>
      <c r="F329" s="115"/>
      <c r="G329" s="115"/>
      <c r="H329" s="115"/>
      <c r="I329" s="115"/>
      <c r="J329" s="115"/>
      <c r="K329" s="115"/>
      <c r="L329" s="115"/>
    </row>
    <row r="330" spans="1:12" s="116" customFormat="1" ht="7.4" customHeight="1" x14ac:dyDescent="0.25">
      <c r="A330" s="124"/>
      <c r="B330" s="92"/>
      <c r="F330" s="115"/>
      <c r="G330" s="115"/>
      <c r="H330" s="115"/>
      <c r="I330" s="115"/>
      <c r="J330" s="115"/>
      <c r="K330" s="115"/>
      <c r="L330" s="115"/>
    </row>
    <row r="331" spans="1:12" s="116" customFormat="1" ht="7.4" customHeight="1" x14ac:dyDescent="0.25">
      <c r="A331" s="124"/>
      <c r="B331" s="92"/>
      <c r="F331" s="115"/>
      <c r="G331" s="115"/>
      <c r="H331" s="115"/>
      <c r="I331" s="115"/>
      <c r="J331" s="115"/>
      <c r="K331" s="115"/>
      <c r="L331" s="115"/>
    </row>
    <row r="332" spans="1:12" s="116" customFormat="1" ht="7.4" customHeight="1" x14ac:dyDescent="0.25">
      <c r="A332" s="124"/>
      <c r="B332" s="92"/>
      <c r="F332" s="115"/>
      <c r="G332" s="115"/>
      <c r="H332" s="115"/>
      <c r="I332" s="115"/>
      <c r="J332" s="115"/>
      <c r="K332" s="115"/>
      <c r="L332" s="115"/>
    </row>
    <row r="333" spans="1:12" s="116" customFormat="1" ht="7.4" customHeight="1" x14ac:dyDescent="0.25">
      <c r="A333" s="124"/>
      <c r="B333" s="92"/>
      <c r="F333" s="115"/>
      <c r="G333" s="115"/>
      <c r="H333" s="115"/>
      <c r="I333" s="115"/>
      <c r="J333" s="115"/>
      <c r="K333" s="115"/>
      <c r="L333" s="115"/>
    </row>
    <row r="334" spans="1:12" s="116" customFormat="1" ht="7.4" customHeight="1" x14ac:dyDescent="0.25">
      <c r="A334" s="124"/>
      <c r="B334" s="92"/>
      <c r="F334" s="115"/>
      <c r="G334" s="115"/>
      <c r="H334" s="115"/>
      <c r="I334" s="115"/>
      <c r="J334" s="115"/>
      <c r="K334" s="115"/>
      <c r="L334" s="115"/>
    </row>
    <row r="335" spans="1:12" s="116" customFormat="1" ht="7.4" customHeight="1" x14ac:dyDescent="0.25">
      <c r="A335" s="124"/>
      <c r="B335" s="92"/>
      <c r="F335" s="115"/>
      <c r="G335" s="115"/>
      <c r="H335" s="115"/>
      <c r="I335" s="115"/>
      <c r="J335" s="115"/>
      <c r="K335" s="115"/>
      <c r="L335" s="115"/>
    </row>
    <row r="336" spans="1:12" s="116" customFormat="1" ht="7.4" customHeight="1" x14ac:dyDescent="0.25">
      <c r="A336" s="124"/>
      <c r="B336" s="92"/>
      <c r="F336" s="115"/>
      <c r="G336" s="115"/>
      <c r="H336" s="115"/>
      <c r="I336" s="115"/>
      <c r="J336" s="115"/>
      <c r="K336" s="115"/>
      <c r="L336" s="115"/>
    </row>
    <row r="337" spans="1:12" s="116" customFormat="1" ht="7.4" customHeight="1" x14ac:dyDescent="0.25">
      <c r="A337" s="124"/>
      <c r="B337" s="92"/>
      <c r="F337" s="115"/>
      <c r="G337" s="115"/>
      <c r="H337" s="115"/>
      <c r="I337" s="115"/>
      <c r="J337" s="115"/>
      <c r="K337" s="115"/>
      <c r="L337" s="115"/>
    </row>
    <row r="338" spans="1:12" s="116" customFormat="1" ht="7.4" customHeight="1" x14ac:dyDescent="0.25">
      <c r="A338" s="124"/>
      <c r="B338" s="92"/>
      <c r="F338" s="115"/>
      <c r="G338" s="115"/>
      <c r="H338" s="115"/>
      <c r="I338" s="115"/>
      <c r="J338" s="115"/>
      <c r="K338" s="115"/>
      <c r="L338" s="115"/>
    </row>
    <row r="339" spans="1:12" s="116" customFormat="1" ht="7.4" customHeight="1" x14ac:dyDescent="0.25">
      <c r="A339" s="124"/>
      <c r="B339" s="92"/>
      <c r="F339" s="115"/>
      <c r="G339" s="115"/>
      <c r="H339" s="115"/>
      <c r="I339" s="115"/>
      <c r="J339" s="115"/>
      <c r="K339" s="115"/>
      <c r="L339" s="115"/>
    </row>
    <row r="340" spans="1:12" s="116" customFormat="1" ht="7.4" customHeight="1" x14ac:dyDescent="0.25">
      <c r="A340" s="124"/>
      <c r="B340" s="92"/>
      <c r="F340" s="115"/>
      <c r="G340" s="115"/>
      <c r="H340" s="115"/>
      <c r="I340" s="115"/>
      <c r="J340" s="115"/>
      <c r="K340" s="115"/>
      <c r="L340" s="115"/>
    </row>
    <row r="341" spans="1:12" s="116" customFormat="1" ht="7.4" customHeight="1" x14ac:dyDescent="0.25">
      <c r="A341" s="124"/>
      <c r="B341" s="92"/>
      <c r="F341" s="115"/>
      <c r="G341" s="115"/>
      <c r="H341" s="115"/>
      <c r="I341" s="115"/>
      <c r="J341" s="115"/>
      <c r="K341" s="115"/>
      <c r="L341" s="115"/>
    </row>
    <row r="342" spans="1:12" s="116" customFormat="1" ht="7.4" customHeight="1" x14ac:dyDescent="0.25">
      <c r="A342" s="124"/>
      <c r="B342" s="92"/>
      <c r="F342" s="115"/>
      <c r="G342" s="115"/>
      <c r="H342" s="115"/>
      <c r="I342" s="115"/>
      <c r="J342" s="115"/>
      <c r="K342" s="115"/>
      <c r="L342" s="115"/>
    </row>
    <row r="343" spans="1:12" s="116" customFormat="1" ht="7.4" customHeight="1" x14ac:dyDescent="0.25">
      <c r="A343" s="124"/>
      <c r="B343" s="92"/>
      <c r="F343" s="115"/>
      <c r="G343" s="115"/>
      <c r="H343" s="115"/>
      <c r="I343" s="115"/>
      <c r="J343" s="115"/>
      <c r="K343" s="115"/>
      <c r="L343" s="115"/>
    </row>
    <row r="344" spans="1:12" s="116" customFormat="1" ht="7.4" customHeight="1" x14ac:dyDescent="0.25">
      <c r="A344" s="124"/>
      <c r="B344" s="92"/>
      <c r="F344" s="115"/>
      <c r="G344" s="115"/>
      <c r="H344" s="115"/>
      <c r="I344" s="115"/>
      <c r="J344" s="115"/>
      <c r="K344" s="115"/>
      <c r="L344" s="115"/>
    </row>
    <row r="345" spans="1:12" s="116" customFormat="1" ht="7.4" customHeight="1" x14ac:dyDescent="0.25">
      <c r="A345" s="124"/>
      <c r="B345" s="92"/>
      <c r="F345" s="115"/>
      <c r="G345" s="115"/>
      <c r="H345" s="115"/>
      <c r="I345" s="115"/>
      <c r="J345" s="115"/>
      <c r="K345" s="115"/>
      <c r="L345" s="115"/>
    </row>
    <row r="346" spans="1:12" s="116" customFormat="1" ht="7.4" customHeight="1" x14ac:dyDescent="0.25">
      <c r="A346" s="124"/>
      <c r="B346" s="92"/>
      <c r="F346" s="115"/>
      <c r="G346" s="115"/>
      <c r="H346" s="115"/>
      <c r="I346" s="115"/>
      <c r="J346" s="115"/>
      <c r="K346" s="115"/>
      <c r="L346" s="115"/>
    </row>
    <row r="347" spans="1:12" s="116" customFormat="1" ht="7.4" customHeight="1" x14ac:dyDescent="0.25">
      <c r="A347" s="124"/>
      <c r="B347" s="92"/>
      <c r="F347" s="115"/>
      <c r="G347" s="115"/>
      <c r="H347" s="115"/>
      <c r="I347" s="115"/>
      <c r="J347" s="115"/>
      <c r="K347" s="115"/>
      <c r="L347" s="115"/>
    </row>
    <row r="348" spans="1:12" s="116" customFormat="1" ht="7.4" customHeight="1" x14ac:dyDescent="0.25">
      <c r="A348" s="124"/>
      <c r="B348" s="92"/>
      <c r="F348" s="115"/>
      <c r="G348" s="115"/>
      <c r="H348" s="115"/>
      <c r="I348" s="115"/>
      <c r="J348" s="115"/>
      <c r="K348" s="115"/>
      <c r="L348" s="115"/>
    </row>
    <row r="349" spans="1:12" s="116" customFormat="1" ht="7.4" customHeight="1" x14ac:dyDescent="0.25">
      <c r="A349" s="124"/>
      <c r="B349" s="92"/>
      <c r="F349" s="115"/>
      <c r="G349" s="115"/>
      <c r="H349" s="115"/>
      <c r="I349" s="115"/>
      <c r="J349" s="115"/>
      <c r="K349" s="115"/>
      <c r="L349" s="115"/>
    </row>
    <row r="350" spans="1:12" s="116" customFormat="1" ht="7.4" customHeight="1" x14ac:dyDescent="0.25">
      <c r="A350" s="124"/>
      <c r="B350" s="92"/>
      <c r="F350" s="115"/>
      <c r="G350" s="115"/>
      <c r="H350" s="115"/>
      <c r="I350" s="115"/>
      <c r="J350" s="115"/>
      <c r="K350" s="115"/>
      <c r="L350" s="115"/>
    </row>
    <row r="351" spans="1:12" s="116" customFormat="1" ht="7.4" customHeight="1" x14ac:dyDescent="0.25">
      <c r="A351" s="124"/>
      <c r="B351" s="92"/>
      <c r="F351" s="115"/>
      <c r="G351" s="115"/>
      <c r="H351" s="115"/>
      <c r="I351" s="115"/>
      <c r="J351" s="115"/>
      <c r="K351" s="115"/>
      <c r="L351" s="115"/>
    </row>
    <row r="352" spans="1:12" s="116" customFormat="1" ht="7.4" customHeight="1" x14ac:dyDescent="0.25">
      <c r="A352" s="124"/>
      <c r="B352" s="92"/>
      <c r="F352" s="115"/>
      <c r="G352" s="115"/>
      <c r="H352" s="115"/>
      <c r="I352" s="115"/>
      <c r="J352" s="115"/>
      <c r="K352" s="115"/>
      <c r="L352" s="115"/>
    </row>
    <row r="353" spans="1:12" s="116" customFormat="1" ht="7.4" customHeight="1" x14ac:dyDescent="0.25">
      <c r="A353" s="124"/>
      <c r="B353" s="92"/>
      <c r="F353" s="115"/>
      <c r="G353" s="115"/>
      <c r="H353" s="115"/>
      <c r="I353" s="115"/>
      <c r="J353" s="115"/>
      <c r="K353" s="115"/>
      <c r="L353" s="115"/>
    </row>
    <row r="354" spans="1:12" s="116" customFormat="1" ht="7.4" customHeight="1" x14ac:dyDescent="0.25">
      <c r="A354" s="124"/>
      <c r="B354" s="92"/>
      <c r="F354" s="115"/>
      <c r="G354" s="115"/>
      <c r="H354" s="115"/>
      <c r="I354" s="115"/>
      <c r="J354" s="115"/>
      <c r="K354" s="115"/>
      <c r="L354" s="115"/>
    </row>
    <row r="355" spans="1:12" s="116" customFormat="1" ht="7.4" customHeight="1" x14ac:dyDescent="0.25">
      <c r="A355" s="124"/>
      <c r="B355" s="92"/>
      <c r="F355" s="115"/>
      <c r="G355" s="115"/>
      <c r="H355" s="115"/>
      <c r="I355" s="115"/>
      <c r="J355" s="115"/>
      <c r="K355" s="115"/>
      <c r="L355" s="115"/>
    </row>
    <row r="356" spans="1:12" s="116" customFormat="1" ht="7.4" customHeight="1" x14ac:dyDescent="0.25">
      <c r="A356" s="124"/>
      <c r="B356" s="92"/>
      <c r="F356" s="115"/>
      <c r="G356" s="115"/>
      <c r="H356" s="115"/>
      <c r="I356" s="115"/>
      <c r="J356" s="115"/>
      <c r="K356" s="115"/>
      <c r="L356" s="115"/>
    </row>
    <row r="357" spans="1:12" s="116" customFormat="1" ht="7.4" customHeight="1" x14ac:dyDescent="0.25">
      <c r="A357" s="124"/>
      <c r="B357" s="92"/>
      <c r="F357" s="115"/>
      <c r="G357" s="115"/>
      <c r="H357" s="115"/>
      <c r="I357" s="115"/>
      <c r="J357" s="115"/>
      <c r="K357" s="115"/>
      <c r="L357" s="115"/>
    </row>
    <row r="358" spans="1:12" s="116" customFormat="1" ht="7.4" customHeight="1" x14ac:dyDescent="0.25">
      <c r="A358" s="124"/>
      <c r="B358" s="92"/>
      <c r="F358" s="115"/>
      <c r="G358" s="115"/>
      <c r="H358" s="115"/>
      <c r="I358" s="115"/>
      <c r="J358" s="115"/>
      <c r="K358" s="115"/>
      <c r="L358" s="115"/>
    </row>
    <row r="359" spans="1:12" s="116" customFormat="1" ht="7.4" customHeight="1" x14ac:dyDescent="0.25">
      <c r="A359" s="124"/>
      <c r="B359" s="92"/>
      <c r="F359" s="115"/>
      <c r="G359" s="115"/>
      <c r="H359" s="115"/>
      <c r="I359" s="115"/>
      <c r="J359" s="115"/>
      <c r="K359" s="115"/>
      <c r="L359" s="115"/>
    </row>
    <row r="360" spans="1:12" s="116" customFormat="1" ht="7.4" customHeight="1" x14ac:dyDescent="0.25">
      <c r="A360" s="124"/>
      <c r="B360" s="92"/>
      <c r="F360" s="115"/>
      <c r="G360" s="115"/>
      <c r="H360" s="115"/>
      <c r="I360" s="115"/>
      <c r="J360" s="115"/>
      <c r="K360" s="115"/>
      <c r="L360" s="115"/>
    </row>
    <row r="361" spans="1:12" s="116" customFormat="1" ht="7.4" customHeight="1" x14ac:dyDescent="0.25">
      <c r="A361" s="124"/>
      <c r="B361" s="92"/>
      <c r="F361" s="115"/>
      <c r="G361" s="115"/>
      <c r="H361" s="115"/>
      <c r="I361" s="115"/>
      <c r="J361" s="115"/>
      <c r="K361" s="115"/>
      <c r="L361" s="115"/>
    </row>
    <row r="362" spans="1:12" s="116" customFormat="1" ht="7.4" customHeight="1" x14ac:dyDescent="0.25">
      <c r="A362" s="124"/>
      <c r="B362" s="92"/>
      <c r="F362" s="115"/>
      <c r="G362" s="115"/>
      <c r="H362" s="115"/>
      <c r="I362" s="115"/>
      <c r="J362" s="115"/>
      <c r="K362" s="115"/>
      <c r="L362" s="115"/>
    </row>
    <row r="363" spans="1:12" s="116" customFormat="1" ht="7.4" customHeight="1" x14ac:dyDescent="0.25">
      <c r="A363" s="124"/>
      <c r="B363" s="92"/>
      <c r="F363" s="115"/>
      <c r="G363" s="115"/>
      <c r="H363" s="115"/>
      <c r="I363" s="115"/>
      <c r="J363" s="115"/>
      <c r="K363" s="115"/>
      <c r="L363" s="115"/>
    </row>
    <row r="364" spans="1:12" s="116" customFormat="1" ht="7.4" customHeight="1" x14ac:dyDescent="0.25">
      <c r="A364" s="124"/>
      <c r="B364" s="92"/>
      <c r="F364" s="115"/>
      <c r="G364" s="115"/>
      <c r="H364" s="115"/>
      <c r="I364" s="115"/>
      <c r="J364" s="115"/>
      <c r="K364" s="115"/>
      <c r="L364" s="115"/>
    </row>
    <row r="365" spans="1:12" s="116" customFormat="1" ht="7.4" customHeight="1" x14ac:dyDescent="0.25">
      <c r="A365" s="124"/>
      <c r="B365" s="92"/>
      <c r="F365" s="115"/>
      <c r="G365" s="115"/>
      <c r="H365" s="115"/>
      <c r="I365" s="115"/>
      <c r="J365" s="115"/>
      <c r="K365" s="115"/>
      <c r="L365" s="115"/>
    </row>
    <row r="366" spans="1:12" s="116" customFormat="1" ht="7.4" customHeight="1" x14ac:dyDescent="0.25">
      <c r="A366" s="124"/>
      <c r="B366" s="92"/>
      <c r="F366" s="115"/>
      <c r="G366" s="115"/>
      <c r="H366" s="115"/>
      <c r="I366" s="115"/>
      <c r="J366" s="115"/>
      <c r="K366" s="115"/>
      <c r="L366" s="115"/>
    </row>
    <row r="367" spans="1:12" s="116" customFormat="1" ht="7.4" customHeight="1" x14ac:dyDescent="0.25">
      <c r="A367" s="124"/>
      <c r="B367" s="92"/>
      <c r="F367" s="115"/>
      <c r="G367" s="115"/>
      <c r="H367" s="115"/>
      <c r="I367" s="115"/>
      <c r="J367" s="115"/>
      <c r="K367" s="115"/>
      <c r="L367" s="115"/>
    </row>
    <row r="368" spans="1:12" s="116" customFormat="1" ht="7.4" customHeight="1" x14ac:dyDescent="0.25">
      <c r="A368" s="124"/>
      <c r="B368" s="92"/>
      <c r="F368" s="115"/>
      <c r="G368" s="115"/>
      <c r="H368" s="115"/>
      <c r="I368" s="115"/>
      <c r="J368" s="115"/>
      <c r="K368" s="115"/>
      <c r="L368" s="115"/>
    </row>
    <row r="369" spans="1:12" s="116" customFormat="1" ht="7.4" customHeight="1" x14ac:dyDescent="0.25">
      <c r="A369" s="124"/>
      <c r="B369" s="92"/>
      <c r="F369" s="115"/>
      <c r="G369" s="115"/>
      <c r="H369" s="115"/>
      <c r="I369" s="115"/>
      <c r="J369" s="115"/>
      <c r="K369" s="115"/>
      <c r="L369" s="115"/>
    </row>
    <row r="370" spans="1:12" s="116" customFormat="1" ht="7.4" customHeight="1" x14ac:dyDescent="0.25">
      <c r="A370" s="124"/>
      <c r="B370" s="92"/>
      <c r="F370" s="115"/>
      <c r="G370" s="115"/>
      <c r="H370" s="115"/>
      <c r="I370" s="115"/>
      <c r="J370" s="115"/>
      <c r="K370" s="115"/>
      <c r="L370" s="115"/>
    </row>
    <row r="371" spans="1:12" s="116" customFormat="1" ht="7.4" customHeight="1" x14ac:dyDescent="0.25">
      <c r="A371" s="124"/>
      <c r="B371" s="92"/>
      <c r="F371" s="115"/>
      <c r="G371" s="115"/>
      <c r="H371" s="115"/>
      <c r="I371" s="115"/>
      <c r="J371" s="115"/>
      <c r="K371" s="115"/>
      <c r="L371" s="115"/>
    </row>
    <row r="372" spans="1:12" s="116" customFormat="1" ht="7.4" customHeight="1" x14ac:dyDescent="0.25">
      <c r="A372" s="124"/>
      <c r="B372" s="92"/>
      <c r="F372" s="115"/>
      <c r="G372" s="115"/>
      <c r="H372" s="115"/>
      <c r="I372" s="115"/>
      <c r="J372" s="115"/>
      <c r="K372" s="115"/>
      <c r="L372" s="115"/>
    </row>
    <row r="373" spans="1:12" s="116" customFormat="1" ht="7.4" customHeight="1" x14ac:dyDescent="0.25">
      <c r="A373" s="124"/>
      <c r="B373" s="92"/>
      <c r="F373" s="115"/>
      <c r="G373" s="115"/>
      <c r="H373" s="115"/>
      <c r="I373" s="115"/>
      <c r="J373" s="115"/>
      <c r="K373" s="115"/>
      <c r="L373" s="115"/>
    </row>
    <row r="374" spans="1:12" s="116" customFormat="1" ht="7.4" customHeight="1" x14ac:dyDescent="0.25">
      <c r="A374" s="124"/>
      <c r="B374" s="92"/>
      <c r="F374" s="115"/>
      <c r="G374" s="115"/>
      <c r="H374" s="115"/>
      <c r="I374" s="115"/>
      <c r="J374" s="115"/>
      <c r="K374" s="115"/>
      <c r="L374" s="115"/>
    </row>
    <row r="375" spans="1:12" s="116" customFormat="1" ht="7.4" customHeight="1" x14ac:dyDescent="0.25">
      <c r="A375" s="124"/>
      <c r="B375" s="92"/>
      <c r="F375" s="115"/>
      <c r="G375" s="115"/>
      <c r="H375" s="115"/>
      <c r="I375" s="115"/>
      <c r="J375" s="115"/>
      <c r="K375" s="115"/>
      <c r="L375" s="115"/>
    </row>
    <row r="376" spans="1:12" s="116" customFormat="1" ht="7.4" customHeight="1" x14ac:dyDescent="0.25">
      <c r="A376" s="124"/>
      <c r="B376" s="92"/>
      <c r="F376" s="115"/>
      <c r="G376" s="115"/>
      <c r="H376" s="115"/>
      <c r="I376" s="115"/>
      <c r="J376" s="115"/>
      <c r="K376" s="115"/>
      <c r="L376" s="115"/>
    </row>
    <row r="377" spans="1:12" s="116" customFormat="1" ht="7.4" customHeight="1" x14ac:dyDescent="0.25">
      <c r="A377" s="124"/>
      <c r="B377" s="92"/>
      <c r="F377" s="115"/>
      <c r="G377" s="115"/>
      <c r="H377" s="115"/>
      <c r="I377" s="115"/>
      <c r="J377" s="115"/>
      <c r="K377" s="115"/>
      <c r="L377" s="115"/>
    </row>
    <row r="378" spans="1:12" s="116" customFormat="1" ht="7.4" customHeight="1" x14ac:dyDescent="0.25">
      <c r="A378" s="124"/>
      <c r="B378" s="92"/>
      <c r="F378" s="115"/>
      <c r="G378" s="115"/>
      <c r="H378" s="115"/>
      <c r="I378" s="115"/>
      <c r="J378" s="115"/>
      <c r="K378" s="115"/>
      <c r="L378" s="115"/>
    </row>
    <row r="379" spans="1:12" s="116" customFormat="1" ht="7.4" customHeight="1" x14ac:dyDescent="0.25">
      <c r="A379" s="124"/>
      <c r="B379" s="92"/>
      <c r="F379" s="115"/>
      <c r="G379" s="115"/>
      <c r="H379" s="115"/>
      <c r="I379" s="115"/>
      <c r="J379" s="115"/>
      <c r="K379" s="115"/>
      <c r="L379" s="115"/>
    </row>
    <row r="380" spans="1:12" s="116" customFormat="1" ht="7.4" customHeight="1" x14ac:dyDescent="0.25">
      <c r="A380" s="124"/>
      <c r="B380" s="92"/>
      <c r="F380" s="115"/>
      <c r="G380" s="115"/>
      <c r="H380" s="115"/>
      <c r="I380" s="115"/>
      <c r="J380" s="115"/>
      <c r="K380" s="115"/>
      <c r="L380" s="115"/>
    </row>
    <row r="381" spans="1:12" s="116" customFormat="1" ht="7.4" customHeight="1" x14ac:dyDescent="0.25">
      <c r="A381" s="124"/>
      <c r="B381" s="92"/>
      <c r="F381" s="115"/>
      <c r="G381" s="115"/>
      <c r="H381" s="115"/>
      <c r="I381" s="115"/>
      <c r="J381" s="115"/>
      <c r="K381" s="115"/>
      <c r="L381" s="115"/>
    </row>
    <row r="382" spans="1:12" s="116" customFormat="1" ht="7.4" customHeight="1" x14ac:dyDescent="0.25">
      <c r="A382" s="124"/>
      <c r="B382" s="92"/>
      <c r="F382" s="115"/>
      <c r="G382" s="115"/>
      <c r="H382" s="115"/>
      <c r="I382" s="115"/>
      <c r="J382" s="115"/>
      <c r="K382" s="115"/>
      <c r="L382" s="115"/>
    </row>
    <row r="383" spans="1:12" s="116" customFormat="1" ht="7.4" customHeight="1" x14ac:dyDescent="0.25">
      <c r="A383" s="124"/>
      <c r="B383" s="92"/>
      <c r="F383" s="115"/>
      <c r="G383" s="115"/>
      <c r="H383" s="115"/>
      <c r="I383" s="115"/>
      <c r="J383" s="115"/>
      <c r="K383" s="115"/>
      <c r="L383" s="115"/>
    </row>
    <row r="384" spans="1:12" s="116" customFormat="1" ht="7.4" customHeight="1" x14ac:dyDescent="0.25">
      <c r="A384" s="124"/>
      <c r="B384" s="92"/>
      <c r="F384" s="115"/>
      <c r="G384" s="115"/>
      <c r="H384" s="115"/>
      <c r="I384" s="115"/>
      <c r="J384" s="115"/>
      <c r="K384" s="115"/>
      <c r="L384" s="115"/>
    </row>
    <row r="385" spans="1:12" s="116" customFormat="1" ht="7.4" customHeight="1" x14ac:dyDescent="0.25">
      <c r="A385" s="124"/>
      <c r="B385" s="92"/>
      <c r="F385" s="115"/>
      <c r="G385" s="115"/>
      <c r="H385" s="115"/>
      <c r="I385" s="115"/>
      <c r="J385" s="115"/>
      <c r="K385" s="115"/>
      <c r="L385" s="115"/>
    </row>
    <row r="386" spans="1:12" s="116" customFormat="1" ht="7.4" customHeight="1" x14ac:dyDescent="0.25">
      <c r="A386" s="124"/>
      <c r="B386" s="92"/>
      <c r="F386" s="115"/>
      <c r="G386" s="115"/>
      <c r="H386" s="115"/>
      <c r="I386" s="115"/>
      <c r="J386" s="115"/>
      <c r="K386" s="115"/>
      <c r="L386" s="115"/>
    </row>
    <row r="387" spans="1:12" s="116" customFormat="1" ht="7.4" customHeight="1" x14ac:dyDescent="0.25">
      <c r="A387" s="124"/>
      <c r="B387" s="92"/>
      <c r="F387" s="115"/>
      <c r="G387" s="115"/>
      <c r="H387" s="115"/>
      <c r="I387" s="115"/>
      <c r="J387" s="115"/>
      <c r="K387" s="115"/>
      <c r="L387" s="115"/>
    </row>
    <row r="388" spans="1:12" s="116" customFormat="1" ht="7.4" customHeight="1" x14ac:dyDescent="0.25">
      <c r="A388" s="124"/>
      <c r="B388" s="92"/>
      <c r="F388" s="115"/>
      <c r="G388" s="115"/>
      <c r="H388" s="115"/>
      <c r="I388" s="115"/>
      <c r="J388" s="115"/>
      <c r="K388" s="115"/>
      <c r="L388" s="115"/>
    </row>
    <row r="389" spans="1:12" s="116" customFormat="1" ht="7.4" customHeight="1" x14ac:dyDescent="0.25">
      <c r="A389" s="124"/>
      <c r="B389" s="92"/>
      <c r="F389" s="115"/>
      <c r="G389" s="115"/>
      <c r="H389" s="115"/>
      <c r="I389" s="115"/>
      <c r="J389" s="115"/>
      <c r="K389" s="115"/>
      <c r="L389" s="115"/>
    </row>
    <row r="390" spans="1:12" s="116" customFormat="1" ht="7.4" customHeight="1" x14ac:dyDescent="0.25">
      <c r="A390" s="124"/>
      <c r="B390" s="92"/>
      <c r="F390" s="115"/>
      <c r="G390" s="115"/>
      <c r="H390" s="115"/>
      <c r="I390" s="115"/>
      <c r="J390" s="115"/>
      <c r="K390" s="115"/>
      <c r="L390" s="115"/>
    </row>
    <row r="391" spans="1:12" s="116" customFormat="1" ht="7.4" customHeight="1" x14ac:dyDescent="0.25">
      <c r="A391" s="124"/>
      <c r="B391" s="92"/>
      <c r="F391" s="115"/>
      <c r="G391" s="115"/>
      <c r="H391" s="115"/>
      <c r="I391" s="115"/>
      <c r="J391" s="115"/>
      <c r="K391" s="115"/>
      <c r="L391" s="115"/>
    </row>
    <row r="392" spans="1:12" s="116" customFormat="1" ht="7.4" customHeight="1" x14ac:dyDescent="0.25">
      <c r="A392" s="124"/>
      <c r="B392" s="92"/>
      <c r="F392" s="115"/>
      <c r="G392" s="115"/>
      <c r="H392" s="115"/>
      <c r="I392" s="115"/>
      <c r="J392" s="115"/>
      <c r="K392" s="115"/>
      <c r="L392" s="115"/>
    </row>
    <row r="393" spans="1:12" s="116" customFormat="1" ht="7.4" customHeight="1" x14ac:dyDescent="0.25">
      <c r="A393" s="124"/>
      <c r="B393" s="92"/>
      <c r="F393" s="115"/>
      <c r="G393" s="115"/>
      <c r="H393" s="115"/>
      <c r="I393" s="115"/>
      <c r="J393" s="115"/>
      <c r="K393" s="115"/>
      <c r="L393" s="115"/>
    </row>
    <row r="394" spans="1:12" s="116" customFormat="1" ht="7.4" customHeight="1" x14ac:dyDescent="0.25">
      <c r="A394" s="124"/>
      <c r="B394" s="92"/>
      <c r="F394" s="115"/>
      <c r="G394" s="115"/>
      <c r="H394" s="115"/>
      <c r="I394" s="115"/>
      <c r="J394" s="115"/>
      <c r="K394" s="115"/>
      <c r="L394" s="115"/>
    </row>
    <row r="395" spans="1:12" s="116" customFormat="1" ht="7.4" customHeight="1" x14ac:dyDescent="0.25">
      <c r="A395" s="124"/>
      <c r="B395" s="92"/>
      <c r="F395" s="115"/>
      <c r="G395" s="115"/>
      <c r="H395" s="115"/>
      <c r="I395" s="115"/>
      <c r="J395" s="115"/>
      <c r="K395" s="115"/>
      <c r="L395" s="115"/>
    </row>
    <row r="396" spans="1:12" s="116" customFormat="1" ht="7.4" customHeight="1" x14ac:dyDescent="0.25">
      <c r="A396" s="124"/>
      <c r="B396" s="92"/>
      <c r="F396" s="115"/>
      <c r="G396" s="115"/>
      <c r="H396" s="115"/>
      <c r="I396" s="115"/>
      <c r="J396" s="115"/>
      <c r="K396" s="115"/>
      <c r="L396" s="115"/>
    </row>
    <row r="397" spans="1:12" s="116" customFormat="1" ht="7.4" customHeight="1" x14ac:dyDescent="0.25">
      <c r="A397" s="124"/>
      <c r="B397" s="92"/>
      <c r="F397" s="115"/>
      <c r="G397" s="115"/>
      <c r="H397" s="115"/>
      <c r="I397" s="115"/>
      <c r="J397" s="115"/>
      <c r="K397" s="115"/>
      <c r="L397" s="115"/>
    </row>
    <row r="398" spans="1:12" s="116" customFormat="1" ht="7.4" customHeight="1" x14ac:dyDescent="0.25">
      <c r="A398" s="124"/>
      <c r="B398" s="92"/>
      <c r="F398" s="115"/>
      <c r="G398" s="115"/>
      <c r="H398" s="115"/>
      <c r="I398" s="115"/>
      <c r="J398" s="115"/>
      <c r="K398" s="115"/>
      <c r="L398" s="115"/>
    </row>
    <row r="399" spans="1:12" s="116" customFormat="1" ht="7.4" customHeight="1" x14ac:dyDescent="0.25">
      <c r="A399" s="124"/>
      <c r="B399" s="92"/>
      <c r="F399" s="115"/>
      <c r="G399" s="115"/>
      <c r="H399" s="115"/>
      <c r="I399" s="115"/>
      <c r="J399" s="115"/>
      <c r="K399" s="115"/>
      <c r="L399" s="115"/>
    </row>
    <row r="400" spans="1:12" s="116" customFormat="1" ht="7.4" customHeight="1" x14ac:dyDescent="0.25">
      <c r="A400" s="124"/>
      <c r="B400" s="92"/>
      <c r="F400" s="115"/>
      <c r="G400" s="115"/>
      <c r="H400" s="115"/>
      <c r="I400" s="115"/>
      <c r="J400" s="115"/>
      <c r="K400" s="115"/>
      <c r="L400" s="115"/>
    </row>
    <row r="401" spans="1:12" s="116" customFormat="1" ht="7.4" customHeight="1" x14ac:dyDescent="0.25">
      <c r="A401" s="124"/>
      <c r="B401" s="92"/>
      <c r="F401" s="115"/>
      <c r="G401" s="115"/>
      <c r="H401" s="115"/>
      <c r="I401" s="115"/>
      <c r="J401" s="115"/>
      <c r="K401" s="115"/>
      <c r="L401" s="115"/>
    </row>
    <row r="402" spans="1:12" s="116" customFormat="1" ht="7.4" customHeight="1" x14ac:dyDescent="0.25">
      <c r="A402" s="124"/>
      <c r="B402" s="92"/>
      <c r="F402" s="115"/>
      <c r="G402" s="115"/>
      <c r="H402" s="115"/>
      <c r="I402" s="115"/>
      <c r="J402" s="115"/>
      <c r="K402" s="115"/>
      <c r="L402" s="115"/>
    </row>
    <row r="403" spans="1:12" s="116" customFormat="1" ht="7.4" customHeight="1" x14ac:dyDescent="0.25">
      <c r="A403" s="124"/>
      <c r="B403" s="92"/>
      <c r="F403" s="115"/>
      <c r="G403" s="115"/>
      <c r="H403" s="115"/>
      <c r="I403" s="115"/>
      <c r="J403" s="115"/>
      <c r="K403" s="115"/>
      <c r="L403" s="115"/>
    </row>
    <row r="404" spans="1:12" s="116" customFormat="1" ht="7.4" customHeight="1" x14ac:dyDescent="0.25">
      <c r="A404" s="124"/>
      <c r="B404" s="92"/>
      <c r="F404" s="115"/>
      <c r="G404" s="115"/>
      <c r="H404" s="115"/>
      <c r="I404" s="115"/>
      <c r="J404" s="115"/>
      <c r="K404" s="115"/>
      <c r="L404" s="115"/>
    </row>
    <row r="405" spans="1:12" s="116" customFormat="1" ht="7.4" customHeight="1" x14ac:dyDescent="0.25">
      <c r="A405" s="124"/>
      <c r="B405" s="92"/>
      <c r="F405" s="115"/>
      <c r="G405" s="115"/>
      <c r="H405" s="115"/>
      <c r="I405" s="115"/>
      <c r="J405" s="115"/>
      <c r="K405" s="115"/>
      <c r="L405" s="115"/>
    </row>
    <row r="406" spans="1:12" s="116" customFormat="1" ht="7.4" customHeight="1" x14ac:dyDescent="0.25">
      <c r="A406" s="124"/>
      <c r="B406" s="92"/>
      <c r="F406" s="115"/>
      <c r="G406" s="115"/>
      <c r="H406" s="115"/>
      <c r="I406" s="115"/>
      <c r="J406" s="115"/>
      <c r="K406" s="115"/>
      <c r="L406" s="115"/>
    </row>
    <row r="407" spans="1:12" s="116" customFormat="1" ht="7.4" customHeight="1" x14ac:dyDescent="0.25">
      <c r="A407" s="124"/>
      <c r="B407" s="92"/>
      <c r="F407" s="115"/>
      <c r="G407" s="115"/>
      <c r="H407" s="115"/>
      <c r="I407" s="115"/>
      <c r="J407" s="115"/>
      <c r="K407" s="115"/>
      <c r="L407" s="115"/>
    </row>
    <row r="408" spans="1:12" s="116" customFormat="1" ht="7.4" customHeight="1" x14ac:dyDescent="0.25">
      <c r="A408" s="124"/>
      <c r="B408" s="92"/>
      <c r="F408" s="115"/>
      <c r="G408" s="115"/>
      <c r="H408" s="115"/>
      <c r="I408" s="115"/>
      <c r="J408" s="115"/>
      <c r="K408" s="115"/>
      <c r="L408" s="115"/>
    </row>
    <row r="409" spans="1:12" s="116" customFormat="1" ht="7.4" customHeight="1" x14ac:dyDescent="0.25">
      <c r="A409" s="124"/>
      <c r="B409" s="92"/>
      <c r="F409" s="115"/>
      <c r="G409" s="115"/>
      <c r="H409" s="115"/>
      <c r="I409" s="115"/>
      <c r="J409" s="115"/>
      <c r="K409" s="115"/>
      <c r="L409" s="115"/>
    </row>
    <row r="410" spans="1:12" s="116" customFormat="1" ht="7.4" customHeight="1" x14ac:dyDescent="0.25">
      <c r="A410" s="124"/>
      <c r="B410" s="92"/>
      <c r="F410" s="115"/>
      <c r="G410" s="115"/>
      <c r="H410" s="115"/>
      <c r="I410" s="115"/>
      <c r="J410" s="115"/>
      <c r="K410" s="115"/>
      <c r="L410" s="115"/>
    </row>
    <row r="411" spans="1:12" s="116" customFormat="1" ht="7.4" customHeight="1" x14ac:dyDescent="0.25">
      <c r="A411" s="124"/>
      <c r="B411" s="92"/>
      <c r="F411" s="115"/>
      <c r="G411" s="115"/>
      <c r="H411" s="115"/>
      <c r="I411" s="115"/>
      <c r="J411" s="115"/>
      <c r="K411" s="115"/>
      <c r="L411" s="115"/>
    </row>
    <row r="412" spans="1:12" s="116" customFormat="1" ht="7.4" customHeight="1" x14ac:dyDescent="0.25">
      <c r="A412" s="124"/>
      <c r="B412" s="92"/>
      <c r="F412" s="115"/>
      <c r="G412" s="115"/>
      <c r="H412" s="115"/>
      <c r="I412" s="115"/>
      <c r="J412" s="115"/>
      <c r="K412" s="115"/>
      <c r="L412" s="115"/>
    </row>
    <row r="413" spans="1:12" s="116" customFormat="1" ht="7.4" customHeight="1" x14ac:dyDescent="0.25">
      <c r="A413" s="124"/>
      <c r="B413" s="92"/>
      <c r="F413" s="115"/>
      <c r="G413" s="115"/>
      <c r="H413" s="115"/>
      <c r="I413" s="115"/>
      <c r="J413" s="115"/>
      <c r="K413" s="115"/>
      <c r="L413" s="115"/>
    </row>
    <row r="414" spans="1:12" s="116" customFormat="1" ht="7.4" customHeight="1" x14ac:dyDescent="0.25">
      <c r="A414" s="124"/>
      <c r="B414" s="92"/>
      <c r="F414" s="115"/>
      <c r="G414" s="115"/>
      <c r="H414" s="115"/>
      <c r="I414" s="115"/>
      <c r="J414" s="115"/>
      <c r="K414" s="115"/>
      <c r="L414" s="115"/>
    </row>
    <row r="415" spans="1:12" s="116" customFormat="1" ht="7.4" customHeight="1" x14ac:dyDescent="0.25">
      <c r="A415" s="124"/>
      <c r="B415" s="92"/>
      <c r="F415" s="115"/>
      <c r="G415" s="115"/>
      <c r="H415" s="115"/>
      <c r="I415" s="115"/>
      <c r="J415" s="115"/>
      <c r="K415" s="115"/>
      <c r="L415" s="115"/>
    </row>
    <row r="416" spans="1:12" s="116" customFormat="1" ht="7.4" customHeight="1" x14ac:dyDescent="0.25">
      <c r="A416" s="124"/>
      <c r="B416" s="92"/>
      <c r="F416" s="115"/>
      <c r="G416" s="115"/>
      <c r="H416" s="115"/>
      <c r="I416" s="115"/>
      <c r="J416" s="115"/>
      <c r="K416" s="115"/>
      <c r="L416" s="115"/>
    </row>
    <row r="417" spans="1:12" s="116" customFormat="1" ht="7.4" customHeight="1" x14ac:dyDescent="0.25">
      <c r="A417" s="124"/>
      <c r="B417" s="92"/>
      <c r="F417" s="115"/>
      <c r="G417" s="115"/>
      <c r="H417" s="115"/>
      <c r="I417" s="115"/>
      <c r="J417" s="115"/>
      <c r="K417" s="115"/>
      <c r="L417" s="115"/>
    </row>
    <row r="418" spans="1:12" s="116" customFormat="1" ht="7.4" customHeight="1" x14ac:dyDescent="0.25">
      <c r="A418" s="124"/>
      <c r="B418" s="92"/>
      <c r="F418" s="115"/>
      <c r="G418" s="115"/>
      <c r="H418" s="115"/>
      <c r="I418" s="115"/>
      <c r="J418" s="115"/>
      <c r="K418" s="115"/>
      <c r="L418" s="115"/>
    </row>
    <row r="419" spans="1:12" s="116" customFormat="1" ht="7.4" customHeight="1" x14ac:dyDescent="0.25">
      <c r="A419" s="124"/>
      <c r="B419" s="92"/>
      <c r="F419" s="115"/>
      <c r="G419" s="115"/>
      <c r="H419" s="115"/>
      <c r="I419" s="115"/>
      <c r="J419" s="115"/>
      <c r="K419" s="115"/>
      <c r="L419" s="115"/>
    </row>
    <row r="420" spans="1:12" s="116" customFormat="1" ht="7.4" customHeight="1" x14ac:dyDescent="0.25">
      <c r="A420" s="124"/>
      <c r="B420" s="92"/>
      <c r="F420" s="115"/>
      <c r="G420" s="115"/>
      <c r="H420" s="115"/>
      <c r="I420" s="115"/>
      <c r="J420" s="115"/>
      <c r="K420" s="115"/>
      <c r="L420" s="115"/>
    </row>
    <row r="421" spans="1:12" s="116" customFormat="1" ht="7.4" customHeight="1" x14ac:dyDescent="0.25">
      <c r="A421" s="124"/>
      <c r="B421" s="92"/>
      <c r="F421" s="115"/>
      <c r="G421" s="115"/>
      <c r="H421" s="115"/>
      <c r="I421" s="115"/>
      <c r="J421" s="115"/>
      <c r="K421" s="115"/>
      <c r="L421" s="115"/>
    </row>
    <row r="422" spans="1:12" s="116" customFormat="1" ht="7.4" customHeight="1" x14ac:dyDescent="0.25">
      <c r="A422" s="124"/>
      <c r="B422" s="92"/>
      <c r="F422" s="115"/>
      <c r="G422" s="115"/>
      <c r="H422" s="115"/>
      <c r="I422" s="115"/>
      <c r="J422" s="115"/>
      <c r="K422" s="115"/>
      <c r="L422" s="115"/>
    </row>
    <row r="423" spans="1:12" s="116" customFormat="1" ht="7.4" customHeight="1" x14ac:dyDescent="0.25">
      <c r="A423" s="124"/>
      <c r="B423" s="92"/>
      <c r="F423" s="115"/>
      <c r="G423" s="115"/>
      <c r="H423" s="115"/>
      <c r="I423" s="115"/>
      <c r="J423" s="115"/>
      <c r="K423" s="115"/>
      <c r="L423" s="115"/>
    </row>
    <row r="424" spans="1:12" s="116" customFormat="1" ht="7.4" customHeight="1" x14ac:dyDescent="0.25">
      <c r="A424" s="124"/>
      <c r="B424" s="92"/>
      <c r="F424" s="115"/>
      <c r="G424" s="115"/>
      <c r="H424" s="115"/>
      <c r="I424" s="115"/>
      <c r="J424" s="115"/>
      <c r="K424" s="115"/>
      <c r="L424" s="115"/>
    </row>
    <row r="425" spans="1:12" s="116" customFormat="1" ht="7.4" customHeight="1" x14ac:dyDescent="0.25">
      <c r="A425" s="124"/>
      <c r="B425" s="92"/>
      <c r="F425" s="115"/>
      <c r="G425" s="115"/>
      <c r="H425" s="115"/>
      <c r="I425" s="115"/>
      <c r="J425" s="115"/>
      <c r="K425" s="115"/>
      <c r="L425" s="115"/>
    </row>
    <row r="426" spans="1:12" s="116" customFormat="1" ht="7.4" customHeight="1" x14ac:dyDescent="0.25">
      <c r="A426" s="124"/>
      <c r="B426" s="92"/>
      <c r="F426" s="115"/>
      <c r="G426" s="115"/>
      <c r="H426" s="115"/>
      <c r="I426" s="115"/>
      <c r="J426" s="115"/>
      <c r="K426" s="115"/>
      <c r="L426" s="115"/>
    </row>
    <row r="427" spans="1:12" s="116" customFormat="1" ht="7.4" customHeight="1" x14ac:dyDescent="0.25">
      <c r="A427" s="124"/>
      <c r="B427" s="92"/>
      <c r="F427" s="115"/>
      <c r="G427" s="115"/>
      <c r="H427" s="115"/>
      <c r="I427" s="115"/>
      <c r="J427" s="115"/>
      <c r="K427" s="115"/>
      <c r="L427" s="115"/>
    </row>
    <row r="428" spans="1:12" s="116" customFormat="1" ht="7.4" customHeight="1" x14ac:dyDescent="0.25">
      <c r="A428" s="124"/>
      <c r="B428" s="92"/>
      <c r="F428" s="115"/>
      <c r="G428" s="115"/>
      <c r="H428" s="115"/>
      <c r="I428" s="115"/>
      <c r="J428" s="115"/>
      <c r="K428" s="115"/>
      <c r="L428" s="115"/>
    </row>
    <row r="429" spans="1:12" ht="7.4" customHeight="1" x14ac:dyDescent="0.25">
      <c r="H429" s="115"/>
      <c r="J429" s="115"/>
      <c r="K429" s="115"/>
      <c r="L429" s="115"/>
    </row>
    <row r="430" spans="1:12" ht="7.4" customHeight="1" x14ac:dyDescent="0.25">
      <c r="H430" s="115"/>
      <c r="J430" s="115"/>
      <c r="K430" s="115"/>
      <c r="L430" s="115"/>
    </row>
  </sheetData>
  <mergeCells count="2">
    <mergeCell ref="A1:N1"/>
    <mergeCell ref="F5:L5"/>
  </mergeCells>
  <pageMargins left="0.55118110236220474" right="0.55118110236220474" top="0.78740157480314965" bottom="0.78740157480314965" header="0.51181102362204722" footer="0.51181102362204722"/>
  <pageSetup paperSize="9" scale="47" fitToHeight="0" orientation="portrait" r:id="rId1"/>
  <headerFooter alignWithMargins="0"/>
  <rowBreaks count="2" manualBreakCount="2">
    <brk id="97" max="13" man="1"/>
    <brk id="172"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view="pageBreakPreview" zoomScaleNormal="85" zoomScaleSheetLayoutView="100" workbookViewId="0">
      <selection activeCell="A5" sqref="A5"/>
    </sheetView>
  </sheetViews>
  <sheetFormatPr defaultColWidth="9.1796875" defaultRowHeight="12.5" x14ac:dyDescent="0.25"/>
  <cols>
    <col min="1" max="1" customWidth="true" style="146" width="13.0" collapsed="false"/>
    <col min="2" max="2" customWidth="true" style="146" width="24.0" collapsed="false"/>
    <col min="3" max="3" customWidth="true" style="146" width="9.7265625" collapsed="false"/>
    <col min="4" max="8" style="146" width="9.1796875" collapsed="false"/>
    <col min="9" max="9" customWidth="true" style="146" width="24.0" collapsed="false"/>
    <col min="10" max="10" customWidth="true" style="146" width="9.81640625" collapsed="false"/>
    <col min="11" max="16384" style="146" width="9.1796875" collapsed="false"/>
  </cols>
  <sheetData>
    <row r="1" spans="1:16" ht="23.25" customHeight="1" x14ac:dyDescent="0.25">
      <c r="A1" s="319" t="s">
        <v>255</v>
      </c>
      <c r="B1" s="319"/>
      <c r="C1" s="319"/>
      <c r="D1" s="319"/>
    </row>
    <row r="2" spans="1:16" ht="19.5" customHeight="1" x14ac:dyDescent="0.25">
      <c r="A2" s="213" t="s">
        <v>254</v>
      </c>
      <c r="B2" s="214"/>
      <c r="C2" s="214"/>
    </row>
    <row r="3" spans="1:16" ht="10.5" customHeight="1" x14ac:dyDescent="0.35">
      <c r="A3" s="270"/>
      <c r="B3" s="267"/>
      <c r="C3" s="292"/>
    </row>
    <row r="4" spans="1:16" ht="15.5" x14ac:dyDescent="0.35">
      <c r="A4" s="267" t="s">
        <v>287</v>
      </c>
      <c r="B4" s="267"/>
      <c r="C4" s="292"/>
    </row>
    <row r="5" spans="1:16" ht="16" thickBot="1" x14ac:dyDescent="0.4">
      <c r="A5" s="97"/>
      <c r="B5" s="95"/>
      <c r="C5" s="95"/>
      <c r="H5" s="95"/>
      <c r="I5" s="291"/>
      <c r="J5" s="291"/>
      <c r="O5" s="95" t="s">
        <v>286</v>
      </c>
    </row>
    <row r="6" spans="1:16" ht="25" x14ac:dyDescent="0.25">
      <c r="A6" s="211"/>
      <c r="B6" s="283" t="s">
        <v>101</v>
      </c>
      <c r="C6" s="283"/>
      <c r="D6" s="375" t="s">
        <v>270</v>
      </c>
      <c r="E6" s="376"/>
      <c r="F6" s="376"/>
      <c r="G6" s="376"/>
      <c r="H6" s="376"/>
      <c r="I6" s="284" t="s">
        <v>262</v>
      </c>
      <c r="J6" s="306"/>
      <c r="K6" s="375" t="s">
        <v>269</v>
      </c>
      <c r="L6" s="376"/>
      <c r="M6" s="376"/>
      <c r="N6" s="376"/>
      <c r="O6" s="376"/>
    </row>
    <row r="7" spans="1:16" ht="15.75" customHeight="1" thickBot="1" x14ac:dyDescent="0.35">
      <c r="A7" s="93" t="s">
        <v>44</v>
      </c>
      <c r="B7" s="252" t="s">
        <v>240</v>
      </c>
      <c r="C7" s="252"/>
      <c r="D7" s="287" t="s">
        <v>263</v>
      </c>
      <c r="E7" s="287" t="s">
        <v>264</v>
      </c>
      <c r="F7" s="287" t="s">
        <v>265</v>
      </c>
      <c r="G7" s="287" t="s">
        <v>266</v>
      </c>
      <c r="H7" s="287" t="s">
        <v>267</v>
      </c>
      <c r="I7" s="287"/>
      <c r="J7" s="287"/>
      <c r="K7" s="287" t="s">
        <v>263</v>
      </c>
      <c r="L7" s="287" t="s">
        <v>264</v>
      </c>
      <c r="M7" s="287" t="s">
        <v>265</v>
      </c>
      <c r="N7" s="287" t="s">
        <v>266</v>
      </c>
      <c r="O7" s="287" t="s">
        <v>267</v>
      </c>
    </row>
    <row r="8" spans="1:16" x14ac:dyDescent="0.25">
      <c r="A8" s="147">
        <v>1963</v>
      </c>
      <c r="B8" s="148">
        <v>35.002933120725224</v>
      </c>
      <c r="C8" s="148"/>
      <c r="D8" s="285" t="s">
        <v>268</v>
      </c>
      <c r="E8" s="285" t="s">
        <v>268</v>
      </c>
      <c r="F8" s="285" t="s">
        <v>268</v>
      </c>
      <c r="G8" s="285" t="s">
        <v>268</v>
      </c>
      <c r="H8" s="285" t="s">
        <v>268</v>
      </c>
      <c r="I8" s="271">
        <v>36.113657518337853</v>
      </c>
      <c r="J8" s="285"/>
      <c r="K8" s="285" t="s">
        <v>268</v>
      </c>
      <c r="L8" s="285" t="s">
        <v>268</v>
      </c>
      <c r="M8" s="285" t="s">
        <v>268</v>
      </c>
      <c r="N8" s="285" t="s">
        <v>268</v>
      </c>
      <c r="O8" s="285" t="s">
        <v>268</v>
      </c>
      <c r="P8" s="151"/>
    </row>
    <row r="9" spans="1:16" x14ac:dyDescent="0.25">
      <c r="A9" s="147">
        <v>1964</v>
      </c>
      <c r="B9" s="148">
        <v>37.646680817484139</v>
      </c>
      <c r="C9" s="148"/>
      <c r="D9" s="285" t="s">
        <v>268</v>
      </c>
      <c r="E9" s="285" t="s">
        <v>268</v>
      </c>
      <c r="F9" s="285" t="s">
        <v>268</v>
      </c>
      <c r="G9" s="285" t="s">
        <v>268</v>
      </c>
      <c r="H9" s="285" t="s">
        <v>268</v>
      </c>
      <c r="I9" s="271">
        <v>38.815942684654466</v>
      </c>
      <c r="J9" s="285"/>
      <c r="K9" s="285" t="s">
        <v>268</v>
      </c>
      <c r="L9" s="285" t="s">
        <v>268</v>
      </c>
      <c r="M9" s="285" t="s">
        <v>268</v>
      </c>
      <c r="N9" s="285" t="s">
        <v>268</v>
      </c>
      <c r="O9" s="285" t="s">
        <v>268</v>
      </c>
      <c r="P9" s="151"/>
    </row>
    <row r="10" spans="1:16" x14ac:dyDescent="0.25">
      <c r="A10" s="147">
        <v>1965</v>
      </c>
      <c r="B10" s="148">
        <v>38.754454072245991</v>
      </c>
      <c r="C10" s="148"/>
      <c r="D10" s="285" t="s">
        <v>268</v>
      </c>
      <c r="E10" s="285" t="s">
        <v>268</v>
      </c>
      <c r="F10" s="285" t="s">
        <v>268</v>
      </c>
      <c r="G10" s="285" t="s">
        <v>268</v>
      </c>
      <c r="H10" s="285" t="s">
        <v>268</v>
      </c>
      <c r="I10" s="271">
        <v>39.947384567466706</v>
      </c>
      <c r="J10" s="285"/>
      <c r="K10" s="285" t="s">
        <v>268</v>
      </c>
      <c r="L10" s="285" t="s">
        <v>268</v>
      </c>
      <c r="M10" s="285" t="s">
        <v>268</v>
      </c>
      <c r="N10" s="285" t="s">
        <v>268</v>
      </c>
      <c r="O10" s="285" t="s">
        <v>268</v>
      </c>
      <c r="P10" s="151"/>
    </row>
    <row r="11" spans="1:16" x14ac:dyDescent="0.25">
      <c r="A11" s="147">
        <v>1966</v>
      </c>
      <c r="B11" s="148">
        <v>39.376578001896441</v>
      </c>
      <c r="C11" s="148"/>
      <c r="D11" s="286">
        <f>100*((B11/B8)^(1/3)-1)</f>
        <v>4.002675319807536</v>
      </c>
      <c r="E11" s="285" t="s">
        <v>268</v>
      </c>
      <c r="F11" s="285" t="s">
        <v>268</v>
      </c>
      <c r="G11" s="285" t="s">
        <v>268</v>
      </c>
      <c r="H11" s="285" t="s">
        <v>268</v>
      </c>
      <c r="I11" s="271">
        <v>40.661241449478581</v>
      </c>
      <c r="J11" s="285"/>
      <c r="K11" s="286">
        <f>100*((I11/I8)^(1/3)-1)</f>
        <v>4.032663982391016</v>
      </c>
      <c r="L11" s="285" t="s">
        <v>268</v>
      </c>
      <c r="M11" s="285" t="s">
        <v>268</v>
      </c>
      <c r="N11" s="285" t="s">
        <v>268</v>
      </c>
      <c r="O11" s="285" t="s">
        <v>268</v>
      </c>
      <c r="P11" s="151"/>
    </row>
    <row r="12" spans="1:16" x14ac:dyDescent="0.25">
      <c r="A12" s="147">
        <v>1967</v>
      </c>
      <c r="B12" s="148">
        <v>40.229315664019325</v>
      </c>
      <c r="C12" s="148"/>
      <c r="D12" s="286">
        <f t="shared" ref="D12:D62" si="0">100*((B12/B9)^(1/3)-1)</f>
        <v>2.236345661575001</v>
      </c>
      <c r="E12" s="285" t="s">
        <v>268</v>
      </c>
      <c r="F12" s="285" t="s">
        <v>268</v>
      </c>
      <c r="G12" s="285" t="s">
        <v>268</v>
      </c>
      <c r="H12" s="285" t="s">
        <v>268</v>
      </c>
      <c r="I12" s="271">
        <v>41.560180000430918</v>
      </c>
      <c r="J12" s="285"/>
      <c r="K12" s="286">
        <f t="shared" ref="K12:K62" si="1">100*((I12/I9)^(1/3)-1)</f>
        <v>2.3031706753633197</v>
      </c>
      <c r="L12" s="285" t="s">
        <v>268</v>
      </c>
      <c r="M12" s="285" t="s">
        <v>268</v>
      </c>
      <c r="N12" s="285" t="s">
        <v>268</v>
      </c>
      <c r="O12" s="285" t="s">
        <v>268</v>
      </c>
      <c r="P12" s="151"/>
    </row>
    <row r="13" spans="1:16" x14ac:dyDescent="0.25">
      <c r="A13" s="147">
        <v>1968</v>
      </c>
      <c r="B13" s="148">
        <v>42.319545188485556</v>
      </c>
      <c r="C13" s="148"/>
      <c r="D13" s="286">
        <f t="shared" si="0"/>
        <v>2.9768942264987608</v>
      </c>
      <c r="E13" s="286">
        <f>100*((B13/B8)^(1/5)-1)</f>
        <v>3.8693253217276347</v>
      </c>
      <c r="F13" s="285" t="s">
        <v>268</v>
      </c>
      <c r="G13" s="285" t="s">
        <v>268</v>
      </c>
      <c r="H13" s="285" t="s">
        <v>268</v>
      </c>
      <c r="I13" s="271">
        <v>43.70358456046452</v>
      </c>
      <c r="J13" s="285"/>
      <c r="K13" s="286">
        <f t="shared" si="1"/>
        <v>3.0408824990521666</v>
      </c>
      <c r="L13" s="286">
        <f>100*((I13/I8)^(1/5)-1)</f>
        <v>3.8888925680329089</v>
      </c>
      <c r="M13" s="285" t="s">
        <v>268</v>
      </c>
      <c r="N13" s="285" t="s">
        <v>268</v>
      </c>
      <c r="O13" s="285" t="s">
        <v>268</v>
      </c>
      <c r="P13" s="151"/>
    </row>
    <row r="14" spans="1:16" x14ac:dyDescent="0.25">
      <c r="A14" s="147">
        <v>1969</v>
      </c>
      <c r="B14" s="148">
        <v>43.840842481824311</v>
      </c>
      <c r="C14" s="148"/>
      <c r="D14" s="286">
        <f t="shared" si="0"/>
        <v>3.6446700528329767</v>
      </c>
      <c r="E14" s="286">
        <f t="shared" ref="E14:E62" si="2">100*((B14/B9)^(1/5)-1)</f>
        <v>3.0932996046929118</v>
      </c>
      <c r="F14" s="285" t="s">
        <v>268</v>
      </c>
      <c r="G14" s="285" t="s">
        <v>268</v>
      </c>
      <c r="H14" s="285" t="s">
        <v>268</v>
      </c>
      <c r="I14" s="271">
        <v>45.202487764369657</v>
      </c>
      <c r="J14" s="285"/>
      <c r="K14" s="286">
        <f t="shared" si="1"/>
        <v>3.5922424690093102</v>
      </c>
      <c r="L14" s="286">
        <f t="shared" ref="L14:L62" si="3">100*((I14/I9)^(1/5)-1)</f>
        <v>3.0932996046929118</v>
      </c>
      <c r="M14" s="285" t="s">
        <v>268</v>
      </c>
      <c r="N14" s="285" t="s">
        <v>268</v>
      </c>
      <c r="O14" s="285" t="s">
        <v>268</v>
      </c>
      <c r="P14" s="151"/>
    </row>
    <row r="15" spans="1:16" x14ac:dyDescent="0.25">
      <c r="A15" s="147">
        <v>1970</v>
      </c>
      <c r="B15" s="148">
        <v>44.872461570025536</v>
      </c>
      <c r="C15" s="148"/>
      <c r="D15" s="286">
        <f t="shared" si="0"/>
        <v>3.7080375990983461</v>
      </c>
      <c r="E15" s="286">
        <f t="shared" si="2"/>
        <v>2.9749652739491372</v>
      </c>
      <c r="F15" s="285" t="s">
        <v>268</v>
      </c>
      <c r="G15" s="285" t="s">
        <v>268</v>
      </c>
      <c r="H15" s="285" t="s">
        <v>268</v>
      </c>
      <c r="I15" s="271">
        <v>46.220003160135526</v>
      </c>
      <c r="J15" s="285"/>
      <c r="K15" s="286">
        <f t="shared" si="1"/>
        <v>3.605827470032974</v>
      </c>
      <c r="L15" s="286">
        <f t="shared" si="3"/>
        <v>2.959950255869126</v>
      </c>
      <c r="M15" s="285" t="s">
        <v>268</v>
      </c>
      <c r="N15" s="285" t="s">
        <v>268</v>
      </c>
      <c r="O15" s="285" t="s">
        <v>268</v>
      </c>
      <c r="P15" s="151"/>
    </row>
    <row r="16" spans="1:16" x14ac:dyDescent="0.25">
      <c r="A16" s="147">
        <v>1971</v>
      </c>
      <c r="B16" s="148">
        <v>45.85529745953805</v>
      </c>
      <c r="C16" s="148"/>
      <c r="D16" s="286">
        <f t="shared" si="0"/>
        <v>2.7108147966079077</v>
      </c>
      <c r="E16" s="286">
        <f t="shared" si="2"/>
        <v>3.093268474226063</v>
      </c>
      <c r="F16" s="285" t="s">
        <v>268</v>
      </c>
      <c r="G16" s="285" t="s">
        <v>268</v>
      </c>
      <c r="H16" s="285" t="s">
        <v>268</v>
      </c>
      <c r="I16" s="271">
        <v>47.03478579091216</v>
      </c>
      <c r="J16" s="285"/>
      <c r="K16" s="286">
        <f t="shared" si="1"/>
        <v>2.4788013691908528</v>
      </c>
      <c r="L16" s="286">
        <f t="shared" si="3"/>
        <v>2.9550626608852104</v>
      </c>
      <c r="M16" s="285" t="s">
        <v>268</v>
      </c>
      <c r="N16" s="285" t="s">
        <v>268</v>
      </c>
      <c r="O16" s="285" t="s">
        <v>268</v>
      </c>
      <c r="P16" s="151"/>
    </row>
    <row r="17" spans="1:16" x14ac:dyDescent="0.25">
      <c r="A17" s="147">
        <v>1972</v>
      </c>
      <c r="B17" s="148">
        <v>47.764767142070959</v>
      </c>
      <c r="C17" s="148"/>
      <c r="D17" s="286">
        <f t="shared" si="0"/>
        <v>2.8986296702712355</v>
      </c>
      <c r="E17" s="286">
        <f t="shared" si="2"/>
        <v>3.4934832204572164</v>
      </c>
      <c r="F17" s="285" t="s">
        <v>268</v>
      </c>
      <c r="G17" s="285" t="s">
        <v>268</v>
      </c>
      <c r="H17" s="285" t="s">
        <v>268</v>
      </c>
      <c r="I17" s="271">
        <v>49.040204198491928</v>
      </c>
      <c r="J17" s="285"/>
      <c r="K17" s="286">
        <f t="shared" si="1"/>
        <v>2.7535048284778929</v>
      </c>
      <c r="L17" s="286">
        <f t="shared" si="3"/>
        <v>3.3653477363793538</v>
      </c>
      <c r="M17" s="285" t="s">
        <v>268</v>
      </c>
      <c r="N17" s="285" t="s">
        <v>268</v>
      </c>
      <c r="O17" s="285" t="s">
        <v>268</v>
      </c>
      <c r="P17" s="151"/>
    </row>
    <row r="18" spans="1:16" x14ac:dyDescent="0.25">
      <c r="A18" s="147">
        <v>1973</v>
      </c>
      <c r="B18" s="148">
        <v>50.712738010539006</v>
      </c>
      <c r="C18" s="148"/>
      <c r="D18" s="286">
        <f t="shared" si="0"/>
        <v>4.1627382604586094</v>
      </c>
      <c r="E18" s="286">
        <f t="shared" si="2"/>
        <v>3.6848284536300735</v>
      </c>
      <c r="F18" s="286">
        <f>100*((B18/B8)^(1/10)-1)</f>
        <v>3.7770358874140486</v>
      </c>
      <c r="G18" s="285" t="s">
        <v>268</v>
      </c>
      <c r="H18" s="285" t="s">
        <v>268</v>
      </c>
      <c r="I18" s="271">
        <v>52.034064722686793</v>
      </c>
      <c r="J18" s="285"/>
      <c r="K18" s="286">
        <f t="shared" si="1"/>
        <v>4.0285617057972845</v>
      </c>
      <c r="L18" s="286">
        <f t="shared" si="3"/>
        <v>3.5509621986023587</v>
      </c>
      <c r="M18" s="286">
        <f>100*((I18/I8)^(1/10)-1)</f>
        <v>3.719789756666203</v>
      </c>
      <c r="N18" s="285" t="s">
        <v>268</v>
      </c>
      <c r="O18" s="285" t="s">
        <v>268</v>
      </c>
      <c r="P18" s="151"/>
    </row>
    <row r="19" spans="1:16" x14ac:dyDescent="0.25">
      <c r="A19" s="147">
        <v>1974</v>
      </c>
      <c r="B19" s="148">
        <v>50.023840056186593</v>
      </c>
      <c r="C19" s="148"/>
      <c r="D19" s="286">
        <f t="shared" si="0"/>
        <v>2.9427669703406822</v>
      </c>
      <c r="E19" s="286">
        <f t="shared" si="2"/>
        <v>2.6737979701874304</v>
      </c>
      <c r="F19" s="286">
        <f t="shared" ref="F19:F63" si="4">100*((B19/B9)^(1/10)-1)</f>
        <v>2.8833349755549298</v>
      </c>
      <c r="G19" s="285" t="s">
        <v>268</v>
      </c>
      <c r="H19" s="285" t="s">
        <v>268</v>
      </c>
      <c r="I19" s="271">
        <v>51.259640396858465</v>
      </c>
      <c r="J19" s="285"/>
      <c r="K19" s="286">
        <f t="shared" si="1"/>
        <v>2.9087085867026907</v>
      </c>
      <c r="L19" s="286">
        <f t="shared" si="3"/>
        <v>2.5469253637641298</v>
      </c>
      <c r="M19" s="286">
        <f t="shared" ref="M19:M62" si="5">100*((I19/I9)^(1/10)-1)</f>
        <v>2.8197495623609292</v>
      </c>
      <c r="N19" s="285" t="s">
        <v>268</v>
      </c>
      <c r="O19" s="285" t="s">
        <v>268</v>
      </c>
      <c r="P19" s="151"/>
    </row>
    <row r="20" spans="1:16" x14ac:dyDescent="0.25">
      <c r="A20" s="147">
        <v>1975</v>
      </c>
      <c r="B20" s="148">
        <v>48.858405362415354</v>
      </c>
      <c r="C20" s="148"/>
      <c r="D20" s="286">
        <f t="shared" si="0"/>
        <v>0.75745931153461399</v>
      </c>
      <c r="E20" s="286">
        <f t="shared" si="2"/>
        <v>1.7166102796266625</v>
      </c>
      <c r="F20" s="286">
        <f t="shared" si="4"/>
        <v>2.3438538033836886</v>
      </c>
      <c r="G20" s="285" t="s">
        <v>268</v>
      </c>
      <c r="H20" s="285" t="s">
        <v>268</v>
      </c>
      <c r="I20" s="271">
        <v>50.145788646805414</v>
      </c>
      <c r="J20" s="285"/>
      <c r="K20" s="286">
        <f t="shared" si="1"/>
        <v>0.74590411521269218</v>
      </c>
      <c r="L20" s="286">
        <f t="shared" si="3"/>
        <v>1.6438014112769128</v>
      </c>
      <c r="M20" s="286">
        <f t="shared" si="5"/>
        <v>2.2997592231893238</v>
      </c>
      <c r="N20" s="285" t="s">
        <v>268</v>
      </c>
      <c r="O20" s="285" t="s">
        <v>268</v>
      </c>
      <c r="P20" s="151"/>
    </row>
    <row r="21" spans="1:16" x14ac:dyDescent="0.25">
      <c r="A21" s="147">
        <v>1976</v>
      </c>
      <c r="B21" s="148">
        <v>49.966107564050439</v>
      </c>
      <c r="C21" s="148"/>
      <c r="D21" s="286">
        <f t="shared" si="0"/>
        <v>-0.49318632232366877</v>
      </c>
      <c r="E21" s="286">
        <f t="shared" si="2"/>
        <v>1.731910544541404</v>
      </c>
      <c r="F21" s="286">
        <f t="shared" si="4"/>
        <v>2.4103274390056662</v>
      </c>
      <c r="G21" s="285" t="s">
        <v>268</v>
      </c>
      <c r="H21" s="285" t="s">
        <v>268</v>
      </c>
      <c r="I21" s="271">
        <v>51.272878879141196</v>
      </c>
      <c r="J21" s="285"/>
      <c r="K21" s="286">
        <f t="shared" si="1"/>
        <v>-0.49001745680349318</v>
      </c>
      <c r="L21" s="286">
        <f t="shared" si="3"/>
        <v>1.7404622539020309</v>
      </c>
      <c r="M21" s="286">
        <f t="shared" si="5"/>
        <v>2.3459606750452666</v>
      </c>
      <c r="N21" s="285" t="s">
        <v>268</v>
      </c>
      <c r="O21" s="285" t="s">
        <v>268</v>
      </c>
      <c r="P21" s="151"/>
    </row>
    <row r="22" spans="1:16" x14ac:dyDescent="0.25">
      <c r="A22" s="147">
        <v>1977</v>
      </c>
      <c r="B22" s="148">
        <v>50.936119824432183</v>
      </c>
      <c r="C22" s="148"/>
      <c r="D22" s="286">
        <f t="shared" si="0"/>
        <v>0.60423827377695805</v>
      </c>
      <c r="E22" s="286">
        <f t="shared" si="2"/>
        <v>1.2939807341767695</v>
      </c>
      <c r="F22" s="286">
        <f t="shared" si="4"/>
        <v>2.3878259142454894</v>
      </c>
      <c r="G22" s="285" t="s">
        <v>268</v>
      </c>
      <c r="H22" s="285" t="s">
        <v>268</v>
      </c>
      <c r="I22" s="271">
        <v>52.340268643995536</v>
      </c>
      <c r="J22" s="285"/>
      <c r="K22" s="286">
        <f t="shared" si="1"/>
        <v>0.6978343998662595</v>
      </c>
      <c r="L22" s="286">
        <f t="shared" si="3"/>
        <v>1.3110311148408993</v>
      </c>
      <c r="M22" s="286">
        <f t="shared" si="5"/>
        <v>2.3330345524683382</v>
      </c>
      <c r="N22" s="285" t="s">
        <v>268</v>
      </c>
      <c r="O22" s="285" t="s">
        <v>268</v>
      </c>
      <c r="P22" s="151"/>
    </row>
    <row r="23" spans="1:16" x14ac:dyDescent="0.25">
      <c r="A23" s="147">
        <v>1978</v>
      </c>
      <c r="B23" s="148">
        <v>52.856222435759143</v>
      </c>
      <c r="C23" s="148"/>
      <c r="D23" s="286">
        <f t="shared" si="0"/>
        <v>2.6563009256059367</v>
      </c>
      <c r="E23" s="286">
        <f t="shared" si="2"/>
        <v>0.83140354554747109</v>
      </c>
      <c r="F23" s="286">
        <f t="shared" si="4"/>
        <v>2.2481627187444175</v>
      </c>
      <c r="G23" s="285" t="s">
        <v>268</v>
      </c>
      <c r="H23" s="285" t="s">
        <v>268</v>
      </c>
      <c r="I23" s="271">
        <v>54.458143483417132</v>
      </c>
      <c r="J23" s="285"/>
      <c r="K23" s="286">
        <f t="shared" si="1"/>
        <v>2.7880882357054215</v>
      </c>
      <c r="L23" s="286">
        <f t="shared" si="3"/>
        <v>0.91483531444909172</v>
      </c>
      <c r="M23" s="286">
        <f t="shared" si="5"/>
        <v>2.2244016706612912</v>
      </c>
      <c r="N23" s="285" t="s">
        <v>268</v>
      </c>
      <c r="O23" s="285" t="s">
        <v>268</v>
      </c>
      <c r="P23" s="151"/>
    </row>
    <row r="24" spans="1:16" x14ac:dyDescent="0.25">
      <c r="A24" s="147">
        <v>1979</v>
      </c>
      <c r="B24" s="148">
        <v>54.142211740228717</v>
      </c>
      <c r="C24" s="148"/>
      <c r="D24" s="286">
        <f t="shared" si="0"/>
        <v>2.7117569433976474</v>
      </c>
      <c r="E24" s="286">
        <f t="shared" si="2"/>
        <v>1.5948733301758056</v>
      </c>
      <c r="F24" s="286">
        <f t="shared" si="4"/>
        <v>2.1329109499443</v>
      </c>
      <c r="G24" s="285" t="s">
        <v>268</v>
      </c>
      <c r="H24" s="285" t="s">
        <v>268</v>
      </c>
      <c r="I24" s="271">
        <v>55.876372310348231</v>
      </c>
      <c r="J24" s="285"/>
      <c r="K24" s="286">
        <f t="shared" si="1"/>
        <v>2.9074538960326635</v>
      </c>
      <c r="L24" s="286">
        <f t="shared" si="3"/>
        <v>1.7397179838293697</v>
      </c>
      <c r="M24" s="286">
        <f t="shared" si="5"/>
        <v>2.1425242816044854</v>
      </c>
      <c r="N24" s="285" t="s">
        <v>268</v>
      </c>
      <c r="O24" s="285" t="s">
        <v>268</v>
      </c>
      <c r="P24" s="151"/>
    </row>
    <row r="25" spans="1:16" x14ac:dyDescent="0.25">
      <c r="A25" s="147">
        <v>1980</v>
      </c>
      <c r="B25" s="148">
        <v>53.08850731957174</v>
      </c>
      <c r="C25" s="148"/>
      <c r="D25" s="286">
        <f t="shared" si="0"/>
        <v>1.3891663096522011</v>
      </c>
      <c r="E25" s="286">
        <f t="shared" si="2"/>
        <v>1.6745467890139976</v>
      </c>
      <c r="F25" s="286">
        <f t="shared" si="4"/>
        <v>1.6955763595241313</v>
      </c>
      <c r="G25" s="285" t="s">
        <v>268</v>
      </c>
      <c r="H25" s="285" t="s">
        <v>268</v>
      </c>
      <c r="I25" s="271">
        <v>54.891240455602222</v>
      </c>
      <c r="J25" s="285"/>
      <c r="K25" s="286">
        <f t="shared" si="1"/>
        <v>1.5989062484923933</v>
      </c>
      <c r="L25" s="286">
        <f t="shared" si="3"/>
        <v>1.824835201813535</v>
      </c>
      <c r="M25" s="286">
        <f t="shared" si="5"/>
        <v>1.7342780383737377</v>
      </c>
      <c r="N25" s="285" t="s">
        <v>268</v>
      </c>
      <c r="O25" s="285" t="s">
        <v>268</v>
      </c>
      <c r="P25" s="151"/>
    </row>
    <row r="26" spans="1:16" x14ac:dyDescent="0.25">
      <c r="A26" s="147">
        <v>1981</v>
      </c>
      <c r="B26" s="148">
        <v>52.449791141627408</v>
      </c>
      <c r="C26" s="148"/>
      <c r="D26" s="286">
        <f t="shared" si="0"/>
        <v>-0.25697226842317233</v>
      </c>
      <c r="E26" s="286">
        <f t="shared" si="2"/>
        <v>0.97495049428135694</v>
      </c>
      <c r="F26" s="286">
        <f t="shared" si="4"/>
        <v>1.352723845606274</v>
      </c>
      <c r="G26" s="285" t="s">
        <v>268</v>
      </c>
      <c r="H26" s="285" t="s">
        <v>268</v>
      </c>
      <c r="I26" s="271">
        <v>54.374258817491423</v>
      </c>
      <c r="J26" s="285"/>
      <c r="K26" s="286">
        <f t="shared" si="1"/>
        <v>-5.1371425262136672E-2</v>
      </c>
      <c r="L26" s="286">
        <f t="shared" si="3"/>
        <v>1.1815037167002718</v>
      </c>
      <c r="M26" s="286">
        <f t="shared" si="5"/>
        <v>1.4605980648743744</v>
      </c>
      <c r="N26" s="285" t="s">
        <v>268</v>
      </c>
      <c r="O26" s="285" t="s">
        <v>268</v>
      </c>
      <c r="P26" s="151"/>
    </row>
    <row r="27" spans="1:16" x14ac:dyDescent="0.25">
      <c r="A27" s="147">
        <v>1982</v>
      </c>
      <c r="B27" s="148">
        <v>52.983276437100173</v>
      </c>
      <c r="C27" s="148"/>
      <c r="D27" s="286">
        <f t="shared" si="0"/>
        <v>-0.71866551821879732</v>
      </c>
      <c r="E27" s="286">
        <f t="shared" si="2"/>
        <v>0.7911941222511043</v>
      </c>
      <c r="F27" s="286">
        <f t="shared" si="4"/>
        <v>1.0422746952678974</v>
      </c>
      <c r="G27" s="285" t="s">
        <v>268</v>
      </c>
      <c r="H27" s="285" t="s">
        <v>268</v>
      </c>
      <c r="I27" s="271">
        <v>55.093870036801896</v>
      </c>
      <c r="J27" s="285"/>
      <c r="K27" s="286">
        <f t="shared" si="1"/>
        <v>-0.4690018894666359</v>
      </c>
      <c r="L27" s="286">
        <f t="shared" si="3"/>
        <v>1.0307243139803024</v>
      </c>
      <c r="M27" s="286">
        <f t="shared" si="5"/>
        <v>1.1707806361529016</v>
      </c>
      <c r="N27" s="285" t="s">
        <v>268</v>
      </c>
      <c r="O27" s="285" t="s">
        <v>268</v>
      </c>
      <c r="P27" s="151"/>
    </row>
    <row r="28" spans="1:16" x14ac:dyDescent="0.25">
      <c r="A28" s="147">
        <v>1983</v>
      </c>
      <c r="B28" s="148">
        <v>54.026811938705478</v>
      </c>
      <c r="C28" s="148"/>
      <c r="D28" s="286">
        <f t="shared" si="0"/>
        <v>0.58570761741225663</v>
      </c>
      <c r="E28" s="286">
        <f t="shared" si="2"/>
        <v>0.43906101420083665</v>
      </c>
      <c r="F28" s="286">
        <f t="shared" si="4"/>
        <v>0.63504107843721513</v>
      </c>
      <c r="G28" s="286">
        <f>100*((B28/B8)^(1/20)-1)</f>
        <v>2.1939639583883119</v>
      </c>
      <c r="H28" s="285" t="s">
        <v>268</v>
      </c>
      <c r="I28" s="271">
        <v>56.358158487286182</v>
      </c>
      <c r="J28" s="285"/>
      <c r="K28" s="286">
        <f t="shared" si="1"/>
        <v>0.88298320494453186</v>
      </c>
      <c r="L28" s="286">
        <f t="shared" si="3"/>
        <v>0.68824993382763378</v>
      </c>
      <c r="M28" s="286">
        <f t="shared" si="5"/>
        <v>0.80147895825886106</v>
      </c>
      <c r="N28" s="286">
        <f>100*((I28/I8)^(1/20)-1)</f>
        <v>2.2502234946780941</v>
      </c>
      <c r="O28" s="285" t="s">
        <v>268</v>
      </c>
      <c r="P28" s="151"/>
    </row>
    <row r="29" spans="1:16" x14ac:dyDescent="0.25">
      <c r="A29" s="147">
        <v>1984</v>
      </c>
      <c r="B29" s="148">
        <v>56.010866188856454</v>
      </c>
      <c r="C29" s="148"/>
      <c r="D29" s="286">
        <f t="shared" si="0"/>
        <v>2.213793940468145</v>
      </c>
      <c r="E29" s="286">
        <f t="shared" si="2"/>
        <v>0.68093942958269427</v>
      </c>
      <c r="F29" s="286">
        <f t="shared" si="4"/>
        <v>1.1368740277825529</v>
      </c>
      <c r="G29" s="286">
        <f t="shared" ref="G29:G63" si="6">100*((B29/B9)^(1/20)-1)</f>
        <v>2.0063669041342491</v>
      </c>
      <c r="H29" s="285" t="s">
        <v>268</v>
      </c>
      <c r="I29" s="271">
        <v>58.532884543920019</v>
      </c>
      <c r="J29" s="285"/>
      <c r="K29" s="286">
        <f t="shared" si="1"/>
        <v>2.4870184835133369</v>
      </c>
      <c r="L29" s="286">
        <f t="shared" si="3"/>
        <v>0.93327030506147324</v>
      </c>
      <c r="M29" s="286">
        <f t="shared" si="5"/>
        <v>1.3356919156452651</v>
      </c>
      <c r="N29" s="286">
        <f t="shared" ref="N29:N63" si="7">100*((I29/I9)^(1/20)-1)</f>
        <v>2.0750237055823906</v>
      </c>
      <c r="O29" s="285" t="s">
        <v>268</v>
      </c>
      <c r="P29" s="151"/>
    </row>
    <row r="30" spans="1:16" x14ac:dyDescent="0.25">
      <c r="A30" s="147">
        <v>1985</v>
      </c>
      <c r="B30" s="148">
        <v>57.785192068214329</v>
      </c>
      <c r="C30" s="148"/>
      <c r="D30" s="286">
        <f t="shared" si="0"/>
        <v>2.93409486934324</v>
      </c>
      <c r="E30" s="286">
        <f t="shared" si="2"/>
        <v>1.7098957850179231</v>
      </c>
      <c r="F30" s="286">
        <f t="shared" si="4"/>
        <v>1.6922197510681913</v>
      </c>
      <c r="G30" s="286">
        <f t="shared" si="6"/>
        <v>2.0175164917519917</v>
      </c>
      <c r="H30" s="285" t="s">
        <v>268</v>
      </c>
      <c r="I30" s="271">
        <v>60.516524070937123</v>
      </c>
      <c r="J30" s="285"/>
      <c r="K30" s="286">
        <f t="shared" si="1"/>
        <v>3.1787427603872542</v>
      </c>
      <c r="L30" s="286">
        <f t="shared" si="3"/>
        <v>1.9704148087184681</v>
      </c>
      <c r="M30" s="286">
        <f t="shared" si="5"/>
        <v>1.8975990068378801</v>
      </c>
      <c r="N30" s="286">
        <f t="shared" si="7"/>
        <v>2.0984811043759377</v>
      </c>
      <c r="O30" s="285" t="s">
        <v>268</v>
      </c>
      <c r="P30" s="151"/>
    </row>
    <row r="31" spans="1:16" x14ac:dyDescent="0.25">
      <c r="A31" s="147">
        <v>1986</v>
      </c>
      <c r="B31" s="148">
        <v>57.675841759869925</v>
      </c>
      <c r="C31" s="148"/>
      <c r="D31" s="286">
        <f t="shared" si="0"/>
        <v>2.2025033436188446</v>
      </c>
      <c r="E31" s="286">
        <f t="shared" si="2"/>
        <v>1.9177988956493364</v>
      </c>
      <c r="F31" s="286">
        <f t="shared" si="4"/>
        <v>1.4452793281891196</v>
      </c>
      <c r="G31" s="286">
        <f t="shared" si="6"/>
        <v>1.9266612478856748</v>
      </c>
      <c r="H31" s="285" t="s">
        <v>268</v>
      </c>
      <c r="I31" s="271">
        <v>60.592601754931671</v>
      </c>
      <c r="J31" s="285"/>
      <c r="K31" s="286">
        <f t="shared" si="1"/>
        <v>2.4442535320513992</v>
      </c>
      <c r="L31" s="286">
        <f t="shared" si="3"/>
        <v>2.1892590396973777</v>
      </c>
      <c r="M31" s="286">
        <f t="shared" si="5"/>
        <v>1.6841329477317535</v>
      </c>
      <c r="N31" s="286">
        <f t="shared" si="7"/>
        <v>2.0145101049092284</v>
      </c>
      <c r="O31" s="285" t="s">
        <v>268</v>
      </c>
      <c r="P31" s="151"/>
    </row>
    <row r="32" spans="1:16" x14ac:dyDescent="0.25">
      <c r="A32" s="147">
        <v>1987</v>
      </c>
      <c r="B32" s="148">
        <v>59.303010322039185</v>
      </c>
      <c r="C32" s="148"/>
      <c r="D32" s="286">
        <f t="shared" si="0"/>
        <v>1.9220499883042752</v>
      </c>
      <c r="E32" s="286">
        <f t="shared" si="2"/>
        <v>2.2792619908513334</v>
      </c>
      <c r="F32" s="286">
        <f t="shared" si="4"/>
        <v>1.5325019390366235</v>
      </c>
      <c r="G32" s="286">
        <f t="shared" si="6"/>
        <v>1.9592670293969494</v>
      </c>
      <c r="H32" s="285" t="s">
        <v>268</v>
      </c>
      <c r="I32" s="271">
        <v>62.45772174383854</v>
      </c>
      <c r="J32" s="285"/>
      <c r="K32" s="286">
        <f t="shared" si="1"/>
        <v>2.1869422341466827</v>
      </c>
      <c r="L32" s="286">
        <f t="shared" si="3"/>
        <v>2.5407693715856938</v>
      </c>
      <c r="M32" s="286">
        <f t="shared" si="5"/>
        <v>1.7829465152395141</v>
      </c>
      <c r="N32" s="286">
        <f t="shared" si="7"/>
        <v>2.0576199144191509</v>
      </c>
      <c r="O32" s="285" t="s">
        <v>268</v>
      </c>
      <c r="P32" s="151"/>
    </row>
    <row r="33" spans="1:16" x14ac:dyDescent="0.25">
      <c r="A33" s="147">
        <v>1988</v>
      </c>
      <c r="B33" s="148">
        <v>62.187930778062395</v>
      </c>
      <c r="C33" s="148"/>
      <c r="D33" s="286">
        <f t="shared" si="0"/>
        <v>2.4778129947229388</v>
      </c>
      <c r="E33" s="286">
        <f t="shared" si="2"/>
        <v>2.8535658857366863</v>
      </c>
      <c r="F33" s="286">
        <f t="shared" si="4"/>
        <v>1.6391439334552338</v>
      </c>
      <c r="G33" s="286">
        <f t="shared" si="6"/>
        <v>1.9431985347811986</v>
      </c>
      <c r="H33" s="285" t="s">
        <v>268</v>
      </c>
      <c r="I33" s="271">
        <v>65.774479632352609</v>
      </c>
      <c r="J33" s="285"/>
      <c r="K33" s="286">
        <f t="shared" si="1"/>
        <v>2.8161052783561624</v>
      </c>
      <c r="L33" s="286">
        <f t="shared" si="3"/>
        <v>3.1383371904027513</v>
      </c>
      <c r="M33" s="286">
        <f t="shared" si="5"/>
        <v>1.9059305084186962</v>
      </c>
      <c r="N33" s="286">
        <f t="shared" si="7"/>
        <v>2.0650418748510146</v>
      </c>
      <c r="O33" s="285" t="s">
        <v>268</v>
      </c>
      <c r="P33" s="151"/>
    </row>
    <row r="34" spans="1:16" x14ac:dyDescent="0.25">
      <c r="A34" s="147">
        <v>1989</v>
      </c>
      <c r="B34" s="148">
        <v>63.985661812307796</v>
      </c>
      <c r="C34" s="148"/>
      <c r="D34" s="286">
        <f t="shared" si="0"/>
        <v>3.5212660900507675</v>
      </c>
      <c r="E34" s="286">
        <f t="shared" si="2"/>
        <v>2.6980211615066807</v>
      </c>
      <c r="F34" s="286">
        <f t="shared" si="4"/>
        <v>1.6844788947637523</v>
      </c>
      <c r="G34" s="286">
        <f t="shared" si="6"/>
        <v>1.9084482658351387</v>
      </c>
      <c r="H34" s="285" t="s">
        <v>268</v>
      </c>
      <c r="I34" s="271">
        <v>67.665895674787322</v>
      </c>
      <c r="J34" s="285"/>
      <c r="K34" s="286">
        <f t="shared" si="1"/>
        <v>3.7488786276921759</v>
      </c>
      <c r="L34" s="286">
        <f t="shared" si="3"/>
        <v>2.9423270858657924</v>
      </c>
      <c r="M34" s="286">
        <f t="shared" si="5"/>
        <v>1.9328490997369441</v>
      </c>
      <c r="N34" s="286">
        <f t="shared" si="7"/>
        <v>2.0376328334943627</v>
      </c>
      <c r="O34" s="285" t="s">
        <v>268</v>
      </c>
      <c r="P34" s="151"/>
    </row>
    <row r="35" spans="1:16" x14ac:dyDescent="0.25">
      <c r="A35" s="147">
        <v>1990</v>
      </c>
      <c r="B35" s="148">
        <v>65.191975438042434</v>
      </c>
      <c r="C35" s="148"/>
      <c r="D35" s="286">
        <f t="shared" si="0"/>
        <v>3.2062030250696871</v>
      </c>
      <c r="E35" s="286">
        <f t="shared" si="2"/>
        <v>2.4414025827268482</v>
      </c>
      <c r="F35" s="286">
        <f t="shared" si="4"/>
        <v>2.0749939052665978</v>
      </c>
      <c r="G35" s="286">
        <f t="shared" si="6"/>
        <v>1.8851085148904323</v>
      </c>
      <c r="H35" s="285" t="s">
        <v>268</v>
      </c>
      <c r="I35" s="271">
        <v>68.899803500232395</v>
      </c>
      <c r="J35" s="285"/>
      <c r="K35" s="286">
        <f t="shared" si="1"/>
        <v>3.326237396047782</v>
      </c>
      <c r="L35" s="286">
        <f t="shared" si="3"/>
        <v>2.6286938327616749</v>
      </c>
      <c r="M35" s="286">
        <f t="shared" si="5"/>
        <v>2.2990248311472117</v>
      </c>
      <c r="N35" s="286">
        <f t="shared" si="7"/>
        <v>2.0162606412645889</v>
      </c>
      <c r="O35" s="285" t="s">
        <v>268</v>
      </c>
      <c r="P35" s="151"/>
    </row>
    <row r="36" spans="1:16" x14ac:dyDescent="0.25">
      <c r="A36" s="147">
        <v>1991</v>
      </c>
      <c r="B36" s="148">
        <v>65.211640812586538</v>
      </c>
      <c r="C36" s="148"/>
      <c r="D36" s="286">
        <f t="shared" si="0"/>
        <v>1.5951573046274481</v>
      </c>
      <c r="E36" s="286">
        <f t="shared" si="2"/>
        <v>2.4863997935608451</v>
      </c>
      <c r="F36" s="286">
        <f t="shared" si="4"/>
        <v>2.2017039177882447</v>
      </c>
      <c r="G36" s="286">
        <f t="shared" si="6"/>
        <v>1.7763286512635368</v>
      </c>
      <c r="H36" s="285" t="s">
        <v>268</v>
      </c>
      <c r="I36" s="271">
        <v>68.892657549470258</v>
      </c>
      <c r="J36" s="285"/>
      <c r="K36" s="286">
        <f t="shared" si="1"/>
        <v>1.5559030661947748</v>
      </c>
      <c r="L36" s="286">
        <f t="shared" si="3"/>
        <v>2.6007811882196474</v>
      </c>
      <c r="M36" s="286">
        <f t="shared" si="5"/>
        <v>2.3948133770372637</v>
      </c>
      <c r="N36" s="286">
        <f t="shared" si="7"/>
        <v>1.9266354000533115</v>
      </c>
      <c r="O36" s="285" t="s">
        <v>268</v>
      </c>
      <c r="P36" s="151"/>
    </row>
    <row r="37" spans="1:16" x14ac:dyDescent="0.25">
      <c r="A37" s="147">
        <v>1992</v>
      </c>
      <c r="B37" s="148">
        <v>66.164261577876204</v>
      </c>
      <c r="C37" s="148"/>
      <c r="D37" s="286">
        <f t="shared" si="0"/>
        <v>1.1222989738477684</v>
      </c>
      <c r="E37" s="286">
        <f t="shared" si="2"/>
        <v>2.213755695437003</v>
      </c>
      <c r="F37" s="286">
        <f t="shared" si="4"/>
        <v>2.2465035971522829</v>
      </c>
      <c r="G37" s="286">
        <f t="shared" si="6"/>
        <v>1.6426057472660238</v>
      </c>
      <c r="H37" s="285" t="s">
        <v>268</v>
      </c>
      <c r="I37" s="271">
        <v>69.867576330751049</v>
      </c>
      <c r="J37" s="285"/>
      <c r="K37" s="286">
        <f t="shared" si="1"/>
        <v>1.0730290142286991</v>
      </c>
      <c r="L37" s="286">
        <f t="shared" si="3"/>
        <v>2.267563217180979</v>
      </c>
      <c r="M37" s="286">
        <f t="shared" si="5"/>
        <v>2.4040751828120044</v>
      </c>
      <c r="N37" s="286">
        <f t="shared" si="7"/>
        <v>1.7855600100936897</v>
      </c>
      <c r="O37" s="285" t="s">
        <v>268</v>
      </c>
      <c r="P37" s="151"/>
    </row>
    <row r="38" spans="1:16" x14ac:dyDescent="0.25">
      <c r="A38" s="147">
        <v>1993</v>
      </c>
      <c r="B38" s="148">
        <v>67.952664863757974</v>
      </c>
      <c r="C38" s="148"/>
      <c r="D38" s="286">
        <f t="shared" si="0"/>
        <v>1.392099796954982</v>
      </c>
      <c r="E38" s="286">
        <f t="shared" si="2"/>
        <v>1.788819415437537</v>
      </c>
      <c r="F38" s="286">
        <f t="shared" si="4"/>
        <v>2.3198076824671343</v>
      </c>
      <c r="G38" s="286">
        <f t="shared" si="6"/>
        <v>1.4739279286205331</v>
      </c>
      <c r="H38" s="286">
        <f>100*((B38/B8)^(1/30)-1)</f>
        <v>2.2358946596823248</v>
      </c>
      <c r="I38" s="271">
        <v>71.659699222972463</v>
      </c>
      <c r="J38" s="286"/>
      <c r="K38" s="286">
        <f t="shared" si="1"/>
        <v>1.3177801400355849</v>
      </c>
      <c r="L38" s="286">
        <f t="shared" si="3"/>
        <v>1.7287040684546673</v>
      </c>
      <c r="M38" s="286">
        <f t="shared" si="5"/>
        <v>2.4310957773808761</v>
      </c>
      <c r="N38" s="286">
        <f t="shared" si="7"/>
        <v>1.6130205518714913</v>
      </c>
      <c r="O38" s="286">
        <f>100*((I38/I8)^(1/30)-1)</f>
        <v>2.3104787406654559</v>
      </c>
      <c r="P38" s="151"/>
    </row>
    <row r="39" spans="1:16" x14ac:dyDescent="0.25">
      <c r="A39" s="147">
        <v>1994</v>
      </c>
      <c r="B39" s="148">
        <v>70.198653934284749</v>
      </c>
      <c r="C39" s="148"/>
      <c r="D39" s="286">
        <f t="shared" si="0"/>
        <v>2.4867887820388956</v>
      </c>
      <c r="E39" s="286">
        <f t="shared" si="2"/>
        <v>1.870684344088458</v>
      </c>
      <c r="F39" s="286">
        <f t="shared" si="4"/>
        <v>2.2835162502070183</v>
      </c>
      <c r="G39" s="286">
        <f t="shared" si="6"/>
        <v>1.7085792748863238</v>
      </c>
      <c r="H39" s="286">
        <f t="shared" ref="H39:H62" si="8">100*((B39/B9)^(1/30)-1)</f>
        <v>2.0986664778358088</v>
      </c>
      <c r="I39" s="271">
        <v>73.886750926484197</v>
      </c>
      <c r="J39" s="286"/>
      <c r="K39" s="286">
        <f t="shared" si="1"/>
        <v>2.36021995792568</v>
      </c>
      <c r="L39" s="286">
        <f t="shared" si="3"/>
        <v>1.7745865852249354</v>
      </c>
      <c r="M39" s="286">
        <f t="shared" si="5"/>
        <v>2.3567915738129885</v>
      </c>
      <c r="N39" s="286">
        <f t="shared" si="7"/>
        <v>1.8449620570297531</v>
      </c>
      <c r="O39" s="286">
        <f t="shared" ref="O39:O63" si="9">100*((I39/I9)^(1/30)-1)</f>
        <v>2.168860039286824</v>
      </c>
      <c r="P39" s="151"/>
    </row>
    <row r="40" spans="1:16" x14ac:dyDescent="0.25">
      <c r="A40" s="147">
        <v>1995</v>
      </c>
      <c r="B40" s="148">
        <v>71.286865027152217</v>
      </c>
      <c r="C40" s="148"/>
      <c r="D40" s="286">
        <f t="shared" si="0"/>
        <v>2.516872533575798</v>
      </c>
      <c r="E40" s="286">
        <f t="shared" si="2"/>
        <v>1.8035857306546665</v>
      </c>
      <c r="F40" s="286">
        <f t="shared" si="4"/>
        <v>2.1219962113899316</v>
      </c>
      <c r="G40" s="286">
        <f t="shared" si="6"/>
        <v>1.9068814170388526</v>
      </c>
      <c r="H40" s="286">
        <f t="shared" si="8"/>
        <v>2.0523311826857515</v>
      </c>
      <c r="I40" s="271">
        <v>75.010376167068159</v>
      </c>
      <c r="J40" s="286"/>
      <c r="K40" s="286">
        <f t="shared" si="1"/>
        <v>2.3957398838716282</v>
      </c>
      <c r="L40" s="286">
        <f t="shared" si="3"/>
        <v>1.7139855550336147</v>
      </c>
      <c r="M40" s="286">
        <f t="shared" si="5"/>
        <v>2.1703160513731889</v>
      </c>
      <c r="N40" s="286">
        <f t="shared" si="7"/>
        <v>2.0338664140721274</v>
      </c>
      <c r="O40" s="286">
        <f t="shared" si="9"/>
        <v>2.1224204731266294</v>
      </c>
      <c r="P40" s="151"/>
    </row>
    <row r="41" spans="1:16" x14ac:dyDescent="0.25">
      <c r="A41" s="147">
        <v>1996</v>
      </c>
      <c r="B41" s="148">
        <v>72.670531137221474</v>
      </c>
      <c r="C41" s="148"/>
      <c r="D41" s="286">
        <f t="shared" si="0"/>
        <v>2.2627059944256622</v>
      </c>
      <c r="E41" s="286">
        <f t="shared" si="2"/>
        <v>2.1895863816551397</v>
      </c>
      <c r="F41" s="286">
        <f t="shared" si="4"/>
        <v>2.3378854806416882</v>
      </c>
      <c r="G41" s="286">
        <f t="shared" si="6"/>
        <v>1.8906049566883576</v>
      </c>
      <c r="H41" s="286">
        <f t="shared" si="8"/>
        <v>2.063552061029128</v>
      </c>
      <c r="I41" s="271">
        <v>76.639003498755542</v>
      </c>
      <c r="J41" s="286"/>
      <c r="K41" s="286">
        <f t="shared" si="1"/>
        <v>2.2645133662790418</v>
      </c>
      <c r="L41" s="286">
        <f t="shared" si="3"/>
        <v>2.1540012788612062</v>
      </c>
      <c r="M41" s="286">
        <f t="shared" si="5"/>
        <v>2.3771475120964114</v>
      </c>
      <c r="N41" s="286">
        <f t="shared" si="7"/>
        <v>2.030051839786684</v>
      </c>
      <c r="O41" s="286">
        <f t="shared" si="9"/>
        <v>2.1352462906076175</v>
      </c>
      <c r="P41" s="151"/>
    </row>
    <row r="42" spans="1:16" x14ac:dyDescent="0.25">
      <c r="A42" s="147">
        <v>1997</v>
      </c>
      <c r="B42" s="148">
        <v>76.473584139325553</v>
      </c>
      <c r="C42" s="308"/>
      <c r="D42" s="309">
        <f t="shared" si="0"/>
        <v>2.8949878340618129</v>
      </c>
      <c r="E42" s="309">
        <f t="shared" si="2"/>
        <v>2.9384429989911087</v>
      </c>
      <c r="F42" s="309">
        <f t="shared" si="4"/>
        <v>2.5754593670803239</v>
      </c>
      <c r="G42" s="309">
        <f t="shared" si="6"/>
        <v>2.0526483100054227</v>
      </c>
      <c r="H42" s="309">
        <f t="shared" si="8"/>
        <v>2.1642520848019986</v>
      </c>
      <c r="I42" s="310">
        <v>80.7901474929253</v>
      </c>
      <c r="J42" s="309"/>
      <c r="K42" s="309">
        <f t="shared" si="1"/>
        <v>3.0221503452986243</v>
      </c>
      <c r="L42" s="309">
        <f t="shared" si="3"/>
        <v>2.94767541523695</v>
      </c>
      <c r="M42" s="309">
        <f t="shared" si="5"/>
        <v>2.6070558177631931</v>
      </c>
      <c r="N42" s="309">
        <f t="shared" si="7"/>
        <v>2.1941704520643812</v>
      </c>
      <c r="O42" s="309">
        <f t="shared" si="9"/>
        <v>2.240437535550055</v>
      </c>
      <c r="P42" s="151"/>
    </row>
    <row r="43" spans="1:16" ht="14.5" x14ac:dyDescent="0.25">
      <c r="A43" s="149" t="s">
        <v>218</v>
      </c>
      <c r="B43" s="150">
        <v>77.046645984710523</v>
      </c>
      <c r="C43" s="289"/>
      <c r="D43" s="286">
        <f t="shared" si="0"/>
        <v>2.6237957321143313</v>
      </c>
      <c r="E43" s="286">
        <f t="shared" si="2"/>
        <v>2.5438098577238444</v>
      </c>
      <c r="F43" s="286">
        <f t="shared" si="4"/>
        <v>2.1656172289817643</v>
      </c>
      <c r="G43" s="286">
        <f t="shared" si="6"/>
        <v>1.9020405810736163</v>
      </c>
      <c r="H43" s="286">
        <f t="shared" si="8"/>
        <v>2.0172842457779172</v>
      </c>
      <c r="I43" s="271">
        <v>82.323183426349459</v>
      </c>
      <c r="J43" s="286"/>
      <c r="K43" s="286">
        <f t="shared" si="1"/>
        <v>3.1494549805393346</v>
      </c>
      <c r="L43" s="286">
        <f t="shared" si="3"/>
        <v>2.8133322230812219</v>
      </c>
      <c r="M43" s="286">
        <f t="shared" si="5"/>
        <v>2.2695802671231613</v>
      </c>
      <c r="N43" s="286">
        <f t="shared" si="7"/>
        <v>2.0875934667215157</v>
      </c>
      <c r="O43" s="286">
        <f t="shared" si="9"/>
        <v>2.1331758456868632</v>
      </c>
      <c r="P43" s="151"/>
    </row>
    <row r="44" spans="1:16" x14ac:dyDescent="0.25">
      <c r="A44" s="147">
        <v>1999</v>
      </c>
      <c r="B44" s="151">
        <v>77.987716867522153</v>
      </c>
      <c r="C44" s="151"/>
      <c r="D44" s="286">
        <f t="shared" si="0"/>
        <v>2.3817677633914958</v>
      </c>
      <c r="E44" s="286">
        <f t="shared" si="2"/>
        <v>2.1267436184678745</v>
      </c>
      <c r="F44" s="286">
        <f t="shared" si="4"/>
        <v>1.9986336293118745</v>
      </c>
      <c r="G44" s="286">
        <f t="shared" si="6"/>
        <v>1.8414351262515671</v>
      </c>
      <c r="H44" s="286">
        <f t="shared" si="8"/>
        <v>1.9385011901458915</v>
      </c>
      <c r="I44" s="271">
        <v>83.412821655296042</v>
      </c>
      <c r="J44" s="286"/>
      <c r="K44" s="286">
        <f t="shared" si="1"/>
        <v>2.8634266711111023</v>
      </c>
      <c r="L44" s="286">
        <f t="shared" si="3"/>
        <v>2.4550214611988919</v>
      </c>
      <c r="M44" s="286">
        <f t="shared" si="5"/>
        <v>2.1142372678455867</v>
      </c>
      <c r="N44" s="286">
        <f t="shared" si="7"/>
        <v>2.0235028724167936</v>
      </c>
      <c r="O44" s="286">
        <f t="shared" si="9"/>
        <v>2.063161257548618</v>
      </c>
      <c r="P44" s="151"/>
    </row>
    <row r="45" spans="1:16" x14ac:dyDescent="0.25">
      <c r="A45" s="147">
        <v>2000</v>
      </c>
      <c r="B45" s="151">
        <v>80.636533259544706</v>
      </c>
      <c r="C45" s="151"/>
      <c r="D45" s="286">
        <f t="shared" si="0"/>
        <v>1.7825829281103767</v>
      </c>
      <c r="E45" s="286">
        <f t="shared" si="2"/>
        <v>2.4954216503483062</v>
      </c>
      <c r="F45" s="286">
        <f t="shared" si="4"/>
        <v>2.1489179824281557</v>
      </c>
      <c r="G45" s="286">
        <f t="shared" si="6"/>
        <v>2.1119492541687324</v>
      </c>
      <c r="H45" s="286">
        <f t="shared" si="8"/>
        <v>1.9729692155485923</v>
      </c>
      <c r="I45" s="271">
        <v>86.399382264056072</v>
      </c>
      <c r="J45" s="286"/>
      <c r="K45" s="286">
        <f t="shared" si="1"/>
        <v>2.2627369896749405</v>
      </c>
      <c r="L45" s="286">
        <f t="shared" si="3"/>
        <v>2.8674226743785614</v>
      </c>
      <c r="M45" s="286">
        <f t="shared" si="5"/>
        <v>2.2890783221027888</v>
      </c>
      <c r="N45" s="286">
        <f t="shared" si="7"/>
        <v>2.294051455732049</v>
      </c>
      <c r="O45" s="286">
        <f t="shared" si="9"/>
        <v>2.1071189234850962</v>
      </c>
      <c r="P45" s="151"/>
    </row>
    <row r="46" spans="1:16" x14ac:dyDescent="0.25">
      <c r="A46" s="147">
        <v>2001</v>
      </c>
      <c r="B46" s="151">
        <v>82.401410440328519</v>
      </c>
      <c r="C46" s="151"/>
      <c r="D46" s="286">
        <f t="shared" si="0"/>
        <v>2.2649874211361887</v>
      </c>
      <c r="E46" s="286">
        <f t="shared" si="2"/>
        <v>2.5451824703925485</v>
      </c>
      <c r="F46" s="286">
        <f t="shared" si="4"/>
        <v>2.367230020552813</v>
      </c>
      <c r="G46" s="286">
        <f t="shared" si="6"/>
        <v>2.2844334854755122</v>
      </c>
      <c r="H46" s="286">
        <f t="shared" si="8"/>
        <v>1.9729158098424238</v>
      </c>
      <c r="I46" s="271">
        <v>88.268422755541295</v>
      </c>
      <c r="J46" s="286"/>
      <c r="K46" s="286">
        <f t="shared" si="1"/>
        <v>2.3515451544019683</v>
      </c>
      <c r="L46" s="286">
        <f t="shared" si="3"/>
        <v>2.8658226056386571</v>
      </c>
      <c r="M46" s="286">
        <f t="shared" si="5"/>
        <v>2.5092940859877455</v>
      </c>
      <c r="N46" s="286">
        <f t="shared" si="7"/>
        <v>2.4520377413087102</v>
      </c>
      <c r="O46" s="286">
        <f t="shared" si="9"/>
        <v>2.1204860506337075</v>
      </c>
      <c r="P46" s="151"/>
    </row>
    <row r="47" spans="1:16" x14ac:dyDescent="0.25">
      <c r="A47" s="147">
        <v>2002</v>
      </c>
      <c r="B47" s="151">
        <v>84.26601493153666</v>
      </c>
      <c r="C47" s="151"/>
      <c r="D47" s="286">
        <f t="shared" si="0"/>
        <v>2.614503907807797</v>
      </c>
      <c r="E47" s="286">
        <f t="shared" si="2"/>
        <v>1.9596185876128214</v>
      </c>
      <c r="F47" s="286">
        <f t="shared" si="4"/>
        <v>2.4478617940846048</v>
      </c>
      <c r="G47" s="286">
        <f t="shared" si="6"/>
        <v>2.3471331765058778</v>
      </c>
      <c r="H47" s="286">
        <f t="shared" si="8"/>
        <v>1.9103186906142877</v>
      </c>
      <c r="I47" s="271">
        <v>90.233715479312465</v>
      </c>
      <c r="J47" s="286"/>
      <c r="K47" s="286">
        <f t="shared" si="1"/>
        <v>2.6546616536947454</v>
      </c>
      <c r="L47" s="286">
        <f t="shared" si="3"/>
        <v>2.2355853455456653</v>
      </c>
      <c r="M47" s="286">
        <f t="shared" si="5"/>
        <v>2.591012550027938</v>
      </c>
      <c r="N47" s="286">
        <f t="shared" si="7"/>
        <v>2.4975012488298365</v>
      </c>
      <c r="O47" s="286">
        <f t="shared" si="9"/>
        <v>2.0533390947750307</v>
      </c>
      <c r="P47" s="151"/>
    </row>
    <row r="48" spans="1:16" x14ac:dyDescent="0.25">
      <c r="A48" s="147">
        <v>2003</v>
      </c>
      <c r="B48" s="151">
        <v>87.055351692502214</v>
      </c>
      <c r="C48" s="151"/>
      <c r="D48" s="286">
        <f t="shared" si="0"/>
        <v>2.5859478194343311</v>
      </c>
      <c r="E48" s="286">
        <f t="shared" si="2"/>
        <v>2.4727396363485976</v>
      </c>
      <c r="F48" s="286">
        <f t="shared" si="4"/>
        <v>2.5082685878059952</v>
      </c>
      <c r="G48" s="286">
        <f t="shared" si="6"/>
        <v>2.4139947847314103</v>
      </c>
      <c r="H48" s="286">
        <f t="shared" si="8"/>
        <v>1.8175432700575866</v>
      </c>
      <c r="I48" s="271">
        <v>93.174612087795268</v>
      </c>
      <c r="J48" s="286"/>
      <c r="K48" s="286">
        <f t="shared" si="1"/>
        <v>2.5484228081011251</v>
      </c>
      <c r="L48" s="286">
        <f t="shared" si="3"/>
        <v>2.507369133424775</v>
      </c>
      <c r="M48" s="286">
        <f t="shared" si="5"/>
        <v>2.6602366938086819</v>
      </c>
      <c r="N48" s="286">
        <f t="shared" si="7"/>
        <v>2.5456022329193306</v>
      </c>
      <c r="O48" s="286">
        <f t="shared" si="9"/>
        <v>1.9609002481473681</v>
      </c>
      <c r="P48" s="151"/>
    </row>
    <row r="49" spans="1:16" x14ac:dyDescent="0.25">
      <c r="A49" s="147">
        <v>2004</v>
      </c>
      <c r="B49" s="151">
        <v>88.897143712898739</v>
      </c>
      <c r="C49" s="151"/>
      <c r="D49" s="286">
        <f t="shared" si="0"/>
        <v>2.5615055054925673</v>
      </c>
      <c r="E49" s="286">
        <f t="shared" si="2"/>
        <v>2.6531593523041241</v>
      </c>
      <c r="F49" s="286">
        <f t="shared" si="4"/>
        <v>2.389613178283323</v>
      </c>
      <c r="G49" s="286">
        <f t="shared" si="6"/>
        <v>2.3365509648109795</v>
      </c>
      <c r="H49" s="286">
        <f t="shared" si="8"/>
        <v>1.935085768285405</v>
      </c>
      <c r="I49" s="271">
        <v>94.8501907815929</v>
      </c>
      <c r="J49" s="286"/>
      <c r="K49" s="286">
        <f t="shared" si="1"/>
        <v>2.4261732845528572</v>
      </c>
      <c r="L49" s="286">
        <f t="shared" si="3"/>
        <v>2.6032409721253424</v>
      </c>
      <c r="M49" s="286">
        <f t="shared" si="5"/>
        <v>2.5291044327788059</v>
      </c>
      <c r="N49" s="286">
        <f t="shared" si="7"/>
        <v>2.4429117737076345</v>
      </c>
      <c r="O49" s="286">
        <f t="shared" si="9"/>
        <v>2.0725007773759518</v>
      </c>
      <c r="P49" s="151"/>
    </row>
    <row r="50" spans="1:16" x14ac:dyDescent="0.25">
      <c r="A50" s="147">
        <v>2005</v>
      </c>
      <c r="B50" s="151">
        <v>90.519029746818518</v>
      </c>
      <c r="C50" s="151"/>
      <c r="D50" s="286">
        <f t="shared" si="0"/>
        <v>2.4147426613777556</v>
      </c>
      <c r="E50" s="286">
        <f t="shared" si="2"/>
        <v>2.3391035472162036</v>
      </c>
      <c r="F50" s="286">
        <f t="shared" si="4"/>
        <v>2.4172327754981904</v>
      </c>
      <c r="G50" s="286">
        <f t="shared" si="6"/>
        <v>2.2695079555996811</v>
      </c>
      <c r="H50" s="286">
        <f t="shared" si="8"/>
        <v>2.0767153408817629</v>
      </c>
      <c r="I50" s="271">
        <v>96.091187929383963</v>
      </c>
      <c r="J50" s="286"/>
      <c r="K50" s="286">
        <f t="shared" si="1"/>
        <v>2.1186129713900881</v>
      </c>
      <c r="L50" s="286">
        <f t="shared" si="3"/>
        <v>2.1491095101653146</v>
      </c>
      <c r="M50" s="286">
        <f t="shared" si="5"/>
        <v>2.5076369047377867</v>
      </c>
      <c r="N50" s="286">
        <f t="shared" si="7"/>
        <v>2.3388374969955716</v>
      </c>
      <c r="O50" s="286">
        <f t="shared" si="9"/>
        <v>2.1915461125473934</v>
      </c>
      <c r="P50" s="151"/>
    </row>
    <row r="51" spans="1:16" x14ac:dyDescent="0.25">
      <c r="A51" s="147">
        <v>2006</v>
      </c>
      <c r="B51" s="151">
        <v>93.2913162643014</v>
      </c>
      <c r="C51" s="151"/>
      <c r="D51" s="286">
        <f t="shared" si="0"/>
        <v>2.3328922354535209</v>
      </c>
      <c r="E51" s="286">
        <f t="shared" si="2"/>
        <v>2.5135598744361332</v>
      </c>
      <c r="F51" s="286">
        <f t="shared" si="4"/>
        <v>2.5293699532654257</v>
      </c>
      <c r="G51" s="286">
        <f t="shared" si="6"/>
        <v>2.4335829729665415</v>
      </c>
      <c r="H51" s="286">
        <f t="shared" si="8"/>
        <v>2.1030832212207695</v>
      </c>
      <c r="I51" s="271">
        <v>98.592315288040965</v>
      </c>
      <c r="J51" s="286"/>
      <c r="K51" s="286">
        <f t="shared" si="1"/>
        <v>1.9017926236706506</v>
      </c>
      <c r="L51" s="286">
        <f t="shared" si="3"/>
        <v>2.236868777145018</v>
      </c>
      <c r="M51" s="286">
        <f t="shared" si="5"/>
        <v>2.5508635136036073</v>
      </c>
      <c r="N51" s="286">
        <f t="shared" si="7"/>
        <v>2.4639686983920273</v>
      </c>
      <c r="O51" s="286">
        <f t="shared" si="9"/>
        <v>2.2033611792757091</v>
      </c>
      <c r="P51" s="151"/>
    </row>
    <row r="52" spans="1:16" x14ac:dyDescent="0.25">
      <c r="A52" s="147">
        <v>2007</v>
      </c>
      <c r="B52" s="151">
        <v>93.701462909105729</v>
      </c>
      <c r="C52" s="151"/>
      <c r="D52" s="286">
        <f t="shared" si="0"/>
        <v>1.7699406808573404</v>
      </c>
      <c r="E52" s="286">
        <f t="shared" si="2"/>
        <v>2.1453928540881462</v>
      </c>
      <c r="F52" s="286">
        <f t="shared" si="4"/>
        <v>2.0524634483886528</v>
      </c>
      <c r="G52" s="286">
        <f t="shared" si="6"/>
        <v>2.3136272339156161</v>
      </c>
      <c r="H52" s="286">
        <f t="shared" si="8"/>
        <v>2.0525866894292921</v>
      </c>
      <c r="I52" s="271">
        <v>98.318987630525754</v>
      </c>
      <c r="J52" s="286"/>
      <c r="K52" s="286">
        <f t="shared" si="1"/>
        <v>1.2044781365959212</v>
      </c>
      <c r="L52" s="286">
        <f t="shared" si="3"/>
        <v>1.7310932251059619</v>
      </c>
      <c r="M52" s="286">
        <f t="shared" si="5"/>
        <v>1.9830273315662117</v>
      </c>
      <c r="N52" s="286">
        <f t="shared" si="7"/>
        <v>2.2945657299276334</v>
      </c>
      <c r="O52" s="286">
        <f t="shared" si="9"/>
        <v>2.1237408848207906</v>
      </c>
      <c r="P52" s="151"/>
    </row>
    <row r="53" spans="1:16" x14ac:dyDescent="0.25">
      <c r="A53" s="147">
        <v>2008</v>
      </c>
      <c r="B53" s="151">
        <v>94.375356869481465</v>
      </c>
      <c r="C53" s="151"/>
      <c r="D53" s="286">
        <f t="shared" si="0"/>
        <v>1.4003775942433405</v>
      </c>
      <c r="E53" s="286">
        <f t="shared" si="2"/>
        <v>1.6278239309567955</v>
      </c>
      <c r="F53" s="286">
        <f t="shared" si="4"/>
        <v>2.0494073548965375</v>
      </c>
      <c r="G53" s="286">
        <f t="shared" si="6"/>
        <v>2.1074957594436228</v>
      </c>
      <c r="H53" s="286">
        <f t="shared" si="8"/>
        <v>1.9511391784536869</v>
      </c>
      <c r="I53" s="271">
        <v>98.399909245022499</v>
      </c>
      <c r="J53" s="286"/>
      <c r="K53" s="286">
        <f t="shared" si="1"/>
        <v>0.79454881339440231</v>
      </c>
      <c r="L53" s="286">
        <f t="shared" si="3"/>
        <v>1.0972683041413633</v>
      </c>
      <c r="M53" s="286">
        <f t="shared" si="5"/>
        <v>1.7998772122712392</v>
      </c>
      <c r="N53" s="286">
        <f t="shared" si="7"/>
        <v>2.0344584625392903</v>
      </c>
      <c r="O53" s="286">
        <f t="shared" si="9"/>
        <v>1.99159780961633</v>
      </c>
      <c r="P53" s="151"/>
    </row>
    <row r="54" spans="1:16" x14ac:dyDescent="0.25">
      <c r="A54" s="147">
        <v>2009</v>
      </c>
      <c r="B54" s="151">
        <v>92.105058831225591</v>
      </c>
      <c r="C54" s="151"/>
      <c r="D54" s="286">
        <f t="shared" si="0"/>
        <v>-0.42566350418303811</v>
      </c>
      <c r="E54" s="286">
        <f t="shared" si="2"/>
        <v>0.71151646624179055</v>
      </c>
      <c r="F54" s="286">
        <f t="shared" si="4"/>
        <v>1.6777033002876029</v>
      </c>
      <c r="G54" s="286">
        <f t="shared" si="6"/>
        <v>1.8380420432164035</v>
      </c>
      <c r="H54" s="286">
        <f t="shared" si="8"/>
        <v>1.78682857657535</v>
      </c>
      <c r="I54" s="271">
        <v>95.500494334953672</v>
      </c>
      <c r="J54" s="286"/>
      <c r="K54" s="286">
        <f t="shared" si="1"/>
        <v>-1.0564432407853652</v>
      </c>
      <c r="L54" s="286">
        <f t="shared" si="3"/>
        <v>0.13674773402860829</v>
      </c>
      <c r="M54" s="286">
        <f t="shared" si="5"/>
        <v>1.3624923624091956</v>
      </c>
      <c r="N54" s="286">
        <f t="shared" si="7"/>
        <v>1.7376704822517519</v>
      </c>
      <c r="O54" s="286">
        <f t="shared" si="9"/>
        <v>1.8026884612116767</v>
      </c>
      <c r="P54" s="151"/>
    </row>
    <row r="55" spans="1:16" x14ac:dyDescent="0.25">
      <c r="A55" s="147">
        <v>2010</v>
      </c>
      <c r="B55" s="151">
        <v>92.983986573369918</v>
      </c>
      <c r="C55" s="151"/>
      <c r="D55" s="286">
        <f t="shared" si="0"/>
        <v>-0.25588907328540911</v>
      </c>
      <c r="E55" s="286">
        <f t="shared" si="2"/>
        <v>0.53879005896162457</v>
      </c>
      <c r="F55" s="286">
        <f t="shared" si="4"/>
        <v>1.4349527843134924</v>
      </c>
      <c r="G55" s="286">
        <f t="shared" si="6"/>
        <v>1.7913094154717646</v>
      </c>
      <c r="H55" s="286">
        <f t="shared" si="8"/>
        <v>1.8857832026404342</v>
      </c>
      <c r="I55" s="271">
        <v>95.856679676861319</v>
      </c>
      <c r="J55" s="286"/>
      <c r="K55" s="286">
        <f t="shared" si="1"/>
        <v>-0.84187001247604254</v>
      </c>
      <c r="L55" s="286">
        <f t="shared" si="3"/>
        <v>-4.8857240312005779E-2</v>
      </c>
      <c r="M55" s="286">
        <f t="shared" si="5"/>
        <v>1.0441498921413883</v>
      </c>
      <c r="N55" s="286">
        <f t="shared" si="7"/>
        <v>1.6647085389396299</v>
      </c>
      <c r="O55" s="286">
        <f t="shared" si="9"/>
        <v>1.8757090778992014</v>
      </c>
      <c r="P55" s="151"/>
    </row>
    <row r="56" spans="1:16" x14ac:dyDescent="0.25">
      <c r="A56" s="147">
        <v>2011</v>
      </c>
      <c r="B56" s="151">
        <v>93.66995699556999</v>
      </c>
      <c r="C56" s="151"/>
      <c r="D56" s="286">
        <f t="shared" si="0"/>
        <v>-0.24977024858346963</v>
      </c>
      <c r="E56" s="286">
        <f t="shared" si="2"/>
        <v>8.1042378790541214E-2</v>
      </c>
      <c r="F56" s="286">
        <f t="shared" si="4"/>
        <v>1.289999161783606</v>
      </c>
      <c r="G56" s="286">
        <f t="shared" si="6"/>
        <v>1.8271900966333465</v>
      </c>
      <c r="H56" s="286">
        <f t="shared" si="8"/>
        <v>1.9518753003531675</v>
      </c>
      <c r="I56" s="271">
        <v>95.876951191669491</v>
      </c>
      <c r="J56" s="286"/>
      <c r="K56" s="286">
        <f t="shared" si="1"/>
        <v>-0.86207169607207534</v>
      </c>
      <c r="L56" s="286">
        <f t="shared" si="3"/>
        <v>-0.55699717482903255</v>
      </c>
      <c r="M56" s="286">
        <f t="shared" si="5"/>
        <v>0.8302594990326595</v>
      </c>
      <c r="N56" s="286">
        <f t="shared" si="7"/>
        <v>1.6663106626418234</v>
      </c>
      <c r="O56" s="286">
        <f t="shared" si="9"/>
        <v>1.9085671790620484</v>
      </c>
      <c r="P56" s="151"/>
    </row>
    <row r="57" spans="1:16" x14ac:dyDescent="0.25">
      <c r="A57" s="147">
        <v>2012</v>
      </c>
      <c r="B57" s="151">
        <v>93.942187139916399</v>
      </c>
      <c r="C57" s="151"/>
      <c r="D57" s="286">
        <f t="shared" si="0"/>
        <v>0.66049481925554154</v>
      </c>
      <c r="E57" s="286">
        <f t="shared" si="2"/>
        <v>5.1328384944060446E-2</v>
      </c>
      <c r="F57" s="286">
        <f t="shared" si="4"/>
        <v>1.0929386428819354</v>
      </c>
      <c r="G57" s="286">
        <f t="shared" si="6"/>
        <v>1.7681453424589044</v>
      </c>
      <c r="H57" s="286">
        <f t="shared" si="8"/>
        <v>1.9273489100315455</v>
      </c>
      <c r="I57" s="271">
        <v>95.907678477409974</v>
      </c>
      <c r="J57" s="286"/>
      <c r="K57" s="286">
        <f t="shared" si="1"/>
        <v>0.14192136224919771</v>
      </c>
      <c r="L57" s="286">
        <f t="shared" si="3"/>
        <v>-0.49539131556295413</v>
      </c>
      <c r="M57" s="286">
        <f t="shared" si="5"/>
        <v>0.61169227482535948</v>
      </c>
      <c r="N57" s="286">
        <f t="shared" si="7"/>
        <v>1.5965323465626957</v>
      </c>
      <c r="O57" s="286">
        <f t="shared" si="9"/>
        <v>1.8650032273721528</v>
      </c>
      <c r="P57" s="151"/>
    </row>
    <row r="58" spans="1:16" x14ac:dyDescent="0.25">
      <c r="A58" s="147">
        <v>2013</v>
      </c>
      <c r="B58" s="151">
        <v>95.855710946511266</v>
      </c>
      <c r="C58" s="151"/>
      <c r="D58" s="286">
        <f t="shared" si="0"/>
        <v>1.019049262835714</v>
      </c>
      <c r="E58" s="286">
        <f t="shared" si="2"/>
        <v>0.3117662006603128</v>
      </c>
      <c r="F58" s="286">
        <f t="shared" si="4"/>
        <v>0.96765082759926457</v>
      </c>
      <c r="G58" s="286">
        <f t="shared" si="6"/>
        <v>1.7350434693736982</v>
      </c>
      <c r="H58" s="286">
        <f t="shared" si="8"/>
        <v>1.9295925979839534</v>
      </c>
      <c r="I58" s="271">
        <v>97.602243489392933</v>
      </c>
      <c r="J58" s="286"/>
      <c r="K58" s="286">
        <f t="shared" si="1"/>
        <v>0.60335703690683751</v>
      </c>
      <c r="L58" s="286">
        <f t="shared" si="3"/>
        <v>-0.16265561262985839</v>
      </c>
      <c r="M58" s="286">
        <f t="shared" si="5"/>
        <v>0.46533129544201746</v>
      </c>
      <c r="N58" s="286">
        <f t="shared" si="7"/>
        <v>1.5568544723199906</v>
      </c>
      <c r="O58" s="286">
        <f t="shared" si="9"/>
        <v>1.8474360155456671</v>
      </c>
      <c r="P58" s="151"/>
    </row>
    <row r="59" spans="1:16" x14ac:dyDescent="0.25">
      <c r="A59" s="147" t="s">
        <v>219</v>
      </c>
      <c r="B59" s="151">
        <v>97.848305767211698</v>
      </c>
      <c r="C59" s="151"/>
      <c r="D59" s="286">
        <f t="shared" si="0"/>
        <v>1.4653278901840761</v>
      </c>
      <c r="E59" s="286">
        <f t="shared" si="2"/>
        <v>1.2171175134019219</v>
      </c>
      <c r="F59" s="286">
        <f t="shared" si="4"/>
        <v>0.96400050075524657</v>
      </c>
      <c r="G59" s="286">
        <f t="shared" si="6"/>
        <v>1.6743082405989762</v>
      </c>
      <c r="H59" s="286">
        <f t="shared" si="8"/>
        <v>1.8769733409648826</v>
      </c>
      <c r="I59" s="271">
        <v>99.260387317995793</v>
      </c>
      <c r="J59" s="286"/>
      <c r="K59" s="286">
        <f t="shared" si="1"/>
        <v>1.1627399177034592</v>
      </c>
      <c r="L59" s="286">
        <f t="shared" si="3"/>
        <v>0.77529292061158106</v>
      </c>
      <c r="M59" s="286">
        <f t="shared" si="5"/>
        <v>0.45551296476524783</v>
      </c>
      <c r="N59" s="286">
        <f t="shared" si="7"/>
        <v>1.4870128618079903</v>
      </c>
      <c r="O59" s="286">
        <f t="shared" si="9"/>
        <v>1.7761147643708508</v>
      </c>
      <c r="P59" s="151"/>
    </row>
    <row r="60" spans="1:16" x14ac:dyDescent="0.25">
      <c r="A60" s="152">
        <v>2015</v>
      </c>
      <c r="B60" s="151">
        <v>98.342237268430623</v>
      </c>
      <c r="C60" s="151"/>
      <c r="D60" s="286">
        <f t="shared" si="0"/>
        <v>1.5375014304342072</v>
      </c>
      <c r="E60" s="286">
        <f t="shared" si="2"/>
        <v>1.1268278340656135</v>
      </c>
      <c r="F60" s="286">
        <f t="shared" si="4"/>
        <v>0.83238028003642661</v>
      </c>
      <c r="G60" s="286">
        <f t="shared" si="6"/>
        <v>1.621716982385446</v>
      </c>
      <c r="H60" s="286">
        <f t="shared" si="8"/>
        <v>1.7882038210805806</v>
      </c>
      <c r="I60" s="271">
        <v>99.289840590615327</v>
      </c>
      <c r="J60" s="286"/>
      <c r="K60" s="286">
        <f t="shared" si="1"/>
        <v>1.1619389820709092</v>
      </c>
      <c r="L60" s="286">
        <f t="shared" si="3"/>
        <v>0.70626435816385502</v>
      </c>
      <c r="M60" s="286">
        <f t="shared" si="5"/>
        <v>0.32799313081925963</v>
      </c>
      <c r="N60" s="286">
        <f t="shared" si="7"/>
        <v>1.4119593106998618</v>
      </c>
      <c r="O60" s="286">
        <f t="shared" si="9"/>
        <v>1.6641173870715065</v>
      </c>
      <c r="P60" s="151"/>
    </row>
    <row r="61" spans="1:16" x14ac:dyDescent="0.25">
      <c r="A61" s="288">
        <v>2016</v>
      </c>
      <c r="B61" s="289">
        <v>98.994560176467601</v>
      </c>
      <c r="C61" s="289"/>
      <c r="D61" s="286">
        <f t="shared" si="0"/>
        <v>1.0798167581916873</v>
      </c>
      <c r="E61" s="286">
        <f t="shared" si="2"/>
        <v>1.1118838428751054</v>
      </c>
      <c r="F61" s="286">
        <f t="shared" si="4"/>
        <v>0.59514268531126735</v>
      </c>
      <c r="G61" s="286">
        <f t="shared" si="6"/>
        <v>1.5576516067784985</v>
      </c>
      <c r="H61" s="286">
        <f t="shared" si="8"/>
        <v>1.8170663619751171</v>
      </c>
      <c r="I61" s="271">
        <v>99.362960332782563</v>
      </c>
      <c r="J61" s="286"/>
      <c r="K61" s="286">
        <f t="shared" si="1"/>
        <v>0.59774380175476871</v>
      </c>
      <c r="L61" s="286">
        <f t="shared" si="3"/>
        <v>0.71683305277590037</v>
      </c>
      <c r="M61" s="286">
        <f t="shared" si="5"/>
        <v>7.7891233825799766E-2</v>
      </c>
      <c r="N61" s="286">
        <f t="shared" si="7"/>
        <v>1.3068317767826354</v>
      </c>
      <c r="O61" s="286">
        <f t="shared" si="9"/>
        <v>1.6623545693094544</v>
      </c>
      <c r="P61" s="151"/>
    </row>
    <row r="62" spans="1:16" x14ac:dyDescent="0.25">
      <c r="A62" s="288">
        <v>2017</v>
      </c>
      <c r="B62" s="289">
        <v>100</v>
      </c>
      <c r="C62" s="289"/>
      <c r="D62" s="286">
        <f t="shared" si="0"/>
        <v>0.72769515568360532</v>
      </c>
      <c r="E62" s="286">
        <f t="shared" si="2"/>
        <v>1.2576552624336657</v>
      </c>
      <c r="F62" s="286">
        <f t="shared" si="4"/>
        <v>0.65268460478939971</v>
      </c>
      <c r="G62" s="286">
        <f t="shared" si="6"/>
        <v>1.3501574572652553</v>
      </c>
      <c r="H62" s="286">
        <f t="shared" si="8"/>
        <v>1.7569564340280674</v>
      </c>
      <c r="I62" s="271">
        <v>100</v>
      </c>
      <c r="J62" s="290"/>
      <c r="K62" s="286">
        <f t="shared" si="1"/>
        <v>0.2477602123025946</v>
      </c>
      <c r="L62" s="286">
        <f t="shared" si="3"/>
        <v>0.83918437110810373</v>
      </c>
      <c r="M62" s="286">
        <f t="shared" si="5"/>
        <v>0.1696739582639939</v>
      </c>
      <c r="N62" s="286">
        <f t="shared" si="7"/>
        <v>1.0722840202976425</v>
      </c>
      <c r="O62" s="286">
        <f t="shared" si="9"/>
        <v>1.5813067629531385</v>
      </c>
      <c r="P62" s="151"/>
    </row>
    <row r="63" spans="1:16" x14ac:dyDescent="0.25">
      <c r="A63" s="288">
        <v>2018</v>
      </c>
      <c r="B63" s="289">
        <v>101.34394059858971</v>
      </c>
      <c r="C63" s="289"/>
      <c r="D63" s="290">
        <f>100*((B63/B60)^(1/3)-1)</f>
        <v>1.007254740242236</v>
      </c>
      <c r="E63" s="290">
        <f>100*((B63/B58)^(1/5)-1)</f>
        <v>1.1197434048351607</v>
      </c>
      <c r="F63" s="290">
        <f t="shared" si="4"/>
        <v>0.71494456482903423</v>
      </c>
      <c r="G63" s="290">
        <f t="shared" si="6"/>
        <v>1.3799802950368534</v>
      </c>
      <c r="H63" s="323">
        <f>100*((B63/B33)^(1/30)-1)</f>
        <v>1.6411856995984353</v>
      </c>
      <c r="I63" s="289">
        <v>101.09656512215382</v>
      </c>
      <c r="J63" s="290"/>
      <c r="K63" s="290">
        <f>100*((I63/I60)^(1/3)-1)</f>
        <v>0.60290670503337918</v>
      </c>
      <c r="L63" s="290">
        <f>100*((I63/I58)^(1/5)-1)</f>
        <v>0.70599388241054939</v>
      </c>
      <c r="M63" s="290">
        <f>100*((I63/I53)^(1/10)-1)</f>
        <v>0.27072849596043724</v>
      </c>
      <c r="N63" s="290">
        <f t="shared" si="7"/>
        <v>1.0324098934285653</v>
      </c>
      <c r="O63" s="290">
        <f t="shared" si="9"/>
        <v>1.4431280987498907</v>
      </c>
      <c r="P63" s="151"/>
    </row>
    <row r="64" spans="1:16" x14ac:dyDescent="0.25">
      <c r="A64" s="288">
        <v>2019</v>
      </c>
      <c r="B64" s="289">
        <v>102.10954294550241</v>
      </c>
      <c r="C64" s="289"/>
      <c r="D64" s="290">
        <f>100*((B64/B61)^(1/3)-1)</f>
        <v>1.0380604003248584</v>
      </c>
      <c r="E64" s="290">
        <f>100*((B64/B59)^(1/5)-1)</f>
        <v>0.85620077732886379</v>
      </c>
      <c r="F64" s="290">
        <f t="shared" ref="F64" si="10">100*((B64/B54)^(1/10)-1)</f>
        <v>1.0364979897569127</v>
      </c>
      <c r="G64" s="290">
        <f t="shared" ref="G64" si="11">100*((B64/B44)^(1/20)-1)</f>
        <v>1.3565935946083796</v>
      </c>
      <c r="H64" s="323">
        <f>100*((B64/B34)^(1/30)-1)</f>
        <v>1.5701566362320118</v>
      </c>
      <c r="I64" s="289">
        <v>101.38947002967106</v>
      </c>
      <c r="J64" s="290"/>
      <c r="K64" s="290">
        <f>100*((I64/I61)^(1/3)-1)</f>
        <v>0.67526396698767144</v>
      </c>
      <c r="L64" s="290">
        <f>100*((I64/I59)^(1/5)-1)</f>
        <v>0.42535543303137135</v>
      </c>
      <c r="M64" s="290">
        <f>100*((I64/I54)^(1/10)-1)</f>
        <v>0.6001720198343774</v>
      </c>
      <c r="N64" s="290">
        <f t="shared" ref="N64" si="12">100*((I64/I44)^(1/20)-1)</f>
        <v>0.98061283245172159</v>
      </c>
      <c r="O64" s="290">
        <f t="shared" ref="O64" si="13">100*((I64/I34)^(1/30)-1)</f>
        <v>1.3570823701324342</v>
      </c>
      <c r="P64" s="151"/>
    </row>
    <row r="65" spans="1:16" x14ac:dyDescent="0.25">
      <c r="A65" s="288">
        <v>2020</v>
      </c>
      <c r="B65" s="289">
        <v>92.319170350095391</v>
      </c>
      <c r="C65" s="289"/>
      <c r="D65" s="328">
        <f>100*((B65/B62)^(1/3)-1)</f>
        <v>-2.6287756279123276</v>
      </c>
      <c r="E65" s="328">
        <f>100*((B65/B60)^(1/5)-1)</f>
        <v>-1.2560805412804132</v>
      </c>
      <c r="F65" s="328">
        <f t="shared" ref="F65" si="14">100*((B65/B55)^(1/10)-1)</f>
        <v>-7.1729011441534762E-2</v>
      </c>
      <c r="G65" s="328">
        <f t="shared" ref="G65" si="15">100*((B65/B45)^(1/20)-1)</f>
        <v>0.6787934450076305</v>
      </c>
      <c r="H65" s="324">
        <f>100*((B65/B35)^(1/30)-1)</f>
        <v>1.1664689045355114</v>
      </c>
      <c r="I65" s="289">
        <v>91.646331423635402</v>
      </c>
      <c r="J65" s="290"/>
      <c r="K65" s="290">
        <f>100*((I65/I62)^(1/3)-1)</f>
        <v>-2.8659057188584192</v>
      </c>
      <c r="L65" s="290">
        <f>100*((I65/I60)^(1/5)-1)</f>
        <v>-1.5893604272323447</v>
      </c>
      <c r="M65" s="290">
        <f>100*((I65/I55)^(1/10)-1)</f>
        <v>-0.44816483624663395</v>
      </c>
      <c r="N65" s="290">
        <f t="shared" ref="N65" si="16">100*((I65/I45)^(1/20)-1)</f>
        <v>0.29521700621644165</v>
      </c>
      <c r="O65" s="290">
        <f t="shared" ref="O65" si="17">100*((I65/I35)^(1/30)-1)</f>
        <v>0.95548124988567018</v>
      </c>
      <c r="P65" s="151"/>
    </row>
    <row r="66" spans="1:16" ht="44.25" customHeight="1" x14ac:dyDescent="0.25">
      <c r="A66" s="377" t="s">
        <v>253</v>
      </c>
      <c r="B66" s="377"/>
      <c r="C66" s="377"/>
      <c r="D66" s="377"/>
      <c r="E66" s="377"/>
      <c r="F66" s="377"/>
      <c r="G66" s="377"/>
      <c r="H66" s="377"/>
      <c r="I66" s="377"/>
      <c r="J66" s="377"/>
      <c r="K66" s="377"/>
      <c r="L66" s="377"/>
      <c r="M66" s="377"/>
      <c r="N66" s="377"/>
      <c r="O66" s="377"/>
    </row>
    <row r="67" spans="1:16" ht="13.5" customHeight="1" x14ac:dyDescent="0.25">
      <c r="A67" s="273"/>
      <c r="B67" s="273"/>
      <c r="C67" s="273"/>
      <c r="D67" s="273"/>
      <c r="E67" s="273"/>
      <c r="F67" s="273"/>
      <c r="G67" s="273"/>
      <c r="H67" s="273"/>
      <c r="I67" s="273"/>
      <c r="J67" s="273"/>
      <c r="K67" s="273"/>
      <c r="L67" s="273"/>
      <c r="M67" s="273"/>
      <c r="N67" s="273"/>
      <c r="O67" s="273"/>
    </row>
    <row r="68" spans="1:16" x14ac:dyDescent="0.25">
      <c r="A68" s="273"/>
      <c r="B68" s="273"/>
      <c r="C68" s="273"/>
      <c r="D68" s="273"/>
      <c r="E68" s="273"/>
      <c r="F68" s="273"/>
      <c r="G68" s="273"/>
      <c r="H68" s="273"/>
      <c r="I68" s="273"/>
      <c r="J68" s="273"/>
      <c r="K68" s="273"/>
      <c r="L68" s="273"/>
      <c r="M68" s="273"/>
      <c r="N68" s="273"/>
      <c r="O68" s="273"/>
    </row>
    <row r="69" spans="1:16" x14ac:dyDescent="0.25">
      <c r="A69" s="273"/>
      <c r="B69" s="273"/>
      <c r="C69" s="273"/>
      <c r="D69" s="273"/>
      <c r="E69" s="273"/>
      <c r="F69" s="273"/>
      <c r="G69" s="273"/>
      <c r="H69" s="273"/>
      <c r="I69" s="273"/>
      <c r="J69" s="273"/>
      <c r="K69" s="273"/>
      <c r="L69" s="273"/>
      <c r="M69" s="273"/>
      <c r="N69" s="273"/>
      <c r="O69" s="273"/>
    </row>
    <row r="70" spans="1:16" ht="12.75" customHeight="1" x14ac:dyDescent="0.25">
      <c r="A70" s="273"/>
      <c r="B70" s="273"/>
      <c r="C70" s="273"/>
      <c r="D70" s="273"/>
      <c r="E70" s="273"/>
      <c r="F70" s="273"/>
      <c r="G70" s="273"/>
      <c r="H70" s="273"/>
      <c r="I70" s="273"/>
      <c r="J70" s="273"/>
      <c r="K70" s="273"/>
      <c r="L70" s="273"/>
      <c r="M70" s="273"/>
      <c r="N70" s="273"/>
      <c r="O70" s="273"/>
    </row>
    <row r="71" spans="1:16" x14ac:dyDescent="0.25">
      <c r="A71" s="273"/>
      <c r="B71" s="273"/>
      <c r="C71" s="273"/>
      <c r="D71" s="273"/>
      <c r="E71" s="273"/>
      <c r="F71" s="273"/>
      <c r="G71" s="273"/>
      <c r="H71" s="273"/>
      <c r="I71" s="273"/>
      <c r="J71" s="273"/>
      <c r="K71" s="273"/>
      <c r="L71" s="273"/>
      <c r="M71" s="273"/>
      <c r="N71" s="273"/>
      <c r="O71" s="273"/>
    </row>
    <row r="72" spans="1:16" ht="12.75" customHeight="1" x14ac:dyDescent="0.25">
      <c r="A72" s="273"/>
      <c r="B72" s="273"/>
      <c r="C72" s="273"/>
      <c r="D72" s="273"/>
      <c r="I72" s="273"/>
    </row>
    <row r="73" spans="1:16" ht="12.75" customHeight="1" x14ac:dyDescent="0.25">
      <c r="A73" s="273"/>
      <c r="B73" s="273"/>
      <c r="C73" s="273"/>
      <c r="D73" s="273"/>
      <c r="I73" s="273"/>
    </row>
    <row r="74" spans="1:16" ht="12.75" customHeight="1" x14ac:dyDescent="0.25">
      <c r="A74" s="273"/>
      <c r="B74" s="273"/>
      <c r="C74" s="273"/>
      <c r="D74" s="273"/>
      <c r="I74" s="273"/>
    </row>
    <row r="75" spans="1:16" ht="12.75" customHeight="1" x14ac:dyDescent="0.25">
      <c r="A75" s="273"/>
      <c r="B75" s="273"/>
      <c r="C75" s="273"/>
      <c r="D75" s="273"/>
      <c r="I75" s="273"/>
    </row>
    <row r="76" spans="1:16" ht="12.75" customHeight="1" x14ac:dyDescent="0.25">
      <c r="A76" s="273"/>
      <c r="B76" s="273"/>
      <c r="C76" s="273"/>
      <c r="D76" s="273"/>
      <c r="I76" s="273"/>
    </row>
    <row r="77" spans="1:16" ht="12.75" customHeight="1" x14ac:dyDescent="0.25">
      <c r="A77" s="273"/>
      <c r="B77" s="273"/>
      <c r="C77" s="273"/>
      <c r="D77" s="273"/>
      <c r="I77" s="273"/>
    </row>
    <row r="78" spans="1:16" ht="12.75" customHeight="1" x14ac:dyDescent="0.25">
      <c r="A78" s="273"/>
      <c r="B78" s="273"/>
      <c r="C78" s="273"/>
      <c r="D78" s="273"/>
      <c r="I78" s="273"/>
    </row>
  </sheetData>
  <mergeCells count="3">
    <mergeCell ref="D6:H6"/>
    <mergeCell ref="K6:O6"/>
    <mergeCell ref="A66:O66"/>
  </mergeCells>
  <pageMargins left="0.70866141732283472" right="0.70866141732283472" top="0.74803149606299213" bottom="0.74803149606299213" header="0.31496062992125984" footer="0.31496062992125984"/>
  <pageSetup paperSize="9" scale="4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87"/>
  <sheetViews>
    <sheetView view="pageBreakPreview" zoomScale="70" zoomScaleNormal="70" zoomScaleSheetLayoutView="70" workbookViewId="0">
      <pane ySplit="11" topLeftCell="A12" activePane="bottomLeft" state="frozen"/>
      <selection activeCell="E32" sqref="E32"/>
      <selection pane="bottomLeft" activeCell="A5" sqref="A5:C5"/>
    </sheetView>
  </sheetViews>
  <sheetFormatPr defaultColWidth="9.1796875" defaultRowHeight="12.75" customHeight="1" x14ac:dyDescent="0.25"/>
  <cols>
    <col min="1" max="1" customWidth="true" style="90" width="9.26953125" collapsed="false"/>
    <col min="2" max="2" bestFit="true" customWidth="true" style="90" width="15.0" collapsed="false"/>
    <col min="3" max="3" customWidth="true" style="90" width="11.54296875" collapsed="false"/>
    <col min="4" max="4" bestFit="true" customWidth="true" style="90" width="15.453125" collapsed="false"/>
    <col min="5" max="5" customWidth="true" style="90" width="15.453125" collapsed="false"/>
    <col min="6" max="6" bestFit="true" customWidth="true" style="90" width="17.0" collapsed="false"/>
    <col min="7" max="7" customWidth="true" style="90" width="11.0" collapsed="false"/>
    <col min="8" max="9" customWidth="true" style="90" width="12.1796875" collapsed="false"/>
    <col min="10" max="10" customWidth="true" style="90" width="13.0" collapsed="false"/>
    <col min="11" max="11" bestFit="true" customWidth="true" style="90" width="17.1796875" collapsed="false"/>
    <col min="12" max="12" bestFit="true" customWidth="true" style="90" width="10.26953125" collapsed="false"/>
    <col min="13" max="13" customWidth="true" style="90" width="12.453125" collapsed="false"/>
    <col min="14" max="14" bestFit="true" customWidth="true" style="90" width="16.26953125" collapsed="false"/>
    <col min="15" max="15" bestFit="true" customWidth="true" style="90" width="11.1796875" collapsed="false"/>
    <col min="16" max="16" bestFit="true" customWidth="true" style="90" width="13.1796875" collapsed="false"/>
    <col min="17" max="17" customWidth="true" style="90" width="18.7265625" collapsed="false"/>
    <col min="18" max="16384" style="90" width="9.1796875" collapsed="false"/>
  </cols>
  <sheetData>
    <row r="1" spans="1:17" s="215" customFormat="1" ht="56.25" customHeight="1" x14ac:dyDescent="0.25">
      <c r="A1" s="363" t="s">
        <v>256</v>
      </c>
      <c r="B1" s="364"/>
      <c r="C1" s="364"/>
      <c r="D1" s="364"/>
      <c r="E1" s="364"/>
      <c r="F1" s="364"/>
      <c r="G1" s="364"/>
      <c r="H1" s="364"/>
      <c r="I1" s="364"/>
      <c r="J1" s="364"/>
      <c r="K1" s="364"/>
      <c r="L1" s="364"/>
      <c r="M1" s="364"/>
      <c r="N1" s="364"/>
      <c r="O1" s="364"/>
      <c r="P1" s="364"/>
      <c r="Q1" s="178"/>
    </row>
    <row r="2" spans="1:17" s="215" customFormat="1" ht="9" customHeight="1" thickBot="1" x14ac:dyDescent="0.3">
      <c r="A2" s="186"/>
      <c r="B2" s="187"/>
      <c r="C2" s="187"/>
      <c r="D2" s="187"/>
      <c r="E2" s="187"/>
      <c r="F2" s="187"/>
      <c r="G2" s="187"/>
      <c r="H2" s="187"/>
      <c r="I2" s="187"/>
      <c r="J2" s="187"/>
      <c r="K2" s="187"/>
      <c r="L2" s="187"/>
      <c r="M2" s="187"/>
      <c r="N2" s="187"/>
      <c r="O2" s="187"/>
      <c r="P2" s="187"/>
      <c r="Q2" s="178"/>
    </row>
    <row r="3" spans="1:17" ht="21.75" customHeight="1" thickTop="1" thickBot="1" x14ac:dyDescent="0.45">
      <c r="A3" s="103"/>
      <c r="B3" s="378" t="s">
        <v>290</v>
      </c>
      <c r="C3" s="379"/>
      <c r="D3" s="379"/>
      <c r="E3" s="379"/>
      <c r="F3" s="379"/>
      <c r="G3" s="379"/>
      <c r="H3" s="379"/>
      <c r="I3" s="379"/>
      <c r="J3" s="379"/>
      <c r="K3" s="379"/>
      <c r="L3" s="379"/>
      <c r="M3" s="379"/>
      <c r="N3" s="379"/>
      <c r="O3" s="379"/>
      <c r="P3" s="380"/>
      <c r="Q3" s="102"/>
    </row>
    <row r="4" spans="1:17" ht="10.5" customHeight="1" thickTop="1" x14ac:dyDescent="0.4">
      <c r="A4" s="103"/>
      <c r="B4" s="274"/>
      <c r="C4" s="274"/>
      <c r="D4" s="274"/>
      <c r="E4" s="274"/>
      <c r="F4" s="274"/>
      <c r="G4" s="274"/>
      <c r="H4" s="274"/>
      <c r="I4" s="274"/>
      <c r="J4" s="274"/>
      <c r="K4" s="274"/>
      <c r="L4" s="274"/>
      <c r="M4" s="274"/>
      <c r="N4" s="274"/>
      <c r="O4" s="274"/>
      <c r="P4" s="274"/>
      <c r="Q4" s="102"/>
    </row>
    <row r="5" spans="1:17" ht="18" customHeight="1" thickBot="1" x14ac:dyDescent="0.4">
      <c r="A5" s="369" t="s">
        <v>281</v>
      </c>
      <c r="B5" s="369"/>
      <c r="C5" s="369"/>
      <c r="Q5" s="135" t="s">
        <v>288</v>
      </c>
    </row>
    <row r="6" spans="1:17" s="99" customFormat="1" ht="63.5" x14ac:dyDescent="0.25">
      <c r="A6" s="100"/>
      <c r="B6" s="100"/>
      <c r="C6" s="276" t="s">
        <v>101</v>
      </c>
      <c r="D6" s="256" t="s">
        <v>260</v>
      </c>
      <c r="E6" s="256" t="s">
        <v>20</v>
      </c>
      <c r="F6" s="196" t="s">
        <v>5</v>
      </c>
      <c r="G6" s="197"/>
      <c r="H6" s="197"/>
      <c r="I6" s="196"/>
      <c r="J6" s="196"/>
      <c r="K6" s="198" t="s">
        <v>0</v>
      </c>
      <c r="L6" s="196" t="s">
        <v>6</v>
      </c>
      <c r="M6" s="196"/>
      <c r="N6" s="196"/>
      <c r="O6" s="196"/>
      <c r="P6" s="196"/>
      <c r="Q6" s="272" t="s">
        <v>246</v>
      </c>
    </row>
    <row r="7" spans="1:17" s="99" customFormat="1" ht="61.5" customHeight="1" x14ac:dyDescent="0.25">
      <c r="A7" s="200"/>
      <c r="B7" s="200"/>
      <c r="C7" s="253"/>
      <c r="D7" s="253"/>
      <c r="E7" s="253" t="s">
        <v>10</v>
      </c>
      <c r="F7" s="253" t="s">
        <v>10</v>
      </c>
      <c r="G7" s="219" t="s">
        <v>19</v>
      </c>
      <c r="H7" s="219" t="s">
        <v>21</v>
      </c>
      <c r="I7" s="219" t="s">
        <v>35</v>
      </c>
      <c r="J7" s="219" t="s">
        <v>36</v>
      </c>
      <c r="K7" s="219" t="s">
        <v>10</v>
      </c>
      <c r="L7" s="219" t="s">
        <v>10</v>
      </c>
      <c r="M7" s="219" t="s">
        <v>22</v>
      </c>
      <c r="N7" s="219" t="s">
        <v>23</v>
      </c>
      <c r="O7" s="219" t="s">
        <v>24</v>
      </c>
      <c r="P7" s="219" t="s">
        <v>25</v>
      </c>
      <c r="Q7" s="201"/>
    </row>
    <row r="8" spans="1:17" s="99" customFormat="1" ht="12.5" x14ac:dyDescent="0.25">
      <c r="A8" s="200"/>
      <c r="B8" s="200"/>
      <c r="C8" s="253"/>
      <c r="D8" s="253"/>
      <c r="E8" s="253"/>
      <c r="F8" s="253"/>
      <c r="G8" s="219"/>
      <c r="H8" s="219"/>
      <c r="I8" s="219"/>
      <c r="J8" s="219"/>
      <c r="K8" s="219"/>
      <c r="L8" s="219"/>
      <c r="M8" s="219"/>
      <c r="N8" s="219"/>
      <c r="O8" s="219"/>
      <c r="P8" s="219"/>
      <c r="Q8" s="201"/>
    </row>
    <row r="9" spans="1:17" s="99" customFormat="1" ht="13.5" thickBot="1" x14ac:dyDescent="0.35">
      <c r="A9" s="93" t="s">
        <v>44</v>
      </c>
      <c r="B9" s="202"/>
      <c r="C9" s="254" t="s">
        <v>240</v>
      </c>
      <c r="D9" s="275" t="s">
        <v>257</v>
      </c>
      <c r="E9" s="254" t="s">
        <v>45</v>
      </c>
      <c r="F9" s="254" t="s">
        <v>46</v>
      </c>
      <c r="G9" s="223" t="s">
        <v>39</v>
      </c>
      <c r="H9" s="223" t="s">
        <v>12</v>
      </c>
      <c r="I9" s="223" t="s">
        <v>14</v>
      </c>
      <c r="J9" s="223" t="s">
        <v>13</v>
      </c>
      <c r="K9" s="223" t="s">
        <v>30</v>
      </c>
      <c r="L9" s="223" t="s">
        <v>178</v>
      </c>
      <c r="M9" s="223" t="s">
        <v>47</v>
      </c>
      <c r="N9" s="223" t="s">
        <v>48</v>
      </c>
      <c r="O9" s="223" t="s">
        <v>49</v>
      </c>
      <c r="P9" s="223" t="s">
        <v>241</v>
      </c>
      <c r="Q9" s="203"/>
    </row>
    <row r="10" spans="1:17" ht="12.75" customHeight="1" x14ac:dyDescent="0.3">
      <c r="A10" s="193"/>
      <c r="B10" s="193"/>
      <c r="C10" s="255"/>
      <c r="D10" s="222"/>
      <c r="E10" s="222"/>
      <c r="F10" s="222"/>
      <c r="G10" s="222"/>
      <c r="H10" s="222"/>
      <c r="I10" s="222"/>
      <c r="J10" s="222"/>
      <c r="K10" s="222"/>
      <c r="L10" s="222"/>
      <c r="M10" s="222"/>
      <c r="N10" s="222"/>
      <c r="O10" s="222"/>
      <c r="P10" s="222"/>
      <c r="Q10" s="204"/>
    </row>
    <row r="11" spans="1:17" ht="12.75" customHeight="1" x14ac:dyDescent="0.3">
      <c r="A11" s="105" t="s">
        <v>289</v>
      </c>
      <c r="B11" s="199"/>
      <c r="C11" s="158">
        <v>1000</v>
      </c>
      <c r="D11" s="158">
        <v>991</v>
      </c>
      <c r="E11" s="158">
        <v>6</v>
      </c>
      <c r="F11" s="158">
        <v>139</v>
      </c>
      <c r="G11" s="158">
        <v>11</v>
      </c>
      <c r="H11" s="158">
        <v>101</v>
      </c>
      <c r="I11" s="158">
        <v>14</v>
      </c>
      <c r="J11" s="158">
        <v>13</v>
      </c>
      <c r="K11" s="158">
        <v>64</v>
      </c>
      <c r="L11" s="158">
        <v>790</v>
      </c>
      <c r="M11" s="158">
        <v>134</v>
      </c>
      <c r="N11" s="158">
        <v>106</v>
      </c>
      <c r="O11" s="158">
        <v>332</v>
      </c>
      <c r="P11" s="158">
        <v>218</v>
      </c>
      <c r="Q11" s="159"/>
    </row>
    <row r="12" spans="1:17" ht="27" customHeight="1" x14ac:dyDescent="0.3">
      <c r="A12" s="105" t="s">
        <v>258</v>
      </c>
      <c r="B12" s="199"/>
      <c r="C12" s="158" t="s">
        <v>102</v>
      </c>
      <c r="D12" s="158" t="s">
        <v>69</v>
      </c>
      <c r="E12" s="158" t="s">
        <v>50</v>
      </c>
      <c r="F12" s="158" t="s">
        <v>51</v>
      </c>
      <c r="G12" s="158" t="s">
        <v>52</v>
      </c>
      <c r="H12" s="158" t="s">
        <v>53</v>
      </c>
      <c r="I12" s="158" t="s">
        <v>54</v>
      </c>
      <c r="J12" s="158" t="s">
        <v>55</v>
      </c>
      <c r="K12" s="158" t="s">
        <v>56</v>
      </c>
      <c r="L12" s="158" t="s">
        <v>57</v>
      </c>
      <c r="M12" s="158" t="s">
        <v>58</v>
      </c>
      <c r="N12" s="158" t="s">
        <v>59</v>
      </c>
      <c r="O12" s="158" t="s">
        <v>60</v>
      </c>
      <c r="P12" s="158" t="s">
        <v>61</v>
      </c>
      <c r="Q12" s="159" t="s">
        <v>261</v>
      </c>
    </row>
    <row r="13" spans="1:17" ht="12.75" customHeight="1" x14ac:dyDescent="0.25">
      <c r="C13" s="160"/>
      <c r="D13" s="160"/>
      <c r="E13" s="160"/>
      <c r="F13" s="160"/>
      <c r="G13" s="160"/>
      <c r="H13" s="160"/>
      <c r="I13" s="160"/>
      <c r="J13" s="160"/>
      <c r="K13" s="160"/>
      <c r="L13" s="160"/>
      <c r="M13" s="160"/>
      <c r="N13" s="160"/>
      <c r="O13" s="160"/>
      <c r="P13" s="160"/>
      <c r="Q13" s="161"/>
    </row>
    <row r="14" spans="1:17" ht="12.75" customHeight="1" x14ac:dyDescent="0.25">
      <c r="A14" s="124">
        <v>1998</v>
      </c>
      <c r="C14" s="162">
        <v>68.900000000000006</v>
      </c>
      <c r="D14" s="162">
        <v>66.400000000000006</v>
      </c>
      <c r="E14" s="162">
        <v>83.7</v>
      </c>
      <c r="F14" s="162">
        <v>103.5</v>
      </c>
      <c r="G14" s="162">
        <v>213.8</v>
      </c>
      <c r="H14" s="162">
        <v>98.6</v>
      </c>
      <c r="I14" s="162">
        <v>85</v>
      </c>
      <c r="J14" s="162">
        <v>73.2</v>
      </c>
      <c r="K14" s="162">
        <v>74.599999999999994</v>
      </c>
      <c r="L14" s="162">
        <v>61.6</v>
      </c>
      <c r="M14" s="162">
        <v>69.099999999999994</v>
      </c>
      <c r="N14" s="162">
        <v>48.6</v>
      </c>
      <c r="O14" s="162">
        <v>54.9</v>
      </c>
      <c r="P14" s="293">
        <v>76.7</v>
      </c>
      <c r="Q14" s="162">
        <v>78.3</v>
      </c>
    </row>
    <row r="15" spans="1:17" ht="12.75" customHeight="1" x14ac:dyDescent="0.25">
      <c r="A15" s="124">
        <v>1999</v>
      </c>
      <c r="C15" s="162">
        <v>71.2</v>
      </c>
      <c r="D15" s="162">
        <v>68.3</v>
      </c>
      <c r="E15" s="162">
        <v>89.4</v>
      </c>
      <c r="F15" s="162">
        <v>104.6</v>
      </c>
      <c r="G15" s="162">
        <v>227.6</v>
      </c>
      <c r="H15" s="162">
        <v>99</v>
      </c>
      <c r="I15" s="162">
        <v>88.9</v>
      </c>
      <c r="J15" s="162">
        <v>73.7</v>
      </c>
      <c r="K15" s="162">
        <v>75.5</v>
      </c>
      <c r="L15" s="162">
        <v>63.8</v>
      </c>
      <c r="M15" s="162">
        <v>69.7</v>
      </c>
      <c r="N15" s="162">
        <v>54.4</v>
      </c>
      <c r="O15" s="162">
        <v>56.9</v>
      </c>
      <c r="P15" s="293">
        <v>77.8</v>
      </c>
      <c r="Q15" s="162">
        <v>80.599999999999994</v>
      </c>
    </row>
    <row r="16" spans="1:17" ht="12.75" customHeight="1" x14ac:dyDescent="0.25">
      <c r="A16" s="124">
        <v>2000</v>
      </c>
      <c r="C16" s="162">
        <v>73.7</v>
      </c>
      <c r="D16" s="162">
        <v>71.099999999999994</v>
      </c>
      <c r="E16" s="162">
        <v>90.7</v>
      </c>
      <c r="F16" s="162">
        <v>106.4</v>
      </c>
      <c r="G16" s="162">
        <v>226.3</v>
      </c>
      <c r="H16" s="162">
        <v>100.7</v>
      </c>
      <c r="I16" s="162">
        <v>92.9</v>
      </c>
      <c r="J16" s="162">
        <v>74.2</v>
      </c>
      <c r="K16" s="162">
        <v>76.2</v>
      </c>
      <c r="L16" s="162">
        <v>66.900000000000006</v>
      </c>
      <c r="M16" s="162">
        <v>69.400000000000006</v>
      </c>
      <c r="N16" s="162">
        <v>62.8</v>
      </c>
      <c r="O16" s="162">
        <v>59.5</v>
      </c>
      <c r="P16" s="293">
        <v>80.2</v>
      </c>
      <c r="Q16" s="162">
        <v>83.1</v>
      </c>
    </row>
    <row r="17" spans="1:17" ht="12.75" customHeight="1" x14ac:dyDescent="0.25">
      <c r="A17" s="124">
        <v>2001</v>
      </c>
      <c r="C17" s="162">
        <v>75.7</v>
      </c>
      <c r="D17" s="162">
        <v>73.3</v>
      </c>
      <c r="E17" s="162">
        <v>85.5</v>
      </c>
      <c r="F17" s="162">
        <v>104.8</v>
      </c>
      <c r="G17" s="162">
        <v>212.8</v>
      </c>
      <c r="H17" s="162">
        <v>99.3</v>
      </c>
      <c r="I17" s="162">
        <v>95.1</v>
      </c>
      <c r="J17" s="162">
        <v>75.3</v>
      </c>
      <c r="K17" s="162">
        <v>77.5</v>
      </c>
      <c r="L17" s="162">
        <v>69.599999999999994</v>
      </c>
      <c r="M17" s="162">
        <v>72.5</v>
      </c>
      <c r="N17" s="162">
        <v>66.099999999999994</v>
      </c>
      <c r="O17" s="162">
        <v>62.2</v>
      </c>
      <c r="P17" s="293">
        <v>82.2</v>
      </c>
      <c r="Q17" s="162">
        <v>85.1</v>
      </c>
    </row>
    <row r="18" spans="1:17" ht="12.75" customHeight="1" x14ac:dyDescent="0.25">
      <c r="A18" s="124">
        <v>2002</v>
      </c>
      <c r="C18" s="162">
        <v>77.3</v>
      </c>
      <c r="D18" s="162">
        <v>74.900000000000006</v>
      </c>
      <c r="E18" s="162">
        <v>96.5</v>
      </c>
      <c r="F18" s="162">
        <v>103.3</v>
      </c>
      <c r="G18" s="162">
        <v>211.1</v>
      </c>
      <c r="H18" s="162">
        <v>96.8</v>
      </c>
      <c r="I18" s="162">
        <v>98</v>
      </c>
      <c r="J18" s="162">
        <v>78.8</v>
      </c>
      <c r="K18" s="162">
        <v>82</v>
      </c>
      <c r="L18" s="162">
        <v>71.400000000000006</v>
      </c>
      <c r="M18" s="162">
        <v>76.099999999999994</v>
      </c>
      <c r="N18" s="162">
        <v>68.3</v>
      </c>
      <c r="O18" s="162">
        <v>62.9</v>
      </c>
      <c r="P18" s="293">
        <v>84.5</v>
      </c>
      <c r="Q18" s="162">
        <v>86.6</v>
      </c>
    </row>
    <row r="19" spans="1:17" ht="12.75" customHeight="1" x14ac:dyDescent="0.25">
      <c r="A19" s="124">
        <v>2003</v>
      </c>
      <c r="C19" s="162">
        <v>79.900000000000006</v>
      </c>
      <c r="D19" s="162">
        <v>77.7</v>
      </c>
      <c r="E19" s="162">
        <v>92.6</v>
      </c>
      <c r="F19" s="162">
        <v>103</v>
      </c>
      <c r="G19" s="162">
        <v>200.1</v>
      </c>
      <c r="H19" s="162">
        <v>96.5</v>
      </c>
      <c r="I19" s="162">
        <v>101</v>
      </c>
      <c r="J19" s="162">
        <v>81.8</v>
      </c>
      <c r="K19" s="162">
        <v>85.9</v>
      </c>
      <c r="L19" s="162">
        <v>74.5</v>
      </c>
      <c r="M19" s="162">
        <v>77.900000000000006</v>
      </c>
      <c r="N19" s="162">
        <v>71.900000000000006</v>
      </c>
      <c r="O19" s="162">
        <v>66.5</v>
      </c>
      <c r="P19" s="293">
        <v>86.9</v>
      </c>
      <c r="Q19" s="162">
        <v>89</v>
      </c>
    </row>
    <row r="20" spans="1:17" ht="12.75" customHeight="1" x14ac:dyDescent="0.25">
      <c r="A20" s="124">
        <v>2004</v>
      </c>
      <c r="C20" s="162">
        <v>81.7</v>
      </c>
      <c r="D20" s="162">
        <v>79.7</v>
      </c>
      <c r="E20" s="162">
        <v>90.4</v>
      </c>
      <c r="F20" s="162">
        <v>103.9</v>
      </c>
      <c r="G20" s="162">
        <v>186.1</v>
      </c>
      <c r="H20" s="162">
        <v>98.3</v>
      </c>
      <c r="I20" s="162">
        <v>101.9</v>
      </c>
      <c r="J20" s="162">
        <v>83</v>
      </c>
      <c r="K20" s="162">
        <v>90.5</v>
      </c>
      <c r="L20" s="162">
        <v>76.3</v>
      </c>
      <c r="M20" s="162">
        <v>80.2</v>
      </c>
      <c r="N20" s="162">
        <v>74.099999999999994</v>
      </c>
      <c r="O20" s="162">
        <v>68.7</v>
      </c>
      <c r="P20" s="293">
        <v>87.6</v>
      </c>
      <c r="Q20" s="162">
        <v>90.6</v>
      </c>
    </row>
    <row r="21" spans="1:17" ht="12.75" customHeight="1" x14ac:dyDescent="0.25">
      <c r="A21" s="124">
        <v>2005</v>
      </c>
      <c r="C21" s="162">
        <v>84.2</v>
      </c>
      <c r="D21" s="162">
        <v>82.7</v>
      </c>
      <c r="E21" s="162">
        <v>97.5</v>
      </c>
      <c r="F21" s="162">
        <v>103.3</v>
      </c>
      <c r="G21" s="162">
        <v>174.4</v>
      </c>
      <c r="H21" s="162">
        <v>98.4</v>
      </c>
      <c r="I21" s="162">
        <v>97.5</v>
      </c>
      <c r="J21" s="162">
        <v>85.7</v>
      </c>
      <c r="K21" s="162">
        <v>88.3</v>
      </c>
      <c r="L21" s="162">
        <v>80</v>
      </c>
      <c r="M21" s="162">
        <v>80.099999999999994</v>
      </c>
      <c r="N21" s="162">
        <v>78.099999999999994</v>
      </c>
      <c r="O21" s="162">
        <v>73.5</v>
      </c>
      <c r="P21" s="293">
        <v>91.6</v>
      </c>
      <c r="Q21" s="162">
        <v>92.5</v>
      </c>
    </row>
    <row r="22" spans="1:17" ht="12.75" customHeight="1" x14ac:dyDescent="0.25">
      <c r="A22" s="124">
        <v>2006</v>
      </c>
      <c r="C22" s="162">
        <v>86.4</v>
      </c>
      <c r="D22" s="162">
        <v>85.1</v>
      </c>
      <c r="E22" s="162">
        <v>91.5</v>
      </c>
      <c r="F22" s="162">
        <v>104.4</v>
      </c>
      <c r="G22" s="162">
        <v>163.80000000000001</v>
      </c>
      <c r="H22" s="162">
        <v>100.8</v>
      </c>
      <c r="I22" s="162">
        <v>100.1</v>
      </c>
      <c r="J22" s="162">
        <v>84.2</v>
      </c>
      <c r="K22" s="162">
        <v>89</v>
      </c>
      <c r="L22" s="162">
        <v>82.5</v>
      </c>
      <c r="M22" s="162">
        <v>83.2</v>
      </c>
      <c r="N22" s="162">
        <v>79.8</v>
      </c>
      <c r="O22" s="162">
        <v>76.900000000000006</v>
      </c>
      <c r="P22" s="293">
        <v>92.5</v>
      </c>
      <c r="Q22" s="162">
        <v>94.4</v>
      </c>
    </row>
    <row r="23" spans="1:17" ht="12.75" customHeight="1" x14ac:dyDescent="0.25">
      <c r="A23" s="124">
        <v>2007</v>
      </c>
      <c r="C23" s="162">
        <v>88.5</v>
      </c>
      <c r="D23" s="162">
        <v>87.1</v>
      </c>
      <c r="E23" s="162">
        <v>87.8</v>
      </c>
      <c r="F23" s="162">
        <v>105.2</v>
      </c>
      <c r="G23" s="162">
        <v>158.4</v>
      </c>
      <c r="H23" s="162">
        <v>101.3</v>
      </c>
      <c r="I23" s="162">
        <v>105.8</v>
      </c>
      <c r="J23" s="162">
        <v>86.7</v>
      </c>
      <c r="K23" s="162">
        <v>90.9</v>
      </c>
      <c r="L23" s="162">
        <v>84.7</v>
      </c>
      <c r="M23" s="162">
        <v>86</v>
      </c>
      <c r="N23" s="162">
        <v>82.8</v>
      </c>
      <c r="O23" s="162">
        <v>80.7</v>
      </c>
      <c r="P23" s="293">
        <v>90.9</v>
      </c>
      <c r="Q23" s="162">
        <v>95.8</v>
      </c>
    </row>
    <row r="24" spans="1:17" ht="12.75" customHeight="1" x14ac:dyDescent="0.25">
      <c r="A24" s="124">
        <v>2008</v>
      </c>
      <c r="C24" s="162">
        <v>88.2</v>
      </c>
      <c r="D24" s="162">
        <v>87.1</v>
      </c>
      <c r="E24" s="162">
        <v>94</v>
      </c>
      <c r="F24" s="162">
        <v>102.7</v>
      </c>
      <c r="G24" s="162">
        <v>151.9</v>
      </c>
      <c r="H24" s="162">
        <v>98.5</v>
      </c>
      <c r="I24" s="162">
        <v>104.5</v>
      </c>
      <c r="J24" s="162">
        <v>88.5</v>
      </c>
      <c r="K24" s="162">
        <v>88.5</v>
      </c>
      <c r="L24" s="162">
        <v>85.1</v>
      </c>
      <c r="M24" s="162">
        <v>83.8</v>
      </c>
      <c r="N24" s="162">
        <v>82.9</v>
      </c>
      <c r="O24" s="162">
        <v>82</v>
      </c>
      <c r="P24" s="293">
        <v>91.7</v>
      </c>
      <c r="Q24" s="162">
        <v>94.8</v>
      </c>
    </row>
    <row r="25" spans="1:17" ht="12.75" customHeight="1" x14ac:dyDescent="0.25">
      <c r="A25" s="124">
        <v>2009</v>
      </c>
      <c r="C25" s="162">
        <v>84.6</v>
      </c>
      <c r="D25" s="162">
        <v>83.6</v>
      </c>
      <c r="E25" s="162">
        <v>88.6</v>
      </c>
      <c r="F25" s="162">
        <v>94.7</v>
      </c>
      <c r="G25" s="162">
        <v>135.80000000000001</v>
      </c>
      <c r="H25" s="162">
        <v>90</v>
      </c>
      <c r="I25" s="162">
        <v>106.6</v>
      </c>
      <c r="J25" s="162">
        <v>80.599999999999994</v>
      </c>
      <c r="K25" s="162">
        <v>76.8</v>
      </c>
      <c r="L25" s="162">
        <v>83</v>
      </c>
      <c r="M25" s="162">
        <v>79.099999999999994</v>
      </c>
      <c r="N25" s="162">
        <v>77.7</v>
      </c>
      <c r="O25" s="162">
        <v>80.099999999999994</v>
      </c>
      <c r="P25" s="293">
        <v>92.6</v>
      </c>
      <c r="Q25" s="162">
        <v>90.3</v>
      </c>
    </row>
    <row r="26" spans="1:17" ht="12.75" customHeight="1" x14ac:dyDescent="0.25">
      <c r="A26" s="124">
        <v>2010</v>
      </c>
      <c r="C26" s="162">
        <v>86.3</v>
      </c>
      <c r="D26" s="162">
        <v>85.7</v>
      </c>
      <c r="E26" s="162">
        <v>88.2</v>
      </c>
      <c r="F26" s="162">
        <v>98.1</v>
      </c>
      <c r="G26" s="162">
        <v>132.5</v>
      </c>
      <c r="H26" s="162">
        <v>94.2</v>
      </c>
      <c r="I26" s="162">
        <v>110.3</v>
      </c>
      <c r="J26" s="162">
        <v>82</v>
      </c>
      <c r="K26" s="162">
        <v>83.4</v>
      </c>
      <c r="L26" s="162">
        <v>84.4</v>
      </c>
      <c r="M26" s="162">
        <v>80.2</v>
      </c>
      <c r="N26" s="162">
        <v>79.900000000000006</v>
      </c>
      <c r="O26" s="162">
        <v>81.7</v>
      </c>
      <c r="P26" s="293">
        <v>93.4</v>
      </c>
      <c r="Q26" s="162">
        <v>91.4</v>
      </c>
    </row>
    <row r="27" spans="1:17" ht="12.75" customHeight="1" x14ac:dyDescent="0.25">
      <c r="A27" s="124">
        <v>2011</v>
      </c>
      <c r="C27" s="162">
        <v>87.4</v>
      </c>
      <c r="D27" s="162">
        <v>87.2</v>
      </c>
      <c r="E27" s="162">
        <v>98.9</v>
      </c>
      <c r="F27" s="162">
        <v>97.9</v>
      </c>
      <c r="G27" s="162">
        <v>114.4</v>
      </c>
      <c r="H27" s="162">
        <v>96.3</v>
      </c>
      <c r="I27" s="162">
        <v>103.5</v>
      </c>
      <c r="J27" s="162">
        <v>87</v>
      </c>
      <c r="K27" s="162">
        <v>84.2</v>
      </c>
      <c r="L27" s="162">
        <v>85.9</v>
      </c>
      <c r="M27" s="162">
        <v>81.5</v>
      </c>
      <c r="N27" s="162">
        <v>82.2</v>
      </c>
      <c r="O27" s="162">
        <v>83.8</v>
      </c>
      <c r="P27" s="293">
        <v>93.8</v>
      </c>
      <c r="Q27" s="162">
        <v>91.8</v>
      </c>
    </row>
    <row r="28" spans="1:17" ht="12.75" customHeight="1" x14ac:dyDescent="0.25">
      <c r="A28" s="124">
        <v>2012</v>
      </c>
      <c r="C28" s="162">
        <v>88.7</v>
      </c>
      <c r="D28" s="162">
        <v>88.7</v>
      </c>
      <c r="E28" s="162">
        <v>90.4</v>
      </c>
      <c r="F28" s="162">
        <v>95.6</v>
      </c>
      <c r="G28" s="162">
        <v>100.6</v>
      </c>
      <c r="H28" s="162">
        <v>95.2</v>
      </c>
      <c r="I28" s="162">
        <v>102.7</v>
      </c>
      <c r="J28" s="162">
        <v>86.7</v>
      </c>
      <c r="K28" s="162">
        <v>78.099999999999994</v>
      </c>
      <c r="L28" s="162">
        <v>88.4</v>
      </c>
      <c r="M28" s="162">
        <v>82.8</v>
      </c>
      <c r="N28" s="162">
        <v>83.6</v>
      </c>
      <c r="O28" s="162">
        <v>87.6</v>
      </c>
      <c r="P28" s="293">
        <v>95.8</v>
      </c>
      <c r="Q28" s="162">
        <v>92.5</v>
      </c>
    </row>
    <row r="29" spans="1:17" ht="12.75" customHeight="1" x14ac:dyDescent="0.25">
      <c r="A29" s="124">
        <v>2013</v>
      </c>
      <c r="C29" s="162">
        <v>90.6</v>
      </c>
      <c r="D29" s="162">
        <v>90.7</v>
      </c>
      <c r="E29" s="162">
        <v>91</v>
      </c>
      <c r="F29" s="162">
        <v>94.6</v>
      </c>
      <c r="G29" s="162">
        <v>95.1</v>
      </c>
      <c r="H29" s="162">
        <v>94.2</v>
      </c>
      <c r="I29" s="162">
        <v>102.1</v>
      </c>
      <c r="J29" s="162">
        <v>90.2</v>
      </c>
      <c r="K29" s="162">
        <v>79.400000000000006</v>
      </c>
      <c r="L29" s="162">
        <v>91</v>
      </c>
      <c r="M29" s="162">
        <v>86.1</v>
      </c>
      <c r="N29" s="162">
        <v>86.1</v>
      </c>
      <c r="O29" s="162">
        <v>90.9</v>
      </c>
      <c r="P29" s="293">
        <v>96.9</v>
      </c>
      <c r="Q29" s="162">
        <v>93.9</v>
      </c>
    </row>
    <row r="30" spans="1:17" ht="12.75" customHeight="1" x14ac:dyDescent="0.25">
      <c r="A30" s="124">
        <v>2014</v>
      </c>
      <c r="C30" s="162">
        <v>93.2</v>
      </c>
      <c r="D30" s="162">
        <v>93.4</v>
      </c>
      <c r="E30" s="162">
        <v>103.4</v>
      </c>
      <c r="F30" s="162">
        <v>96</v>
      </c>
      <c r="G30" s="162">
        <v>94.4</v>
      </c>
      <c r="H30" s="162">
        <v>96.8</v>
      </c>
      <c r="I30" s="162">
        <v>97.6</v>
      </c>
      <c r="J30" s="162">
        <v>90.6</v>
      </c>
      <c r="K30" s="162">
        <v>87.2</v>
      </c>
      <c r="L30" s="162">
        <v>93.3</v>
      </c>
      <c r="M30" s="162">
        <v>89.3</v>
      </c>
      <c r="N30" s="162">
        <v>87.9</v>
      </c>
      <c r="O30" s="162">
        <v>93.5</v>
      </c>
      <c r="P30" s="293">
        <v>98.4</v>
      </c>
      <c r="Q30" s="162">
        <v>95.9</v>
      </c>
    </row>
    <row r="31" spans="1:17" ht="12.75" customHeight="1" x14ac:dyDescent="0.25">
      <c r="A31" s="124">
        <v>2015</v>
      </c>
      <c r="C31" s="162">
        <v>95.4</v>
      </c>
      <c r="D31" s="162">
        <v>95.5</v>
      </c>
      <c r="E31" s="162">
        <v>103.4</v>
      </c>
      <c r="F31" s="162">
        <v>96.3</v>
      </c>
      <c r="G31" s="162">
        <v>96.5</v>
      </c>
      <c r="H31" s="162">
        <v>96.4</v>
      </c>
      <c r="I31" s="162">
        <v>99.7</v>
      </c>
      <c r="J31" s="162">
        <v>93.3</v>
      </c>
      <c r="K31" s="162">
        <v>90.6</v>
      </c>
      <c r="L31" s="162">
        <v>95.6</v>
      </c>
      <c r="M31" s="162">
        <v>92.7</v>
      </c>
      <c r="N31" s="162">
        <v>91.6</v>
      </c>
      <c r="O31" s="162">
        <v>95.6</v>
      </c>
      <c r="P31" s="293">
        <v>99.5</v>
      </c>
      <c r="Q31" s="162">
        <v>97.4</v>
      </c>
    </row>
    <row r="32" spans="1:17" ht="12.75" customHeight="1" x14ac:dyDescent="0.25">
      <c r="A32" s="124">
        <v>2016</v>
      </c>
      <c r="C32" s="162">
        <v>97.1</v>
      </c>
      <c r="D32" s="162">
        <v>97</v>
      </c>
      <c r="E32" s="162">
        <v>97.2</v>
      </c>
      <c r="F32" s="162">
        <v>97.3</v>
      </c>
      <c r="G32" s="162">
        <v>94.3</v>
      </c>
      <c r="H32" s="162">
        <v>96.6</v>
      </c>
      <c r="I32" s="162">
        <v>103.3</v>
      </c>
      <c r="J32" s="162">
        <v>99.2</v>
      </c>
      <c r="K32" s="162">
        <v>94.2</v>
      </c>
      <c r="L32" s="162">
        <v>97.1</v>
      </c>
      <c r="M32" s="162">
        <v>95.5</v>
      </c>
      <c r="N32" s="162">
        <v>93.8</v>
      </c>
      <c r="O32" s="162">
        <v>97.9</v>
      </c>
      <c r="P32" s="293">
        <v>98.7</v>
      </c>
      <c r="Q32" s="162">
        <v>98.2</v>
      </c>
    </row>
    <row r="33" spans="1:17" ht="12.75" customHeight="1" x14ac:dyDescent="0.25">
      <c r="A33" s="124">
        <v>2017</v>
      </c>
      <c r="C33" s="162">
        <v>98.8</v>
      </c>
      <c r="D33" s="162">
        <v>98.7</v>
      </c>
      <c r="E33" s="162">
        <v>103.4</v>
      </c>
      <c r="F33" s="162">
        <v>99.1</v>
      </c>
      <c r="G33" s="162">
        <v>95</v>
      </c>
      <c r="H33" s="162">
        <v>98.9</v>
      </c>
      <c r="I33" s="162">
        <v>101.2</v>
      </c>
      <c r="J33" s="162">
        <v>101.5</v>
      </c>
      <c r="K33" s="162">
        <v>100</v>
      </c>
      <c r="L33" s="162">
        <v>98.5</v>
      </c>
      <c r="M33" s="162">
        <v>97.3</v>
      </c>
      <c r="N33" s="162">
        <v>96.7</v>
      </c>
      <c r="O33" s="162">
        <v>98.9</v>
      </c>
      <c r="P33" s="293">
        <v>99.4</v>
      </c>
      <c r="Q33" s="162">
        <v>99.4</v>
      </c>
    </row>
    <row r="34" spans="1:17" ht="12.75" customHeight="1" x14ac:dyDescent="0.25">
      <c r="A34" s="124">
        <v>2018</v>
      </c>
      <c r="C34" s="162">
        <v>100</v>
      </c>
      <c r="D34" s="162">
        <v>100</v>
      </c>
      <c r="E34" s="162">
        <v>100</v>
      </c>
      <c r="F34" s="162">
        <v>100</v>
      </c>
      <c r="G34" s="162">
        <v>100</v>
      </c>
      <c r="H34" s="162">
        <v>100</v>
      </c>
      <c r="I34" s="162">
        <v>100</v>
      </c>
      <c r="J34" s="162">
        <v>100</v>
      </c>
      <c r="K34" s="162">
        <v>100</v>
      </c>
      <c r="L34" s="162">
        <v>100</v>
      </c>
      <c r="M34" s="162">
        <v>100</v>
      </c>
      <c r="N34" s="162">
        <v>100</v>
      </c>
      <c r="O34" s="162">
        <v>100</v>
      </c>
      <c r="P34" s="293">
        <v>100</v>
      </c>
      <c r="Q34" s="162">
        <v>100</v>
      </c>
    </row>
    <row r="35" spans="1:17" ht="12.75" customHeight="1" x14ac:dyDescent="0.25">
      <c r="A35" s="124">
        <v>2019</v>
      </c>
      <c r="C35" s="162">
        <v>101.4</v>
      </c>
      <c r="D35" s="162">
        <v>101.6</v>
      </c>
      <c r="E35" s="162">
        <v>106.3</v>
      </c>
      <c r="F35" s="162">
        <v>98.8</v>
      </c>
      <c r="G35" s="162">
        <v>99.1</v>
      </c>
      <c r="H35" s="162">
        <v>98.2</v>
      </c>
      <c r="I35" s="162">
        <v>101.1</v>
      </c>
      <c r="J35" s="162">
        <v>100.4</v>
      </c>
      <c r="K35" s="162">
        <v>101.8</v>
      </c>
      <c r="L35" s="162">
        <v>101.8</v>
      </c>
      <c r="M35" s="162">
        <v>102.5</v>
      </c>
      <c r="N35" s="162">
        <v>105.2</v>
      </c>
      <c r="O35" s="162">
        <v>100.6</v>
      </c>
      <c r="P35" s="162">
        <v>101.7</v>
      </c>
      <c r="Q35" s="162">
        <v>100.9</v>
      </c>
    </row>
    <row r="36" spans="1:17" ht="12.75" customHeight="1" x14ac:dyDescent="0.25">
      <c r="A36" s="124">
        <v>2020</v>
      </c>
      <c r="C36" s="162">
        <v>91.4</v>
      </c>
      <c r="D36" s="294">
        <v>91.5</v>
      </c>
      <c r="E36" s="162">
        <v>96.3</v>
      </c>
      <c r="F36" s="294">
        <v>90.4</v>
      </c>
      <c r="G36" s="162">
        <v>89.7</v>
      </c>
      <c r="H36" s="294">
        <v>88.5</v>
      </c>
      <c r="I36" s="294">
        <v>96.5</v>
      </c>
      <c r="J36" s="294">
        <v>98.6</v>
      </c>
      <c r="K36" s="294">
        <v>89.1</v>
      </c>
      <c r="L36" s="294">
        <v>92.7</v>
      </c>
      <c r="M36" s="294">
        <v>87.2</v>
      </c>
      <c r="N36" s="294">
        <v>93.5</v>
      </c>
      <c r="O36" s="294">
        <v>95.3</v>
      </c>
      <c r="P36" s="294">
        <v>91.7</v>
      </c>
      <c r="Q36" s="295">
        <v>90.3</v>
      </c>
    </row>
    <row r="37" spans="1:17" ht="12.75" customHeight="1" x14ac:dyDescent="0.25">
      <c r="A37" s="124"/>
      <c r="C37" s="162"/>
      <c r="D37" s="294"/>
      <c r="E37" s="162"/>
      <c r="F37" s="294"/>
      <c r="G37" s="162"/>
      <c r="H37" s="294"/>
      <c r="I37" s="294"/>
      <c r="J37" s="294"/>
      <c r="K37" s="294"/>
      <c r="L37" s="294"/>
      <c r="M37" s="294"/>
      <c r="N37" s="294"/>
      <c r="O37" s="294"/>
      <c r="P37" s="294"/>
      <c r="Q37" s="295"/>
    </row>
    <row r="38" spans="1:17" ht="12.75" customHeight="1" x14ac:dyDescent="0.25">
      <c r="A38" s="124" t="s">
        <v>17</v>
      </c>
      <c r="C38" s="162"/>
      <c r="D38" s="162"/>
      <c r="E38" s="162"/>
      <c r="F38" s="162"/>
      <c r="G38" s="162"/>
      <c r="H38" s="162"/>
      <c r="I38" s="162"/>
      <c r="J38" s="162"/>
      <c r="K38" s="162"/>
      <c r="L38" s="162"/>
      <c r="M38" s="162"/>
      <c r="N38" s="162"/>
      <c r="O38" s="162"/>
      <c r="P38" s="162"/>
      <c r="Q38" s="296"/>
    </row>
    <row r="39" spans="1:17" ht="20.25" customHeight="1" x14ac:dyDescent="0.25">
      <c r="A39" s="124">
        <v>1998</v>
      </c>
      <c r="B39" s="90" t="s">
        <v>3</v>
      </c>
      <c r="C39" s="162">
        <v>68</v>
      </c>
      <c r="D39" s="162">
        <v>65.599999999999994</v>
      </c>
      <c r="E39" s="162">
        <v>82.9</v>
      </c>
      <c r="F39" s="162">
        <v>103.9</v>
      </c>
      <c r="G39" s="162">
        <v>212.7</v>
      </c>
      <c r="H39" s="162">
        <v>99.4</v>
      </c>
      <c r="I39" s="162">
        <v>81.7</v>
      </c>
      <c r="J39" s="162">
        <v>74.5</v>
      </c>
      <c r="K39" s="162">
        <v>76</v>
      </c>
      <c r="L39" s="162">
        <v>60.4</v>
      </c>
      <c r="M39" s="162">
        <v>67.599999999999994</v>
      </c>
      <c r="N39" s="162">
        <v>46.4</v>
      </c>
      <c r="O39" s="162">
        <v>53.9</v>
      </c>
      <c r="P39" s="293">
        <v>76.099999999999994</v>
      </c>
      <c r="Q39" s="162">
        <v>77.400000000000006</v>
      </c>
    </row>
    <row r="40" spans="1:17" ht="12.75" customHeight="1" x14ac:dyDescent="0.25">
      <c r="A40" s="124"/>
      <c r="B40" s="90" t="s">
        <v>4</v>
      </c>
      <c r="C40" s="162">
        <v>68.7</v>
      </c>
      <c r="D40" s="162">
        <v>66.099999999999994</v>
      </c>
      <c r="E40" s="162">
        <v>83.8</v>
      </c>
      <c r="F40" s="162">
        <v>103.7</v>
      </c>
      <c r="G40" s="162">
        <v>215.2</v>
      </c>
      <c r="H40" s="162">
        <v>98.8</v>
      </c>
      <c r="I40" s="162">
        <v>84.5</v>
      </c>
      <c r="J40" s="162">
        <v>73.7</v>
      </c>
      <c r="K40" s="162">
        <v>73.900000000000006</v>
      </c>
      <c r="L40" s="162">
        <v>61.2</v>
      </c>
      <c r="M40" s="162">
        <v>68.400000000000006</v>
      </c>
      <c r="N40" s="162">
        <v>47.8</v>
      </c>
      <c r="O40" s="162">
        <v>55</v>
      </c>
      <c r="P40" s="293">
        <v>75.8</v>
      </c>
      <c r="Q40" s="162">
        <v>78.099999999999994</v>
      </c>
    </row>
    <row r="41" spans="1:17" ht="12.75" customHeight="1" x14ac:dyDescent="0.25">
      <c r="A41" s="124"/>
      <c r="B41" s="90" t="s">
        <v>1</v>
      </c>
      <c r="C41" s="162">
        <v>69.2</v>
      </c>
      <c r="D41" s="162">
        <v>66.7</v>
      </c>
      <c r="E41" s="162">
        <v>84.1</v>
      </c>
      <c r="F41" s="162">
        <v>103.2</v>
      </c>
      <c r="G41" s="162">
        <v>212.5</v>
      </c>
      <c r="H41" s="162">
        <v>98.4</v>
      </c>
      <c r="I41" s="162">
        <v>86.3</v>
      </c>
      <c r="J41" s="162">
        <v>71.7</v>
      </c>
      <c r="K41" s="162">
        <v>73.8</v>
      </c>
      <c r="L41" s="162">
        <v>62</v>
      </c>
      <c r="M41" s="162">
        <v>69.400000000000006</v>
      </c>
      <c r="N41" s="162">
        <v>48.9</v>
      </c>
      <c r="O41" s="162">
        <v>55.3</v>
      </c>
      <c r="P41" s="293">
        <v>77.2</v>
      </c>
      <c r="Q41" s="162">
        <v>78.5</v>
      </c>
    </row>
    <row r="42" spans="1:17" ht="12.75" customHeight="1" x14ac:dyDescent="0.25">
      <c r="A42" s="124"/>
      <c r="B42" s="90" t="s">
        <v>2</v>
      </c>
      <c r="C42" s="162">
        <v>69.8</v>
      </c>
      <c r="D42" s="162">
        <v>67.400000000000006</v>
      </c>
      <c r="E42" s="162">
        <v>84</v>
      </c>
      <c r="F42" s="162">
        <v>103.1</v>
      </c>
      <c r="G42" s="162">
        <v>214.7</v>
      </c>
      <c r="H42" s="162">
        <v>97.9</v>
      </c>
      <c r="I42" s="162">
        <v>87.6</v>
      </c>
      <c r="J42" s="162">
        <v>72.8</v>
      </c>
      <c r="K42" s="162">
        <v>74.599999999999994</v>
      </c>
      <c r="L42" s="162">
        <v>62.8</v>
      </c>
      <c r="M42" s="162">
        <v>70.900000000000006</v>
      </c>
      <c r="N42" s="162">
        <v>51.1</v>
      </c>
      <c r="O42" s="162">
        <v>55.5</v>
      </c>
      <c r="P42" s="293">
        <v>77.599999999999994</v>
      </c>
      <c r="Q42" s="162">
        <v>79.2</v>
      </c>
    </row>
    <row r="43" spans="1:17" ht="20.25" customHeight="1" x14ac:dyDescent="0.25">
      <c r="A43" s="124">
        <v>1999</v>
      </c>
      <c r="B43" s="90" t="s">
        <v>3</v>
      </c>
      <c r="C43" s="162">
        <v>70.2</v>
      </c>
      <c r="D43" s="162">
        <v>67.599999999999994</v>
      </c>
      <c r="E43" s="162">
        <v>88.4</v>
      </c>
      <c r="F43" s="162">
        <v>103.1</v>
      </c>
      <c r="G43" s="162">
        <v>220.7</v>
      </c>
      <c r="H43" s="162">
        <v>97.7</v>
      </c>
      <c r="I43" s="162">
        <v>87.7</v>
      </c>
      <c r="J43" s="162">
        <v>71.599999999999994</v>
      </c>
      <c r="K43" s="162">
        <v>74.900000000000006</v>
      </c>
      <c r="L43" s="162">
        <v>63.2</v>
      </c>
      <c r="M43" s="162">
        <v>70.400000000000006</v>
      </c>
      <c r="N43" s="162">
        <v>51.9</v>
      </c>
      <c r="O43" s="162">
        <v>56.1</v>
      </c>
      <c r="P43" s="293">
        <v>77.7</v>
      </c>
      <c r="Q43" s="162">
        <v>79.599999999999994</v>
      </c>
    </row>
    <row r="44" spans="1:17" ht="12.75" customHeight="1" x14ac:dyDescent="0.25">
      <c r="A44" s="124"/>
      <c r="B44" s="90" t="s">
        <v>4</v>
      </c>
      <c r="C44" s="162">
        <v>70.3</v>
      </c>
      <c r="D44" s="162">
        <v>67.599999999999994</v>
      </c>
      <c r="E44" s="162">
        <v>89.2</v>
      </c>
      <c r="F44" s="162">
        <v>103.5</v>
      </c>
      <c r="G44" s="162">
        <v>222.6</v>
      </c>
      <c r="H44" s="162">
        <v>97.9</v>
      </c>
      <c r="I44" s="162">
        <v>88</v>
      </c>
      <c r="J44" s="162">
        <v>73.2</v>
      </c>
      <c r="K44" s="162">
        <v>74.900000000000006</v>
      </c>
      <c r="L44" s="162">
        <v>63.2</v>
      </c>
      <c r="M44" s="162">
        <v>69.5</v>
      </c>
      <c r="N44" s="162">
        <v>53.1</v>
      </c>
      <c r="O44" s="162">
        <v>56.1</v>
      </c>
      <c r="P44" s="293">
        <v>77.5</v>
      </c>
      <c r="Q44" s="162">
        <v>79.7</v>
      </c>
    </row>
    <row r="45" spans="1:17" ht="12.75" customHeight="1" x14ac:dyDescent="0.25">
      <c r="A45" s="124"/>
      <c r="B45" s="90" t="s">
        <v>1</v>
      </c>
      <c r="C45" s="162">
        <v>71.599999999999994</v>
      </c>
      <c r="D45" s="162">
        <v>68.599999999999994</v>
      </c>
      <c r="E45" s="162">
        <v>89.9</v>
      </c>
      <c r="F45" s="162">
        <v>105.7</v>
      </c>
      <c r="G45" s="162">
        <v>231.9</v>
      </c>
      <c r="H45" s="162">
        <v>99.9</v>
      </c>
      <c r="I45" s="162">
        <v>89.6</v>
      </c>
      <c r="J45" s="162">
        <v>74.400000000000006</v>
      </c>
      <c r="K45" s="162">
        <v>76.2</v>
      </c>
      <c r="L45" s="162">
        <v>64</v>
      </c>
      <c r="M45" s="162">
        <v>69</v>
      </c>
      <c r="N45" s="162">
        <v>55.9</v>
      </c>
      <c r="O45" s="162">
        <v>56.9</v>
      </c>
      <c r="P45" s="293">
        <v>77.599999999999994</v>
      </c>
      <c r="Q45" s="162">
        <v>81</v>
      </c>
    </row>
    <row r="46" spans="1:17" ht="12.75" customHeight="1" x14ac:dyDescent="0.25">
      <c r="A46" s="124"/>
      <c r="B46" s="90" t="s">
        <v>2</v>
      </c>
      <c r="C46" s="162">
        <v>72.599999999999994</v>
      </c>
      <c r="D46" s="162">
        <v>69.5</v>
      </c>
      <c r="E46" s="162">
        <v>90.2</v>
      </c>
      <c r="F46" s="162">
        <v>106.3</v>
      </c>
      <c r="G46" s="162">
        <v>235.4</v>
      </c>
      <c r="H46" s="162">
        <v>100.2</v>
      </c>
      <c r="I46" s="162">
        <v>90.2</v>
      </c>
      <c r="J46" s="162">
        <v>75.7</v>
      </c>
      <c r="K46" s="162">
        <v>76.099999999999994</v>
      </c>
      <c r="L46" s="162">
        <v>65.099999999999994</v>
      </c>
      <c r="M46" s="162">
        <v>69.8</v>
      </c>
      <c r="N46" s="162">
        <v>56.8</v>
      </c>
      <c r="O46" s="162">
        <v>58.5</v>
      </c>
      <c r="P46" s="293">
        <v>78.2</v>
      </c>
      <c r="Q46" s="162">
        <v>82.1</v>
      </c>
    </row>
    <row r="47" spans="1:17" ht="21" customHeight="1" x14ac:dyDescent="0.25">
      <c r="A47" s="124">
        <v>2000</v>
      </c>
      <c r="B47" s="90" t="s">
        <v>3</v>
      </c>
      <c r="C47" s="162">
        <v>73.2</v>
      </c>
      <c r="D47" s="162">
        <v>70.2</v>
      </c>
      <c r="E47" s="162">
        <v>90.2</v>
      </c>
      <c r="F47" s="162">
        <v>106.2</v>
      </c>
      <c r="G47" s="162">
        <v>237.5</v>
      </c>
      <c r="H47" s="162">
        <v>100.4</v>
      </c>
      <c r="I47" s="162">
        <v>89.8</v>
      </c>
      <c r="J47" s="162">
        <v>73.2</v>
      </c>
      <c r="K47" s="162">
        <v>77.400000000000006</v>
      </c>
      <c r="L47" s="162">
        <v>65.900000000000006</v>
      </c>
      <c r="M47" s="162">
        <v>69.8</v>
      </c>
      <c r="N47" s="162">
        <v>59.7</v>
      </c>
      <c r="O47" s="162">
        <v>58.7</v>
      </c>
      <c r="P47" s="293">
        <v>79.5</v>
      </c>
      <c r="Q47" s="162">
        <v>82.7</v>
      </c>
    </row>
    <row r="48" spans="1:17" ht="12.75" customHeight="1" x14ac:dyDescent="0.25">
      <c r="A48" s="124"/>
      <c r="B48" s="90" t="s">
        <v>4</v>
      </c>
      <c r="C48" s="162">
        <v>73.599999999999994</v>
      </c>
      <c r="D48" s="162">
        <v>70.900000000000006</v>
      </c>
      <c r="E48" s="162">
        <v>90.5</v>
      </c>
      <c r="F48" s="162">
        <v>106.4</v>
      </c>
      <c r="G48" s="162">
        <v>228.4</v>
      </c>
      <c r="H48" s="162">
        <v>100.6</v>
      </c>
      <c r="I48" s="162">
        <v>94.1</v>
      </c>
      <c r="J48" s="162">
        <v>73.5</v>
      </c>
      <c r="K48" s="162">
        <v>76.5</v>
      </c>
      <c r="L48" s="162">
        <v>66.7</v>
      </c>
      <c r="M48" s="162">
        <v>69.7</v>
      </c>
      <c r="N48" s="162">
        <v>62.2</v>
      </c>
      <c r="O48" s="162">
        <v>59.3</v>
      </c>
      <c r="P48" s="293">
        <v>80</v>
      </c>
      <c r="Q48" s="162">
        <v>83.1</v>
      </c>
    </row>
    <row r="49" spans="1:17" ht="12.75" customHeight="1" x14ac:dyDescent="0.25">
      <c r="A49" s="124"/>
      <c r="B49" s="90" t="s">
        <v>1</v>
      </c>
      <c r="C49" s="162">
        <v>73.900000000000006</v>
      </c>
      <c r="D49" s="162">
        <v>71.400000000000006</v>
      </c>
      <c r="E49" s="162">
        <v>91.4</v>
      </c>
      <c r="F49" s="162">
        <v>106.2</v>
      </c>
      <c r="G49" s="162">
        <v>223.2</v>
      </c>
      <c r="H49" s="162">
        <v>100.4</v>
      </c>
      <c r="I49" s="162">
        <v>94.2</v>
      </c>
      <c r="J49" s="162">
        <v>75</v>
      </c>
      <c r="K49" s="162">
        <v>74.7</v>
      </c>
      <c r="L49" s="162">
        <v>67.3</v>
      </c>
      <c r="M49" s="162">
        <v>69</v>
      </c>
      <c r="N49" s="162">
        <v>64.5</v>
      </c>
      <c r="O49" s="162">
        <v>60</v>
      </c>
      <c r="P49" s="293">
        <v>80.3</v>
      </c>
      <c r="Q49" s="162">
        <v>83.3</v>
      </c>
    </row>
    <row r="50" spans="1:17" ht="12.75" customHeight="1" x14ac:dyDescent="0.25">
      <c r="A50" s="124"/>
      <c r="B50" s="90" t="s">
        <v>2</v>
      </c>
      <c r="C50" s="162">
        <v>74</v>
      </c>
      <c r="D50" s="162">
        <v>71.8</v>
      </c>
      <c r="E50" s="162">
        <v>90.8</v>
      </c>
      <c r="F50" s="162">
        <v>106.7</v>
      </c>
      <c r="G50" s="162">
        <v>216.2</v>
      </c>
      <c r="H50" s="162">
        <v>101.5</v>
      </c>
      <c r="I50" s="162">
        <v>93.2</v>
      </c>
      <c r="J50" s="162">
        <v>75.099999999999994</v>
      </c>
      <c r="K50" s="162">
        <v>76.2</v>
      </c>
      <c r="L50" s="162">
        <v>67.599999999999994</v>
      </c>
      <c r="M50" s="162">
        <v>69.2</v>
      </c>
      <c r="N50" s="162">
        <v>64.900000000000006</v>
      </c>
      <c r="O50" s="162">
        <v>60.1</v>
      </c>
      <c r="P50" s="293">
        <v>80.8</v>
      </c>
      <c r="Q50" s="162">
        <v>83.4</v>
      </c>
    </row>
    <row r="51" spans="1:17" ht="20.25" customHeight="1" x14ac:dyDescent="0.25">
      <c r="A51" s="124">
        <v>2001</v>
      </c>
      <c r="B51" s="90" t="s">
        <v>3</v>
      </c>
      <c r="C51" s="162">
        <v>74.900000000000006</v>
      </c>
      <c r="D51" s="162">
        <v>72.599999999999994</v>
      </c>
      <c r="E51" s="162">
        <v>85.5</v>
      </c>
      <c r="F51" s="162">
        <v>106.2</v>
      </c>
      <c r="G51" s="162">
        <v>210.9</v>
      </c>
      <c r="H51" s="162">
        <v>101</v>
      </c>
      <c r="I51" s="162">
        <v>96.7</v>
      </c>
      <c r="J51" s="162">
        <v>74.7</v>
      </c>
      <c r="K51" s="162">
        <v>75.900000000000006</v>
      </c>
      <c r="L51" s="162">
        <v>68.7</v>
      </c>
      <c r="M51" s="162">
        <v>71</v>
      </c>
      <c r="N51" s="162">
        <v>65.400000000000006</v>
      </c>
      <c r="O51" s="162">
        <v>61.4</v>
      </c>
      <c r="P51" s="293">
        <v>81.400000000000006</v>
      </c>
      <c r="Q51" s="162">
        <v>84.3</v>
      </c>
    </row>
    <row r="52" spans="1:17" ht="12.75" customHeight="1" x14ac:dyDescent="0.25">
      <c r="A52" s="124"/>
      <c r="B52" s="90" t="s">
        <v>4</v>
      </c>
      <c r="C52" s="162">
        <v>75.5</v>
      </c>
      <c r="D52" s="162">
        <v>73.099999999999994</v>
      </c>
      <c r="E52" s="162">
        <v>84.3</v>
      </c>
      <c r="F52" s="162">
        <v>105</v>
      </c>
      <c r="G52" s="162">
        <v>214.1</v>
      </c>
      <c r="H52" s="162">
        <v>99.3</v>
      </c>
      <c r="I52" s="162">
        <v>95.6</v>
      </c>
      <c r="J52" s="162">
        <v>75.7</v>
      </c>
      <c r="K52" s="162">
        <v>77.7</v>
      </c>
      <c r="L52" s="162">
        <v>69.400000000000006</v>
      </c>
      <c r="M52" s="162">
        <v>71.5</v>
      </c>
      <c r="N52" s="162">
        <v>66</v>
      </c>
      <c r="O52" s="162">
        <v>62.2</v>
      </c>
      <c r="P52" s="293">
        <v>82.1</v>
      </c>
      <c r="Q52" s="162">
        <v>84.9</v>
      </c>
    </row>
    <row r="53" spans="1:17" ht="12.75" customHeight="1" x14ac:dyDescent="0.25">
      <c r="A53" s="124"/>
      <c r="B53" s="90" t="s">
        <v>1</v>
      </c>
      <c r="C53" s="162">
        <v>76.099999999999994</v>
      </c>
      <c r="D53" s="162">
        <v>73.599999999999994</v>
      </c>
      <c r="E53" s="162">
        <v>86.5</v>
      </c>
      <c r="F53" s="162">
        <v>104.8</v>
      </c>
      <c r="G53" s="162">
        <v>214.3</v>
      </c>
      <c r="H53" s="162">
        <v>99.3</v>
      </c>
      <c r="I53" s="162">
        <v>95.1</v>
      </c>
      <c r="J53" s="162">
        <v>74.7</v>
      </c>
      <c r="K53" s="162">
        <v>77.5</v>
      </c>
      <c r="L53" s="162">
        <v>70</v>
      </c>
      <c r="M53" s="162">
        <v>73</v>
      </c>
      <c r="N53" s="162">
        <v>66.3</v>
      </c>
      <c r="O53" s="162">
        <v>62.8</v>
      </c>
      <c r="P53" s="293">
        <v>82.2</v>
      </c>
      <c r="Q53" s="162">
        <v>85.4</v>
      </c>
    </row>
    <row r="54" spans="1:17" ht="12.75" customHeight="1" x14ac:dyDescent="0.25">
      <c r="A54" s="124"/>
      <c r="B54" s="90" t="s">
        <v>2</v>
      </c>
      <c r="C54" s="162">
        <v>76.400000000000006</v>
      </c>
      <c r="D54" s="162">
        <v>73.900000000000006</v>
      </c>
      <c r="E54" s="162">
        <v>85.8</v>
      </c>
      <c r="F54" s="162">
        <v>103.3</v>
      </c>
      <c r="G54" s="162">
        <v>211.8</v>
      </c>
      <c r="H54" s="162">
        <v>97.6</v>
      </c>
      <c r="I54" s="162">
        <v>92.8</v>
      </c>
      <c r="J54" s="162">
        <v>76.099999999999994</v>
      </c>
      <c r="K54" s="162">
        <v>79</v>
      </c>
      <c r="L54" s="162">
        <v>70.400000000000006</v>
      </c>
      <c r="M54" s="162">
        <v>74.7</v>
      </c>
      <c r="N54" s="162">
        <v>66.599999999999994</v>
      </c>
      <c r="O54" s="162">
        <v>62.4</v>
      </c>
      <c r="P54" s="293">
        <v>83.1</v>
      </c>
      <c r="Q54" s="162">
        <v>85.7</v>
      </c>
    </row>
    <row r="55" spans="1:17" ht="20.25" customHeight="1" x14ac:dyDescent="0.25">
      <c r="A55" s="124">
        <v>2002</v>
      </c>
      <c r="B55" s="90" t="s">
        <v>3</v>
      </c>
      <c r="C55" s="162">
        <v>76.7</v>
      </c>
      <c r="D55" s="162">
        <v>74.3</v>
      </c>
      <c r="E55" s="162">
        <v>97.4</v>
      </c>
      <c r="F55" s="162">
        <v>103.9</v>
      </c>
      <c r="G55" s="162">
        <v>211.1</v>
      </c>
      <c r="H55" s="162">
        <v>97.9</v>
      </c>
      <c r="I55" s="162">
        <v>95.3</v>
      </c>
      <c r="J55" s="162">
        <v>78.3</v>
      </c>
      <c r="K55" s="162">
        <v>79.900000000000006</v>
      </c>
      <c r="L55" s="162">
        <v>70.599999999999994</v>
      </c>
      <c r="M55" s="162">
        <v>75</v>
      </c>
      <c r="N55" s="162">
        <v>67.8</v>
      </c>
      <c r="O55" s="162">
        <v>62.2</v>
      </c>
      <c r="P55" s="293">
        <v>83.6</v>
      </c>
      <c r="Q55" s="162">
        <v>85.9</v>
      </c>
    </row>
    <row r="56" spans="1:17" ht="12.75" customHeight="1" x14ac:dyDescent="0.25">
      <c r="A56" s="124"/>
      <c r="B56" s="90" t="s">
        <v>4</v>
      </c>
      <c r="C56" s="162">
        <v>77</v>
      </c>
      <c r="D56" s="162">
        <v>74.5</v>
      </c>
      <c r="E56" s="162">
        <v>97.3</v>
      </c>
      <c r="F56" s="162">
        <v>103.2</v>
      </c>
      <c r="G56" s="162">
        <v>219</v>
      </c>
      <c r="H56" s="162">
        <v>96.3</v>
      </c>
      <c r="I56" s="162">
        <v>97.1</v>
      </c>
      <c r="J56" s="162">
        <v>78.5</v>
      </c>
      <c r="K56" s="162">
        <v>80.400000000000006</v>
      </c>
      <c r="L56" s="162">
        <v>71.2</v>
      </c>
      <c r="M56" s="162">
        <v>75.599999999999994</v>
      </c>
      <c r="N56" s="162">
        <v>67.8</v>
      </c>
      <c r="O56" s="162">
        <v>62.8</v>
      </c>
      <c r="P56" s="293">
        <v>84.2</v>
      </c>
      <c r="Q56" s="162">
        <v>86.3</v>
      </c>
    </row>
    <row r="57" spans="1:17" ht="12.75" customHeight="1" x14ac:dyDescent="0.25">
      <c r="A57" s="124"/>
      <c r="B57" s="90" t="s">
        <v>224</v>
      </c>
      <c r="C57" s="162">
        <v>77.5</v>
      </c>
      <c r="D57" s="162">
        <v>75.3</v>
      </c>
      <c r="E57" s="162">
        <v>96.2</v>
      </c>
      <c r="F57" s="162">
        <v>103.4</v>
      </c>
      <c r="G57" s="162">
        <v>201.7</v>
      </c>
      <c r="H57" s="162">
        <v>97.3</v>
      </c>
      <c r="I57" s="162">
        <v>100.1</v>
      </c>
      <c r="J57" s="162">
        <v>78.900000000000006</v>
      </c>
      <c r="K57" s="162">
        <v>83.2</v>
      </c>
      <c r="L57" s="162">
        <v>71.599999999999994</v>
      </c>
      <c r="M57" s="162">
        <v>76.5</v>
      </c>
      <c r="N57" s="162">
        <v>68.400000000000006</v>
      </c>
      <c r="O57" s="162">
        <v>62.9</v>
      </c>
      <c r="P57" s="293">
        <v>84.8</v>
      </c>
      <c r="Q57" s="162">
        <v>86.7</v>
      </c>
    </row>
    <row r="58" spans="1:17" ht="12.75" customHeight="1" x14ac:dyDescent="0.25">
      <c r="A58" s="124"/>
      <c r="B58" s="90" t="s">
        <v>2</v>
      </c>
      <c r="C58" s="162">
        <v>78.2</v>
      </c>
      <c r="D58" s="162">
        <v>75.7</v>
      </c>
      <c r="E58" s="162">
        <v>95</v>
      </c>
      <c r="F58" s="162">
        <v>102.7</v>
      </c>
      <c r="G58" s="162">
        <v>212.4</v>
      </c>
      <c r="H58" s="162">
        <v>95.8</v>
      </c>
      <c r="I58" s="162">
        <v>99.5</v>
      </c>
      <c r="J58" s="162">
        <v>79.3</v>
      </c>
      <c r="K58" s="162">
        <v>84.5</v>
      </c>
      <c r="L58" s="162">
        <v>72.400000000000006</v>
      </c>
      <c r="M58" s="162">
        <v>77.3</v>
      </c>
      <c r="N58" s="162">
        <v>69.099999999999994</v>
      </c>
      <c r="O58" s="162">
        <v>63.7</v>
      </c>
      <c r="P58" s="293">
        <v>85.4</v>
      </c>
      <c r="Q58" s="162">
        <v>87.3</v>
      </c>
    </row>
    <row r="59" spans="1:17" ht="20.25" customHeight="1" x14ac:dyDescent="0.25">
      <c r="A59" s="124">
        <v>2003</v>
      </c>
      <c r="B59" s="90" t="s">
        <v>3</v>
      </c>
      <c r="C59" s="162">
        <v>78.7</v>
      </c>
      <c r="D59" s="162">
        <v>76.400000000000006</v>
      </c>
      <c r="E59" s="162">
        <v>93</v>
      </c>
      <c r="F59" s="162">
        <v>102.6</v>
      </c>
      <c r="G59" s="162">
        <v>212.3</v>
      </c>
      <c r="H59" s="162">
        <v>95.6</v>
      </c>
      <c r="I59" s="162">
        <v>97.2</v>
      </c>
      <c r="J59" s="162">
        <v>81.8</v>
      </c>
      <c r="K59" s="162">
        <v>82.6</v>
      </c>
      <c r="L59" s="162">
        <v>73.3</v>
      </c>
      <c r="M59" s="162">
        <v>76.400000000000006</v>
      </c>
      <c r="N59" s="162">
        <v>71</v>
      </c>
      <c r="O59" s="162">
        <v>65.2</v>
      </c>
      <c r="P59" s="293">
        <v>86.2</v>
      </c>
      <c r="Q59" s="162">
        <v>87.9</v>
      </c>
    </row>
    <row r="60" spans="1:17" ht="12.75" customHeight="1" x14ac:dyDescent="0.25">
      <c r="A60" s="124"/>
      <c r="B60" s="90" t="s">
        <v>4</v>
      </c>
      <c r="C60" s="162">
        <v>79.5</v>
      </c>
      <c r="D60" s="162">
        <v>77.3</v>
      </c>
      <c r="E60" s="162">
        <v>93.1</v>
      </c>
      <c r="F60" s="162">
        <v>102.3</v>
      </c>
      <c r="G60" s="162">
        <v>197.9</v>
      </c>
      <c r="H60" s="162">
        <v>95.9</v>
      </c>
      <c r="I60" s="162">
        <v>99.4</v>
      </c>
      <c r="J60" s="162">
        <v>81.3</v>
      </c>
      <c r="K60" s="162">
        <v>84.8</v>
      </c>
      <c r="L60" s="162">
        <v>74.099999999999994</v>
      </c>
      <c r="M60" s="162">
        <v>77.8</v>
      </c>
      <c r="N60" s="162">
        <v>72.2</v>
      </c>
      <c r="O60" s="162">
        <v>65.900000000000006</v>
      </c>
      <c r="P60" s="293">
        <v>86.5</v>
      </c>
      <c r="Q60" s="162">
        <v>88.6</v>
      </c>
    </row>
    <row r="61" spans="1:17" ht="12.75" customHeight="1" x14ac:dyDescent="0.25">
      <c r="A61" s="124"/>
      <c r="B61" s="90" t="s">
        <v>1</v>
      </c>
      <c r="C61" s="162">
        <v>80.400000000000006</v>
      </c>
      <c r="D61" s="162">
        <v>78.2</v>
      </c>
      <c r="E61" s="162">
        <v>92.4</v>
      </c>
      <c r="F61" s="162">
        <v>103.2</v>
      </c>
      <c r="G61" s="162">
        <v>196.1</v>
      </c>
      <c r="H61" s="162">
        <v>96.7</v>
      </c>
      <c r="I61" s="162">
        <v>103.4</v>
      </c>
      <c r="J61" s="162">
        <v>82.5</v>
      </c>
      <c r="K61" s="162">
        <v>87</v>
      </c>
      <c r="L61" s="162">
        <v>74.900000000000006</v>
      </c>
      <c r="M61" s="162">
        <v>78.8</v>
      </c>
      <c r="N61" s="162">
        <v>71.5</v>
      </c>
      <c r="O61" s="162">
        <v>67.099999999999994</v>
      </c>
      <c r="P61" s="293">
        <v>87.4</v>
      </c>
      <c r="Q61" s="162">
        <v>89.5</v>
      </c>
    </row>
    <row r="62" spans="1:17" ht="12.75" customHeight="1" x14ac:dyDescent="0.25">
      <c r="A62" s="124"/>
      <c r="B62" s="90" t="s">
        <v>2</v>
      </c>
      <c r="C62" s="162">
        <v>81.099999999999994</v>
      </c>
      <c r="D62" s="162">
        <v>78.900000000000006</v>
      </c>
      <c r="E62" s="162">
        <v>91.9</v>
      </c>
      <c r="F62" s="162">
        <v>104</v>
      </c>
      <c r="G62" s="162">
        <v>194.2</v>
      </c>
      <c r="H62" s="162">
        <v>97.8</v>
      </c>
      <c r="I62" s="162">
        <v>104.2</v>
      </c>
      <c r="J62" s="162">
        <v>81.5</v>
      </c>
      <c r="K62" s="162">
        <v>89.3</v>
      </c>
      <c r="L62" s="162">
        <v>75.5</v>
      </c>
      <c r="M62" s="162">
        <v>78.900000000000006</v>
      </c>
      <c r="N62" s="162">
        <v>72.8</v>
      </c>
      <c r="O62" s="162">
        <v>67.900000000000006</v>
      </c>
      <c r="P62" s="293">
        <v>87.4</v>
      </c>
      <c r="Q62" s="162">
        <v>90.2</v>
      </c>
    </row>
    <row r="63" spans="1:17" ht="20.25" customHeight="1" x14ac:dyDescent="0.25">
      <c r="A63" s="124">
        <v>2004</v>
      </c>
      <c r="B63" s="90" t="s">
        <v>3</v>
      </c>
      <c r="C63" s="162">
        <v>81.400000000000006</v>
      </c>
      <c r="D63" s="162">
        <v>79.3</v>
      </c>
      <c r="E63" s="162">
        <v>91.9</v>
      </c>
      <c r="F63" s="162">
        <v>104.2</v>
      </c>
      <c r="G63" s="162">
        <v>188.9</v>
      </c>
      <c r="H63" s="162">
        <v>98.5</v>
      </c>
      <c r="I63" s="162">
        <v>103.6</v>
      </c>
      <c r="J63" s="162">
        <v>81.8</v>
      </c>
      <c r="K63" s="162">
        <v>92.2</v>
      </c>
      <c r="L63" s="162">
        <v>75.599999999999994</v>
      </c>
      <c r="M63" s="162">
        <v>80.099999999999994</v>
      </c>
      <c r="N63" s="162">
        <v>72.900000000000006</v>
      </c>
      <c r="O63" s="162">
        <v>67.7</v>
      </c>
      <c r="P63" s="293">
        <v>87.3</v>
      </c>
      <c r="Q63" s="162">
        <v>90.4</v>
      </c>
    </row>
    <row r="64" spans="1:17" ht="12.75" customHeight="1" x14ac:dyDescent="0.25">
      <c r="A64" s="124"/>
      <c r="B64" s="90" t="s">
        <v>4</v>
      </c>
      <c r="C64" s="162">
        <v>81.7</v>
      </c>
      <c r="D64" s="162">
        <v>79.599999999999994</v>
      </c>
      <c r="E64" s="162">
        <v>90.7</v>
      </c>
      <c r="F64" s="162">
        <v>104.6</v>
      </c>
      <c r="G64" s="162">
        <v>190</v>
      </c>
      <c r="H64" s="162">
        <v>98.7</v>
      </c>
      <c r="I64" s="162">
        <v>102.5</v>
      </c>
      <c r="J64" s="162">
        <v>84.8</v>
      </c>
      <c r="K64" s="162">
        <v>90.6</v>
      </c>
      <c r="L64" s="162">
        <v>76.099999999999994</v>
      </c>
      <c r="M64" s="162">
        <v>80.400000000000006</v>
      </c>
      <c r="N64" s="162">
        <v>73.3</v>
      </c>
      <c r="O64" s="162">
        <v>68.3</v>
      </c>
      <c r="P64" s="293">
        <v>87.5</v>
      </c>
      <c r="Q64" s="162">
        <v>90.6</v>
      </c>
    </row>
    <row r="65" spans="1:17" ht="12.75" customHeight="1" x14ac:dyDescent="0.25">
      <c r="A65" s="124"/>
      <c r="B65" s="90" t="s">
        <v>1</v>
      </c>
      <c r="C65" s="162">
        <v>81.8</v>
      </c>
      <c r="D65" s="162">
        <v>79.900000000000006</v>
      </c>
      <c r="E65" s="162">
        <v>90.6</v>
      </c>
      <c r="F65" s="162">
        <v>102.9</v>
      </c>
      <c r="G65" s="162">
        <v>183.2</v>
      </c>
      <c r="H65" s="162">
        <v>97.4</v>
      </c>
      <c r="I65" s="162">
        <v>101.3</v>
      </c>
      <c r="J65" s="162">
        <v>82.7</v>
      </c>
      <c r="K65" s="162">
        <v>90</v>
      </c>
      <c r="L65" s="162">
        <v>76.599999999999994</v>
      </c>
      <c r="M65" s="162">
        <v>80.3</v>
      </c>
      <c r="N65" s="162">
        <v>74.7</v>
      </c>
      <c r="O65" s="162">
        <v>69.099999999999994</v>
      </c>
      <c r="P65" s="293">
        <v>87.6</v>
      </c>
      <c r="Q65" s="162">
        <v>90.6</v>
      </c>
    </row>
    <row r="66" spans="1:17" ht="12.75" customHeight="1" x14ac:dyDescent="0.25">
      <c r="A66" s="124"/>
      <c r="B66" s="90" t="s">
        <v>2</v>
      </c>
      <c r="C66" s="162">
        <v>82</v>
      </c>
      <c r="D66" s="162">
        <v>80.2</v>
      </c>
      <c r="E66" s="162">
        <v>88.3</v>
      </c>
      <c r="F66" s="162">
        <v>103.9</v>
      </c>
      <c r="G66" s="162">
        <v>182.2</v>
      </c>
      <c r="H66" s="162">
        <v>98.7</v>
      </c>
      <c r="I66" s="162">
        <v>100.2</v>
      </c>
      <c r="J66" s="162">
        <v>82.7</v>
      </c>
      <c r="K66" s="162">
        <v>89.1</v>
      </c>
      <c r="L66" s="162">
        <v>77</v>
      </c>
      <c r="M66" s="162">
        <v>80</v>
      </c>
      <c r="N66" s="162">
        <v>75.7</v>
      </c>
      <c r="O66" s="162">
        <v>69.5</v>
      </c>
      <c r="P66" s="293">
        <v>87.8</v>
      </c>
      <c r="Q66" s="162">
        <v>90.6</v>
      </c>
    </row>
    <row r="67" spans="1:17" ht="20.25" customHeight="1" x14ac:dyDescent="0.25">
      <c r="A67" s="124">
        <v>2005</v>
      </c>
      <c r="B67" s="90" t="s">
        <v>3</v>
      </c>
      <c r="C67" s="162">
        <v>82.7</v>
      </c>
      <c r="D67" s="162">
        <v>81.099999999999994</v>
      </c>
      <c r="E67" s="162">
        <v>98.7</v>
      </c>
      <c r="F67" s="162">
        <v>103</v>
      </c>
      <c r="G67" s="162">
        <v>179</v>
      </c>
      <c r="H67" s="162">
        <v>97.9</v>
      </c>
      <c r="I67" s="162">
        <v>96.7</v>
      </c>
      <c r="J67" s="162">
        <v>84.7</v>
      </c>
      <c r="K67" s="162">
        <v>89.7</v>
      </c>
      <c r="L67" s="162">
        <v>77.900000000000006</v>
      </c>
      <c r="M67" s="162">
        <v>79.7</v>
      </c>
      <c r="N67" s="162">
        <v>76.5</v>
      </c>
      <c r="O67" s="162">
        <v>70.8</v>
      </c>
      <c r="P67" s="293">
        <v>89.3</v>
      </c>
      <c r="Q67" s="162">
        <v>91.2</v>
      </c>
    </row>
    <row r="68" spans="1:17" ht="12.75" customHeight="1" x14ac:dyDescent="0.25">
      <c r="A68" s="124"/>
      <c r="B68" s="90" t="s">
        <v>4</v>
      </c>
      <c r="C68" s="162">
        <v>83.7</v>
      </c>
      <c r="D68" s="162">
        <v>82.1</v>
      </c>
      <c r="E68" s="162">
        <v>97.5</v>
      </c>
      <c r="F68" s="162">
        <v>104</v>
      </c>
      <c r="G68" s="162">
        <v>180</v>
      </c>
      <c r="H68" s="162">
        <v>98.8</v>
      </c>
      <c r="I68" s="162">
        <v>98.2</v>
      </c>
      <c r="J68" s="162">
        <v>85.6</v>
      </c>
      <c r="K68" s="162">
        <v>89.1</v>
      </c>
      <c r="L68" s="162">
        <v>79.099999999999994</v>
      </c>
      <c r="M68" s="162">
        <v>79.8</v>
      </c>
      <c r="N68" s="162">
        <v>76.599999999999994</v>
      </c>
      <c r="O68" s="162">
        <v>72.400000000000006</v>
      </c>
      <c r="P68" s="293">
        <v>91.2</v>
      </c>
      <c r="Q68" s="162">
        <v>92.1</v>
      </c>
    </row>
    <row r="69" spans="1:17" ht="12.75" customHeight="1" x14ac:dyDescent="0.25">
      <c r="A69" s="124"/>
      <c r="B69" s="90" t="s">
        <v>1</v>
      </c>
      <c r="C69" s="162">
        <v>84.5</v>
      </c>
      <c r="D69" s="162">
        <v>83.2</v>
      </c>
      <c r="E69" s="162">
        <v>97.7</v>
      </c>
      <c r="F69" s="162">
        <v>102.9</v>
      </c>
      <c r="G69" s="162">
        <v>168.1</v>
      </c>
      <c r="H69" s="162">
        <v>98.4</v>
      </c>
      <c r="I69" s="162">
        <v>96.5</v>
      </c>
      <c r="J69" s="162">
        <v>86.1</v>
      </c>
      <c r="K69" s="162">
        <v>87.3</v>
      </c>
      <c r="L69" s="162">
        <v>80.599999999999994</v>
      </c>
      <c r="M69" s="162">
        <v>79.8</v>
      </c>
      <c r="N69" s="162">
        <v>78.599999999999994</v>
      </c>
      <c r="O69" s="162">
        <v>74.400000000000006</v>
      </c>
      <c r="P69" s="293">
        <v>92.4</v>
      </c>
      <c r="Q69" s="162">
        <v>92.9</v>
      </c>
    </row>
    <row r="70" spans="1:17" ht="12.75" customHeight="1" x14ac:dyDescent="0.25">
      <c r="A70" s="124"/>
      <c r="B70" s="90" t="s">
        <v>2</v>
      </c>
      <c r="C70" s="162">
        <v>85.7</v>
      </c>
      <c r="D70" s="162">
        <v>84.5</v>
      </c>
      <c r="E70" s="162">
        <v>96.2</v>
      </c>
      <c r="F70" s="162">
        <v>103.3</v>
      </c>
      <c r="G70" s="162">
        <v>170.6</v>
      </c>
      <c r="H70" s="162">
        <v>98.5</v>
      </c>
      <c r="I70" s="162">
        <v>98.6</v>
      </c>
      <c r="J70" s="162">
        <v>86.3</v>
      </c>
      <c r="K70" s="162">
        <v>87.1</v>
      </c>
      <c r="L70" s="162">
        <v>82.2</v>
      </c>
      <c r="M70" s="162">
        <v>81.099999999999994</v>
      </c>
      <c r="N70" s="162">
        <v>80.7</v>
      </c>
      <c r="O70" s="162">
        <v>76.3</v>
      </c>
      <c r="P70" s="293">
        <v>93.3</v>
      </c>
      <c r="Q70" s="162">
        <v>94</v>
      </c>
    </row>
    <row r="71" spans="1:17" ht="20.25" customHeight="1" x14ac:dyDescent="0.25">
      <c r="A71" s="124">
        <v>2006</v>
      </c>
      <c r="B71" s="90" t="s">
        <v>3</v>
      </c>
      <c r="C71" s="162">
        <v>86.1</v>
      </c>
      <c r="D71" s="162">
        <v>84.8</v>
      </c>
      <c r="E71" s="162">
        <v>92.4</v>
      </c>
      <c r="F71" s="162">
        <v>104.4</v>
      </c>
      <c r="G71" s="162">
        <v>175.9</v>
      </c>
      <c r="H71" s="162">
        <v>99.5</v>
      </c>
      <c r="I71" s="162">
        <v>102.2</v>
      </c>
      <c r="J71" s="162">
        <v>83.6</v>
      </c>
      <c r="K71" s="162">
        <v>88</v>
      </c>
      <c r="L71" s="162">
        <v>82.3</v>
      </c>
      <c r="M71" s="162">
        <v>82.6</v>
      </c>
      <c r="N71" s="162">
        <v>79.400000000000006</v>
      </c>
      <c r="O71" s="162">
        <v>76.599999999999994</v>
      </c>
      <c r="P71" s="293">
        <v>92.9</v>
      </c>
      <c r="Q71" s="162">
        <v>94.3</v>
      </c>
    </row>
    <row r="72" spans="1:17" ht="12.75" customHeight="1" x14ac:dyDescent="0.25">
      <c r="A72" s="124"/>
      <c r="B72" s="90" t="s">
        <v>4</v>
      </c>
      <c r="C72" s="162">
        <v>86.3</v>
      </c>
      <c r="D72" s="162">
        <v>85</v>
      </c>
      <c r="E72" s="162">
        <v>91.2</v>
      </c>
      <c r="F72" s="162">
        <v>104.3</v>
      </c>
      <c r="G72" s="162">
        <v>162.80000000000001</v>
      </c>
      <c r="H72" s="162">
        <v>100.6</v>
      </c>
      <c r="I72" s="162">
        <v>99.7</v>
      </c>
      <c r="J72" s="162">
        <v>84.7</v>
      </c>
      <c r="K72" s="162">
        <v>88.6</v>
      </c>
      <c r="L72" s="162">
        <v>82.5</v>
      </c>
      <c r="M72" s="162">
        <v>83.3</v>
      </c>
      <c r="N72" s="162">
        <v>80.099999999999994</v>
      </c>
      <c r="O72" s="162">
        <v>76.8</v>
      </c>
      <c r="P72" s="293">
        <v>92.4</v>
      </c>
      <c r="Q72" s="162">
        <v>94.4</v>
      </c>
    </row>
    <row r="73" spans="1:17" ht="12.75" customHeight="1" x14ac:dyDescent="0.25">
      <c r="A73" s="124"/>
      <c r="B73" s="90" t="s">
        <v>1</v>
      </c>
      <c r="C73" s="162">
        <v>86.4</v>
      </c>
      <c r="D73" s="162">
        <v>85.1</v>
      </c>
      <c r="E73" s="162">
        <v>92.2</v>
      </c>
      <c r="F73" s="162">
        <v>104.5</v>
      </c>
      <c r="G73" s="162">
        <v>160.80000000000001</v>
      </c>
      <c r="H73" s="162">
        <v>101.3</v>
      </c>
      <c r="I73" s="162">
        <v>99.2</v>
      </c>
      <c r="J73" s="162">
        <v>84.1</v>
      </c>
      <c r="K73" s="162">
        <v>88.9</v>
      </c>
      <c r="L73" s="162">
        <v>82.5</v>
      </c>
      <c r="M73" s="162">
        <v>83.2</v>
      </c>
      <c r="N73" s="162">
        <v>79.900000000000006</v>
      </c>
      <c r="O73" s="162">
        <v>76.900000000000006</v>
      </c>
      <c r="P73" s="293">
        <v>92.4</v>
      </c>
      <c r="Q73" s="162">
        <v>94.3</v>
      </c>
    </row>
    <row r="74" spans="1:17" ht="12.75" customHeight="1" x14ac:dyDescent="0.25">
      <c r="A74" s="124"/>
      <c r="B74" s="90" t="s">
        <v>2</v>
      </c>
      <c r="C74" s="162">
        <v>86.8</v>
      </c>
      <c r="D74" s="162">
        <v>85.4</v>
      </c>
      <c r="E74" s="162">
        <v>90.4</v>
      </c>
      <c r="F74" s="162">
        <v>104.5</v>
      </c>
      <c r="G74" s="162">
        <v>155.9</v>
      </c>
      <c r="H74" s="162">
        <v>101.7</v>
      </c>
      <c r="I74" s="162">
        <v>99.2</v>
      </c>
      <c r="J74" s="162">
        <v>84.6</v>
      </c>
      <c r="K74" s="162">
        <v>90.5</v>
      </c>
      <c r="L74" s="162">
        <v>82.7</v>
      </c>
      <c r="M74" s="162">
        <v>83.8</v>
      </c>
      <c r="N74" s="162">
        <v>80</v>
      </c>
      <c r="O74" s="162">
        <v>77.2</v>
      </c>
      <c r="P74" s="293">
        <v>92.1</v>
      </c>
      <c r="Q74" s="162">
        <v>94.5</v>
      </c>
    </row>
    <row r="75" spans="1:17" ht="20.25" customHeight="1" x14ac:dyDescent="0.25">
      <c r="A75" s="124">
        <v>2007</v>
      </c>
      <c r="B75" s="90" t="s">
        <v>3</v>
      </c>
      <c r="C75" s="162">
        <v>87.6</v>
      </c>
      <c r="D75" s="162">
        <v>86.2</v>
      </c>
      <c r="E75" s="162">
        <v>88.2</v>
      </c>
      <c r="F75" s="162">
        <v>105.1</v>
      </c>
      <c r="G75" s="162">
        <v>158.80000000000001</v>
      </c>
      <c r="H75" s="162">
        <v>101.3</v>
      </c>
      <c r="I75" s="162">
        <v>103.6</v>
      </c>
      <c r="J75" s="162">
        <v>87.5</v>
      </c>
      <c r="K75" s="162">
        <v>91.6</v>
      </c>
      <c r="L75" s="162">
        <v>83.5</v>
      </c>
      <c r="M75" s="162">
        <v>85.4</v>
      </c>
      <c r="N75" s="162">
        <v>81.099999999999994</v>
      </c>
      <c r="O75" s="162">
        <v>78.7</v>
      </c>
      <c r="P75" s="293">
        <v>91.1</v>
      </c>
      <c r="Q75" s="162">
        <v>95.2</v>
      </c>
    </row>
    <row r="76" spans="1:17" ht="12.75" customHeight="1" x14ac:dyDescent="0.25">
      <c r="A76" s="124"/>
      <c r="B76" s="90" t="s">
        <v>4</v>
      </c>
      <c r="C76" s="162">
        <v>88.1</v>
      </c>
      <c r="D76" s="162">
        <v>86.7</v>
      </c>
      <c r="E76" s="162">
        <v>87.8</v>
      </c>
      <c r="F76" s="162">
        <v>105.4</v>
      </c>
      <c r="G76" s="162">
        <v>159.19999999999999</v>
      </c>
      <c r="H76" s="162">
        <v>101.4</v>
      </c>
      <c r="I76" s="162">
        <v>106.1</v>
      </c>
      <c r="J76" s="162">
        <v>86.8</v>
      </c>
      <c r="K76" s="162">
        <v>91.2</v>
      </c>
      <c r="L76" s="162">
        <v>84.1</v>
      </c>
      <c r="M76" s="162">
        <v>85.7</v>
      </c>
      <c r="N76" s="162">
        <v>83</v>
      </c>
      <c r="O76" s="162">
        <v>79.900000000000006</v>
      </c>
      <c r="P76" s="293">
        <v>90.4</v>
      </c>
      <c r="Q76" s="162">
        <v>95.6</v>
      </c>
    </row>
    <row r="77" spans="1:17" ht="12.75" customHeight="1" x14ac:dyDescent="0.25">
      <c r="A77" s="124"/>
      <c r="B77" s="90" t="s">
        <v>1</v>
      </c>
      <c r="C77" s="162">
        <v>88.8</v>
      </c>
      <c r="D77" s="162">
        <v>87.5</v>
      </c>
      <c r="E77" s="162">
        <v>87.7</v>
      </c>
      <c r="F77" s="162">
        <v>105.1</v>
      </c>
      <c r="G77" s="162">
        <v>156.69999999999999</v>
      </c>
      <c r="H77" s="162">
        <v>101.2</v>
      </c>
      <c r="I77" s="162">
        <v>107.6</v>
      </c>
      <c r="J77" s="162">
        <v>85.7</v>
      </c>
      <c r="K77" s="162">
        <v>89.8</v>
      </c>
      <c r="L77" s="162">
        <v>85.2</v>
      </c>
      <c r="M77" s="162">
        <v>86.5</v>
      </c>
      <c r="N77" s="162">
        <v>84</v>
      </c>
      <c r="O77" s="162">
        <v>81.5</v>
      </c>
      <c r="P77" s="293">
        <v>90.7</v>
      </c>
      <c r="Q77" s="162">
        <v>96.1</v>
      </c>
    </row>
    <row r="78" spans="1:17" ht="12.75" customHeight="1" x14ac:dyDescent="0.25">
      <c r="A78" s="124"/>
      <c r="B78" s="90" t="s">
        <v>2</v>
      </c>
      <c r="C78" s="162">
        <v>89.3</v>
      </c>
      <c r="D78" s="162">
        <v>88.1</v>
      </c>
      <c r="E78" s="162">
        <v>87.7</v>
      </c>
      <c r="F78" s="162">
        <v>105.2</v>
      </c>
      <c r="G78" s="162">
        <v>159</v>
      </c>
      <c r="H78" s="162">
        <v>101.3</v>
      </c>
      <c r="I78" s="162">
        <v>105.8</v>
      </c>
      <c r="J78" s="162">
        <v>86.7</v>
      </c>
      <c r="K78" s="162">
        <v>90.9</v>
      </c>
      <c r="L78" s="162">
        <v>86</v>
      </c>
      <c r="M78" s="162">
        <v>86.4</v>
      </c>
      <c r="N78" s="162">
        <v>83.3</v>
      </c>
      <c r="O78" s="162">
        <v>82.9</v>
      </c>
      <c r="P78" s="293">
        <v>91.6</v>
      </c>
      <c r="Q78" s="162">
        <v>96.4</v>
      </c>
    </row>
    <row r="79" spans="1:17" ht="20.25" customHeight="1" x14ac:dyDescent="0.25">
      <c r="A79" s="124">
        <v>2008</v>
      </c>
      <c r="B79" s="90" t="s">
        <v>3</v>
      </c>
      <c r="C79" s="162">
        <v>89.7</v>
      </c>
      <c r="D79" s="162">
        <v>88.6</v>
      </c>
      <c r="E79" s="162">
        <v>97.9</v>
      </c>
      <c r="F79" s="162">
        <v>105</v>
      </c>
      <c r="G79" s="162">
        <v>155.1</v>
      </c>
      <c r="H79" s="162">
        <v>101.4</v>
      </c>
      <c r="I79" s="162">
        <v>104.6</v>
      </c>
      <c r="J79" s="162">
        <v>87.9</v>
      </c>
      <c r="K79" s="162">
        <v>91.9</v>
      </c>
      <c r="L79" s="162">
        <v>86.4</v>
      </c>
      <c r="M79" s="162">
        <v>86.8</v>
      </c>
      <c r="N79" s="162">
        <v>84</v>
      </c>
      <c r="O79" s="162">
        <v>83</v>
      </c>
      <c r="P79" s="293">
        <v>92.6</v>
      </c>
      <c r="Q79" s="162">
        <v>96.7</v>
      </c>
    </row>
    <row r="80" spans="1:17" ht="12.75" customHeight="1" x14ac:dyDescent="0.25">
      <c r="A80" s="124"/>
      <c r="B80" s="90" t="s">
        <v>4</v>
      </c>
      <c r="C80" s="162">
        <v>89.2</v>
      </c>
      <c r="D80" s="162">
        <v>88.1</v>
      </c>
      <c r="E80" s="162">
        <v>95.1</v>
      </c>
      <c r="F80" s="162">
        <v>104.2</v>
      </c>
      <c r="G80" s="162">
        <v>156</v>
      </c>
      <c r="H80" s="162">
        <v>99.8</v>
      </c>
      <c r="I80" s="162">
        <v>105.8</v>
      </c>
      <c r="J80" s="162">
        <v>89</v>
      </c>
      <c r="K80" s="162">
        <v>90.9</v>
      </c>
      <c r="L80" s="162">
        <v>86</v>
      </c>
      <c r="M80" s="162">
        <v>86.1</v>
      </c>
      <c r="N80" s="162">
        <v>84.7</v>
      </c>
      <c r="O80" s="162">
        <v>82.3</v>
      </c>
      <c r="P80" s="293">
        <v>92.3</v>
      </c>
      <c r="Q80" s="162">
        <v>96</v>
      </c>
    </row>
    <row r="81" spans="1:17" ht="12.75" customHeight="1" x14ac:dyDescent="0.25">
      <c r="A81" s="124"/>
      <c r="B81" s="90" t="s">
        <v>1</v>
      </c>
      <c r="C81" s="162">
        <v>87.8</v>
      </c>
      <c r="D81" s="162">
        <v>86.6</v>
      </c>
      <c r="E81" s="162">
        <v>92.6</v>
      </c>
      <c r="F81" s="162">
        <v>103</v>
      </c>
      <c r="G81" s="162">
        <v>153.4</v>
      </c>
      <c r="H81" s="162">
        <v>98.4</v>
      </c>
      <c r="I81" s="162">
        <v>102.9</v>
      </c>
      <c r="J81" s="162">
        <v>92</v>
      </c>
      <c r="K81" s="162">
        <v>88.3</v>
      </c>
      <c r="L81" s="162">
        <v>84.5</v>
      </c>
      <c r="M81" s="162">
        <v>82.8</v>
      </c>
      <c r="N81" s="162">
        <v>82.4</v>
      </c>
      <c r="O81" s="162">
        <v>81.5</v>
      </c>
      <c r="P81" s="293">
        <v>91.5</v>
      </c>
      <c r="Q81" s="162">
        <v>94.3</v>
      </c>
    </row>
    <row r="82" spans="1:17" ht="12.75" customHeight="1" x14ac:dyDescent="0.25">
      <c r="A82" s="124"/>
      <c r="B82" s="90" t="s">
        <v>2</v>
      </c>
      <c r="C82" s="162">
        <v>86</v>
      </c>
      <c r="D82" s="162">
        <v>84.9</v>
      </c>
      <c r="E82" s="162">
        <v>90.6</v>
      </c>
      <c r="F82" s="162">
        <v>98.7</v>
      </c>
      <c r="G82" s="162">
        <v>143.19999999999999</v>
      </c>
      <c r="H82" s="162">
        <v>94.4</v>
      </c>
      <c r="I82" s="162">
        <v>104.7</v>
      </c>
      <c r="J82" s="162">
        <v>84.9</v>
      </c>
      <c r="K82" s="162">
        <v>83</v>
      </c>
      <c r="L82" s="162">
        <v>83.4</v>
      </c>
      <c r="M82" s="162">
        <v>79.599999999999994</v>
      </c>
      <c r="N82" s="162">
        <v>80.7</v>
      </c>
      <c r="O82" s="162">
        <v>81.3</v>
      </c>
      <c r="P82" s="293">
        <v>90.4</v>
      </c>
      <c r="Q82" s="162">
        <v>92.2</v>
      </c>
    </row>
    <row r="83" spans="1:17" ht="20.25" customHeight="1" x14ac:dyDescent="0.25">
      <c r="A83" s="124">
        <v>2009</v>
      </c>
      <c r="B83" s="90" t="s">
        <v>3</v>
      </c>
      <c r="C83" s="162">
        <v>84.6</v>
      </c>
      <c r="D83" s="162">
        <v>83.5</v>
      </c>
      <c r="E83" s="162">
        <v>89.7</v>
      </c>
      <c r="F83" s="162">
        <v>94.3</v>
      </c>
      <c r="G83" s="162">
        <v>138.69999999999999</v>
      </c>
      <c r="H83" s="162">
        <v>89.6</v>
      </c>
      <c r="I83" s="162">
        <v>103.6</v>
      </c>
      <c r="J83" s="162">
        <v>80</v>
      </c>
      <c r="K83" s="162">
        <v>77.099999999999994</v>
      </c>
      <c r="L83" s="162">
        <v>82.9</v>
      </c>
      <c r="M83" s="162">
        <v>78.900000000000006</v>
      </c>
      <c r="N83" s="162">
        <v>78.400000000000006</v>
      </c>
      <c r="O83" s="162">
        <v>80.7</v>
      </c>
      <c r="P83" s="293">
        <v>91.2</v>
      </c>
      <c r="Q83" s="162">
        <v>90.5</v>
      </c>
    </row>
    <row r="84" spans="1:17" ht="12.75" customHeight="1" x14ac:dyDescent="0.25">
      <c r="A84" s="124"/>
      <c r="B84" s="90" t="s">
        <v>4</v>
      </c>
      <c r="C84" s="162">
        <v>84.4</v>
      </c>
      <c r="D84" s="162">
        <v>83.4</v>
      </c>
      <c r="E84" s="162">
        <v>88.5</v>
      </c>
      <c r="F84" s="162">
        <v>94.8</v>
      </c>
      <c r="G84" s="162">
        <v>139.4</v>
      </c>
      <c r="H84" s="162">
        <v>89.9</v>
      </c>
      <c r="I84" s="162">
        <v>104.7</v>
      </c>
      <c r="J84" s="162">
        <v>80.7</v>
      </c>
      <c r="K84" s="162">
        <v>76.2</v>
      </c>
      <c r="L84" s="162">
        <v>82.8</v>
      </c>
      <c r="M84" s="162">
        <v>78.8</v>
      </c>
      <c r="N84" s="162">
        <v>76.400000000000006</v>
      </c>
      <c r="O84" s="162">
        <v>80.400000000000006</v>
      </c>
      <c r="P84" s="293">
        <v>92.4</v>
      </c>
      <c r="Q84" s="162">
        <v>90.1</v>
      </c>
    </row>
    <row r="85" spans="1:17" ht="12.75" customHeight="1" x14ac:dyDescent="0.25">
      <c r="A85" s="124"/>
      <c r="B85" s="90" t="s">
        <v>1</v>
      </c>
      <c r="C85" s="162">
        <v>84.5</v>
      </c>
      <c r="D85" s="162">
        <v>83.7</v>
      </c>
      <c r="E85" s="162">
        <v>87.8</v>
      </c>
      <c r="F85" s="162">
        <v>94.5</v>
      </c>
      <c r="G85" s="162">
        <v>133.19999999999999</v>
      </c>
      <c r="H85" s="162">
        <v>89.5</v>
      </c>
      <c r="I85" s="162">
        <v>110.2</v>
      </c>
      <c r="J85" s="162">
        <v>80.5</v>
      </c>
      <c r="K85" s="162">
        <v>77.5</v>
      </c>
      <c r="L85" s="162">
        <v>83</v>
      </c>
      <c r="M85" s="162">
        <v>78.7</v>
      </c>
      <c r="N85" s="162">
        <v>77.2</v>
      </c>
      <c r="O85" s="162">
        <v>79.8</v>
      </c>
      <c r="P85" s="293">
        <v>93.7</v>
      </c>
      <c r="Q85" s="162">
        <v>90.1</v>
      </c>
    </row>
    <row r="86" spans="1:17" ht="12.75" customHeight="1" x14ac:dyDescent="0.25">
      <c r="A86" s="124"/>
      <c r="B86" s="90" t="s">
        <v>2</v>
      </c>
      <c r="C86" s="162">
        <v>84.8</v>
      </c>
      <c r="D86" s="162">
        <v>84</v>
      </c>
      <c r="E86" s="162">
        <v>88.3</v>
      </c>
      <c r="F86" s="162">
        <v>95.3</v>
      </c>
      <c r="G86" s="162">
        <v>132</v>
      </c>
      <c r="H86" s="162">
        <v>91</v>
      </c>
      <c r="I86" s="162">
        <v>107.8</v>
      </c>
      <c r="J86" s="162">
        <v>81.2</v>
      </c>
      <c r="K86" s="162">
        <v>76.599999999999994</v>
      </c>
      <c r="L86" s="162">
        <v>83.2</v>
      </c>
      <c r="M86" s="162">
        <v>80.099999999999994</v>
      </c>
      <c r="N86" s="162">
        <v>79.099999999999994</v>
      </c>
      <c r="O86" s="162">
        <v>79.5</v>
      </c>
      <c r="P86" s="293">
        <v>93.3</v>
      </c>
      <c r="Q86" s="162">
        <v>90.2</v>
      </c>
    </row>
    <row r="87" spans="1:17" ht="20.25" customHeight="1" x14ac:dyDescent="0.25">
      <c r="A87" s="124">
        <v>2010</v>
      </c>
      <c r="B87" s="90" t="s">
        <v>3</v>
      </c>
      <c r="C87" s="162">
        <v>85.4</v>
      </c>
      <c r="D87" s="162">
        <v>84.5</v>
      </c>
      <c r="E87" s="162">
        <v>88.2</v>
      </c>
      <c r="F87" s="162">
        <v>97</v>
      </c>
      <c r="G87" s="162">
        <v>135.5</v>
      </c>
      <c r="H87" s="162">
        <v>92.1</v>
      </c>
      <c r="I87" s="162">
        <v>113.5</v>
      </c>
      <c r="J87" s="162">
        <v>80.7</v>
      </c>
      <c r="K87" s="162">
        <v>80.2</v>
      </c>
      <c r="L87" s="162">
        <v>83.4</v>
      </c>
      <c r="M87" s="162">
        <v>79.599999999999994</v>
      </c>
      <c r="N87" s="162">
        <v>78.8</v>
      </c>
      <c r="O87" s="162">
        <v>80.2</v>
      </c>
      <c r="P87" s="293">
        <v>93.1</v>
      </c>
      <c r="Q87" s="162">
        <v>90.6</v>
      </c>
    </row>
    <row r="88" spans="1:17" ht="12.75" customHeight="1" x14ac:dyDescent="0.25">
      <c r="A88" s="124"/>
      <c r="B88" s="90" t="s">
        <v>4</v>
      </c>
      <c r="C88" s="162">
        <v>86.2</v>
      </c>
      <c r="D88" s="162">
        <v>85.6</v>
      </c>
      <c r="E88" s="162">
        <v>88.3</v>
      </c>
      <c r="F88" s="162">
        <v>98</v>
      </c>
      <c r="G88" s="162">
        <v>134.19999999999999</v>
      </c>
      <c r="H88" s="162">
        <v>93.9</v>
      </c>
      <c r="I88" s="162">
        <v>110</v>
      </c>
      <c r="J88" s="162">
        <v>82</v>
      </c>
      <c r="K88" s="162">
        <v>84.2</v>
      </c>
      <c r="L88" s="162">
        <v>84.2</v>
      </c>
      <c r="M88" s="162">
        <v>79.900000000000006</v>
      </c>
      <c r="N88" s="162">
        <v>79.2</v>
      </c>
      <c r="O88" s="162">
        <v>81.400000000000006</v>
      </c>
      <c r="P88" s="293">
        <v>93.8</v>
      </c>
      <c r="Q88" s="162">
        <v>91.4</v>
      </c>
    </row>
    <row r="89" spans="1:17" ht="12.75" customHeight="1" x14ac:dyDescent="0.25">
      <c r="A89" s="124"/>
      <c r="B89" s="90" t="s">
        <v>1</v>
      </c>
      <c r="C89" s="162">
        <v>86.9</v>
      </c>
      <c r="D89" s="162">
        <v>86.3</v>
      </c>
      <c r="E89" s="162">
        <v>88.5</v>
      </c>
      <c r="F89" s="162">
        <v>98</v>
      </c>
      <c r="G89" s="162">
        <v>132.80000000000001</v>
      </c>
      <c r="H89" s="162">
        <v>94.9</v>
      </c>
      <c r="I89" s="162">
        <v>105.1</v>
      </c>
      <c r="J89" s="162">
        <v>82.4</v>
      </c>
      <c r="K89" s="162">
        <v>85.7</v>
      </c>
      <c r="L89" s="162">
        <v>85</v>
      </c>
      <c r="M89" s="162">
        <v>80.8</v>
      </c>
      <c r="N89" s="162">
        <v>80.7</v>
      </c>
      <c r="O89" s="162">
        <v>82.7</v>
      </c>
      <c r="P89" s="293">
        <v>93.3</v>
      </c>
      <c r="Q89" s="162">
        <v>91.8</v>
      </c>
    </row>
    <row r="90" spans="1:17" ht="12.75" customHeight="1" x14ac:dyDescent="0.25">
      <c r="A90" s="124"/>
      <c r="B90" s="90" t="s">
        <v>2</v>
      </c>
      <c r="C90" s="162">
        <v>86.9</v>
      </c>
      <c r="D90" s="162">
        <v>86.4</v>
      </c>
      <c r="E90" s="162">
        <v>87.7</v>
      </c>
      <c r="F90" s="162">
        <v>99.3</v>
      </c>
      <c r="G90" s="162">
        <v>127.4</v>
      </c>
      <c r="H90" s="162">
        <v>95.8</v>
      </c>
      <c r="I90" s="162">
        <v>112.6</v>
      </c>
      <c r="J90" s="162">
        <v>82.9</v>
      </c>
      <c r="K90" s="162">
        <v>83.4</v>
      </c>
      <c r="L90" s="162">
        <v>85</v>
      </c>
      <c r="M90" s="162">
        <v>80.5</v>
      </c>
      <c r="N90" s="162">
        <v>80.900000000000006</v>
      </c>
      <c r="O90" s="162">
        <v>82.6</v>
      </c>
      <c r="P90" s="293">
        <v>93.6</v>
      </c>
      <c r="Q90" s="162">
        <v>91.7</v>
      </c>
    </row>
    <row r="91" spans="1:17" ht="20.25" customHeight="1" x14ac:dyDescent="0.25">
      <c r="A91" s="124">
        <v>2011</v>
      </c>
      <c r="B91" s="90" t="s">
        <v>3</v>
      </c>
      <c r="C91" s="162">
        <v>87.2</v>
      </c>
      <c r="D91" s="162">
        <v>86.8</v>
      </c>
      <c r="E91" s="162">
        <v>99.2</v>
      </c>
      <c r="F91" s="162">
        <v>98.9</v>
      </c>
      <c r="G91" s="162">
        <v>122.1</v>
      </c>
      <c r="H91" s="162">
        <v>96.3</v>
      </c>
      <c r="I91" s="162">
        <v>105.9</v>
      </c>
      <c r="J91" s="162">
        <v>87.2</v>
      </c>
      <c r="K91" s="162">
        <v>84.7</v>
      </c>
      <c r="L91" s="162">
        <v>85.3</v>
      </c>
      <c r="M91" s="162">
        <v>81.099999999999994</v>
      </c>
      <c r="N91" s="162">
        <v>81.2</v>
      </c>
      <c r="O91" s="162">
        <v>82.7</v>
      </c>
      <c r="P91" s="293">
        <v>94</v>
      </c>
      <c r="Q91" s="162">
        <v>91.8</v>
      </c>
    </row>
    <row r="92" spans="1:17" ht="12.75" customHeight="1" x14ac:dyDescent="0.25">
      <c r="A92" s="124"/>
      <c r="B92" s="90" t="s">
        <v>4</v>
      </c>
      <c r="C92" s="162">
        <v>87.3</v>
      </c>
      <c r="D92" s="162">
        <v>87.1</v>
      </c>
      <c r="E92" s="162">
        <v>99.4</v>
      </c>
      <c r="F92" s="162">
        <v>98</v>
      </c>
      <c r="G92" s="162">
        <v>113.6</v>
      </c>
      <c r="H92" s="162">
        <v>96.7</v>
      </c>
      <c r="I92" s="162">
        <v>102.1</v>
      </c>
      <c r="J92" s="162">
        <v>86.7</v>
      </c>
      <c r="K92" s="162">
        <v>84.7</v>
      </c>
      <c r="L92" s="162">
        <v>85.6</v>
      </c>
      <c r="M92" s="162">
        <v>81.5</v>
      </c>
      <c r="N92" s="162">
        <v>81.900000000000006</v>
      </c>
      <c r="O92" s="162">
        <v>83.3</v>
      </c>
      <c r="P92" s="293">
        <v>93.6</v>
      </c>
      <c r="Q92" s="162">
        <v>91.7</v>
      </c>
    </row>
    <row r="93" spans="1:17" ht="12.75" customHeight="1" x14ac:dyDescent="0.25">
      <c r="A93" s="124"/>
      <c r="B93" s="90" t="s">
        <v>1</v>
      </c>
      <c r="C93" s="162">
        <v>87.6</v>
      </c>
      <c r="D93" s="162">
        <v>87.5</v>
      </c>
      <c r="E93" s="162">
        <v>98.1</v>
      </c>
      <c r="F93" s="162">
        <v>97.7</v>
      </c>
      <c r="G93" s="162">
        <v>110.9</v>
      </c>
      <c r="H93" s="162">
        <v>96.3</v>
      </c>
      <c r="I93" s="162">
        <v>106</v>
      </c>
      <c r="J93" s="162">
        <v>86</v>
      </c>
      <c r="K93" s="162">
        <v>83.7</v>
      </c>
      <c r="L93" s="162">
        <v>86.2</v>
      </c>
      <c r="M93" s="162">
        <v>81.900000000000006</v>
      </c>
      <c r="N93" s="162">
        <v>83</v>
      </c>
      <c r="O93" s="162">
        <v>84.3</v>
      </c>
      <c r="P93" s="293">
        <v>93.5</v>
      </c>
      <c r="Q93" s="162">
        <v>91.9</v>
      </c>
    </row>
    <row r="94" spans="1:17" ht="12.75" customHeight="1" x14ac:dyDescent="0.25">
      <c r="A94" s="124"/>
      <c r="B94" s="90" t="s">
        <v>2</v>
      </c>
      <c r="C94" s="162">
        <v>87.7</v>
      </c>
      <c r="D94" s="162">
        <v>87.7</v>
      </c>
      <c r="E94" s="162">
        <v>98.8</v>
      </c>
      <c r="F94" s="162">
        <v>97.2</v>
      </c>
      <c r="G94" s="162">
        <v>111</v>
      </c>
      <c r="H94" s="162">
        <v>96</v>
      </c>
      <c r="I94" s="162">
        <v>100</v>
      </c>
      <c r="J94" s="162">
        <v>88</v>
      </c>
      <c r="K94" s="162">
        <v>83.8</v>
      </c>
      <c r="L94" s="162">
        <v>86.5</v>
      </c>
      <c r="M94" s="162">
        <v>81.7</v>
      </c>
      <c r="N94" s="162">
        <v>82.7</v>
      </c>
      <c r="O94" s="162">
        <v>84.9</v>
      </c>
      <c r="P94" s="293">
        <v>94.1</v>
      </c>
      <c r="Q94" s="162">
        <v>91.8</v>
      </c>
    </row>
    <row r="95" spans="1:17" ht="26.25" customHeight="1" x14ac:dyDescent="0.25">
      <c r="A95" s="124">
        <v>2012</v>
      </c>
      <c r="B95" s="90" t="s">
        <v>3</v>
      </c>
      <c r="C95" s="162">
        <v>88.3</v>
      </c>
      <c r="D95" s="162">
        <v>88.2</v>
      </c>
      <c r="E95" s="162">
        <v>91.3</v>
      </c>
      <c r="F95" s="162">
        <v>96.6</v>
      </c>
      <c r="G95" s="162">
        <v>107.3</v>
      </c>
      <c r="H95" s="162">
        <v>96.2</v>
      </c>
      <c r="I95" s="162">
        <v>98.6</v>
      </c>
      <c r="J95" s="162">
        <v>86.3</v>
      </c>
      <c r="K95" s="162">
        <v>80.099999999999994</v>
      </c>
      <c r="L95" s="162">
        <v>87.5</v>
      </c>
      <c r="M95" s="162">
        <v>82.1</v>
      </c>
      <c r="N95" s="162">
        <v>84.5</v>
      </c>
      <c r="O95" s="162">
        <v>86.1</v>
      </c>
      <c r="P95" s="293">
        <v>94.9</v>
      </c>
      <c r="Q95" s="162">
        <v>92.3</v>
      </c>
    </row>
    <row r="96" spans="1:17" ht="12.75" customHeight="1" x14ac:dyDescent="0.25">
      <c r="A96" s="124"/>
      <c r="B96" s="90" t="s">
        <v>4</v>
      </c>
      <c r="C96" s="162">
        <v>88.2</v>
      </c>
      <c r="D96" s="162">
        <v>88.1</v>
      </c>
      <c r="E96" s="162">
        <v>89.9</v>
      </c>
      <c r="F96" s="162">
        <v>95.7</v>
      </c>
      <c r="G96" s="162">
        <v>101.6</v>
      </c>
      <c r="H96" s="162">
        <v>95</v>
      </c>
      <c r="I96" s="162">
        <v>105.5</v>
      </c>
      <c r="J96" s="162">
        <v>86.4</v>
      </c>
      <c r="K96" s="162">
        <v>78.099999999999994</v>
      </c>
      <c r="L96" s="162">
        <v>87.7</v>
      </c>
      <c r="M96" s="162">
        <v>82</v>
      </c>
      <c r="N96" s="162">
        <v>82.7</v>
      </c>
      <c r="O96" s="162">
        <v>87</v>
      </c>
      <c r="P96" s="293">
        <v>95.1</v>
      </c>
      <c r="Q96" s="162">
        <v>92</v>
      </c>
    </row>
    <row r="97" spans="1:17" ht="12.75" customHeight="1" x14ac:dyDescent="0.25">
      <c r="A97" s="124"/>
      <c r="B97" s="90" t="s">
        <v>1</v>
      </c>
      <c r="C97" s="162">
        <v>89.2</v>
      </c>
      <c r="D97" s="162">
        <v>89.2</v>
      </c>
      <c r="E97" s="162">
        <v>90</v>
      </c>
      <c r="F97" s="162">
        <v>95.9</v>
      </c>
      <c r="G97" s="162">
        <v>101.3</v>
      </c>
      <c r="H97" s="162">
        <v>95.4</v>
      </c>
      <c r="I97" s="162">
        <v>102.2</v>
      </c>
      <c r="J97" s="162">
        <v>87.1</v>
      </c>
      <c r="K97" s="162">
        <v>76.8</v>
      </c>
      <c r="L97" s="162">
        <v>89.1</v>
      </c>
      <c r="M97" s="162">
        <v>83.6</v>
      </c>
      <c r="N97" s="162">
        <v>83.1</v>
      </c>
      <c r="O97" s="162">
        <v>88.4</v>
      </c>
      <c r="P97" s="293">
        <v>96.8</v>
      </c>
      <c r="Q97" s="162">
        <v>93</v>
      </c>
    </row>
    <row r="98" spans="1:17" ht="12.75" customHeight="1" x14ac:dyDescent="0.25">
      <c r="A98" s="124"/>
      <c r="B98" s="90" t="s">
        <v>2</v>
      </c>
      <c r="C98" s="162">
        <v>89.1</v>
      </c>
      <c r="D98" s="162">
        <v>89.2</v>
      </c>
      <c r="E98" s="162">
        <v>90.6</v>
      </c>
      <c r="F98" s="162">
        <v>94.1</v>
      </c>
      <c r="G98" s="162">
        <v>92</v>
      </c>
      <c r="H98" s="162">
        <v>94.1</v>
      </c>
      <c r="I98" s="162">
        <v>104.3</v>
      </c>
      <c r="J98" s="162">
        <v>87.1</v>
      </c>
      <c r="K98" s="162">
        <v>77.400000000000006</v>
      </c>
      <c r="L98" s="162">
        <v>89.3</v>
      </c>
      <c r="M98" s="162">
        <v>83.6</v>
      </c>
      <c r="N98" s="162">
        <v>84.3</v>
      </c>
      <c r="O98" s="162">
        <v>88.7</v>
      </c>
      <c r="P98" s="293">
        <v>96.3</v>
      </c>
      <c r="Q98" s="162">
        <v>92.6</v>
      </c>
    </row>
    <row r="99" spans="1:17" ht="20.25" customHeight="1" x14ac:dyDescent="0.25">
      <c r="A99" s="124">
        <v>2013</v>
      </c>
      <c r="B99" s="90" t="s">
        <v>3</v>
      </c>
      <c r="C99" s="162">
        <v>89.5</v>
      </c>
      <c r="D99" s="162">
        <v>89.7</v>
      </c>
      <c r="E99" s="162">
        <v>89.5</v>
      </c>
      <c r="F99" s="162">
        <v>94</v>
      </c>
      <c r="G99" s="162">
        <v>94.3</v>
      </c>
      <c r="H99" s="162">
        <v>93.4</v>
      </c>
      <c r="I99" s="162">
        <v>105.7</v>
      </c>
      <c r="J99" s="162">
        <v>86.6</v>
      </c>
      <c r="K99" s="162">
        <v>76.7</v>
      </c>
      <c r="L99" s="162">
        <v>90</v>
      </c>
      <c r="M99" s="162">
        <v>84.7</v>
      </c>
      <c r="N99" s="162">
        <v>85.9</v>
      </c>
      <c r="O99" s="162">
        <v>89.5</v>
      </c>
      <c r="P99" s="293">
        <v>96.4</v>
      </c>
      <c r="Q99" s="162">
        <v>93</v>
      </c>
    </row>
    <row r="100" spans="1:17" ht="12.75" customHeight="1" x14ac:dyDescent="0.25">
      <c r="A100" s="124"/>
      <c r="B100" s="90" t="s">
        <v>4</v>
      </c>
      <c r="C100" s="162">
        <v>90.2</v>
      </c>
      <c r="D100" s="162">
        <v>90.4</v>
      </c>
      <c r="E100" s="162">
        <v>90.2</v>
      </c>
      <c r="F100" s="162">
        <v>94.1</v>
      </c>
      <c r="G100" s="162">
        <v>94.1</v>
      </c>
      <c r="H100" s="162">
        <v>93.6</v>
      </c>
      <c r="I100" s="162">
        <v>104.1</v>
      </c>
      <c r="J100" s="162">
        <v>88.4</v>
      </c>
      <c r="K100" s="162">
        <v>78</v>
      </c>
      <c r="L100" s="162">
        <v>90.7</v>
      </c>
      <c r="M100" s="162">
        <v>85.8</v>
      </c>
      <c r="N100" s="162">
        <v>85.7</v>
      </c>
      <c r="O100" s="162">
        <v>90.4</v>
      </c>
      <c r="P100" s="293">
        <v>96.8</v>
      </c>
      <c r="Q100" s="162">
        <v>93.6</v>
      </c>
    </row>
    <row r="101" spans="1:17" ht="12.75" customHeight="1" x14ac:dyDescent="0.25">
      <c r="A101" s="124"/>
      <c r="B101" s="90" t="s">
        <v>1</v>
      </c>
      <c r="C101" s="162">
        <v>91.1</v>
      </c>
      <c r="D101" s="162">
        <v>91.1</v>
      </c>
      <c r="E101" s="162">
        <v>92.4</v>
      </c>
      <c r="F101" s="162">
        <v>94.9</v>
      </c>
      <c r="G101" s="162">
        <v>96.4</v>
      </c>
      <c r="H101" s="162">
        <v>94.6</v>
      </c>
      <c r="I101" s="162">
        <v>98.3</v>
      </c>
      <c r="J101" s="162">
        <v>92.9</v>
      </c>
      <c r="K101" s="162">
        <v>80.8</v>
      </c>
      <c r="L101" s="162">
        <v>91.3</v>
      </c>
      <c r="M101" s="162">
        <v>86.7</v>
      </c>
      <c r="N101" s="162">
        <v>86.1</v>
      </c>
      <c r="O101" s="162">
        <v>91.5</v>
      </c>
      <c r="P101" s="293">
        <v>96.7</v>
      </c>
      <c r="Q101" s="162">
        <v>94.3</v>
      </c>
    </row>
    <row r="102" spans="1:17" ht="12.75" customHeight="1" x14ac:dyDescent="0.25">
      <c r="A102" s="124"/>
      <c r="B102" s="90" t="s">
        <v>2</v>
      </c>
      <c r="C102" s="162">
        <v>91.7</v>
      </c>
      <c r="D102" s="162">
        <v>91.8</v>
      </c>
      <c r="E102" s="162">
        <v>91.9</v>
      </c>
      <c r="F102" s="162">
        <v>95.3</v>
      </c>
      <c r="G102" s="162">
        <v>95.7</v>
      </c>
      <c r="H102" s="162">
        <v>95</v>
      </c>
      <c r="I102" s="162">
        <v>100.3</v>
      </c>
      <c r="J102" s="162">
        <v>92.9</v>
      </c>
      <c r="K102" s="162">
        <v>81.900000000000006</v>
      </c>
      <c r="L102" s="162">
        <v>91.9</v>
      </c>
      <c r="M102" s="162">
        <v>87</v>
      </c>
      <c r="N102" s="162">
        <v>86.8</v>
      </c>
      <c r="O102" s="162">
        <v>91.9</v>
      </c>
      <c r="P102" s="293">
        <v>97.8</v>
      </c>
      <c r="Q102" s="162">
        <v>94.7</v>
      </c>
    </row>
    <row r="103" spans="1:17" ht="20.25" customHeight="1" x14ac:dyDescent="0.25">
      <c r="A103" s="124">
        <v>2014</v>
      </c>
      <c r="B103" s="90" t="s">
        <v>3</v>
      </c>
      <c r="C103" s="162">
        <v>92.4</v>
      </c>
      <c r="D103" s="162">
        <v>92.5</v>
      </c>
      <c r="E103" s="162">
        <v>101</v>
      </c>
      <c r="F103" s="162">
        <v>95.8</v>
      </c>
      <c r="G103" s="162">
        <v>96.6</v>
      </c>
      <c r="H103" s="162">
        <v>96.2</v>
      </c>
      <c r="I103" s="162">
        <v>95.8</v>
      </c>
      <c r="J103" s="162">
        <v>93.3</v>
      </c>
      <c r="K103" s="162">
        <v>84.3</v>
      </c>
      <c r="L103" s="162">
        <v>92.5</v>
      </c>
      <c r="M103" s="162">
        <v>88.4</v>
      </c>
      <c r="N103" s="162">
        <v>86.5</v>
      </c>
      <c r="O103" s="162">
        <v>92.4</v>
      </c>
      <c r="P103" s="293">
        <v>98.2</v>
      </c>
      <c r="Q103" s="162">
        <v>95.3</v>
      </c>
    </row>
    <row r="104" spans="1:17" ht="12.5" x14ac:dyDescent="0.25">
      <c r="A104" s="124"/>
      <c r="B104" s="90" t="s">
        <v>4</v>
      </c>
      <c r="C104" s="162">
        <v>93</v>
      </c>
      <c r="D104" s="162">
        <v>93.1</v>
      </c>
      <c r="E104" s="162">
        <v>103</v>
      </c>
      <c r="F104" s="162">
        <v>95.9</v>
      </c>
      <c r="G104" s="162">
        <v>95.8</v>
      </c>
      <c r="H104" s="162">
        <v>96.7</v>
      </c>
      <c r="I104" s="162">
        <v>96.9</v>
      </c>
      <c r="J104" s="162">
        <v>90</v>
      </c>
      <c r="K104" s="162">
        <v>86.8</v>
      </c>
      <c r="L104" s="162">
        <v>93</v>
      </c>
      <c r="M104" s="162">
        <v>88.9</v>
      </c>
      <c r="N104" s="162">
        <v>87.5</v>
      </c>
      <c r="O104" s="162">
        <v>93.2</v>
      </c>
      <c r="P104" s="293">
        <v>98.2</v>
      </c>
      <c r="Q104" s="162">
        <v>95.7</v>
      </c>
    </row>
    <row r="105" spans="1:17" ht="12" customHeight="1" x14ac:dyDescent="0.25">
      <c r="A105" s="124"/>
      <c r="B105" s="90" t="s">
        <v>1</v>
      </c>
      <c r="C105" s="162">
        <v>93.5</v>
      </c>
      <c r="D105" s="162">
        <v>93.8</v>
      </c>
      <c r="E105" s="162">
        <v>104.1</v>
      </c>
      <c r="F105" s="162">
        <v>96.2</v>
      </c>
      <c r="G105" s="162">
        <v>92.4</v>
      </c>
      <c r="H105" s="162">
        <v>97.2</v>
      </c>
      <c r="I105" s="162">
        <v>100.3</v>
      </c>
      <c r="J105" s="162">
        <v>89</v>
      </c>
      <c r="K105" s="162">
        <v>88.6</v>
      </c>
      <c r="L105" s="162">
        <v>93.6</v>
      </c>
      <c r="M105" s="162">
        <v>89.5</v>
      </c>
      <c r="N105" s="162">
        <v>88.3</v>
      </c>
      <c r="O105" s="162">
        <v>93.8</v>
      </c>
      <c r="P105" s="293">
        <v>98.5</v>
      </c>
      <c r="Q105" s="162">
        <v>96</v>
      </c>
    </row>
    <row r="106" spans="1:17" ht="12" customHeight="1" x14ac:dyDescent="0.25">
      <c r="A106" s="124"/>
      <c r="B106" s="90" t="s">
        <v>2</v>
      </c>
      <c r="C106" s="162">
        <v>94.1</v>
      </c>
      <c r="D106" s="162">
        <v>94.3</v>
      </c>
      <c r="E106" s="162">
        <v>105.7</v>
      </c>
      <c r="F106" s="162">
        <v>96</v>
      </c>
      <c r="G106" s="162">
        <v>92.8</v>
      </c>
      <c r="H106" s="162">
        <v>97.2</v>
      </c>
      <c r="I106" s="162">
        <v>97.6</v>
      </c>
      <c r="J106" s="162">
        <v>90.2</v>
      </c>
      <c r="K106" s="162">
        <v>89.2</v>
      </c>
      <c r="L106" s="162">
        <v>94.2</v>
      </c>
      <c r="M106" s="162">
        <v>90.4</v>
      </c>
      <c r="N106" s="162">
        <v>89.3</v>
      </c>
      <c r="O106" s="162">
        <v>94.5</v>
      </c>
      <c r="P106" s="293">
        <v>98.7</v>
      </c>
      <c r="Q106" s="162">
        <v>96.4</v>
      </c>
    </row>
    <row r="107" spans="1:17" ht="20.25" customHeight="1" x14ac:dyDescent="0.25">
      <c r="A107" s="124">
        <v>2015</v>
      </c>
      <c r="B107" s="90" t="s">
        <v>3</v>
      </c>
      <c r="C107" s="162">
        <v>94.6</v>
      </c>
      <c r="D107" s="162">
        <v>94.7</v>
      </c>
      <c r="E107" s="162">
        <v>102.9</v>
      </c>
      <c r="F107" s="162">
        <v>96.2</v>
      </c>
      <c r="G107" s="162">
        <v>91.6</v>
      </c>
      <c r="H107" s="162">
        <v>97</v>
      </c>
      <c r="I107" s="162">
        <v>100.8</v>
      </c>
      <c r="J107" s="162">
        <v>90.8</v>
      </c>
      <c r="K107" s="162">
        <v>89.9</v>
      </c>
      <c r="L107" s="162">
        <v>94.6</v>
      </c>
      <c r="M107" s="162">
        <v>91.4</v>
      </c>
      <c r="N107" s="162">
        <v>90.4</v>
      </c>
      <c r="O107" s="162">
        <v>94.9</v>
      </c>
      <c r="P107" s="293">
        <v>98.4</v>
      </c>
      <c r="Q107" s="162">
        <v>96.7</v>
      </c>
    </row>
    <row r="108" spans="1:17" ht="12.75" customHeight="1" x14ac:dyDescent="0.25">
      <c r="A108" s="124"/>
      <c r="B108" s="90" t="s">
        <v>4</v>
      </c>
      <c r="C108" s="162">
        <v>95.3</v>
      </c>
      <c r="D108" s="162">
        <v>95.3</v>
      </c>
      <c r="E108" s="162">
        <v>103.8</v>
      </c>
      <c r="F108" s="162">
        <v>97</v>
      </c>
      <c r="G108" s="162">
        <v>101.3</v>
      </c>
      <c r="H108" s="162">
        <v>96.8</v>
      </c>
      <c r="I108" s="162">
        <v>99.1</v>
      </c>
      <c r="J108" s="162">
        <v>93.8</v>
      </c>
      <c r="K108" s="162">
        <v>90.8</v>
      </c>
      <c r="L108" s="162">
        <v>95.3</v>
      </c>
      <c r="M108" s="162">
        <v>92.5</v>
      </c>
      <c r="N108" s="162">
        <v>91.5</v>
      </c>
      <c r="O108" s="162">
        <v>95.1</v>
      </c>
      <c r="P108" s="293">
        <v>99.2</v>
      </c>
      <c r="Q108" s="162">
        <v>97.3</v>
      </c>
    </row>
    <row r="109" spans="1:17" ht="12.75" customHeight="1" x14ac:dyDescent="0.25">
      <c r="A109" s="124"/>
      <c r="B109" s="90" t="s">
        <v>1</v>
      </c>
      <c r="C109" s="162">
        <v>95.6</v>
      </c>
      <c r="D109" s="162">
        <v>95.6</v>
      </c>
      <c r="E109" s="162">
        <v>103.3</v>
      </c>
      <c r="F109" s="162">
        <v>96.3</v>
      </c>
      <c r="G109" s="162">
        <v>98.7</v>
      </c>
      <c r="H109" s="162">
        <v>95.9</v>
      </c>
      <c r="I109" s="162">
        <v>100.2</v>
      </c>
      <c r="J109" s="162">
        <v>94.3</v>
      </c>
      <c r="K109" s="162">
        <v>90</v>
      </c>
      <c r="L109" s="162">
        <v>95.9</v>
      </c>
      <c r="M109" s="162">
        <v>93.1</v>
      </c>
      <c r="N109" s="162">
        <v>92.1</v>
      </c>
      <c r="O109" s="162">
        <v>95.7</v>
      </c>
      <c r="P109" s="293">
        <v>99.9</v>
      </c>
      <c r="Q109" s="162">
        <v>97.4</v>
      </c>
    </row>
    <row r="110" spans="1:17" ht="12" customHeight="1" x14ac:dyDescent="0.25">
      <c r="A110" s="124"/>
      <c r="B110" s="90" t="s">
        <v>2</v>
      </c>
      <c r="C110" s="162">
        <v>96.3</v>
      </c>
      <c r="D110" s="162">
        <v>96.2</v>
      </c>
      <c r="E110" s="162">
        <v>103.5</v>
      </c>
      <c r="F110" s="162">
        <v>95.7</v>
      </c>
      <c r="G110" s="162">
        <v>94.6</v>
      </c>
      <c r="H110" s="162">
        <v>95.7</v>
      </c>
      <c r="I110" s="162">
        <v>98.8</v>
      </c>
      <c r="J110" s="162">
        <v>94.5</v>
      </c>
      <c r="K110" s="162">
        <v>91.5</v>
      </c>
      <c r="L110" s="162">
        <v>96.6</v>
      </c>
      <c r="M110" s="162">
        <v>93.8</v>
      </c>
      <c r="N110" s="162">
        <v>92.3</v>
      </c>
      <c r="O110" s="162">
        <v>96.7</v>
      </c>
      <c r="P110" s="293">
        <v>100.4</v>
      </c>
      <c r="Q110" s="162">
        <v>97.9</v>
      </c>
    </row>
    <row r="111" spans="1:17" ht="20.25" customHeight="1" x14ac:dyDescent="0.25">
      <c r="A111" s="124">
        <v>2016</v>
      </c>
      <c r="B111" s="90" t="s">
        <v>3</v>
      </c>
      <c r="C111" s="162">
        <v>96.5</v>
      </c>
      <c r="D111" s="162">
        <v>96.5</v>
      </c>
      <c r="E111" s="162">
        <v>97.1</v>
      </c>
      <c r="F111" s="162">
        <v>95.8</v>
      </c>
      <c r="G111" s="162">
        <v>90.2</v>
      </c>
      <c r="H111" s="162">
        <v>95.5</v>
      </c>
      <c r="I111" s="162">
        <v>100.3</v>
      </c>
      <c r="J111" s="162">
        <v>97.4</v>
      </c>
      <c r="K111" s="162">
        <v>92.2</v>
      </c>
      <c r="L111" s="162">
        <v>96.9</v>
      </c>
      <c r="M111" s="162">
        <v>94.6</v>
      </c>
      <c r="N111" s="162">
        <v>93.1</v>
      </c>
      <c r="O111" s="162">
        <v>97.5</v>
      </c>
      <c r="P111" s="293">
        <v>99.3</v>
      </c>
      <c r="Q111" s="162">
        <v>97.9</v>
      </c>
    </row>
    <row r="112" spans="1:17" ht="12" customHeight="1" x14ac:dyDescent="0.25">
      <c r="A112" s="124"/>
      <c r="B112" s="90" t="s">
        <v>4</v>
      </c>
      <c r="C112" s="162">
        <v>96.9</v>
      </c>
      <c r="D112" s="162">
        <v>96.9</v>
      </c>
      <c r="E112" s="162">
        <v>96.4</v>
      </c>
      <c r="F112" s="162">
        <v>98.2</v>
      </c>
      <c r="G112" s="162">
        <v>94.4</v>
      </c>
      <c r="H112" s="162">
        <v>97.3</v>
      </c>
      <c r="I112" s="162">
        <v>106.2</v>
      </c>
      <c r="J112" s="162">
        <v>99.3</v>
      </c>
      <c r="K112" s="162">
        <v>94</v>
      </c>
      <c r="L112" s="162">
        <v>96.8</v>
      </c>
      <c r="M112" s="162">
        <v>95.1</v>
      </c>
      <c r="N112" s="162">
        <v>92.9</v>
      </c>
      <c r="O112" s="162">
        <v>97.7</v>
      </c>
      <c r="P112" s="293">
        <v>98.5</v>
      </c>
      <c r="Q112" s="162">
        <v>98.1</v>
      </c>
    </row>
    <row r="113" spans="1:17" ht="12" customHeight="1" x14ac:dyDescent="0.25">
      <c r="A113" s="124"/>
      <c r="B113" s="90" t="s">
        <v>1</v>
      </c>
      <c r="C113" s="162">
        <v>97.2</v>
      </c>
      <c r="D113" s="162">
        <v>97</v>
      </c>
      <c r="E113" s="162">
        <v>96.9</v>
      </c>
      <c r="F113" s="162">
        <v>97.4</v>
      </c>
      <c r="G113" s="162">
        <v>99.6</v>
      </c>
      <c r="H113" s="162">
        <v>96.4</v>
      </c>
      <c r="I113" s="162">
        <v>102.7</v>
      </c>
      <c r="J113" s="162">
        <v>99.3</v>
      </c>
      <c r="K113" s="162">
        <v>94.7</v>
      </c>
      <c r="L113" s="162">
        <v>97.2</v>
      </c>
      <c r="M113" s="162">
        <v>95.4</v>
      </c>
      <c r="N113" s="162">
        <v>94.3</v>
      </c>
      <c r="O113" s="162">
        <v>98.1</v>
      </c>
      <c r="P113" s="293">
        <v>98.4</v>
      </c>
      <c r="Q113" s="162">
        <v>98.3</v>
      </c>
    </row>
    <row r="114" spans="1:17" ht="12" customHeight="1" x14ac:dyDescent="0.25">
      <c r="A114" s="124"/>
      <c r="B114" s="90" t="s">
        <v>2</v>
      </c>
      <c r="C114" s="162">
        <v>97.8</v>
      </c>
      <c r="D114" s="162">
        <v>97.7</v>
      </c>
      <c r="E114" s="162">
        <v>98.6</v>
      </c>
      <c r="F114" s="162">
        <v>98</v>
      </c>
      <c r="G114" s="162">
        <v>93.1</v>
      </c>
      <c r="H114" s="162">
        <v>97.3</v>
      </c>
      <c r="I114" s="162">
        <v>104</v>
      </c>
      <c r="J114" s="162">
        <v>100.6</v>
      </c>
      <c r="K114" s="162">
        <v>96.1</v>
      </c>
      <c r="L114" s="162">
        <v>97.7</v>
      </c>
      <c r="M114" s="162">
        <v>97</v>
      </c>
      <c r="N114" s="162">
        <v>95</v>
      </c>
      <c r="O114" s="162">
        <v>98.2</v>
      </c>
      <c r="P114" s="293">
        <v>98.5</v>
      </c>
      <c r="Q114" s="162">
        <v>98.7</v>
      </c>
    </row>
    <row r="115" spans="1:17" ht="19.5" customHeight="1" x14ac:dyDescent="0.25">
      <c r="A115" s="124">
        <v>2017</v>
      </c>
      <c r="B115" s="118" t="s">
        <v>3</v>
      </c>
      <c r="C115" s="162">
        <v>98.3</v>
      </c>
      <c r="D115" s="162">
        <v>98.1</v>
      </c>
      <c r="E115" s="162">
        <v>101.9</v>
      </c>
      <c r="F115" s="162">
        <v>98.6</v>
      </c>
      <c r="G115" s="162">
        <v>94.6</v>
      </c>
      <c r="H115" s="162">
        <v>98.1</v>
      </c>
      <c r="I115" s="162">
        <v>100</v>
      </c>
      <c r="J115" s="162">
        <v>103.7</v>
      </c>
      <c r="K115" s="162">
        <v>99.1</v>
      </c>
      <c r="L115" s="162">
        <v>97.9</v>
      </c>
      <c r="M115" s="162">
        <v>96.4</v>
      </c>
      <c r="N115" s="162">
        <v>95.3</v>
      </c>
      <c r="O115" s="162">
        <v>98.7</v>
      </c>
      <c r="P115" s="293">
        <v>98.8</v>
      </c>
      <c r="Q115" s="162">
        <v>99.1</v>
      </c>
    </row>
    <row r="116" spans="1:17" ht="12.5" x14ac:dyDescent="0.25">
      <c r="A116" s="124"/>
      <c r="B116" s="125" t="s">
        <v>4</v>
      </c>
      <c r="C116" s="162">
        <v>98.5</v>
      </c>
      <c r="D116" s="162">
        <v>98.5</v>
      </c>
      <c r="E116" s="162">
        <v>103.5</v>
      </c>
      <c r="F116" s="162">
        <v>98.3</v>
      </c>
      <c r="G116" s="162">
        <v>95.5</v>
      </c>
      <c r="H116" s="162">
        <v>98.2</v>
      </c>
      <c r="I116" s="162">
        <v>100.3</v>
      </c>
      <c r="J116" s="162">
        <v>99.2</v>
      </c>
      <c r="K116" s="162">
        <v>99.7</v>
      </c>
      <c r="L116" s="162">
        <v>98.3</v>
      </c>
      <c r="M116" s="162">
        <v>97.2</v>
      </c>
      <c r="N116" s="162">
        <v>96.5</v>
      </c>
      <c r="O116" s="162">
        <v>98.8</v>
      </c>
      <c r="P116" s="293">
        <v>99.4</v>
      </c>
      <c r="Q116" s="162">
        <v>99.2</v>
      </c>
    </row>
    <row r="117" spans="1:17" ht="12.5" x14ac:dyDescent="0.25">
      <c r="A117" s="124"/>
      <c r="B117" s="132" t="s">
        <v>1</v>
      </c>
      <c r="C117" s="162">
        <v>99</v>
      </c>
      <c r="D117" s="162">
        <v>98.9</v>
      </c>
      <c r="E117" s="162">
        <v>104.2</v>
      </c>
      <c r="F117" s="162">
        <v>99.2</v>
      </c>
      <c r="G117" s="162">
        <v>96.7</v>
      </c>
      <c r="H117" s="162">
        <v>98.9</v>
      </c>
      <c r="I117" s="162">
        <v>102.4</v>
      </c>
      <c r="J117" s="162">
        <v>100.9</v>
      </c>
      <c r="K117" s="162">
        <v>100</v>
      </c>
      <c r="L117" s="162">
        <v>98.7</v>
      </c>
      <c r="M117" s="162">
        <v>97.9</v>
      </c>
      <c r="N117" s="162">
        <v>97</v>
      </c>
      <c r="O117" s="162">
        <v>99</v>
      </c>
      <c r="P117" s="293">
        <v>99.6</v>
      </c>
      <c r="Q117" s="162">
        <v>99.5</v>
      </c>
    </row>
    <row r="118" spans="1:17" ht="12.5" x14ac:dyDescent="0.25">
      <c r="A118" s="124"/>
      <c r="B118" s="132" t="s">
        <v>2</v>
      </c>
      <c r="C118" s="162">
        <v>99.3</v>
      </c>
      <c r="D118" s="162">
        <v>99.3</v>
      </c>
      <c r="E118" s="162">
        <v>104</v>
      </c>
      <c r="F118" s="162">
        <v>100.1</v>
      </c>
      <c r="G118" s="162">
        <v>93.2</v>
      </c>
      <c r="H118" s="162">
        <v>100.2</v>
      </c>
      <c r="I118" s="162">
        <v>102.1</v>
      </c>
      <c r="J118" s="162">
        <v>102</v>
      </c>
      <c r="K118" s="162">
        <v>101</v>
      </c>
      <c r="L118" s="162">
        <v>98.9</v>
      </c>
      <c r="M118" s="162">
        <v>97.7</v>
      </c>
      <c r="N118" s="162">
        <v>98</v>
      </c>
      <c r="O118" s="162">
        <v>99.2</v>
      </c>
      <c r="P118" s="293">
        <v>99.8</v>
      </c>
      <c r="Q118" s="162">
        <v>99.7</v>
      </c>
    </row>
    <row r="119" spans="1:17" ht="19.5" customHeight="1" x14ac:dyDescent="0.25">
      <c r="A119" s="124">
        <v>2018</v>
      </c>
      <c r="B119" s="138" t="s">
        <v>3</v>
      </c>
      <c r="C119" s="162">
        <v>99.4</v>
      </c>
      <c r="D119" s="162">
        <v>99.4</v>
      </c>
      <c r="E119" s="162">
        <v>99.6</v>
      </c>
      <c r="F119" s="162">
        <v>100.4</v>
      </c>
      <c r="G119" s="162">
        <v>96.1</v>
      </c>
      <c r="H119" s="162">
        <v>100.4</v>
      </c>
      <c r="I119" s="162">
        <v>103.8</v>
      </c>
      <c r="J119" s="162">
        <v>99.9</v>
      </c>
      <c r="K119" s="162">
        <v>98.7</v>
      </c>
      <c r="L119" s="162">
        <v>99.2</v>
      </c>
      <c r="M119" s="162">
        <v>98</v>
      </c>
      <c r="N119" s="162">
        <v>97.8</v>
      </c>
      <c r="O119" s="162">
        <v>99.8</v>
      </c>
      <c r="P119" s="293">
        <v>99.8</v>
      </c>
      <c r="Q119" s="162">
        <v>99.6</v>
      </c>
    </row>
    <row r="120" spans="1:17" ht="12" customHeight="1" x14ac:dyDescent="0.25">
      <c r="A120" s="124"/>
      <c r="B120" s="178" t="s">
        <v>4</v>
      </c>
      <c r="C120" s="162">
        <v>99.8</v>
      </c>
      <c r="D120" s="297">
        <v>99.7</v>
      </c>
      <c r="E120" s="162">
        <v>99.1</v>
      </c>
      <c r="F120" s="297">
        <v>100.1</v>
      </c>
      <c r="G120" s="297">
        <v>100.2</v>
      </c>
      <c r="H120" s="297">
        <v>100.3</v>
      </c>
      <c r="I120" s="297">
        <v>98.3</v>
      </c>
      <c r="J120" s="297">
        <v>100.1</v>
      </c>
      <c r="K120" s="297">
        <v>99.9</v>
      </c>
      <c r="L120" s="297">
        <v>99.6</v>
      </c>
      <c r="M120" s="297">
        <v>99.7</v>
      </c>
      <c r="N120" s="297">
        <v>99</v>
      </c>
      <c r="O120" s="297">
        <v>99.6</v>
      </c>
      <c r="P120" s="297">
        <v>99.7</v>
      </c>
      <c r="Q120" s="298">
        <v>99.8</v>
      </c>
    </row>
    <row r="121" spans="1:17" ht="12.5" x14ac:dyDescent="0.25">
      <c r="A121" s="124"/>
      <c r="B121" s="178" t="s">
        <v>1</v>
      </c>
      <c r="C121" s="162">
        <v>100.4</v>
      </c>
      <c r="D121" s="162">
        <v>100.3</v>
      </c>
      <c r="E121" s="162">
        <v>99.8</v>
      </c>
      <c r="F121" s="162">
        <v>100.4</v>
      </c>
      <c r="G121" s="162">
        <v>103.6</v>
      </c>
      <c r="H121" s="162">
        <v>100.2</v>
      </c>
      <c r="I121" s="162">
        <v>99.6</v>
      </c>
      <c r="J121" s="162">
        <v>100.7</v>
      </c>
      <c r="K121" s="162">
        <v>100.9</v>
      </c>
      <c r="L121" s="162">
        <v>100.3</v>
      </c>
      <c r="M121" s="162">
        <v>100.9</v>
      </c>
      <c r="N121" s="162">
        <v>100.6</v>
      </c>
      <c r="O121" s="162">
        <v>100.1</v>
      </c>
      <c r="P121" s="162">
        <v>100</v>
      </c>
      <c r="Q121" s="296">
        <v>100.3</v>
      </c>
    </row>
    <row r="122" spans="1:17" ht="12.5" x14ac:dyDescent="0.25">
      <c r="A122" s="124"/>
      <c r="B122" s="178" t="s">
        <v>2</v>
      </c>
      <c r="C122" s="162">
        <v>100.5</v>
      </c>
      <c r="D122" s="162">
        <v>100.7</v>
      </c>
      <c r="E122" s="162">
        <v>101.5</v>
      </c>
      <c r="F122" s="162">
        <v>99.1</v>
      </c>
      <c r="G122" s="162">
        <v>100.1</v>
      </c>
      <c r="H122" s="162">
        <v>99.1</v>
      </c>
      <c r="I122" s="162">
        <v>98.3</v>
      </c>
      <c r="J122" s="162">
        <v>99.4</v>
      </c>
      <c r="K122" s="162">
        <v>100.5</v>
      </c>
      <c r="L122" s="162">
        <v>100.9</v>
      </c>
      <c r="M122" s="162">
        <v>101.3</v>
      </c>
      <c r="N122" s="162">
        <v>102.5</v>
      </c>
      <c r="O122" s="162">
        <v>100.5</v>
      </c>
      <c r="P122" s="162">
        <v>100.5</v>
      </c>
      <c r="Q122" s="296">
        <v>100.3</v>
      </c>
    </row>
    <row r="123" spans="1:17" ht="21.75" customHeight="1" x14ac:dyDescent="0.25">
      <c r="A123" s="124">
        <v>2019</v>
      </c>
      <c r="B123" s="178" t="s">
        <v>3</v>
      </c>
      <c r="C123" s="162">
        <v>101.1</v>
      </c>
      <c r="D123" s="297">
        <v>101.2</v>
      </c>
      <c r="E123" s="162">
        <v>103.3</v>
      </c>
      <c r="F123" s="297">
        <v>100.3</v>
      </c>
      <c r="G123" s="297">
        <v>99.8</v>
      </c>
      <c r="H123" s="297">
        <v>100.6</v>
      </c>
      <c r="I123" s="297">
        <v>99</v>
      </c>
      <c r="J123" s="297">
        <v>99.5</v>
      </c>
      <c r="K123" s="297">
        <v>102.2</v>
      </c>
      <c r="L123" s="297">
        <v>101.3</v>
      </c>
      <c r="M123" s="297">
        <v>102.2</v>
      </c>
      <c r="N123" s="297">
        <v>104.3</v>
      </c>
      <c r="O123" s="297">
        <v>100.2</v>
      </c>
      <c r="P123" s="297">
        <v>100.8</v>
      </c>
      <c r="Q123" s="298">
        <v>100.7</v>
      </c>
    </row>
    <row r="124" spans="1:17" ht="12.5" x14ac:dyDescent="0.25">
      <c r="A124" s="124"/>
      <c r="B124" s="178" t="s">
        <v>4</v>
      </c>
      <c r="C124" s="162">
        <v>101.2</v>
      </c>
      <c r="D124" s="297">
        <v>101.4</v>
      </c>
      <c r="E124" s="162">
        <v>105.2</v>
      </c>
      <c r="F124" s="297">
        <v>98.8</v>
      </c>
      <c r="G124" s="297">
        <v>97.9</v>
      </c>
      <c r="H124" s="297">
        <v>98.1</v>
      </c>
      <c r="I124" s="297">
        <v>102.5</v>
      </c>
      <c r="J124" s="297">
        <v>101.4</v>
      </c>
      <c r="K124" s="297">
        <v>102.1</v>
      </c>
      <c r="L124" s="297">
        <v>101.5</v>
      </c>
      <c r="M124" s="297">
        <v>102.5</v>
      </c>
      <c r="N124" s="297">
        <v>105</v>
      </c>
      <c r="O124" s="297">
        <v>100.2</v>
      </c>
      <c r="P124" s="297">
        <v>101.3</v>
      </c>
      <c r="Q124" s="298">
        <v>100.7</v>
      </c>
    </row>
    <row r="125" spans="1:17" ht="12.5" x14ac:dyDescent="0.25">
      <c r="A125" s="124"/>
      <c r="B125" s="178" t="s">
        <v>1</v>
      </c>
      <c r="C125" s="162">
        <v>101.7</v>
      </c>
      <c r="D125" s="297">
        <v>101.9</v>
      </c>
      <c r="E125" s="162">
        <v>107.7</v>
      </c>
      <c r="F125" s="297">
        <v>98.2</v>
      </c>
      <c r="G125" s="297">
        <v>100.3</v>
      </c>
      <c r="H125" s="297">
        <v>97.4</v>
      </c>
      <c r="I125" s="297">
        <v>99.8</v>
      </c>
      <c r="J125" s="297">
        <v>100.9</v>
      </c>
      <c r="K125" s="297">
        <v>102.4</v>
      </c>
      <c r="L125" s="297">
        <v>102.1</v>
      </c>
      <c r="M125" s="297">
        <v>102.6</v>
      </c>
      <c r="N125" s="297">
        <v>105.8</v>
      </c>
      <c r="O125" s="297">
        <v>101</v>
      </c>
      <c r="P125" s="297">
        <v>101.9</v>
      </c>
      <c r="Q125" s="298">
        <v>101.1</v>
      </c>
    </row>
    <row r="126" spans="1:17" ht="12.5" x14ac:dyDescent="0.25">
      <c r="A126" s="124"/>
      <c r="B126" s="178" t="s">
        <v>2</v>
      </c>
      <c r="C126" s="162">
        <v>101.7</v>
      </c>
      <c r="D126" s="297">
        <v>101.9</v>
      </c>
      <c r="E126" s="162">
        <v>108.9</v>
      </c>
      <c r="F126" s="297">
        <v>97.9</v>
      </c>
      <c r="G126" s="297">
        <v>98.4</v>
      </c>
      <c r="H126" s="297">
        <v>96.8</v>
      </c>
      <c r="I126" s="297">
        <v>103.2</v>
      </c>
      <c r="J126" s="297">
        <v>99.8</v>
      </c>
      <c r="K126" s="297">
        <v>100.5</v>
      </c>
      <c r="L126" s="297">
        <v>102.3</v>
      </c>
      <c r="M126" s="297">
        <v>102.5</v>
      </c>
      <c r="N126" s="297">
        <v>105.6</v>
      </c>
      <c r="O126" s="297">
        <v>100.9</v>
      </c>
      <c r="P126" s="297">
        <v>102.7</v>
      </c>
      <c r="Q126" s="298">
        <v>101</v>
      </c>
    </row>
    <row r="127" spans="1:17" ht="21.75" customHeight="1" x14ac:dyDescent="0.25">
      <c r="A127" s="124">
        <v>2020</v>
      </c>
      <c r="B127" s="178" t="s">
        <v>3</v>
      </c>
      <c r="C127" s="162">
        <v>98.8</v>
      </c>
      <c r="D127" s="297">
        <v>99</v>
      </c>
      <c r="E127" s="162">
        <v>104.3</v>
      </c>
      <c r="F127" s="297">
        <v>95.7</v>
      </c>
      <c r="G127" s="297">
        <v>93.6</v>
      </c>
      <c r="H127" s="297">
        <v>95</v>
      </c>
      <c r="I127" s="297">
        <v>98.3</v>
      </c>
      <c r="J127" s="297">
        <v>100.2</v>
      </c>
      <c r="K127" s="297">
        <v>98.7</v>
      </c>
      <c r="L127" s="297">
        <v>99.5</v>
      </c>
      <c r="M127" s="297">
        <v>97.4</v>
      </c>
      <c r="N127" s="297">
        <v>101.5</v>
      </c>
      <c r="O127" s="297">
        <v>100.2</v>
      </c>
      <c r="P127" s="297">
        <v>98.8</v>
      </c>
      <c r="Q127" s="298">
        <v>97.9</v>
      </c>
    </row>
    <row r="128" spans="1:17" ht="12.5" x14ac:dyDescent="0.25">
      <c r="A128" s="124"/>
      <c r="B128" s="178" t="s">
        <v>4</v>
      </c>
      <c r="C128" s="162">
        <v>80</v>
      </c>
      <c r="D128" s="297">
        <v>79.900000000000006</v>
      </c>
      <c r="E128" s="162">
        <v>90.2</v>
      </c>
      <c r="F128" s="297">
        <v>79.900000000000006</v>
      </c>
      <c r="G128" s="297">
        <v>91</v>
      </c>
      <c r="H128" s="297">
        <v>75.099999999999994</v>
      </c>
      <c r="I128" s="297">
        <v>91.7</v>
      </c>
      <c r="J128" s="297">
        <v>94.5</v>
      </c>
      <c r="K128" s="297">
        <v>66.400000000000006</v>
      </c>
      <c r="L128" s="297">
        <v>82.2</v>
      </c>
      <c r="M128" s="297">
        <v>64.8</v>
      </c>
      <c r="N128" s="297">
        <v>85.2</v>
      </c>
      <c r="O128" s="297">
        <v>90.2</v>
      </c>
      <c r="P128" s="297">
        <v>79.099999999999994</v>
      </c>
      <c r="Q128" s="298">
        <v>79.099999999999994</v>
      </c>
    </row>
    <row r="129" spans="1:17" ht="12.5" x14ac:dyDescent="0.25">
      <c r="A129" s="124"/>
      <c r="B129" s="178" t="s">
        <v>1</v>
      </c>
      <c r="C129" s="162">
        <v>92.9</v>
      </c>
      <c r="D129" s="297">
        <v>93</v>
      </c>
      <c r="E129" s="162">
        <v>95.1</v>
      </c>
      <c r="F129" s="297">
        <v>92.1</v>
      </c>
      <c r="G129" s="297">
        <v>89.8</v>
      </c>
      <c r="H129" s="297">
        <v>90.5</v>
      </c>
      <c r="I129" s="297">
        <v>99</v>
      </c>
      <c r="J129" s="297">
        <v>99.5</v>
      </c>
      <c r="K129" s="297">
        <v>93.4</v>
      </c>
      <c r="L129" s="297">
        <v>94.3</v>
      </c>
      <c r="M129" s="297">
        <v>96.8</v>
      </c>
      <c r="N129" s="297">
        <v>92.8</v>
      </c>
      <c r="O129" s="297">
        <v>94.7</v>
      </c>
      <c r="P129" s="297">
        <v>92.9</v>
      </c>
      <c r="Q129" s="298">
        <v>91.8</v>
      </c>
    </row>
    <row r="130" spans="1:17" ht="12.5" x14ac:dyDescent="0.25">
      <c r="A130" s="124"/>
      <c r="B130" s="178" t="s">
        <v>2</v>
      </c>
      <c r="C130" s="162">
        <v>93.8</v>
      </c>
      <c r="D130" s="297">
        <v>94</v>
      </c>
      <c r="E130" s="162">
        <v>95.8</v>
      </c>
      <c r="F130" s="297">
        <v>93.7</v>
      </c>
      <c r="G130" s="297">
        <v>84.4</v>
      </c>
      <c r="H130" s="297">
        <v>93.5</v>
      </c>
      <c r="I130" s="297">
        <v>97.2</v>
      </c>
      <c r="J130" s="297">
        <v>100.4</v>
      </c>
      <c r="K130" s="297">
        <v>97.8</v>
      </c>
      <c r="L130" s="297">
        <v>94.8</v>
      </c>
      <c r="M130" s="297">
        <v>89.9</v>
      </c>
      <c r="N130" s="297">
        <v>94.6</v>
      </c>
      <c r="O130" s="297">
        <v>96</v>
      </c>
      <c r="P130" s="297">
        <v>96.2</v>
      </c>
      <c r="Q130" s="298">
        <v>92.6</v>
      </c>
    </row>
    <row r="131" spans="1:17" ht="13" thickBot="1" x14ac:dyDescent="0.3">
      <c r="A131" s="124"/>
      <c r="B131" s="178"/>
      <c r="C131" s="162"/>
      <c r="D131" s="297"/>
      <c r="E131" s="162"/>
      <c r="F131" s="297"/>
      <c r="G131" s="297"/>
      <c r="H131" s="297"/>
      <c r="I131" s="297"/>
      <c r="J131" s="297"/>
      <c r="K131" s="297"/>
      <c r="L131" s="297"/>
      <c r="M131" s="297"/>
      <c r="N131" s="297"/>
      <c r="O131" s="297"/>
      <c r="P131" s="297"/>
      <c r="Q131" s="298"/>
    </row>
    <row r="132" spans="1:17" ht="12.75" customHeight="1" x14ac:dyDescent="0.3">
      <c r="A132" s="89" t="s">
        <v>210</v>
      </c>
      <c r="B132" s="88"/>
      <c r="C132" s="163"/>
      <c r="D132" s="299"/>
      <c r="E132" s="299"/>
      <c r="F132" s="299"/>
      <c r="G132" s="299"/>
      <c r="H132" s="299"/>
      <c r="I132" s="299"/>
      <c r="J132" s="299"/>
      <c r="K132" s="299"/>
      <c r="L132" s="299"/>
      <c r="M132" s="299"/>
      <c r="N132" s="299"/>
      <c r="O132" s="299"/>
      <c r="P132" s="299"/>
      <c r="Q132" s="300"/>
    </row>
    <row r="133" spans="1:17" s="99" customFormat="1" ht="18.75" customHeight="1" x14ac:dyDescent="0.25">
      <c r="A133" s="199" t="s">
        <v>258</v>
      </c>
      <c r="C133" s="301" t="s">
        <v>179</v>
      </c>
      <c r="D133" s="301" t="s">
        <v>188</v>
      </c>
      <c r="E133" s="301" t="s">
        <v>190</v>
      </c>
      <c r="F133" s="301" t="s">
        <v>191</v>
      </c>
      <c r="G133" s="301" t="s">
        <v>192</v>
      </c>
      <c r="H133" s="301" t="s">
        <v>193</v>
      </c>
      <c r="I133" s="301" t="s">
        <v>194</v>
      </c>
      <c r="J133" s="301" t="s">
        <v>195</v>
      </c>
      <c r="K133" s="301" t="s">
        <v>196</v>
      </c>
      <c r="L133" s="301" t="s">
        <v>197</v>
      </c>
      <c r="M133" s="301" t="s">
        <v>198</v>
      </c>
      <c r="N133" s="301" t="s">
        <v>182</v>
      </c>
      <c r="O133" s="301" t="s">
        <v>183</v>
      </c>
      <c r="P133" s="301" t="s">
        <v>184</v>
      </c>
      <c r="Q133" s="302" t="s">
        <v>213</v>
      </c>
    </row>
    <row r="134" spans="1:17" ht="12.75" customHeight="1" x14ac:dyDescent="0.25">
      <c r="A134" s="90">
        <v>2016</v>
      </c>
      <c r="C134" s="162">
        <v>1.7</v>
      </c>
      <c r="D134" s="162">
        <v>1.6</v>
      </c>
      <c r="E134" s="162">
        <v>-5.9</v>
      </c>
      <c r="F134" s="162">
        <v>1.1000000000000001</v>
      </c>
      <c r="G134" s="162">
        <v>-2.2999999999999998</v>
      </c>
      <c r="H134" s="162">
        <v>0.3</v>
      </c>
      <c r="I134" s="162">
        <v>3.6</v>
      </c>
      <c r="J134" s="162">
        <v>6.3</v>
      </c>
      <c r="K134" s="162">
        <v>4.0999999999999996</v>
      </c>
      <c r="L134" s="162">
        <v>1.6</v>
      </c>
      <c r="M134" s="162">
        <v>3.1</v>
      </c>
      <c r="N134" s="162">
        <v>2.4</v>
      </c>
      <c r="O134" s="162">
        <v>2.4</v>
      </c>
      <c r="P134" s="293">
        <v>-0.8</v>
      </c>
      <c r="Q134" s="162">
        <v>0</v>
      </c>
    </row>
    <row r="135" spans="1:17" ht="12.75" customHeight="1" x14ac:dyDescent="0.25">
      <c r="A135" s="90">
        <v>2017</v>
      </c>
      <c r="C135" s="162">
        <v>1.7</v>
      </c>
      <c r="D135" s="162">
        <v>1.8</v>
      </c>
      <c r="E135" s="162">
        <v>6.3</v>
      </c>
      <c r="F135" s="162">
        <v>1.8</v>
      </c>
      <c r="G135" s="162">
        <v>0.7</v>
      </c>
      <c r="H135" s="162">
        <v>2.2999999999999998</v>
      </c>
      <c r="I135" s="162">
        <v>-2.1</v>
      </c>
      <c r="J135" s="162">
        <v>2.2999999999999998</v>
      </c>
      <c r="K135" s="162">
        <v>6.1</v>
      </c>
      <c r="L135" s="162">
        <v>1.4</v>
      </c>
      <c r="M135" s="162">
        <v>1.8</v>
      </c>
      <c r="N135" s="162">
        <v>3.1</v>
      </c>
      <c r="O135" s="162">
        <v>1</v>
      </c>
      <c r="P135" s="293">
        <v>0.7</v>
      </c>
      <c r="Q135" s="162">
        <v>0</v>
      </c>
    </row>
    <row r="136" spans="1:17" ht="12.75" customHeight="1" x14ac:dyDescent="0.25">
      <c r="A136" s="90">
        <v>2018</v>
      </c>
      <c r="C136" s="162">
        <v>1.3</v>
      </c>
      <c r="D136" s="162">
        <v>1.3</v>
      </c>
      <c r="E136" s="162">
        <v>-3.3</v>
      </c>
      <c r="F136" s="162">
        <v>0.9</v>
      </c>
      <c r="G136" s="162">
        <v>5.3</v>
      </c>
      <c r="H136" s="162">
        <v>1.1000000000000001</v>
      </c>
      <c r="I136" s="162">
        <v>-1.2</v>
      </c>
      <c r="J136" s="162">
        <v>-1.4</v>
      </c>
      <c r="K136" s="162">
        <v>0</v>
      </c>
      <c r="L136" s="162">
        <v>1.6</v>
      </c>
      <c r="M136" s="162">
        <v>2.8</v>
      </c>
      <c r="N136" s="162">
        <v>3.4</v>
      </c>
      <c r="O136" s="162">
        <v>1.1000000000000001</v>
      </c>
      <c r="P136" s="293">
        <v>0.6</v>
      </c>
      <c r="Q136" s="162">
        <v>0</v>
      </c>
    </row>
    <row r="137" spans="1:17" ht="12.75" customHeight="1" x14ac:dyDescent="0.25">
      <c r="A137" s="90">
        <v>2019</v>
      </c>
      <c r="C137" s="162">
        <v>1.4</v>
      </c>
      <c r="D137" s="162">
        <v>1.6</v>
      </c>
      <c r="E137" s="162">
        <v>6.3</v>
      </c>
      <c r="F137" s="162">
        <v>-1.2</v>
      </c>
      <c r="G137" s="162">
        <v>-0.9</v>
      </c>
      <c r="H137" s="162">
        <v>-1.8</v>
      </c>
      <c r="I137" s="162">
        <v>1.1000000000000001</v>
      </c>
      <c r="J137" s="162">
        <v>0.4</v>
      </c>
      <c r="K137" s="162">
        <v>1.8</v>
      </c>
      <c r="L137" s="162">
        <v>1.8</v>
      </c>
      <c r="M137" s="162">
        <v>2.5</v>
      </c>
      <c r="N137" s="162">
        <v>5.2</v>
      </c>
      <c r="O137" s="162">
        <v>0.6</v>
      </c>
      <c r="P137" s="293">
        <v>1.7</v>
      </c>
      <c r="Q137" s="162">
        <v>6.4</v>
      </c>
    </row>
    <row r="138" spans="1:17" ht="12.75" customHeight="1" x14ac:dyDescent="0.25">
      <c r="A138" s="90">
        <v>2020</v>
      </c>
      <c r="C138" s="162">
        <v>-9.9</v>
      </c>
      <c r="D138" s="162">
        <v>-10</v>
      </c>
      <c r="E138" s="162">
        <v>-9.4</v>
      </c>
      <c r="F138" s="162">
        <v>-8.6</v>
      </c>
      <c r="G138" s="162">
        <v>-9.5</v>
      </c>
      <c r="H138" s="162">
        <v>-9.9</v>
      </c>
      <c r="I138" s="162">
        <v>-4.5</v>
      </c>
      <c r="J138" s="162">
        <v>-1.7</v>
      </c>
      <c r="K138" s="162">
        <v>-12.5</v>
      </c>
      <c r="L138" s="162">
        <v>-8.9</v>
      </c>
      <c r="M138" s="162">
        <v>-14.9</v>
      </c>
      <c r="N138" s="162">
        <v>-11.1</v>
      </c>
      <c r="O138" s="162">
        <v>-5.2</v>
      </c>
      <c r="P138" s="162">
        <v>-9.8000000000000007</v>
      </c>
      <c r="Q138" s="162">
        <v>-5.7</v>
      </c>
    </row>
    <row r="139" spans="1:17" ht="12.75" customHeight="1" x14ac:dyDescent="0.3">
      <c r="A139" s="113"/>
      <c r="C139" s="162"/>
      <c r="D139" s="162"/>
      <c r="E139" s="162"/>
      <c r="F139" s="162"/>
      <c r="G139" s="162"/>
      <c r="H139" s="162"/>
      <c r="I139" s="162"/>
      <c r="J139" s="162"/>
      <c r="K139" s="162"/>
      <c r="L139" s="162"/>
      <c r="M139" s="162"/>
      <c r="N139" s="162"/>
      <c r="O139" s="162"/>
      <c r="P139" s="162"/>
      <c r="Q139" s="296"/>
    </row>
    <row r="140" spans="1:17" ht="12.75" customHeight="1" x14ac:dyDescent="0.3">
      <c r="A140" s="113" t="s">
        <v>209</v>
      </c>
      <c r="C140" s="162"/>
      <c r="D140" s="162"/>
      <c r="E140" s="162"/>
      <c r="F140" s="162"/>
      <c r="G140" s="162"/>
      <c r="H140" s="162"/>
      <c r="I140" s="162"/>
      <c r="J140" s="162"/>
      <c r="K140" s="162"/>
      <c r="L140" s="162"/>
      <c r="M140" s="162"/>
      <c r="N140" s="162"/>
      <c r="O140" s="162"/>
      <c r="P140" s="162"/>
      <c r="Q140" s="303"/>
    </row>
    <row r="141" spans="1:17" s="99" customFormat="1" ht="18.75" customHeight="1" x14ac:dyDescent="0.25">
      <c r="A141" s="199" t="s">
        <v>258</v>
      </c>
      <c r="C141" s="301" t="s">
        <v>180</v>
      </c>
      <c r="D141" s="301" t="s">
        <v>188</v>
      </c>
      <c r="E141" s="301" t="s">
        <v>190</v>
      </c>
      <c r="F141" s="301" t="s">
        <v>191</v>
      </c>
      <c r="G141" s="301" t="s">
        <v>192</v>
      </c>
      <c r="H141" s="301" t="s">
        <v>193</v>
      </c>
      <c r="I141" s="301" t="s">
        <v>194</v>
      </c>
      <c r="J141" s="301" t="s">
        <v>195</v>
      </c>
      <c r="K141" s="301" t="s">
        <v>196</v>
      </c>
      <c r="L141" s="301" t="s">
        <v>197</v>
      </c>
      <c r="M141" s="301" t="s">
        <v>198</v>
      </c>
      <c r="N141" s="301" t="s">
        <v>182</v>
      </c>
      <c r="O141" s="301" t="s">
        <v>183</v>
      </c>
      <c r="P141" s="301" t="s">
        <v>184</v>
      </c>
      <c r="Q141" s="302" t="s">
        <v>214</v>
      </c>
    </row>
    <row r="142" spans="1:17" ht="20.25" customHeight="1" x14ac:dyDescent="0.25">
      <c r="A142" s="124">
        <v>2016</v>
      </c>
      <c r="B142" s="90" t="s">
        <v>3</v>
      </c>
      <c r="C142" s="162">
        <v>0.2</v>
      </c>
      <c r="D142" s="162">
        <v>0.3</v>
      </c>
      <c r="E142" s="162">
        <v>-6.2</v>
      </c>
      <c r="F142" s="162">
        <v>0.1</v>
      </c>
      <c r="G142" s="162">
        <v>-4.7</v>
      </c>
      <c r="H142" s="162">
        <v>-0.2</v>
      </c>
      <c r="I142" s="162">
        <v>1.5</v>
      </c>
      <c r="J142" s="162">
        <v>3.1</v>
      </c>
      <c r="K142" s="162">
        <v>0.7</v>
      </c>
      <c r="L142" s="162">
        <v>0.3</v>
      </c>
      <c r="M142" s="162">
        <v>0.9</v>
      </c>
      <c r="N142" s="162">
        <v>0.8</v>
      </c>
      <c r="O142" s="162">
        <v>0.8</v>
      </c>
      <c r="P142" s="162">
        <v>-1</v>
      </c>
      <c r="Q142" s="296">
        <v>0</v>
      </c>
    </row>
    <row r="143" spans="1:17" ht="12.75" customHeight="1" x14ac:dyDescent="0.25">
      <c r="A143" s="124"/>
      <c r="B143" s="90" t="s">
        <v>4</v>
      </c>
      <c r="C143" s="162">
        <v>0.5</v>
      </c>
      <c r="D143" s="162">
        <v>0.4</v>
      </c>
      <c r="E143" s="162">
        <v>-0.7</v>
      </c>
      <c r="F143" s="162">
        <v>2.5</v>
      </c>
      <c r="G143" s="162">
        <v>4.7</v>
      </c>
      <c r="H143" s="162">
        <v>1.9</v>
      </c>
      <c r="I143" s="162">
        <v>6</v>
      </c>
      <c r="J143" s="162">
        <v>2</v>
      </c>
      <c r="K143" s="162">
        <v>2</v>
      </c>
      <c r="L143" s="162">
        <v>0</v>
      </c>
      <c r="M143" s="162">
        <v>0.5</v>
      </c>
      <c r="N143" s="162">
        <v>-0.2</v>
      </c>
      <c r="O143" s="162">
        <v>0.3</v>
      </c>
      <c r="P143" s="162">
        <v>-0.8</v>
      </c>
      <c r="Q143" s="296">
        <v>0.3</v>
      </c>
    </row>
    <row r="144" spans="1:17" ht="12.75" customHeight="1" x14ac:dyDescent="0.25">
      <c r="A144" s="124"/>
      <c r="B144" s="90" t="s">
        <v>1</v>
      </c>
      <c r="C144" s="162">
        <v>0.3</v>
      </c>
      <c r="D144" s="162">
        <v>0.2</v>
      </c>
      <c r="E144" s="162">
        <v>0.6</v>
      </c>
      <c r="F144" s="162">
        <v>-0.8</v>
      </c>
      <c r="G144" s="162">
        <v>5.4</v>
      </c>
      <c r="H144" s="162">
        <v>-1</v>
      </c>
      <c r="I144" s="162">
        <v>-3.3</v>
      </c>
      <c r="J144" s="162">
        <v>0</v>
      </c>
      <c r="K144" s="162">
        <v>0.7</v>
      </c>
      <c r="L144" s="162">
        <v>0.4</v>
      </c>
      <c r="M144" s="162">
        <v>0.4</v>
      </c>
      <c r="N144" s="162">
        <v>1.5</v>
      </c>
      <c r="O144" s="162">
        <v>0.4</v>
      </c>
      <c r="P144" s="162">
        <v>-0.2</v>
      </c>
      <c r="Q144" s="296">
        <v>0.2</v>
      </c>
    </row>
    <row r="145" spans="1:17" ht="12.75" customHeight="1" x14ac:dyDescent="0.25">
      <c r="A145" s="124"/>
      <c r="B145" s="90" t="s">
        <v>2</v>
      </c>
      <c r="C145" s="162">
        <v>0.6</v>
      </c>
      <c r="D145" s="162">
        <v>0.7</v>
      </c>
      <c r="E145" s="162">
        <v>1.8</v>
      </c>
      <c r="F145" s="162">
        <v>0.6</v>
      </c>
      <c r="G145" s="162">
        <v>-6.5</v>
      </c>
      <c r="H145" s="162">
        <v>1</v>
      </c>
      <c r="I145" s="162">
        <v>1.3</v>
      </c>
      <c r="J145" s="162">
        <v>1.3</v>
      </c>
      <c r="K145" s="162">
        <v>1.5</v>
      </c>
      <c r="L145" s="162">
        <v>0.5</v>
      </c>
      <c r="M145" s="162">
        <v>1.6</v>
      </c>
      <c r="N145" s="162">
        <v>0.8</v>
      </c>
      <c r="O145" s="162">
        <v>0.1</v>
      </c>
      <c r="P145" s="162">
        <v>0.2</v>
      </c>
      <c r="Q145" s="296">
        <v>0.4</v>
      </c>
    </row>
    <row r="146" spans="1:17" ht="20.25" customHeight="1" x14ac:dyDescent="0.25">
      <c r="A146" s="124">
        <v>2017</v>
      </c>
      <c r="B146" s="90" t="s">
        <v>3</v>
      </c>
      <c r="C146" s="162">
        <v>0.5</v>
      </c>
      <c r="D146" s="162">
        <v>0.5</v>
      </c>
      <c r="E146" s="162">
        <v>3.3</v>
      </c>
      <c r="F146" s="162">
        <v>0.6</v>
      </c>
      <c r="G146" s="162">
        <v>1.7</v>
      </c>
      <c r="H146" s="162">
        <v>0.9</v>
      </c>
      <c r="I146" s="162">
        <v>-3.9</v>
      </c>
      <c r="J146" s="162">
        <v>3</v>
      </c>
      <c r="K146" s="162">
        <v>3.2</v>
      </c>
      <c r="L146" s="162">
        <v>0.2</v>
      </c>
      <c r="M146" s="162">
        <v>-0.6</v>
      </c>
      <c r="N146" s="162">
        <v>0.3</v>
      </c>
      <c r="O146" s="162">
        <v>0.4</v>
      </c>
      <c r="P146" s="162">
        <v>0.3</v>
      </c>
      <c r="Q146" s="296">
        <v>0.4</v>
      </c>
    </row>
    <row r="147" spans="1:17" ht="12.75" customHeight="1" x14ac:dyDescent="0.25">
      <c r="A147" s="124"/>
      <c r="B147" s="125" t="s">
        <v>4</v>
      </c>
      <c r="C147" s="162">
        <v>0.3</v>
      </c>
      <c r="D147" s="162">
        <v>0.4</v>
      </c>
      <c r="E147" s="162">
        <v>1.5</v>
      </c>
      <c r="F147" s="162">
        <v>-0.3</v>
      </c>
      <c r="G147" s="162">
        <v>0.9</v>
      </c>
      <c r="H147" s="162">
        <v>0.1</v>
      </c>
      <c r="I147" s="162">
        <v>0.3</v>
      </c>
      <c r="J147" s="162">
        <v>-4.3</v>
      </c>
      <c r="K147" s="162">
        <v>0.5</v>
      </c>
      <c r="L147" s="162">
        <v>0.5</v>
      </c>
      <c r="M147" s="162">
        <v>0.7</v>
      </c>
      <c r="N147" s="162">
        <v>1.2</v>
      </c>
      <c r="O147" s="162">
        <v>0.1</v>
      </c>
      <c r="P147" s="162">
        <v>0.5</v>
      </c>
      <c r="Q147" s="296">
        <v>0.1</v>
      </c>
    </row>
    <row r="148" spans="1:17" ht="12.75" customHeight="1" x14ac:dyDescent="0.25">
      <c r="A148" s="124"/>
      <c r="B148" s="132" t="s">
        <v>1</v>
      </c>
      <c r="C148" s="162">
        <v>0.4</v>
      </c>
      <c r="D148" s="162">
        <v>0.4</v>
      </c>
      <c r="E148" s="162">
        <v>0.7</v>
      </c>
      <c r="F148" s="162">
        <v>1</v>
      </c>
      <c r="G148" s="162">
        <v>1.3</v>
      </c>
      <c r="H148" s="162">
        <v>0.7</v>
      </c>
      <c r="I148" s="162">
        <v>2.1</v>
      </c>
      <c r="J148" s="162">
        <v>1.7</v>
      </c>
      <c r="K148" s="162">
        <v>0.4</v>
      </c>
      <c r="L148" s="162">
        <v>0.4</v>
      </c>
      <c r="M148" s="162">
        <v>0.8</v>
      </c>
      <c r="N148" s="162">
        <v>0.6</v>
      </c>
      <c r="O148" s="162">
        <v>0.3</v>
      </c>
      <c r="P148" s="162">
        <v>0.2</v>
      </c>
      <c r="Q148" s="296">
        <v>0.3</v>
      </c>
    </row>
    <row r="149" spans="1:17" ht="12.75" customHeight="1" x14ac:dyDescent="0.25">
      <c r="A149" s="124"/>
      <c r="B149" s="132" t="s">
        <v>2</v>
      </c>
      <c r="C149" s="162">
        <v>0.4</v>
      </c>
      <c r="D149" s="162">
        <v>0.4</v>
      </c>
      <c r="E149" s="162">
        <v>-0.2</v>
      </c>
      <c r="F149" s="162">
        <v>0.9</v>
      </c>
      <c r="G149" s="162">
        <v>-3.6</v>
      </c>
      <c r="H149" s="162">
        <v>1.3</v>
      </c>
      <c r="I149" s="162">
        <v>-0.2</v>
      </c>
      <c r="J149" s="162">
        <v>1.1000000000000001</v>
      </c>
      <c r="K149" s="162">
        <v>1</v>
      </c>
      <c r="L149" s="162">
        <v>0.2</v>
      </c>
      <c r="M149" s="162">
        <v>-0.3</v>
      </c>
      <c r="N149" s="162">
        <v>1</v>
      </c>
      <c r="O149" s="162">
        <v>0.2</v>
      </c>
      <c r="P149" s="162">
        <v>0.2</v>
      </c>
      <c r="Q149" s="296">
        <v>0.2</v>
      </c>
    </row>
    <row r="150" spans="1:17" ht="20.25" customHeight="1" x14ac:dyDescent="0.25">
      <c r="A150" s="124">
        <v>2018</v>
      </c>
      <c r="B150" s="90" t="s">
        <v>3</v>
      </c>
      <c r="C150" s="162">
        <v>0.1</v>
      </c>
      <c r="D150" s="162">
        <v>0</v>
      </c>
      <c r="E150" s="162">
        <v>-4.2</v>
      </c>
      <c r="F150" s="162">
        <v>0.3</v>
      </c>
      <c r="G150" s="162">
        <v>3.1</v>
      </c>
      <c r="H150" s="162">
        <v>0.2</v>
      </c>
      <c r="I150" s="162">
        <v>1.6</v>
      </c>
      <c r="J150" s="162">
        <v>-2.1</v>
      </c>
      <c r="K150" s="162">
        <v>-2.2999999999999998</v>
      </c>
      <c r="L150" s="162">
        <v>0.3</v>
      </c>
      <c r="M150" s="162">
        <v>0.3</v>
      </c>
      <c r="N150" s="162">
        <v>-0.2</v>
      </c>
      <c r="O150" s="162">
        <v>0.6</v>
      </c>
      <c r="P150" s="162">
        <v>0.1</v>
      </c>
      <c r="Q150" s="296">
        <v>-0.1</v>
      </c>
    </row>
    <row r="151" spans="1:17" ht="12.75" customHeight="1" x14ac:dyDescent="0.25">
      <c r="A151" s="124"/>
      <c r="B151" s="178" t="s">
        <v>4</v>
      </c>
      <c r="C151" s="162">
        <v>0.4</v>
      </c>
      <c r="D151" s="162">
        <v>0.3</v>
      </c>
      <c r="E151" s="162">
        <v>-0.5</v>
      </c>
      <c r="F151" s="162">
        <v>-0.3</v>
      </c>
      <c r="G151" s="162">
        <v>4.3</v>
      </c>
      <c r="H151" s="162">
        <v>-0.1</v>
      </c>
      <c r="I151" s="162">
        <v>-5.2</v>
      </c>
      <c r="J151" s="162">
        <v>0.2</v>
      </c>
      <c r="K151" s="162">
        <v>1.3</v>
      </c>
      <c r="L151" s="162">
        <v>0.4</v>
      </c>
      <c r="M151" s="162">
        <v>1.8</v>
      </c>
      <c r="N151" s="162">
        <v>1.3</v>
      </c>
      <c r="O151" s="162">
        <v>-0.1</v>
      </c>
      <c r="P151" s="162">
        <v>-0.1</v>
      </c>
      <c r="Q151" s="296">
        <v>0.2</v>
      </c>
    </row>
    <row r="152" spans="1:17" ht="12.75" customHeight="1" x14ac:dyDescent="0.25">
      <c r="A152" s="124"/>
      <c r="B152" s="178" t="s">
        <v>1</v>
      </c>
      <c r="C152" s="162">
        <v>0.6</v>
      </c>
      <c r="D152" s="162">
        <v>0.6</v>
      </c>
      <c r="E152" s="162">
        <v>0.7</v>
      </c>
      <c r="F152" s="162">
        <v>0.3</v>
      </c>
      <c r="G152" s="162">
        <v>3.3</v>
      </c>
      <c r="H152" s="162">
        <v>-0.1</v>
      </c>
      <c r="I152" s="162">
        <v>1.3</v>
      </c>
      <c r="J152" s="162">
        <v>0.6</v>
      </c>
      <c r="K152" s="162">
        <v>0.9</v>
      </c>
      <c r="L152" s="162">
        <v>0.7</v>
      </c>
      <c r="M152" s="162">
        <v>1.2</v>
      </c>
      <c r="N152" s="162">
        <v>1.6</v>
      </c>
      <c r="O152" s="162">
        <v>0.4</v>
      </c>
      <c r="P152" s="162">
        <v>0.4</v>
      </c>
      <c r="Q152" s="296">
        <v>0.5</v>
      </c>
    </row>
    <row r="153" spans="1:17" ht="12.75" customHeight="1" x14ac:dyDescent="0.25">
      <c r="A153" s="124"/>
      <c r="B153" s="178" t="s">
        <v>2</v>
      </c>
      <c r="C153" s="162">
        <v>0.2</v>
      </c>
      <c r="D153" s="162">
        <v>0.3</v>
      </c>
      <c r="E153" s="162">
        <v>1.8</v>
      </c>
      <c r="F153" s="162">
        <v>-1.3</v>
      </c>
      <c r="G153" s="162">
        <v>-3.3</v>
      </c>
      <c r="H153" s="162">
        <v>-1.1000000000000001</v>
      </c>
      <c r="I153" s="162">
        <v>-1.2</v>
      </c>
      <c r="J153" s="162">
        <v>-1.2</v>
      </c>
      <c r="K153" s="162">
        <v>-0.3</v>
      </c>
      <c r="L153" s="162">
        <v>0.6</v>
      </c>
      <c r="M153" s="162">
        <v>0.4</v>
      </c>
      <c r="N153" s="162">
        <v>1.9</v>
      </c>
      <c r="O153" s="162">
        <v>0.4</v>
      </c>
      <c r="P153" s="162">
        <v>0.4</v>
      </c>
      <c r="Q153" s="296">
        <v>0</v>
      </c>
    </row>
    <row r="154" spans="1:17" ht="20.25" customHeight="1" x14ac:dyDescent="0.25">
      <c r="A154" s="124">
        <v>2019</v>
      </c>
      <c r="B154" s="90" t="s">
        <v>3</v>
      </c>
      <c r="C154" s="162">
        <v>0.6</v>
      </c>
      <c r="D154" s="162">
        <v>0.6</v>
      </c>
      <c r="E154" s="162">
        <v>1.8</v>
      </c>
      <c r="F154" s="162">
        <v>1.2</v>
      </c>
      <c r="G154" s="162">
        <v>-0.3</v>
      </c>
      <c r="H154" s="162">
        <v>1.6</v>
      </c>
      <c r="I154" s="162">
        <v>0.7</v>
      </c>
      <c r="J154" s="162">
        <v>0</v>
      </c>
      <c r="K154" s="162">
        <v>1.6</v>
      </c>
      <c r="L154" s="162">
        <v>0.4</v>
      </c>
      <c r="M154" s="162">
        <v>0.8</v>
      </c>
      <c r="N154" s="162">
        <v>1.8</v>
      </c>
      <c r="O154" s="162">
        <v>-0.3</v>
      </c>
      <c r="P154" s="162">
        <v>0.4</v>
      </c>
      <c r="Q154" s="296">
        <v>0.4</v>
      </c>
    </row>
    <row r="155" spans="1:17" ht="12.75" customHeight="1" x14ac:dyDescent="0.25">
      <c r="A155" s="124"/>
      <c r="B155" s="178" t="s">
        <v>4</v>
      </c>
      <c r="C155" s="162">
        <v>0.1</v>
      </c>
      <c r="D155" s="162">
        <v>0.2</v>
      </c>
      <c r="E155" s="162">
        <v>1.8</v>
      </c>
      <c r="F155" s="162">
        <v>-1.5</v>
      </c>
      <c r="G155" s="162">
        <v>-1.9</v>
      </c>
      <c r="H155" s="162">
        <v>-2.5</v>
      </c>
      <c r="I155" s="162">
        <v>3.6</v>
      </c>
      <c r="J155" s="162">
        <v>1.9</v>
      </c>
      <c r="K155" s="162">
        <v>-0.1</v>
      </c>
      <c r="L155" s="162">
        <v>0.2</v>
      </c>
      <c r="M155" s="162">
        <v>0.3</v>
      </c>
      <c r="N155" s="162">
        <v>0.7</v>
      </c>
      <c r="O155" s="162">
        <v>-0.1</v>
      </c>
      <c r="P155" s="162">
        <v>0.5</v>
      </c>
      <c r="Q155" s="296">
        <v>0</v>
      </c>
    </row>
    <row r="156" spans="1:17" ht="12.75" customHeight="1" x14ac:dyDescent="0.25">
      <c r="A156" s="124"/>
      <c r="B156" s="178" t="s">
        <v>1</v>
      </c>
      <c r="C156" s="162">
        <v>0.5</v>
      </c>
      <c r="D156" s="162">
        <v>0.5</v>
      </c>
      <c r="E156" s="162">
        <v>2.4</v>
      </c>
      <c r="F156" s="162">
        <v>-0.7</v>
      </c>
      <c r="G156" s="162">
        <v>2.4</v>
      </c>
      <c r="H156" s="162">
        <v>-0.7</v>
      </c>
      <c r="I156" s="162">
        <v>-2.7</v>
      </c>
      <c r="J156" s="162">
        <v>-0.5</v>
      </c>
      <c r="K156" s="162">
        <v>0.2</v>
      </c>
      <c r="L156" s="162">
        <v>0.6</v>
      </c>
      <c r="M156" s="162">
        <v>0.1</v>
      </c>
      <c r="N156" s="162">
        <v>0.8</v>
      </c>
      <c r="O156" s="162">
        <v>0.8</v>
      </c>
      <c r="P156" s="162">
        <v>0.5</v>
      </c>
      <c r="Q156" s="296">
        <v>0.3</v>
      </c>
    </row>
    <row r="157" spans="1:17" ht="12.75" customHeight="1" x14ac:dyDescent="0.25">
      <c r="A157" s="124"/>
      <c r="B157" s="178" t="s">
        <v>2</v>
      </c>
      <c r="C157" s="162">
        <v>0</v>
      </c>
      <c r="D157" s="162">
        <v>0</v>
      </c>
      <c r="E157" s="162">
        <v>1.2</v>
      </c>
      <c r="F157" s="162">
        <v>-0.3</v>
      </c>
      <c r="G157" s="162">
        <v>-1.9</v>
      </c>
      <c r="H157" s="162">
        <v>-0.5</v>
      </c>
      <c r="I157" s="162">
        <v>3.4</v>
      </c>
      <c r="J157" s="162">
        <v>-1.1000000000000001</v>
      </c>
      <c r="K157" s="162">
        <v>-1.8</v>
      </c>
      <c r="L157" s="162">
        <v>0.2</v>
      </c>
      <c r="M157" s="162">
        <v>-0.1</v>
      </c>
      <c r="N157" s="162">
        <v>-0.2</v>
      </c>
      <c r="O157" s="162">
        <v>0</v>
      </c>
      <c r="P157" s="162">
        <v>0.8</v>
      </c>
      <c r="Q157" s="296">
        <v>-0.1</v>
      </c>
    </row>
    <row r="158" spans="1:17" ht="20.25" customHeight="1" x14ac:dyDescent="0.25">
      <c r="A158" s="124">
        <v>2020</v>
      </c>
      <c r="B158" s="90" t="s">
        <v>3</v>
      </c>
      <c r="C158" s="162">
        <v>-2.9</v>
      </c>
      <c r="D158" s="162">
        <v>-2.9</v>
      </c>
      <c r="E158" s="162">
        <v>-4.2</v>
      </c>
      <c r="F158" s="162">
        <v>-2.2999999999999998</v>
      </c>
      <c r="G158" s="162">
        <v>-4.8</v>
      </c>
      <c r="H158" s="162">
        <v>-2</v>
      </c>
      <c r="I158" s="162">
        <v>-4.8</v>
      </c>
      <c r="J158" s="162">
        <v>0.4</v>
      </c>
      <c r="K158" s="162">
        <v>-1.8</v>
      </c>
      <c r="L158" s="162">
        <v>-2.7</v>
      </c>
      <c r="M158" s="162">
        <v>-5</v>
      </c>
      <c r="N158" s="162">
        <v>-3.9</v>
      </c>
      <c r="O158" s="162">
        <v>-0.7</v>
      </c>
      <c r="P158" s="162">
        <v>-3.8</v>
      </c>
      <c r="Q158" s="296">
        <v>-3</v>
      </c>
    </row>
    <row r="159" spans="1:17" ht="12.75" customHeight="1" x14ac:dyDescent="0.25">
      <c r="A159" s="124"/>
      <c r="B159" s="178" t="s">
        <v>4</v>
      </c>
      <c r="C159" s="162">
        <v>-19</v>
      </c>
      <c r="D159" s="162">
        <v>-19.3</v>
      </c>
      <c r="E159" s="162">
        <v>-13.6</v>
      </c>
      <c r="F159" s="162">
        <v>-16.5</v>
      </c>
      <c r="G159" s="162">
        <v>-2.8</v>
      </c>
      <c r="H159" s="162">
        <v>-20.9</v>
      </c>
      <c r="I159" s="162">
        <v>-6.7</v>
      </c>
      <c r="J159" s="162">
        <v>-5.7</v>
      </c>
      <c r="K159" s="162">
        <v>-32.700000000000003</v>
      </c>
      <c r="L159" s="162">
        <v>-17.399999999999999</v>
      </c>
      <c r="M159" s="162">
        <v>-33.5</v>
      </c>
      <c r="N159" s="162">
        <v>-16.100000000000001</v>
      </c>
      <c r="O159" s="162">
        <v>-9.9</v>
      </c>
      <c r="P159" s="162">
        <v>-19.899999999999999</v>
      </c>
      <c r="Q159" s="296">
        <v>-19.2</v>
      </c>
    </row>
    <row r="160" spans="1:17" ht="12.75" customHeight="1" x14ac:dyDescent="0.25">
      <c r="A160" s="124"/>
      <c r="B160" s="178" t="s">
        <v>1</v>
      </c>
      <c r="C160" s="162">
        <v>16.100000000000001</v>
      </c>
      <c r="D160" s="162">
        <v>16.399999999999999</v>
      </c>
      <c r="E160" s="162">
        <v>5.5</v>
      </c>
      <c r="F160" s="162">
        <v>15.4</v>
      </c>
      <c r="G160" s="162">
        <v>-1.4</v>
      </c>
      <c r="H160" s="162">
        <v>20.5</v>
      </c>
      <c r="I160" s="162">
        <v>8</v>
      </c>
      <c r="J160" s="162">
        <v>5.3</v>
      </c>
      <c r="K160" s="162">
        <v>40.700000000000003</v>
      </c>
      <c r="L160" s="162">
        <v>14.7</v>
      </c>
      <c r="M160" s="162">
        <v>49.4</v>
      </c>
      <c r="N160" s="162">
        <v>9</v>
      </c>
      <c r="O160" s="162">
        <v>5</v>
      </c>
      <c r="P160" s="162">
        <v>17.3</v>
      </c>
      <c r="Q160" s="296">
        <v>16</v>
      </c>
    </row>
    <row r="161" spans="1:17" ht="12.75" customHeight="1" x14ac:dyDescent="0.25">
      <c r="A161" s="124"/>
      <c r="B161" s="178" t="s">
        <v>2</v>
      </c>
      <c r="C161" s="162">
        <v>1</v>
      </c>
      <c r="D161" s="162">
        <v>1.1000000000000001</v>
      </c>
      <c r="E161" s="162">
        <v>0.7</v>
      </c>
      <c r="F161" s="162">
        <v>1.8</v>
      </c>
      <c r="G161" s="162">
        <v>-5.9</v>
      </c>
      <c r="H161" s="162">
        <v>3.3</v>
      </c>
      <c r="I161" s="162">
        <v>-1.9</v>
      </c>
      <c r="J161" s="162">
        <v>1</v>
      </c>
      <c r="K161" s="162">
        <v>4.5999999999999996</v>
      </c>
      <c r="L161" s="162">
        <v>0.6</v>
      </c>
      <c r="M161" s="162">
        <v>-7.1</v>
      </c>
      <c r="N161" s="162">
        <v>2</v>
      </c>
      <c r="O161" s="162">
        <v>1.4</v>
      </c>
      <c r="P161" s="162">
        <v>3.6</v>
      </c>
      <c r="Q161" s="296">
        <v>0.9</v>
      </c>
    </row>
    <row r="162" spans="1:17" ht="12.75" customHeight="1" x14ac:dyDescent="0.25">
      <c r="A162" s="124"/>
      <c r="B162" s="178"/>
      <c r="C162" s="162"/>
      <c r="D162" s="162"/>
      <c r="E162" s="162"/>
      <c r="F162" s="162"/>
      <c r="G162" s="162"/>
      <c r="H162" s="162"/>
      <c r="I162" s="162"/>
      <c r="J162" s="162"/>
      <c r="K162" s="162"/>
      <c r="L162" s="162"/>
      <c r="M162" s="162"/>
      <c r="N162" s="162"/>
      <c r="O162" s="162"/>
      <c r="P162" s="162"/>
      <c r="Q162" s="296"/>
    </row>
    <row r="163" spans="1:17" ht="13" x14ac:dyDescent="0.3">
      <c r="A163" s="85" t="s">
        <v>75</v>
      </c>
      <c r="C163" s="162"/>
      <c r="D163" s="304"/>
      <c r="E163" s="304"/>
      <c r="F163" s="304"/>
      <c r="G163" s="304"/>
      <c r="H163" s="304"/>
      <c r="I163" s="304"/>
      <c r="J163" s="304"/>
      <c r="K163" s="304"/>
      <c r="L163" s="304"/>
      <c r="M163" s="304"/>
      <c r="N163" s="304"/>
      <c r="O163" s="304"/>
      <c r="P163" s="304"/>
      <c r="Q163" s="303"/>
    </row>
    <row r="164" spans="1:17" s="99" customFormat="1" ht="18.75" customHeight="1" x14ac:dyDescent="0.25">
      <c r="A164" s="199" t="s">
        <v>258</v>
      </c>
      <c r="C164" s="301" t="s">
        <v>181</v>
      </c>
      <c r="D164" s="301" t="s">
        <v>189</v>
      </c>
      <c r="E164" s="301" t="s">
        <v>199</v>
      </c>
      <c r="F164" s="301" t="s">
        <v>200</v>
      </c>
      <c r="G164" s="301" t="s">
        <v>201</v>
      </c>
      <c r="H164" s="301" t="s">
        <v>202</v>
      </c>
      <c r="I164" s="301" t="s">
        <v>203</v>
      </c>
      <c r="J164" s="301" t="s">
        <v>204</v>
      </c>
      <c r="K164" s="301" t="s">
        <v>205</v>
      </c>
      <c r="L164" s="301" t="s">
        <v>206</v>
      </c>
      <c r="M164" s="301" t="s">
        <v>207</v>
      </c>
      <c r="N164" s="301" t="s">
        <v>187</v>
      </c>
      <c r="O164" s="301" t="s">
        <v>186</v>
      </c>
      <c r="P164" s="301" t="s">
        <v>185</v>
      </c>
      <c r="Q164" s="302" t="s">
        <v>215</v>
      </c>
    </row>
    <row r="165" spans="1:17" ht="20.25" customHeight="1" x14ac:dyDescent="0.25">
      <c r="A165" s="124">
        <v>2016</v>
      </c>
      <c r="B165" s="90" t="s">
        <v>3</v>
      </c>
      <c r="C165" s="162">
        <v>2</v>
      </c>
      <c r="D165" s="162">
        <v>1.9</v>
      </c>
      <c r="E165" s="162">
        <v>-5.7</v>
      </c>
      <c r="F165" s="162">
        <v>-0.5</v>
      </c>
      <c r="G165" s="162">
        <v>-1.5</v>
      </c>
      <c r="H165" s="162">
        <v>-1.6</v>
      </c>
      <c r="I165" s="162">
        <v>-0.5</v>
      </c>
      <c r="J165" s="162">
        <v>7.3</v>
      </c>
      <c r="K165" s="162">
        <v>2.5</v>
      </c>
      <c r="L165" s="162">
        <v>2.4</v>
      </c>
      <c r="M165" s="162">
        <v>3.5</v>
      </c>
      <c r="N165" s="162">
        <v>3</v>
      </c>
      <c r="O165" s="162">
        <v>2.7</v>
      </c>
      <c r="P165" s="162">
        <v>1</v>
      </c>
      <c r="Q165" s="296">
        <v>1.2</v>
      </c>
    </row>
    <row r="166" spans="1:17" ht="12.5" x14ac:dyDescent="0.25">
      <c r="A166" s="124"/>
      <c r="B166" s="90" t="s">
        <v>4</v>
      </c>
      <c r="C166" s="162">
        <v>1.7</v>
      </c>
      <c r="D166" s="162">
        <v>1.7</v>
      </c>
      <c r="E166" s="162">
        <v>-7.2</v>
      </c>
      <c r="F166" s="162">
        <v>1.3</v>
      </c>
      <c r="G166" s="162">
        <v>-6.7</v>
      </c>
      <c r="H166" s="162">
        <v>0.5</v>
      </c>
      <c r="I166" s="162">
        <v>7.3</v>
      </c>
      <c r="J166" s="162">
        <v>5.9</v>
      </c>
      <c r="K166" s="162">
        <v>3.6</v>
      </c>
      <c r="L166" s="162">
        <v>1.6</v>
      </c>
      <c r="M166" s="162">
        <v>2.8</v>
      </c>
      <c r="N166" s="162">
        <v>1.5</v>
      </c>
      <c r="O166" s="162">
        <v>2.8</v>
      </c>
      <c r="P166" s="162">
        <v>-0.7</v>
      </c>
      <c r="Q166" s="296">
        <v>0.9</v>
      </c>
    </row>
    <row r="167" spans="1:17" ht="12.5" x14ac:dyDescent="0.25">
      <c r="A167" s="124"/>
      <c r="B167" s="90" t="s">
        <v>1</v>
      </c>
      <c r="C167" s="162">
        <v>1.6</v>
      </c>
      <c r="D167" s="162">
        <v>1.4</v>
      </c>
      <c r="E167" s="162">
        <v>-6.2</v>
      </c>
      <c r="F167" s="162">
        <v>1.1000000000000001</v>
      </c>
      <c r="G167" s="162">
        <v>0.9</v>
      </c>
      <c r="H167" s="162">
        <v>0.5</v>
      </c>
      <c r="I167" s="162">
        <v>2.5</v>
      </c>
      <c r="J167" s="162">
        <v>5.4</v>
      </c>
      <c r="K167" s="162">
        <v>5.2</v>
      </c>
      <c r="L167" s="162">
        <v>1.4</v>
      </c>
      <c r="M167" s="162">
        <v>2.5</v>
      </c>
      <c r="N167" s="162">
        <v>2.2999999999999998</v>
      </c>
      <c r="O167" s="162">
        <v>2.5</v>
      </c>
      <c r="P167" s="162">
        <v>-1.6</v>
      </c>
      <c r="Q167" s="296">
        <v>0.9</v>
      </c>
    </row>
    <row r="168" spans="1:17" ht="12.5" x14ac:dyDescent="0.25">
      <c r="A168" s="124"/>
      <c r="B168" s="90" t="s">
        <v>2</v>
      </c>
      <c r="C168" s="162">
        <v>1.6</v>
      </c>
      <c r="D168" s="162">
        <v>1.5</v>
      </c>
      <c r="E168" s="162">
        <v>-4.7</v>
      </c>
      <c r="F168" s="162">
        <v>2.4</v>
      </c>
      <c r="G168" s="162">
        <v>-1.7</v>
      </c>
      <c r="H168" s="162">
        <v>1.7</v>
      </c>
      <c r="I168" s="162">
        <v>5.3</v>
      </c>
      <c r="J168" s="162">
        <v>6.5</v>
      </c>
      <c r="K168" s="162">
        <v>5</v>
      </c>
      <c r="L168" s="162">
        <v>1.1000000000000001</v>
      </c>
      <c r="M168" s="162">
        <v>3.4</v>
      </c>
      <c r="N168" s="162">
        <v>2.9</v>
      </c>
      <c r="O168" s="162">
        <v>1.6</v>
      </c>
      <c r="P168" s="162">
        <v>-1.8</v>
      </c>
      <c r="Q168" s="296">
        <v>0.8</v>
      </c>
    </row>
    <row r="169" spans="1:17" ht="20.25" customHeight="1" x14ac:dyDescent="0.25">
      <c r="A169" s="124">
        <v>2017</v>
      </c>
      <c r="B169" s="90" t="s">
        <v>3</v>
      </c>
      <c r="C169" s="162">
        <v>1.9</v>
      </c>
      <c r="D169" s="162">
        <v>1.7</v>
      </c>
      <c r="E169" s="162">
        <v>5</v>
      </c>
      <c r="F169" s="162">
        <v>2.9</v>
      </c>
      <c r="G169" s="162">
        <v>4.9000000000000004</v>
      </c>
      <c r="H169" s="162">
        <v>2.8</v>
      </c>
      <c r="I169" s="162">
        <v>-0.3</v>
      </c>
      <c r="J169" s="162">
        <v>6.4</v>
      </c>
      <c r="K169" s="162">
        <v>7.6</v>
      </c>
      <c r="L169" s="162">
        <v>1</v>
      </c>
      <c r="M169" s="162">
        <v>1.9</v>
      </c>
      <c r="N169" s="162">
        <v>2.4</v>
      </c>
      <c r="O169" s="162">
        <v>1.2</v>
      </c>
      <c r="P169" s="162">
        <v>-0.5</v>
      </c>
      <c r="Q169" s="296">
        <v>1.2</v>
      </c>
    </row>
    <row r="170" spans="1:17" ht="12.5" x14ac:dyDescent="0.25">
      <c r="A170" s="124"/>
      <c r="B170" s="125" t="s">
        <v>4</v>
      </c>
      <c r="C170" s="162">
        <v>1.7</v>
      </c>
      <c r="D170" s="162">
        <v>1.7</v>
      </c>
      <c r="E170" s="162">
        <v>7.4</v>
      </c>
      <c r="F170" s="162">
        <v>0.1</v>
      </c>
      <c r="G170" s="162">
        <v>1.1000000000000001</v>
      </c>
      <c r="H170" s="162">
        <v>0.9</v>
      </c>
      <c r="I170" s="162">
        <v>-5.6</v>
      </c>
      <c r="J170" s="162">
        <v>-0.1</v>
      </c>
      <c r="K170" s="162">
        <v>6</v>
      </c>
      <c r="L170" s="162">
        <v>1.6</v>
      </c>
      <c r="M170" s="162">
        <v>2.2000000000000002</v>
      </c>
      <c r="N170" s="162">
        <v>3.8</v>
      </c>
      <c r="O170" s="162">
        <v>1</v>
      </c>
      <c r="P170" s="162">
        <v>0.9</v>
      </c>
      <c r="Q170" s="296">
        <v>1.1000000000000001</v>
      </c>
    </row>
    <row r="171" spans="1:17" ht="12.5" x14ac:dyDescent="0.25">
      <c r="A171" s="124"/>
      <c r="B171" s="132" t="s">
        <v>1</v>
      </c>
      <c r="C171" s="162">
        <v>1.8</v>
      </c>
      <c r="D171" s="162">
        <v>2</v>
      </c>
      <c r="E171" s="162">
        <v>7.5</v>
      </c>
      <c r="F171" s="162">
        <v>1.9</v>
      </c>
      <c r="G171" s="162">
        <v>-2.9</v>
      </c>
      <c r="H171" s="162">
        <v>2.6</v>
      </c>
      <c r="I171" s="162">
        <v>-0.4</v>
      </c>
      <c r="J171" s="162">
        <v>1.6</v>
      </c>
      <c r="K171" s="162">
        <v>5.7</v>
      </c>
      <c r="L171" s="162">
        <v>1.6</v>
      </c>
      <c r="M171" s="162">
        <v>2.6</v>
      </c>
      <c r="N171" s="162">
        <v>3</v>
      </c>
      <c r="O171" s="162">
        <v>0.9</v>
      </c>
      <c r="P171" s="162">
        <v>1.2</v>
      </c>
      <c r="Q171" s="296">
        <v>1.2</v>
      </c>
    </row>
    <row r="172" spans="1:17" s="99" customFormat="1" ht="12.5" x14ac:dyDescent="0.25">
      <c r="A172" s="124"/>
      <c r="B172" s="132" t="s">
        <v>2</v>
      </c>
      <c r="C172" s="162">
        <v>1.6</v>
      </c>
      <c r="D172" s="162">
        <v>1.7</v>
      </c>
      <c r="E172" s="162">
        <v>5.4</v>
      </c>
      <c r="F172" s="162">
        <v>2.2000000000000002</v>
      </c>
      <c r="G172" s="162">
        <v>0.1</v>
      </c>
      <c r="H172" s="162">
        <v>3</v>
      </c>
      <c r="I172" s="162">
        <v>-1.8</v>
      </c>
      <c r="J172" s="162">
        <v>1.4</v>
      </c>
      <c r="K172" s="162">
        <v>5.2</v>
      </c>
      <c r="L172" s="162">
        <v>1.3</v>
      </c>
      <c r="M172" s="162">
        <v>0.7</v>
      </c>
      <c r="N172" s="162">
        <v>3.2</v>
      </c>
      <c r="O172" s="162">
        <v>1</v>
      </c>
      <c r="P172" s="162">
        <v>1.2</v>
      </c>
      <c r="Q172" s="296">
        <v>1</v>
      </c>
    </row>
    <row r="173" spans="1:17" ht="20.25" customHeight="1" x14ac:dyDescent="0.25">
      <c r="A173" s="124">
        <v>2018</v>
      </c>
      <c r="B173" s="90" t="s">
        <v>3</v>
      </c>
      <c r="C173" s="162">
        <v>1.1000000000000001</v>
      </c>
      <c r="D173" s="162">
        <v>1.3</v>
      </c>
      <c r="E173" s="162">
        <v>-2.2999999999999998</v>
      </c>
      <c r="F173" s="162">
        <v>1.8</v>
      </c>
      <c r="G173" s="162">
        <v>1.5</v>
      </c>
      <c r="H173" s="162">
        <v>2.2999999999999998</v>
      </c>
      <c r="I173" s="162">
        <v>3.8</v>
      </c>
      <c r="J173" s="162">
        <v>-3.7</v>
      </c>
      <c r="K173" s="162">
        <v>-0.5</v>
      </c>
      <c r="L173" s="162">
        <v>1.4</v>
      </c>
      <c r="M173" s="162">
        <v>1.6</v>
      </c>
      <c r="N173" s="162">
        <v>2.6</v>
      </c>
      <c r="O173" s="162">
        <v>1.1000000000000001</v>
      </c>
      <c r="P173" s="162">
        <v>1</v>
      </c>
      <c r="Q173" s="296">
        <v>0.5</v>
      </c>
    </row>
    <row r="174" spans="1:17" ht="12.5" x14ac:dyDescent="0.25">
      <c r="B174" s="178" t="s">
        <v>4</v>
      </c>
      <c r="C174" s="162">
        <v>1.2</v>
      </c>
      <c r="D174" s="162">
        <v>1.2</v>
      </c>
      <c r="E174" s="162">
        <v>-4.2</v>
      </c>
      <c r="F174" s="162">
        <v>1.8</v>
      </c>
      <c r="G174" s="162">
        <v>5</v>
      </c>
      <c r="H174" s="162">
        <v>2.2000000000000002</v>
      </c>
      <c r="I174" s="162">
        <v>-2</v>
      </c>
      <c r="J174" s="162">
        <v>0.8</v>
      </c>
      <c r="K174" s="162">
        <v>0.2</v>
      </c>
      <c r="L174" s="162">
        <v>1.3</v>
      </c>
      <c r="M174" s="162">
        <v>2.7</v>
      </c>
      <c r="N174" s="162">
        <v>2.6</v>
      </c>
      <c r="O174" s="162">
        <v>0.9</v>
      </c>
      <c r="P174" s="162">
        <v>0.3</v>
      </c>
      <c r="Q174" s="296">
        <v>0.6</v>
      </c>
    </row>
    <row r="175" spans="1:17" ht="12.5" x14ac:dyDescent="0.25">
      <c r="B175" s="178" t="s">
        <v>1</v>
      </c>
      <c r="C175" s="162">
        <v>1.4</v>
      </c>
      <c r="D175" s="162">
        <v>1.4</v>
      </c>
      <c r="E175" s="162">
        <v>-4.2</v>
      </c>
      <c r="F175" s="162">
        <v>1.2</v>
      </c>
      <c r="G175" s="162">
        <v>7.1</v>
      </c>
      <c r="H175" s="162">
        <v>1.3</v>
      </c>
      <c r="I175" s="162">
        <v>-2.7</v>
      </c>
      <c r="J175" s="162">
        <v>-0.3</v>
      </c>
      <c r="K175" s="162">
        <v>0.8</v>
      </c>
      <c r="L175" s="162">
        <v>1.6</v>
      </c>
      <c r="M175" s="162">
        <v>3</v>
      </c>
      <c r="N175" s="162">
        <v>3.7</v>
      </c>
      <c r="O175" s="162">
        <v>1.1000000000000001</v>
      </c>
      <c r="P175" s="162">
        <v>0.5</v>
      </c>
      <c r="Q175" s="296">
        <v>0.8</v>
      </c>
    </row>
    <row r="176" spans="1:17" ht="12.5" x14ac:dyDescent="0.25">
      <c r="B176" s="178" t="s">
        <v>2</v>
      </c>
      <c r="C176" s="162">
        <v>1.2</v>
      </c>
      <c r="D176" s="162">
        <v>1.3</v>
      </c>
      <c r="E176" s="162">
        <v>-2.2999999999999998</v>
      </c>
      <c r="F176" s="162">
        <v>-1</v>
      </c>
      <c r="G176" s="162">
        <v>7.4</v>
      </c>
      <c r="H176" s="162">
        <v>-1.1000000000000001</v>
      </c>
      <c r="I176" s="162">
        <v>-3.7</v>
      </c>
      <c r="J176" s="162">
        <v>-2.6</v>
      </c>
      <c r="K176" s="162">
        <v>-0.5</v>
      </c>
      <c r="L176" s="162">
        <v>2</v>
      </c>
      <c r="M176" s="162">
        <v>3.7</v>
      </c>
      <c r="N176" s="162">
        <v>4.5999999999999996</v>
      </c>
      <c r="O176" s="162">
        <v>1.3</v>
      </c>
      <c r="P176" s="293">
        <v>0.7</v>
      </c>
      <c r="Q176" s="162">
        <v>0.6</v>
      </c>
    </row>
    <row r="177" spans="1:17" ht="20.25" customHeight="1" x14ac:dyDescent="0.25">
      <c r="A177" s="124">
        <v>2019</v>
      </c>
      <c r="B177" s="90" t="s">
        <v>3</v>
      </c>
      <c r="C177" s="162">
        <v>1.7</v>
      </c>
      <c r="D177" s="162">
        <v>1.9</v>
      </c>
      <c r="E177" s="162">
        <v>3.7</v>
      </c>
      <c r="F177" s="162">
        <v>-0.1</v>
      </c>
      <c r="G177" s="162">
        <v>3.9</v>
      </c>
      <c r="H177" s="162">
        <v>0.3</v>
      </c>
      <c r="I177" s="162">
        <v>-4.5999999999999996</v>
      </c>
      <c r="J177" s="162">
        <v>-0.4</v>
      </c>
      <c r="K177" s="162">
        <v>3.6</v>
      </c>
      <c r="L177" s="162">
        <v>2.1</v>
      </c>
      <c r="M177" s="162">
        <v>4.3</v>
      </c>
      <c r="N177" s="162">
        <v>6.7</v>
      </c>
      <c r="O177" s="162">
        <v>0.5</v>
      </c>
      <c r="P177" s="162">
        <v>1</v>
      </c>
      <c r="Q177" s="296">
        <v>1.1000000000000001</v>
      </c>
    </row>
    <row r="178" spans="1:17" ht="12.5" x14ac:dyDescent="0.25">
      <c r="A178" s="124"/>
      <c r="B178" s="178" t="s">
        <v>4</v>
      </c>
      <c r="C178" s="162">
        <v>1.5</v>
      </c>
      <c r="D178" s="162">
        <v>1.7</v>
      </c>
      <c r="E178" s="162">
        <v>6.2</v>
      </c>
      <c r="F178" s="162">
        <v>-1.3</v>
      </c>
      <c r="G178" s="162">
        <v>-2.2999999999999998</v>
      </c>
      <c r="H178" s="162">
        <v>-2.2000000000000002</v>
      </c>
      <c r="I178" s="162">
        <v>4.3</v>
      </c>
      <c r="J178" s="162">
        <v>1.3</v>
      </c>
      <c r="K178" s="162">
        <v>2.2000000000000002</v>
      </c>
      <c r="L178" s="162">
        <v>1.9</v>
      </c>
      <c r="M178" s="162">
        <v>2.7</v>
      </c>
      <c r="N178" s="162">
        <v>6.1</v>
      </c>
      <c r="O178" s="162">
        <v>0.5</v>
      </c>
      <c r="P178" s="293">
        <v>1.6</v>
      </c>
      <c r="Q178" s="162">
        <v>0.9</v>
      </c>
    </row>
    <row r="179" spans="1:17" ht="12.5" x14ac:dyDescent="0.25">
      <c r="A179" s="124"/>
      <c r="B179" s="178" t="s">
        <v>1</v>
      </c>
      <c r="C179" s="162">
        <v>1.4</v>
      </c>
      <c r="D179" s="162">
        <v>1.6</v>
      </c>
      <c r="E179" s="162">
        <v>8</v>
      </c>
      <c r="F179" s="162">
        <v>-2.2000000000000002</v>
      </c>
      <c r="G179" s="162">
        <v>-3.2</v>
      </c>
      <c r="H179" s="162">
        <v>-2.8</v>
      </c>
      <c r="I179" s="162">
        <v>0.2</v>
      </c>
      <c r="J179" s="162">
        <v>0.3</v>
      </c>
      <c r="K179" s="162">
        <v>1.5</v>
      </c>
      <c r="L179" s="162">
        <v>1.8</v>
      </c>
      <c r="M179" s="162">
        <v>1.7</v>
      </c>
      <c r="N179" s="162">
        <v>5.2</v>
      </c>
      <c r="O179" s="162">
        <v>0.9</v>
      </c>
      <c r="P179" s="293">
        <v>1.8</v>
      </c>
      <c r="Q179" s="162">
        <v>0.8</v>
      </c>
    </row>
    <row r="180" spans="1:17" ht="12.5" x14ac:dyDescent="0.25">
      <c r="A180" s="124"/>
      <c r="B180" s="178" t="s">
        <v>2</v>
      </c>
      <c r="C180" s="162">
        <v>1.2</v>
      </c>
      <c r="D180" s="162">
        <v>1.3</v>
      </c>
      <c r="E180" s="162">
        <v>7.3</v>
      </c>
      <c r="F180" s="162">
        <v>-1.2</v>
      </c>
      <c r="G180" s="162">
        <v>-1.7</v>
      </c>
      <c r="H180" s="162">
        <v>-2.2999999999999998</v>
      </c>
      <c r="I180" s="162">
        <v>4.9000000000000004</v>
      </c>
      <c r="J180" s="162">
        <v>0.3</v>
      </c>
      <c r="K180" s="162">
        <v>0</v>
      </c>
      <c r="L180" s="162">
        <v>1.4</v>
      </c>
      <c r="M180" s="162">
        <v>1.2</v>
      </c>
      <c r="N180" s="162">
        <v>3</v>
      </c>
      <c r="O180" s="162">
        <v>0.4</v>
      </c>
      <c r="P180" s="293">
        <v>2.2000000000000002</v>
      </c>
      <c r="Q180" s="162">
        <v>0.6</v>
      </c>
    </row>
    <row r="181" spans="1:17" ht="20.25" customHeight="1" x14ac:dyDescent="0.25">
      <c r="A181" s="124">
        <v>2020</v>
      </c>
      <c r="B181" s="90" t="s">
        <v>3</v>
      </c>
      <c r="C181" s="162">
        <v>-2.2000000000000002</v>
      </c>
      <c r="D181" s="162">
        <v>-2.2000000000000002</v>
      </c>
      <c r="E181" s="162">
        <v>1</v>
      </c>
      <c r="F181" s="162">
        <v>-4.5999999999999996</v>
      </c>
      <c r="G181" s="162">
        <v>-6.3</v>
      </c>
      <c r="H181" s="162">
        <v>-5.7</v>
      </c>
      <c r="I181" s="162">
        <v>-0.7</v>
      </c>
      <c r="J181" s="162">
        <v>0.7</v>
      </c>
      <c r="K181" s="162">
        <v>-3.4</v>
      </c>
      <c r="L181" s="162">
        <v>-1.8</v>
      </c>
      <c r="M181" s="162">
        <v>-4.7</v>
      </c>
      <c r="N181" s="162">
        <v>-2.8</v>
      </c>
      <c r="O181" s="162">
        <v>0</v>
      </c>
      <c r="P181" s="293">
        <v>-2</v>
      </c>
      <c r="Q181" s="162">
        <v>-2.8</v>
      </c>
    </row>
    <row r="182" spans="1:17" ht="12.5" x14ac:dyDescent="0.25">
      <c r="A182" s="124"/>
      <c r="B182" s="178" t="s">
        <v>4</v>
      </c>
      <c r="C182" s="162">
        <v>-21</v>
      </c>
      <c r="D182" s="162">
        <v>-21.2</v>
      </c>
      <c r="E182" s="162">
        <v>-14.3</v>
      </c>
      <c r="F182" s="162">
        <v>-19.2</v>
      </c>
      <c r="G182" s="162">
        <v>-7.1</v>
      </c>
      <c r="H182" s="162">
        <v>-23.4</v>
      </c>
      <c r="I182" s="162">
        <v>-10.6</v>
      </c>
      <c r="J182" s="162">
        <v>-6.8</v>
      </c>
      <c r="K182" s="162">
        <v>-35</v>
      </c>
      <c r="L182" s="162">
        <v>-19</v>
      </c>
      <c r="M182" s="162">
        <v>-36.799999999999997</v>
      </c>
      <c r="N182" s="162">
        <v>-18.899999999999999</v>
      </c>
      <c r="O182" s="162">
        <v>-9.9</v>
      </c>
      <c r="P182" s="162">
        <v>-21.9</v>
      </c>
      <c r="Q182" s="296">
        <v>-21.4</v>
      </c>
    </row>
    <row r="183" spans="1:17" ht="12.5" x14ac:dyDescent="0.25">
      <c r="A183" s="124"/>
      <c r="B183" s="178" t="s">
        <v>1</v>
      </c>
      <c r="C183" s="162">
        <v>-8.6999999999999993</v>
      </c>
      <c r="D183" s="162">
        <v>-8.8000000000000007</v>
      </c>
      <c r="E183" s="162">
        <v>-11.7</v>
      </c>
      <c r="F183" s="162">
        <v>-6.2</v>
      </c>
      <c r="G183" s="162">
        <v>-10.5</v>
      </c>
      <c r="H183" s="162">
        <v>-7.1</v>
      </c>
      <c r="I183" s="162">
        <v>-0.8</v>
      </c>
      <c r="J183" s="162">
        <v>-1.4</v>
      </c>
      <c r="K183" s="162">
        <v>-8.8000000000000007</v>
      </c>
      <c r="L183" s="162">
        <v>-7.7</v>
      </c>
      <c r="M183" s="162">
        <v>-5.7</v>
      </c>
      <c r="N183" s="162">
        <v>-12.3</v>
      </c>
      <c r="O183" s="162">
        <v>-6.2</v>
      </c>
      <c r="P183" s="293">
        <v>-8.8000000000000007</v>
      </c>
      <c r="Q183" s="162">
        <v>-9.1999999999999993</v>
      </c>
    </row>
    <row r="184" spans="1:17" ht="13" thickBot="1" x14ac:dyDescent="0.3">
      <c r="A184" s="316"/>
      <c r="B184" s="212" t="s">
        <v>2</v>
      </c>
      <c r="C184" s="305">
        <v>-7.8</v>
      </c>
      <c r="D184" s="305">
        <v>-7.8</v>
      </c>
      <c r="E184" s="305">
        <v>-12.1</v>
      </c>
      <c r="F184" s="305">
        <v>-4.2</v>
      </c>
      <c r="G184" s="305">
        <v>-14.1</v>
      </c>
      <c r="H184" s="305">
        <v>-3.5</v>
      </c>
      <c r="I184" s="305">
        <v>-5.8</v>
      </c>
      <c r="J184" s="305">
        <v>0.7</v>
      </c>
      <c r="K184" s="305">
        <v>-2.8</v>
      </c>
      <c r="L184" s="305">
        <v>-7.3</v>
      </c>
      <c r="M184" s="305">
        <v>-12.3</v>
      </c>
      <c r="N184" s="305">
        <v>-10.4</v>
      </c>
      <c r="O184" s="305">
        <v>-4.8</v>
      </c>
      <c r="P184" s="325">
        <v>-6.4</v>
      </c>
      <c r="Q184" s="305">
        <v>-8.3000000000000007</v>
      </c>
    </row>
    <row r="185" spans="1:17" ht="12.5" x14ac:dyDescent="0.25">
      <c r="A185" s="83" t="s">
        <v>275</v>
      </c>
      <c r="B185" s="98"/>
      <c r="C185" s="116"/>
      <c r="D185" s="116"/>
      <c r="E185" s="116"/>
      <c r="F185" s="116"/>
      <c r="G185" s="116"/>
      <c r="H185" s="116"/>
      <c r="I185" s="116"/>
      <c r="J185" s="116"/>
      <c r="K185" s="116"/>
      <c r="L185" s="116"/>
      <c r="M185" s="116"/>
      <c r="N185" s="116"/>
      <c r="O185" s="116"/>
      <c r="P185" s="116"/>
      <c r="Q185" s="116"/>
    </row>
    <row r="186" spans="1:17" ht="12.75" customHeight="1" x14ac:dyDescent="0.25">
      <c r="A186" s="83" t="s">
        <v>212</v>
      </c>
      <c r="B186" s="98"/>
      <c r="C186" s="116"/>
      <c r="D186" s="116"/>
      <c r="E186" s="116"/>
      <c r="F186" s="116"/>
      <c r="G186" s="116"/>
      <c r="H186" s="116"/>
      <c r="I186" s="116"/>
      <c r="J186" s="116"/>
      <c r="K186" s="116"/>
      <c r="L186" s="116"/>
      <c r="M186" s="116"/>
      <c r="N186" s="116"/>
      <c r="O186" s="116"/>
      <c r="P186" s="116"/>
      <c r="Q186" s="116"/>
    </row>
    <row r="187" spans="1:17" ht="12.75" customHeight="1" x14ac:dyDescent="0.25">
      <c r="A187" s="83" t="s">
        <v>276</v>
      </c>
      <c r="B187" s="98"/>
      <c r="C187" s="116"/>
      <c r="D187" s="116"/>
      <c r="E187" s="116"/>
      <c r="F187" s="116"/>
      <c r="G187" s="116"/>
      <c r="H187" s="116"/>
      <c r="I187" s="116"/>
      <c r="J187" s="116"/>
      <c r="K187" s="116"/>
      <c r="L187" s="116"/>
      <c r="M187" s="116"/>
      <c r="N187" s="116"/>
      <c r="O187" s="116"/>
      <c r="P187" s="116"/>
      <c r="Q187" s="116"/>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rowBreaks count="1" manualBreakCount="1">
    <brk id="11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K2LS and ABMI</vt:lpstr>
      <vt:lpstr>Recession checker</vt:lpstr>
      <vt:lpstr>Ready Reckoner</vt:lpstr>
      <vt:lpstr>Contents</vt:lpstr>
      <vt:lpstr>Table 1.1</vt:lpstr>
      <vt:lpstr>Table 1.2</vt:lpstr>
      <vt:lpstr>Table 1.3</vt:lpstr>
      <vt:lpstr>Table 1.4</vt:lpstr>
      <vt:lpstr>Table 1.5</vt:lpstr>
      <vt:lpstr>Table R1.1</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lpstr>'Table R1.1'!Print_Area</vt:lpstr>
      <vt:lpstr>'Table 1.1'!Print_Titles</vt:lpstr>
      <vt:lpstr>'Table 1.2'!Print_Titles</vt:lpstr>
      <vt:lpstr>'Table 1.3'!Print_Titles</vt:lpstr>
      <vt:lpstr>'Table 1.4'!Print_Titles</vt:lpstr>
      <vt:lpstr>'Table 1.5'!Print_Titles</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2000-04-17T10:56:53Z</dcterms:created>
  <cp:lastPrinted>2020-03-05T10:46:46Z</cp:lastPrinted>
  <dcterms:modified xsi:type="dcterms:W3CDTF">2021-03-16T15:25:11Z</dcterms:modified>
</cp:coreProperties>
</file>