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hartsheet+xml" PartName="/xl/chartsheets/sheet1.xml"/>
  <Override ContentType="application/vnd.openxmlformats-officedocument.spreadsheetml.chartsheet+xml" PartName="/xl/chartsheets/sheet2.xml"/>
  <Override ContentType="application/vnd.openxmlformats-officedocument.spreadsheetml.chartsheet+xml" PartName="/xl/chartsheets/sheet3.xml"/>
  <Override ContentType="application/vnd.openxmlformats-officedocument.spreadsheetml.chartsheet+xml" PartName="/xl/chartsheets/sheet4.xml"/>
  <Override ContentType="application/vnd.openxmlformats-officedocument.spreadsheetml.chartsheet+xml" PartName="/xl/chartsheets/sheet5.xml"/>
  <Override ContentType="application/vnd.openxmlformats-officedocument.drawing+xml" PartName="/xl/drawings/drawing1.xml"/>
  <Override ContentType="application/vnd.openxmlformats-officedocument.drawingml.chartshapes+xml" PartName="/xl/drawings/drawing2.xml"/>
  <Override ContentType="application/vnd.openxmlformats-officedocument.drawing+xml" PartName="/xl/drawings/drawing3.xml"/>
  <Override ContentType="application/vnd.openxmlformats-officedocument.drawingml.chartshapes+xml" PartName="/xl/drawings/drawing4.xml"/>
  <Override ContentType="application/vnd.openxmlformats-officedocument.drawing+xml" PartName="/xl/drawings/drawing5.xml"/>
  <Override ContentType="application/vnd.openxmlformats-officedocument.drawingml.chartshapes+xml" PartName="/xl/drawings/drawing6.xml"/>
  <Override ContentType="application/vnd.openxmlformats-officedocument.drawing+xml" PartName="/xl/drawings/drawing7.xml"/>
  <Override ContentType="application/vnd.openxmlformats-officedocument.drawingml.chartshapes+xml" PartName="/xl/drawings/drawing8.xml"/>
  <Override ContentType="application/vnd.openxmlformats-officedocument.drawing+xml" PartName="/xl/drawings/drawing9.xml"/>
  <Override ContentType="application/vnd.openxmlformats-officedocument.drawingml.chartshapes+xml" PartName="/xl/drawings/drawing10.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s0177a\datashare\dd\EAS7\Homelessness\Dissemination\Discretionary Housing Payments\2020\Annual Publication 2019-20\Combined\"/>
    </mc:Choice>
  </mc:AlternateContent>
  <bookViews>
    <workbookView xWindow="480" yWindow="105" windowWidth="18195" windowHeight="7905"/>
  </bookViews>
  <sheets>
    <sheet name="Contents" sheetId="14" r:id="rId1"/>
    <sheet name="Table 1" sheetId="5" r:id="rId2"/>
    <sheet name="Table 2" sheetId="1" r:id="rId3"/>
    <sheet name="Table 3" sheetId="2" r:id="rId4"/>
    <sheet name="Table 4" sheetId="24" r:id="rId5"/>
    <sheet name="Chart 1" sheetId="7" r:id="rId6"/>
    <sheet name="Chart 2" sheetId="13" r:id="rId7"/>
    <sheet name="Table 5" sheetId="25" r:id="rId8"/>
    <sheet name="Chart 3" sheetId="26" r:id="rId9"/>
    <sheet name="Chart 4" sheetId="27" r:id="rId10"/>
    <sheet name="Chart 5" sheetId="28" r:id="rId11"/>
  </sheets>
  <definedNames>
    <definedName name="_xlnm._FilterDatabase" localSheetId="7" hidden="1">'Table 5'!$A$66:$G$98</definedName>
  </definedNames>
  <calcPr calcId="162913"/>
</workbook>
</file>

<file path=xl/calcChain.xml><?xml version="1.0" encoding="utf-8"?>
<calcChain xmlns="http://schemas.openxmlformats.org/spreadsheetml/2006/main">
  <c r="B49" i="25" l="1"/>
  <c r="C49" i="25" s="1"/>
  <c r="B50" i="25"/>
  <c r="C50" i="25"/>
  <c r="B51" i="25"/>
  <c r="C51" i="25" s="1"/>
  <c r="B52" i="25"/>
  <c r="C52" i="25"/>
  <c r="B53" i="25"/>
  <c r="C53" i="25" s="1"/>
  <c r="B54" i="25"/>
  <c r="C54" i="25"/>
  <c r="B58" i="25"/>
  <c r="C58" i="25"/>
  <c r="D58" i="25"/>
  <c r="E58" i="25"/>
  <c r="B59" i="25"/>
  <c r="C59" i="25"/>
  <c r="D59" i="25"/>
  <c r="E59" i="25"/>
  <c r="B60" i="25"/>
  <c r="C60" i="25"/>
  <c r="D60" i="25"/>
  <c r="E60" i="25"/>
  <c r="B61" i="25"/>
  <c r="C61" i="25"/>
  <c r="D61" i="25"/>
  <c r="E61" i="25"/>
  <c r="B62" i="25"/>
  <c r="C62" i="25"/>
  <c r="D62" i="25"/>
  <c r="E62" i="25"/>
  <c r="L12" i="2" l="1"/>
  <c r="L9" i="2"/>
  <c r="K12" i="2"/>
  <c r="B37" i="2" l="1"/>
  <c r="C37" i="2"/>
  <c r="D37" i="2"/>
  <c r="E37" i="2"/>
  <c r="F37" i="2"/>
  <c r="G37" i="2"/>
  <c r="H37" i="2"/>
  <c r="I37" i="2"/>
  <c r="J37" i="2"/>
  <c r="K37" i="2"/>
  <c r="L37" i="2"/>
  <c r="M37" i="2"/>
  <c r="C47" i="2" l="1"/>
  <c r="D47" i="2"/>
  <c r="E47" i="2"/>
  <c r="F47" i="2"/>
  <c r="G47" i="2"/>
  <c r="H47" i="2"/>
  <c r="I47" i="2"/>
  <c r="J47" i="2"/>
  <c r="K47" i="2"/>
  <c r="L47" i="2"/>
  <c r="B47" i="2"/>
  <c r="M47" i="2" l="1"/>
</calcChain>
</file>

<file path=xl/sharedStrings.xml><?xml version="1.0" encoding="utf-8"?>
<sst xmlns="http://schemas.openxmlformats.org/spreadsheetml/2006/main" count="424" uniqueCount="164">
  <si>
    <t>Aberdeen City</t>
  </si>
  <si>
    <t>Aberdeenshire</t>
  </si>
  <si>
    <t>Angus</t>
  </si>
  <si>
    <t>Argyll &amp; Bute</t>
  </si>
  <si>
    <t>Clackmannanshire</t>
  </si>
  <si>
    <t>Dumfries &amp; Galloway</t>
  </si>
  <si>
    <t>Dundee City</t>
  </si>
  <si>
    <t>East Ayrshire</t>
  </si>
  <si>
    <t>East Dunbartonshire</t>
  </si>
  <si>
    <t>East Lothian</t>
  </si>
  <si>
    <t>East Renfrewshire</t>
  </si>
  <si>
    <t>Edinburgh</t>
  </si>
  <si>
    <t>Eilean Siar</t>
  </si>
  <si>
    <t>Falkirk</t>
  </si>
  <si>
    <t>Fife</t>
  </si>
  <si>
    <t>Glasgow City</t>
  </si>
  <si>
    <t>Highland</t>
  </si>
  <si>
    <t>Inverclyde</t>
  </si>
  <si>
    <t>Midlothian</t>
  </si>
  <si>
    <t>Moray</t>
  </si>
  <si>
    <t>North Ayrshire</t>
  </si>
  <si>
    <t>North Lanarkshire</t>
  </si>
  <si>
    <t>Orkney</t>
  </si>
  <si>
    <t>Perth &amp; Kinross</t>
  </si>
  <si>
    <t>Renfrewshire</t>
  </si>
  <si>
    <t>Scottish Borders</t>
  </si>
  <si>
    <t>Shetland</t>
  </si>
  <si>
    <t>South Ayrshire</t>
  </si>
  <si>
    <t>South Lanarkshire</t>
  </si>
  <si>
    <t>Stirling</t>
  </si>
  <si>
    <t>West Dunbartonshire</t>
  </si>
  <si>
    <t>West Lothian</t>
  </si>
  <si>
    <t>Scotland</t>
  </si>
  <si>
    <t>Local Authority</t>
  </si>
  <si>
    <t>Applications</t>
  </si>
  <si>
    <t>Determinations</t>
  </si>
  <si>
    <t>Awards</t>
  </si>
  <si>
    <t>Total Award Value Spent</t>
  </si>
  <si>
    <t>Figures rounded to the nearest pound.</t>
  </si>
  <si>
    <t>April</t>
  </si>
  <si>
    <t xml:space="preserve">May </t>
  </si>
  <si>
    <t>June</t>
  </si>
  <si>
    <t>July</t>
  </si>
  <si>
    <t>August</t>
  </si>
  <si>
    <t>September</t>
  </si>
  <si>
    <t>Total</t>
  </si>
  <si>
    <t>Argyll and Bute</t>
  </si>
  <si>
    <t>Dumfries and Galloway</t>
  </si>
  <si>
    <t>Edinburgh, City of</t>
  </si>
  <si>
    <t>Orkney Islands</t>
  </si>
  <si>
    <t>Perth and Kinross</t>
  </si>
  <si>
    <t>Shetland Islands</t>
  </si>
  <si>
    <t>May</t>
  </si>
  <si>
    <t>October</t>
  </si>
  <si>
    <t>November</t>
  </si>
  <si>
    <t>December</t>
  </si>
  <si>
    <t>January</t>
  </si>
  <si>
    <t>February</t>
  </si>
  <si>
    <t>March</t>
  </si>
  <si>
    <t>Local authority</t>
  </si>
  <si>
    <t>% of Estimated Funding Spent or Committed</t>
  </si>
  <si>
    <t>For Chart 1:</t>
  </si>
  <si>
    <t>For Chart 2:</t>
  </si>
  <si>
    <t>100% line</t>
  </si>
  <si>
    <t>Total award value spent</t>
  </si>
  <si>
    <t>Average award value</t>
  </si>
  <si>
    <t>% of total estimated funding spent</t>
  </si>
  <si>
    <r>
      <t>Funding announced to date</t>
    </r>
    <r>
      <rPr>
        <b/>
        <vertAlign val="superscript"/>
        <sz val="10"/>
        <color theme="1"/>
        <rFont val="Arial"/>
        <family val="2"/>
      </rPr>
      <t>1</t>
    </r>
  </si>
  <si>
    <t>1. Tranche 1 Bedroom Tax Mitigation plus 'Other DHPs' funding streams.</t>
  </si>
  <si>
    <r>
      <t>Total estimated funding</t>
    </r>
    <r>
      <rPr>
        <b/>
        <vertAlign val="superscript"/>
        <sz val="10"/>
        <color theme="1"/>
        <rFont val="Arial"/>
        <family val="2"/>
      </rPr>
      <t>2</t>
    </r>
  </si>
  <si>
    <r>
      <t>Expenditure above total estimated funding</t>
    </r>
    <r>
      <rPr>
        <b/>
        <vertAlign val="superscript"/>
        <sz val="10"/>
        <rFont val="Arial"/>
        <family val="2"/>
      </rPr>
      <t>2</t>
    </r>
  </si>
  <si>
    <r>
      <t>Total estimated funding remaining</t>
    </r>
    <r>
      <rPr>
        <b/>
        <vertAlign val="superscript"/>
        <sz val="10"/>
        <rFont val="Arial"/>
        <family val="2"/>
      </rPr>
      <t>2</t>
    </r>
  </si>
  <si>
    <t>Table 1</t>
  </si>
  <si>
    <t>Table 2</t>
  </si>
  <si>
    <t>Table 3</t>
  </si>
  <si>
    <t>Table 4</t>
  </si>
  <si>
    <t>Chart 1</t>
  </si>
  <si>
    <t>Chart 2</t>
  </si>
  <si>
    <t>Actual Spent or Committed 2018/19</t>
  </si>
  <si>
    <t>1. East Renfrewshire cannot provide data on number of decisions. This is because their system does not record determinations which are ‘unsuccessful’. The number of determinations has been assumed to be the same as the number of applications.</t>
  </si>
  <si>
    <t>Whilst figures generally increase month on month in each LA area, some awards committed through to the end of the financial year may be cancelled, for example if a person moves house and no longer requires DHP assistance.  As a result, this can lead to small monthly reductions in the amount of DHP awards spent or committed in some LAs.</t>
  </si>
  <si>
    <r>
      <t>Award Rate</t>
    </r>
    <r>
      <rPr>
        <b/>
        <vertAlign val="superscript"/>
        <sz val="10"/>
        <color theme="1"/>
        <rFont val="Arial"/>
        <family val="2"/>
      </rPr>
      <t>2</t>
    </r>
  </si>
  <si>
    <r>
      <t>East Renfrewshire</t>
    </r>
    <r>
      <rPr>
        <vertAlign val="superscript"/>
        <sz val="10"/>
        <color theme="1"/>
        <rFont val="Arial"/>
        <family val="2"/>
      </rPr>
      <t>1</t>
    </r>
  </si>
  <si>
    <t>Discretionary Housing Payments in Scotland: 1 April 2019 to 31 March 2020</t>
  </si>
  <si>
    <t>Funding Allocation, 2019/20</t>
  </si>
  <si>
    <t>Applications, Determinations, Awards and Total Award Value, 2019/20</t>
  </si>
  <si>
    <t>Actual or committed expenditure profile, 2019/20</t>
  </si>
  <si>
    <t>Funding and expenditure, 2019/20</t>
  </si>
  <si>
    <t>Actual or committed expenditure profile  - 2018/19 and 2019/20</t>
  </si>
  <si>
    <t>Proportion of estimated 2019/20</t>
  </si>
  <si>
    <t>Table 1: Funding Allocation for 2019/20</t>
  </si>
  <si>
    <t>Table 2:  Applications, Determinations, Awards and Total Award Value, 2019/20</t>
  </si>
  <si>
    <t>Table 3: Actual or committed expenditure profile, 2019/20</t>
  </si>
  <si>
    <t>Actual Spent or Committed 2019/20</t>
  </si>
  <si>
    <t>Table 4: Funding and expenditure, 2019/20</t>
  </si>
  <si>
    <t>Figures rounded to the nearest five applications/decisions/awards and the nearest pound of expenditure.</t>
  </si>
  <si>
    <t>1. Italicised figures for Falkirk, North Lanarkshire and the Shetland Islands have been estimated from the previous year's trend. Figures for Clackmannanshire and East Ayrshire have been estimated as the mid point(s) between months where data has been supplied.</t>
  </si>
  <si>
    <r>
      <t>Clackmannanshire</t>
    </r>
    <r>
      <rPr>
        <vertAlign val="superscript"/>
        <sz val="10"/>
        <color theme="1"/>
        <rFont val="Arial"/>
        <family val="2"/>
      </rPr>
      <t>1</t>
    </r>
  </si>
  <si>
    <r>
      <t>East Ayrshire</t>
    </r>
    <r>
      <rPr>
        <vertAlign val="superscript"/>
        <sz val="10"/>
        <color theme="1"/>
        <rFont val="Arial"/>
        <family val="2"/>
      </rPr>
      <t>1</t>
    </r>
  </si>
  <si>
    <r>
      <t>Shetland Islands</t>
    </r>
    <r>
      <rPr>
        <vertAlign val="superscript"/>
        <sz val="10"/>
        <color theme="1"/>
        <rFont val="Arial"/>
        <family val="2"/>
      </rPr>
      <t>1</t>
    </r>
  </si>
  <si>
    <r>
      <t>Falkirk</t>
    </r>
    <r>
      <rPr>
        <vertAlign val="superscript"/>
        <sz val="10"/>
        <color theme="1"/>
        <rFont val="Arial"/>
        <family val="2"/>
      </rPr>
      <t>1</t>
    </r>
  </si>
  <si>
    <r>
      <t>North Lanarkshire</t>
    </r>
    <r>
      <rPr>
        <vertAlign val="superscript"/>
        <sz val="10"/>
        <color theme="1"/>
        <rFont val="Arial"/>
        <family val="2"/>
      </rPr>
      <t>1</t>
    </r>
  </si>
  <si>
    <t>2. A number of local authorities have fewer applications than decisions and awards because they have systems and processes set up so that a single application can have multiple decisions and awards made. This typically reflects RSRS cases where awards have been extended from the previous year, but for which no new applications have been required by the Local Authority. These figures have not been amended (as done in previous publications) to show a higher application than decision and award rate. Additionally, some decisions may have been taken on applications received prior to 1 April 2019.</t>
  </si>
  <si>
    <t>Estimated Tranche 2 funding</t>
  </si>
  <si>
    <t>Final funding</t>
  </si>
  <si>
    <t>Total DHP funding (SG)</t>
  </si>
  <si>
    <r>
      <t xml:space="preserve">Expenditure above intial funding announced </t>
    </r>
    <r>
      <rPr>
        <b/>
        <vertAlign val="superscript"/>
        <sz val="10"/>
        <rFont val="Arial"/>
        <family val="2"/>
      </rPr>
      <t>1</t>
    </r>
  </si>
  <si>
    <r>
      <t xml:space="preserve">Expenditure below intial funding announced </t>
    </r>
    <r>
      <rPr>
        <b/>
        <vertAlign val="superscript"/>
        <sz val="10"/>
        <rFont val="Arial"/>
        <family val="2"/>
      </rPr>
      <t>1</t>
    </r>
  </si>
  <si>
    <t>Figures may not sum due to rounding.</t>
  </si>
  <si>
    <r>
      <t>Initial funding (local government finance order)</t>
    </r>
    <r>
      <rPr>
        <b/>
        <vertAlign val="superscript"/>
        <sz val="10"/>
        <color theme="1"/>
        <rFont val="Arial"/>
        <family val="2"/>
      </rPr>
      <t>1</t>
    </r>
  </si>
  <si>
    <r>
      <t>Tranche 1 Bedroom Tax mitigation</t>
    </r>
    <r>
      <rPr>
        <b/>
        <vertAlign val="superscript"/>
        <sz val="10"/>
        <color theme="1"/>
        <rFont val="Arial"/>
        <family val="2"/>
      </rPr>
      <t>2</t>
    </r>
  </si>
  <si>
    <r>
      <t>Other DHPs</t>
    </r>
    <r>
      <rPr>
        <b/>
        <vertAlign val="superscript"/>
        <sz val="10"/>
        <color theme="1"/>
        <rFont val="Arial"/>
        <family val="2"/>
      </rPr>
      <t>3</t>
    </r>
  </si>
  <si>
    <r>
      <t>Estimated tranche 2 Bedroom Tax mitigation</t>
    </r>
    <r>
      <rPr>
        <b/>
        <vertAlign val="superscript"/>
        <sz val="10"/>
        <color theme="1"/>
        <rFont val="Arial"/>
        <family val="2"/>
      </rPr>
      <t>4</t>
    </r>
  </si>
  <si>
    <r>
      <t>Total estimated funding to fully mitigate RSRS (Tranche 1 and 2 bedroom tax mitigation)</t>
    </r>
    <r>
      <rPr>
        <b/>
        <vertAlign val="superscript"/>
        <sz val="10"/>
        <color theme="1"/>
        <rFont val="Arial"/>
        <family val="2"/>
      </rPr>
      <t>5</t>
    </r>
  </si>
  <si>
    <t>1. Amounts are calculated and presented here to the nearest pound - however, when payments go to local authorities through the local government finance order they are rounded to nearest thousand pounds.</t>
  </si>
  <si>
    <t>2. This represents 80% of the estimated spend on the bedroom tax. A second tranche of funding will follow and reimburse local authorities for their spending over and above tranche 1 funding in mitigating the bedroom tax</t>
  </si>
  <si>
    <t>3. This includes Core funding, Local Housing Allowance and Benefit Cap funding</t>
  </si>
  <si>
    <t xml:space="preserve">4. Estimated additional funding to fully mitigate the bedroom tax. </t>
  </si>
  <si>
    <t>5. RSRS = Removal of the spare room subsidy</t>
  </si>
  <si>
    <r>
      <t>Total estimated DHP funding</t>
    </r>
    <r>
      <rPr>
        <b/>
        <vertAlign val="superscript"/>
        <sz val="10"/>
        <color theme="1"/>
        <rFont val="Arial"/>
        <family val="2"/>
      </rPr>
      <t>6</t>
    </r>
  </si>
  <si>
    <r>
      <t>Tranche 2 Bedroom Tax mitigation</t>
    </r>
    <r>
      <rPr>
        <b/>
        <vertAlign val="superscript"/>
        <sz val="10"/>
        <color theme="1"/>
        <rFont val="Arial"/>
        <family val="2"/>
      </rPr>
      <t>7</t>
    </r>
  </si>
  <si>
    <t>7. Calculated in May 2020 using informal management information gathered from local authorities and pubished separately.</t>
  </si>
  <si>
    <t>6. Estimated total funding is based on the estimate to fully mitigate the bedroom tax and a further estimate for other DHPs.</t>
  </si>
  <si>
    <r>
      <t>Local authority additional DHP funding</t>
    </r>
    <r>
      <rPr>
        <b/>
        <vertAlign val="superscript"/>
        <sz val="10"/>
        <color theme="1"/>
        <rFont val="Arial"/>
        <family val="2"/>
      </rPr>
      <t>8</t>
    </r>
  </si>
  <si>
    <t>8. Local authority additional funding has been calculated by subtracting the amount funded by Scottish Government from the total amount that local authorities reported spending.</t>
  </si>
  <si>
    <t>2. Estimated budget of £63.2 million was based on £52.3 million estimate to mitigate the bedroom tax and a further £10.9 million for other DHPs.  The final allocation from the Scottish Goverment is presented in Table 1. Management information figures on expenditure by funding stream is published separately.</t>
  </si>
  <si>
    <t>Combination</t>
  </si>
  <si>
    <t>Core</t>
  </si>
  <si>
    <t>Local Housing Allowance</t>
  </si>
  <si>
    <t>Benefit Cap</t>
  </si>
  <si>
    <t>Removal of Spare Room Subsidy</t>
  </si>
  <si>
    <t>Percentage of estimated funding spent</t>
  </si>
  <si>
    <t>Award value remaining</t>
  </si>
  <si>
    <t>Award Value Spent</t>
  </si>
  <si>
    <t>Estimate</t>
  </si>
  <si>
    <t xml:space="preserve">Percentage of award value spent  </t>
  </si>
  <si>
    <t xml:space="preserve">3 Total award value spent is the sum of the five funding streams- Benefit Cap, RSRS/Bedroom Tax, Local Housing Allowance, Other/Core (non welfare reform) and a combination figure. </t>
  </si>
  <si>
    <t xml:space="preserve">2. Estimated total funding is based on the estimate to fully mitigate the bedroom tax and a further estimate for other DHPs (Benefit Cap, Local Housing Allowance and Core). </t>
  </si>
  <si>
    <t>1. RSRS = Removal of the spare room subsidy</t>
  </si>
  <si>
    <t xml:space="preserve">% of total estimated funding spent </t>
  </si>
  <si>
    <r>
      <t>Total award value spent (management information)</t>
    </r>
    <r>
      <rPr>
        <b/>
        <vertAlign val="superscript"/>
        <sz val="10"/>
        <color theme="1"/>
        <rFont val="Arial"/>
        <family val="2"/>
      </rPr>
      <t>3</t>
    </r>
  </si>
  <si>
    <t>Award value spent</t>
  </si>
  <si>
    <t>% of Core funding spent</t>
  </si>
  <si>
    <t>Estimated Funding</t>
  </si>
  <si>
    <t>% of LHA funding spent</t>
  </si>
  <si>
    <t>% of Benefit Cap funding spent</t>
  </si>
  <si>
    <t>% of funding to fully mitigate RSRS spent</t>
  </si>
  <si>
    <t>Estimated funding</t>
  </si>
  <si>
    <t>Combination of all funding streams</t>
  </si>
  <si>
    <t>Core (non welfare reform)</t>
  </si>
  <si>
    <t>Local Housing Allowance (LHA)</t>
  </si>
  <si>
    <r>
      <t>Mitigation of RSRS (Tranche 1 and 2 bedroom tax mitigation)</t>
    </r>
    <r>
      <rPr>
        <b/>
        <vertAlign val="superscript"/>
        <sz val="10"/>
        <color theme="1"/>
        <rFont val="Arial"/>
        <family val="2"/>
      </rPr>
      <t>1</t>
    </r>
  </si>
  <si>
    <t>Table 1: Management Information - Funding and actual expenditure for 2019/20, as at 31 March 2020</t>
  </si>
  <si>
    <t>Table 5</t>
  </si>
  <si>
    <t>Management Information - Funding and expenditure for 2019/20 as at 31 March 2020</t>
  </si>
  <si>
    <t>Management Information - Proportion of DHP actual spend by funding stream</t>
  </si>
  <si>
    <t>Management Information - Proportion of estimated 2019/20 DHP funding spent (actual) by funding stream</t>
  </si>
  <si>
    <t>Management Information - DHP actual funding spent by each Local Authority broken down by funding stream</t>
  </si>
  <si>
    <t>Chart 3</t>
  </si>
  <si>
    <t>Chart 4</t>
  </si>
  <si>
    <t>Chart 5</t>
  </si>
  <si>
    <t>Management information - expenditure by funding stream</t>
  </si>
  <si>
    <t>Official statistics - applications, determinations, awards, total award value</t>
  </si>
  <si>
    <t>Figures may not sum due to rounding. Total expenditure by local authority may differ from total expenditure in Table 2 by up to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</si>
</sst>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8" formatCode="&quot;£&quot;#,##0.00;[Red]\-&quot;£&quot;#,##0.00"/>
    <numFmt numFmtId="43" formatCode="_-* #,##0.00_-;\-* #,##0.00_-;_-* &quot;-&quot;??_-;_-@_-"/>
    <numFmt numFmtId="44" formatCode="_-&quot;£&quot;* #,##0.00_-;\-&quot;£&quot;* #,##0.00_-;_-&quot;£&quot;* &quot;-&quot;??_-;_-@_-"/>
    <numFmt numFmtId="164" formatCode="_-&quot;£&quot;* #,##0_-;\-&quot;£&quot;* #,##0_-;_-&quot;£&quot;* &quot;-&quot;??_-;_-@_-"/>
    <numFmt numFmtId="165" formatCode="_-* #,##0_-;\-* #,##0_-;_-* &quot;-&quot;??_-;_-@_-"/>
    <numFmt numFmtId="166" formatCode="\ &quot;£&quot;#.0,&quot; m&quot;;\ "/>
    <numFmt numFmtId="167" formatCode="&quot;£&quot;#,##0;[Red]&quot;£&quot;#,##0"/>
    <numFmt numFmtId="168" formatCode="0.0%"/>
  </numFmts>
  <fonts count="21" x14ac:knownFonts="1">
    <font>
      <sz val="10"/>
      <color theme="1"/>
      <name val="Arial"/>
      <family val="2"/>
    </font>
    <font>
      <sz val="11"/>
      <color theme="1"/>
      <name val="Calibri"/>
      <family val="2"/>
      <scheme val="minor"/>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vertAlign val="superscript"/>
      <sz val="10"/>
      <color theme="1"/>
      <name val="Arial"/>
      <family val="2"/>
    </font>
    <font>
      <sz val="10"/>
      <name val="Arial"/>
      <family val="2"/>
    </font>
    <font>
      <vertAlign val="superscript"/>
      <sz val="10"/>
      <color theme="1"/>
      <name val="Arial"/>
      <family val="2"/>
    </font>
    <font>
      <sz val="12"/>
      <color theme="1"/>
      <name val="Arial"/>
      <family val="2"/>
    </font>
    <font>
      <b/>
      <sz val="10"/>
      <name val="Arial"/>
      <family val="2"/>
    </font>
    <font>
      <sz val="10"/>
      <color rgb="FF0000FF"/>
      <name val="Arial"/>
      <family val="2"/>
    </font>
    <font>
      <sz val="11"/>
      <color rgb="FF000000"/>
      <name val="Calibri"/>
      <family val="2"/>
      <scheme val="minor"/>
    </font>
    <font>
      <b/>
      <sz val="10"/>
      <color rgb="FFFF0000"/>
      <name val="Arial"/>
      <family val="2"/>
    </font>
    <font>
      <sz val="10"/>
      <color rgb="FFFF0000"/>
      <name val="Arial"/>
      <family val="2"/>
    </font>
    <font>
      <b/>
      <vertAlign val="superscript"/>
      <sz val="10"/>
      <name val="Arial"/>
      <family val="2"/>
    </font>
    <font>
      <b/>
      <sz val="28"/>
      <color rgb="FF000000"/>
      <name val="Calibri"/>
      <family val="2"/>
    </font>
    <font>
      <u/>
      <sz val="10"/>
      <color theme="10"/>
      <name val="Arial"/>
      <family val="2"/>
    </font>
    <font>
      <i/>
      <sz val="10"/>
      <color theme="1"/>
      <name val="Arial"/>
      <family val="2"/>
    </font>
    <font>
      <b/>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bottom/>
      <diagonal/>
    </border>
  </borders>
  <cellStyleXfs count="16">
    <xf numFmtId="0" fontId="0" fillId="0" borderId="0"/>
    <xf numFmtId="44" fontId="3" fillId="0" borderId="0" applyFont="0" applyFill="0" applyBorder="0" applyAlignment="0" applyProtection="0"/>
    <xf numFmtId="0" fontId="10" fillId="0" borderId="0"/>
    <xf numFmtId="0" fontId="8" fillId="3" borderId="5">
      <alignment vertical="center"/>
      <protection locked="0"/>
    </xf>
    <xf numFmtId="9" fontId="3" fillId="0" borderId="0" applyFont="0" applyFill="0" applyBorder="0" applyAlignment="0" applyProtection="0"/>
    <xf numFmtId="0" fontId="2" fillId="0" borderId="0"/>
    <xf numFmtId="0" fontId="13" fillId="0" borderId="0"/>
    <xf numFmtId="43" fontId="13" fillId="0" borderId="0" applyFont="0" applyFill="0" applyBorder="0" applyAlignment="0" applyProtection="0"/>
    <xf numFmtId="0" fontId="18" fillId="0" borderId="0" applyNumberFormat="0" applyFill="0" applyBorder="0" applyAlignment="0" applyProtection="0"/>
    <xf numFmtId="43" fontId="3" fillId="0" borderId="0" applyFont="0" applyFill="0" applyBorder="0" applyAlignment="0" applyProtection="0"/>
    <xf numFmtId="0" fontId="3" fillId="0" borderId="0"/>
    <xf numFmtId="44" fontId="1" fillId="0" borderId="0" applyFont="0" applyFill="0" applyBorder="0" applyAlignment="0" applyProtection="0"/>
    <xf numFmtId="44" fontId="3" fillId="0" borderId="0" applyFont="0" applyFill="0" applyBorder="0" applyAlignment="0" applyProtection="0"/>
    <xf numFmtId="0" fontId="1" fillId="0" borderId="0"/>
    <xf numFmtId="9" fontId="1" fillId="0" borderId="0" applyFont="0" applyFill="0" applyBorder="0" applyAlignment="0" applyProtection="0"/>
    <xf numFmtId="9" fontId="3" fillId="0" borderId="0" applyFont="0" applyFill="0" applyBorder="0" applyAlignment="0" applyProtection="0"/>
  </cellStyleXfs>
  <cellXfs count="178">
    <xf numFmtId="0" fontId="0" fillId="0" borderId="0" xfId="0"/>
    <xf numFmtId="0" fontId="4" fillId="0" borderId="0" xfId="0" applyFont="1"/>
    <xf numFmtId="0" fontId="4" fillId="2" borderId="0" xfId="0" applyFont="1" applyFill="1"/>
    <xf numFmtId="0" fontId="0" fillId="2" borderId="0" xfId="0" applyFill="1"/>
    <xf numFmtId="0" fontId="4" fillId="2" borderId="1" xfId="0" applyFont="1" applyFill="1" applyBorder="1" applyAlignment="1">
      <alignment horizontal="left" vertical="center"/>
    </xf>
    <xf numFmtId="0" fontId="4" fillId="2" borderId="1" xfId="0" applyFont="1" applyFill="1" applyBorder="1" applyAlignment="1">
      <alignment horizontal="center" vertical="center" wrapText="1"/>
    </xf>
    <xf numFmtId="0" fontId="4" fillId="2" borderId="0" xfId="0" applyFont="1" applyFill="1" applyBorder="1" applyAlignment="1">
      <alignment horizontal="left" vertical="center"/>
    </xf>
    <xf numFmtId="0" fontId="4" fillId="2" borderId="0" xfId="0" applyFont="1" applyFill="1" applyBorder="1" applyAlignment="1">
      <alignment horizontal="center" vertical="center"/>
    </xf>
    <xf numFmtId="0" fontId="4" fillId="2" borderId="2" xfId="0" applyFont="1" applyFill="1" applyBorder="1" applyAlignment="1">
      <alignment horizontal="left" vertical="center"/>
    </xf>
    <xf numFmtId="164" fontId="5" fillId="2" borderId="2" xfId="1" applyNumberFormat="1" applyFont="1" applyFill="1" applyBorder="1" applyAlignment="1"/>
    <xf numFmtId="164" fontId="5" fillId="2" borderId="2" xfId="1" applyNumberFormat="1" applyFont="1" applyFill="1" applyBorder="1" applyAlignment="1">
      <alignment horizontal="right"/>
    </xf>
    <xf numFmtId="164" fontId="4" fillId="2" borderId="1" xfId="0" applyNumberFormat="1" applyFont="1" applyFill="1" applyBorder="1"/>
    <xf numFmtId="0" fontId="0" fillId="2" borderId="0" xfId="0" applyFill="1" applyAlignment="1">
      <alignment horizontal="left"/>
    </xf>
    <xf numFmtId="0" fontId="4" fillId="2" borderId="1" xfId="0" applyFont="1" applyFill="1" applyBorder="1"/>
    <xf numFmtId="164" fontId="0" fillId="2" borderId="2" xfId="1" applyNumberFormat="1" applyFont="1" applyFill="1" applyBorder="1"/>
    <xf numFmtId="164" fontId="4" fillId="2" borderId="1" xfId="1" applyNumberFormat="1" applyFont="1" applyFill="1" applyBorder="1"/>
    <xf numFmtId="164" fontId="0" fillId="2" borderId="0" xfId="0" applyNumberFormat="1" applyFill="1"/>
    <xf numFmtId="0" fontId="4" fillId="2" borderId="4" xfId="0" applyFont="1" applyFill="1" applyBorder="1" applyAlignment="1">
      <alignment horizontal="left" vertical="center"/>
    </xf>
    <xf numFmtId="164" fontId="5" fillId="2" borderId="4" xfId="1" applyNumberFormat="1" applyFont="1" applyFill="1" applyBorder="1" applyAlignment="1">
      <alignment horizontal="right"/>
    </xf>
    <xf numFmtId="0" fontId="0" fillId="2" borderId="0" xfId="0" applyFill="1" applyAlignment="1">
      <alignment horizontal="center" wrapText="1"/>
    </xf>
    <xf numFmtId="9" fontId="0" fillId="2" borderId="2" xfId="4" applyFont="1" applyFill="1" applyBorder="1" applyAlignment="1">
      <alignment horizontal="right" vertical="center"/>
    </xf>
    <xf numFmtId="9" fontId="4" fillId="2" borderId="1" xfId="4" applyFont="1" applyFill="1" applyBorder="1" applyAlignment="1">
      <alignment horizontal="right" vertical="center"/>
    </xf>
    <xf numFmtId="0" fontId="11" fillId="2" borderId="3" xfId="0" applyFont="1" applyFill="1" applyBorder="1" applyAlignment="1">
      <alignment horizontal="center" vertical="center" wrapText="1"/>
    </xf>
    <xf numFmtId="0" fontId="12" fillId="2" borderId="0" xfId="0" applyFont="1" applyFill="1"/>
    <xf numFmtId="164" fontId="0" fillId="2" borderId="4" xfId="1" applyNumberFormat="1" applyFont="1" applyFill="1" applyBorder="1"/>
    <xf numFmtId="9" fontId="0" fillId="2" borderId="4" xfId="4" applyFont="1" applyFill="1" applyBorder="1" applyAlignment="1">
      <alignment horizontal="right" vertical="center"/>
    </xf>
    <xf numFmtId="164" fontId="4" fillId="2" borderId="1" xfId="1" applyNumberFormat="1" applyFont="1" applyFill="1" applyBorder="1" applyAlignment="1">
      <alignment horizontal="left"/>
    </xf>
    <xf numFmtId="0" fontId="0" fillId="2" borderId="0" xfId="0" applyFill="1"/>
    <xf numFmtId="164" fontId="4" fillId="4" borderId="1" xfId="1" applyNumberFormat="1" applyFont="1" applyFill="1" applyBorder="1" applyAlignment="1">
      <alignment horizontal="left"/>
    </xf>
    <xf numFmtId="0" fontId="0" fillId="2" borderId="0" xfId="0" applyFont="1" applyFill="1" applyAlignment="1">
      <alignment horizontal="left" vertical="top"/>
    </xf>
    <xf numFmtId="0" fontId="2" fillId="2" borderId="0" xfId="0" applyFont="1" applyFill="1" applyAlignment="1">
      <alignment vertical="top"/>
    </xf>
    <xf numFmtId="0" fontId="0" fillId="2" borderId="0" xfId="0" applyFont="1" applyFill="1" applyAlignment="1">
      <alignment vertical="top"/>
    </xf>
    <xf numFmtId="165" fontId="0" fillId="2" borderId="0" xfId="0" applyNumberFormat="1" applyFont="1" applyFill="1" applyAlignment="1">
      <alignment vertical="top"/>
    </xf>
    <xf numFmtId="0" fontId="0" fillId="2" borderId="0" xfId="0" applyFont="1" applyFill="1"/>
    <xf numFmtId="0" fontId="2" fillId="2" borderId="0" xfId="0" applyFont="1" applyFill="1"/>
    <xf numFmtId="9" fontId="2" fillId="2" borderId="0" xfId="4" applyFont="1" applyFill="1"/>
    <xf numFmtId="164" fontId="14" fillId="2" borderId="0" xfId="1" applyNumberFormat="1" applyFont="1" applyFill="1" applyBorder="1" applyAlignment="1">
      <alignment horizontal="right"/>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164" fontId="3" fillId="2" borderId="2" xfId="1" applyNumberFormat="1" applyFont="1" applyFill="1" applyBorder="1"/>
    <xf numFmtId="9" fontId="3" fillId="2" borderId="2" xfId="4" applyFont="1" applyFill="1" applyBorder="1" applyAlignment="1">
      <alignment horizontal="right" vertical="center"/>
    </xf>
    <xf numFmtId="164" fontId="15" fillId="2" borderId="0" xfId="0" applyNumberFormat="1" applyFont="1" applyFill="1"/>
    <xf numFmtId="0" fontId="0" fillId="2" borderId="0" xfId="0" applyFill="1" applyAlignment="1">
      <alignment horizontal="center" vertical="center"/>
    </xf>
    <xf numFmtId="9" fontId="0" fillId="2" borderId="2" xfId="0" applyNumberFormat="1" applyFill="1" applyBorder="1"/>
    <xf numFmtId="9" fontId="0" fillId="2" borderId="4" xfId="0" applyNumberFormat="1" applyFill="1" applyBorder="1"/>
    <xf numFmtId="6" fontId="4" fillId="4" borderId="1" xfId="0" applyNumberFormat="1" applyFont="1" applyFill="1" applyBorder="1"/>
    <xf numFmtId="164" fontId="0" fillId="2" borderId="1" xfId="1" applyNumberFormat="1" applyFont="1" applyFill="1" applyBorder="1"/>
    <xf numFmtId="164" fontId="0" fillId="2" borderId="1" xfId="0" applyNumberFormat="1" applyFill="1" applyBorder="1"/>
    <xf numFmtId="0" fontId="14" fillId="2" borderId="0" xfId="0" applyFont="1" applyFill="1"/>
    <xf numFmtId="0" fontId="0" fillId="2" borderId="1" xfId="0" applyFont="1" applyFill="1" applyBorder="1"/>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0" fontId="0" fillId="2" borderId="1" xfId="0" applyFill="1" applyBorder="1"/>
    <xf numFmtId="164" fontId="0" fillId="0" borderId="1" xfId="1" applyNumberFormat="1" applyFont="1" applyBorder="1" applyAlignment="1"/>
    <xf numFmtId="164" fontId="0" fillId="0" borderId="1" xfId="1" applyNumberFormat="1" applyFont="1" applyBorder="1" applyAlignment="1">
      <alignment horizontal="right"/>
    </xf>
    <xf numFmtId="9" fontId="4" fillId="2" borderId="2" xfId="4" applyFont="1" applyFill="1" applyBorder="1" applyAlignment="1">
      <alignment horizontal="right" vertical="center"/>
    </xf>
    <xf numFmtId="6" fontId="0" fillId="4" borderId="1" xfId="0" applyNumberFormat="1" applyFill="1" applyBorder="1"/>
    <xf numFmtId="164" fontId="0" fillId="4" borderId="1" xfId="1" applyNumberFormat="1" applyFont="1" applyFill="1" applyBorder="1" applyAlignment="1">
      <alignment horizontal="left"/>
    </xf>
    <xf numFmtId="9" fontId="0" fillId="2" borderId="1" xfId="4" applyFont="1" applyFill="1" applyBorder="1" applyAlignment="1">
      <alignment horizontal="right" vertical="center"/>
    </xf>
    <xf numFmtId="9" fontId="0" fillId="2" borderId="2" xfId="0" applyNumberFormat="1" applyFont="1" applyFill="1" applyBorder="1"/>
    <xf numFmtId="164" fontId="0" fillId="2" borderId="1" xfId="1" applyNumberFormat="1" applyFont="1" applyFill="1" applyBorder="1" applyAlignment="1"/>
    <xf numFmtId="164" fontId="0" fillId="2" borderId="1" xfId="1" applyNumberFormat="1" applyFont="1" applyFill="1" applyBorder="1" applyAlignment="1">
      <alignment horizontal="right"/>
    </xf>
    <xf numFmtId="164" fontId="4" fillId="2" borderId="1" xfId="1" applyNumberFormat="1" applyFont="1" applyFill="1" applyBorder="1" applyAlignment="1">
      <alignment horizontal="right"/>
    </xf>
    <xf numFmtId="166" fontId="0" fillId="2" borderId="1" xfId="0" applyNumberFormat="1" applyFill="1" applyBorder="1"/>
    <xf numFmtId="164" fontId="0" fillId="2" borderId="0" xfId="0" applyNumberFormat="1" applyFont="1" applyFill="1" applyAlignment="1">
      <alignment vertical="top"/>
    </xf>
    <xf numFmtId="0" fontId="6" fillId="2" borderId="0" xfId="0" applyFont="1" applyFill="1" applyAlignment="1">
      <alignment horizontal="left" vertical="center"/>
    </xf>
    <xf numFmtId="0" fontId="17" fillId="2" borderId="0" xfId="0" applyFont="1" applyFill="1" applyAlignment="1">
      <alignment horizontal="center" vertical="center"/>
    </xf>
    <xf numFmtId="0" fontId="18" fillId="2" borderId="0" xfId="8" applyFill="1"/>
    <xf numFmtId="0" fontId="5" fillId="2" borderId="0" xfId="0" applyFont="1" applyFill="1" applyAlignment="1">
      <alignment horizontal="left" vertical="center" readingOrder="1"/>
    </xf>
    <xf numFmtId="0" fontId="4" fillId="2" borderId="1" xfId="0" applyFont="1" applyFill="1" applyBorder="1" applyAlignment="1">
      <alignment horizontal="center" vertical="center"/>
    </xf>
    <xf numFmtId="9" fontId="4" fillId="2" borderId="1" xfId="0" applyNumberFormat="1" applyFont="1" applyFill="1" applyBorder="1"/>
    <xf numFmtId="3" fontId="14" fillId="2" borderId="0" xfId="0" applyNumberFormat="1" applyFont="1" applyFill="1" applyBorder="1" applyAlignment="1">
      <alignment horizontal="right"/>
    </xf>
    <xf numFmtId="6" fontId="0" fillId="2" borderId="1" xfId="0" applyNumberFormat="1" applyFill="1" applyBorder="1"/>
    <xf numFmtId="6" fontId="4" fillId="2" borderId="1" xfId="0" applyNumberFormat="1" applyFont="1" applyFill="1" applyBorder="1"/>
    <xf numFmtId="8" fontId="0" fillId="2" borderId="0" xfId="0" applyNumberFormat="1" applyFont="1" applyFill="1" applyAlignment="1">
      <alignment horizontal="left" vertical="top"/>
    </xf>
    <xf numFmtId="6" fontId="0" fillId="2" borderId="0" xfId="0" applyNumberFormat="1" applyFill="1"/>
    <xf numFmtId="0" fontId="0" fillId="0" borderId="1" xfId="0" applyFill="1" applyBorder="1"/>
    <xf numFmtId="166" fontId="0" fillId="0" borderId="1" xfId="0" applyNumberFormat="1" applyFill="1" applyBorder="1"/>
    <xf numFmtId="164" fontId="3" fillId="0" borderId="1" xfId="1" applyNumberFormat="1" applyFont="1" applyFill="1" applyBorder="1" applyAlignment="1">
      <alignment horizontal="right"/>
    </xf>
    <xf numFmtId="3" fontId="0" fillId="2" borderId="1" xfId="0" applyNumberFormat="1" applyFont="1" applyFill="1" applyBorder="1" applyAlignment="1"/>
    <xf numFmtId="9" fontId="0" fillId="2" borderId="1" xfId="0" applyNumberFormat="1" applyFont="1" applyFill="1" applyBorder="1"/>
    <xf numFmtId="164" fontId="19" fillId="0" borderId="1" xfId="1" applyNumberFormat="1" applyFont="1" applyFill="1" applyBorder="1" applyAlignment="1">
      <alignment horizontal="center" vertical="center"/>
    </xf>
    <xf numFmtId="164" fontId="19" fillId="0" borderId="1" xfId="1" applyNumberFormat="1" applyFont="1" applyFill="1" applyBorder="1" applyAlignment="1">
      <alignment horizontal="right"/>
    </xf>
    <xf numFmtId="164" fontId="19" fillId="2" borderId="0" xfId="1" applyNumberFormat="1" applyFont="1" applyFill="1"/>
    <xf numFmtId="164" fontId="3" fillId="0" borderId="1" xfId="1" applyNumberFormat="1" applyFont="1" applyBorder="1" applyAlignment="1">
      <alignment horizontal="right"/>
    </xf>
    <xf numFmtId="164" fontId="5" fillId="0" borderId="1" xfId="1" applyNumberFormat="1" applyFont="1" applyBorder="1"/>
    <xf numFmtId="9" fontId="3" fillId="2" borderId="3" xfId="4" applyFont="1" applyFill="1" applyBorder="1" applyAlignment="1">
      <alignment horizontal="right" vertical="center"/>
    </xf>
    <xf numFmtId="165" fontId="0" fillId="2" borderId="0" xfId="9" applyNumberFormat="1" applyFont="1" applyFill="1"/>
    <xf numFmtId="0" fontId="0" fillId="2" borderId="0" xfId="0" applyFill="1" applyAlignment="1">
      <alignment wrapText="1"/>
    </xf>
    <xf numFmtId="0" fontId="4" fillId="4" borderId="3" xfId="0" applyFont="1" applyFill="1" applyBorder="1" applyAlignment="1">
      <alignment horizontal="center" vertical="center" wrapText="1"/>
    </xf>
    <xf numFmtId="0" fontId="4" fillId="2" borderId="1" xfId="0" applyFont="1" applyFill="1" applyBorder="1" applyAlignment="1">
      <alignment horizontal="center" vertical="center"/>
    </xf>
    <xf numFmtId="164" fontId="0" fillId="2" borderId="1" xfId="0" applyNumberFormat="1" applyFont="1" applyFill="1" applyBorder="1"/>
    <xf numFmtId="3" fontId="4" fillId="2" borderId="1" xfId="0" applyNumberFormat="1" applyFont="1" applyFill="1" applyBorder="1" applyAlignment="1"/>
    <xf numFmtId="0" fontId="3" fillId="2" borderId="0" xfId="10" applyFill="1"/>
    <xf numFmtId="164" fontId="3" fillId="2" borderId="0" xfId="11" applyNumberFormat="1" applyFont="1" applyFill="1" applyAlignment="1">
      <alignment horizontal="center" vertical="center"/>
    </xf>
    <xf numFmtId="164" fontId="0" fillId="2" borderId="7" xfId="11" applyNumberFormat="1" applyFont="1" applyFill="1" applyBorder="1" applyAlignment="1">
      <alignment horizontal="center" vertical="center"/>
    </xf>
    <xf numFmtId="0" fontId="3" fillId="2" borderId="1" xfId="10" applyFill="1" applyBorder="1"/>
    <xf numFmtId="164" fontId="0" fillId="2" borderId="1" xfId="12" applyNumberFormat="1" applyFont="1" applyFill="1" applyBorder="1" applyAlignment="1">
      <alignment horizontal="left" vertical="center"/>
    </xf>
    <xf numFmtId="164" fontId="0" fillId="2" borderId="7" xfId="12" applyNumberFormat="1" applyFont="1" applyFill="1" applyBorder="1" applyAlignment="1">
      <alignment horizontal="left" vertical="center"/>
    </xf>
    <xf numFmtId="164" fontId="0" fillId="2" borderId="1" xfId="11" applyNumberFormat="1" applyFont="1" applyFill="1" applyBorder="1" applyAlignment="1">
      <alignment horizontal="center" vertical="center"/>
    </xf>
    <xf numFmtId="164" fontId="0" fillId="2" borderId="1" xfId="12" applyNumberFormat="1" applyFont="1" applyFill="1" applyBorder="1" applyAlignment="1">
      <alignment horizontal="left"/>
    </xf>
    <xf numFmtId="0" fontId="3" fillId="2" borderId="0" xfId="10" applyFill="1" applyAlignment="1">
      <alignment wrapText="1"/>
    </xf>
    <xf numFmtId="164" fontId="3" fillId="2" borderId="0" xfId="11" applyNumberFormat="1" applyFont="1" applyFill="1" applyAlignment="1">
      <alignment horizontal="center" vertical="center" wrapText="1"/>
    </xf>
    <xf numFmtId="0" fontId="3" fillId="2" borderId="1" xfId="10" applyFont="1" applyFill="1" applyBorder="1" applyAlignment="1">
      <alignment horizontal="center" vertical="center" wrapText="1"/>
    </xf>
    <xf numFmtId="164" fontId="3" fillId="2" borderId="1" xfId="11" applyNumberFormat="1" applyFont="1" applyFill="1" applyBorder="1" applyAlignment="1">
      <alignment horizontal="center" vertical="center" wrapText="1"/>
    </xf>
    <xf numFmtId="0" fontId="3" fillId="2" borderId="1" xfId="10" applyFont="1" applyFill="1" applyBorder="1" applyAlignment="1">
      <alignment vertical="center" wrapText="1"/>
    </xf>
    <xf numFmtId="0" fontId="4" fillId="2" borderId="0" xfId="10" applyFont="1" applyFill="1"/>
    <xf numFmtId="9" fontId="3" fillId="2" borderId="1" xfId="14" applyFont="1" applyFill="1" applyBorder="1" applyAlignment="1">
      <alignment horizontal="center" vertical="center" wrapText="1"/>
    </xf>
    <xf numFmtId="164" fontId="3" fillId="2" borderId="1" xfId="12" applyNumberFormat="1" applyFont="1" applyFill="1" applyBorder="1" applyAlignment="1">
      <alignment horizontal="left" wrapText="1"/>
    </xf>
    <xf numFmtId="0" fontId="3" fillId="2" borderId="1" xfId="10" applyFont="1" applyFill="1" applyBorder="1" applyAlignment="1">
      <alignment wrapText="1"/>
    </xf>
    <xf numFmtId="0" fontId="3" fillId="2" borderId="0" xfId="10" applyFill="1" applyAlignment="1">
      <alignment vertical="top" wrapText="1"/>
    </xf>
    <xf numFmtId="0" fontId="4" fillId="2" borderId="0" xfId="10" applyFont="1" applyFill="1" applyAlignment="1">
      <alignment vertical="top" wrapText="1"/>
    </xf>
    <xf numFmtId="0" fontId="3" fillId="2" borderId="0" xfId="10" applyFill="1" applyAlignment="1">
      <alignment horizontal="left" wrapText="1"/>
    </xf>
    <xf numFmtId="0" fontId="3" fillId="2" borderId="0" xfId="10" applyFont="1" applyFill="1" applyBorder="1" applyAlignment="1">
      <alignment wrapText="1"/>
    </xf>
    <xf numFmtId="164" fontId="3" fillId="2" borderId="0" xfId="10" applyNumberFormat="1" applyFill="1" applyAlignment="1">
      <alignment horizontal="left" vertical="top" wrapText="1"/>
    </xf>
    <xf numFmtId="168" fontId="3" fillId="2" borderId="1" xfId="14" applyNumberFormat="1" applyFont="1" applyFill="1" applyBorder="1" applyAlignment="1">
      <alignment horizontal="center" vertical="center" wrapText="1"/>
    </xf>
    <xf numFmtId="0" fontId="3" fillId="2" borderId="0" xfId="10" applyFill="1" applyAlignment="1">
      <alignment horizontal="left" vertical="top" wrapText="1"/>
    </xf>
    <xf numFmtId="0" fontId="3" fillId="2" borderId="0" xfId="10" applyFill="1" applyAlignment="1">
      <alignment horizontal="center" vertical="center"/>
    </xf>
    <xf numFmtId="164" fontId="3" fillId="2" borderId="0" xfId="14" applyNumberFormat="1" applyFont="1" applyFill="1" applyAlignment="1">
      <alignment horizontal="center" vertical="center"/>
    </xf>
    <xf numFmtId="9" fontId="3" fillId="2" borderId="0" xfId="14" applyFont="1" applyFill="1" applyAlignment="1">
      <alignment horizontal="center" vertical="center"/>
    </xf>
    <xf numFmtId="164" fontId="3" fillId="2" borderId="0" xfId="10" applyNumberFormat="1" applyFill="1" applyAlignment="1">
      <alignment horizontal="center" vertical="center"/>
    </xf>
    <xf numFmtId="9" fontId="20" fillId="2" borderId="1" xfId="15" applyFont="1" applyFill="1" applyBorder="1" applyAlignment="1">
      <alignment horizontal="right" vertical="center"/>
    </xf>
    <xf numFmtId="164" fontId="4" fillId="2" borderId="6" xfId="11" applyNumberFormat="1" applyFont="1" applyFill="1" applyBorder="1" applyAlignment="1">
      <alignment horizontal="center" vertical="center"/>
    </xf>
    <xf numFmtId="164" fontId="4" fillId="2" borderId="1" xfId="11" applyNumberFormat="1" applyFont="1" applyFill="1" applyBorder="1" applyAlignment="1">
      <alignment horizontal="center" vertical="center"/>
    </xf>
    <xf numFmtId="164" fontId="4" fillId="2" borderId="1" xfId="12" applyNumberFormat="1" applyFont="1" applyFill="1" applyBorder="1" applyAlignment="1">
      <alignment horizontal="left"/>
    </xf>
    <xf numFmtId="9" fontId="0" fillId="2" borderId="1" xfId="15" applyFont="1" applyFill="1" applyBorder="1" applyAlignment="1">
      <alignment horizontal="right" vertical="center"/>
    </xf>
    <xf numFmtId="164" fontId="3" fillId="2" borderId="6" xfId="11" applyNumberFormat="1" applyFont="1" applyFill="1" applyBorder="1" applyAlignment="1">
      <alignment horizontal="center" vertical="center"/>
    </xf>
    <xf numFmtId="0" fontId="3" fillId="2" borderId="0" xfId="10" applyFill="1" applyBorder="1" applyAlignment="1">
      <alignment horizontal="center" vertical="center"/>
    </xf>
    <xf numFmtId="0" fontId="11" fillId="2" borderId="0" xfId="10" applyFont="1" applyFill="1" applyBorder="1" applyAlignment="1">
      <alignment horizontal="center" vertical="center" wrapText="1"/>
    </xf>
    <xf numFmtId="0" fontId="4" fillId="2" borderId="0" xfId="10" applyFont="1" applyFill="1" applyBorder="1" applyAlignment="1">
      <alignment horizontal="center" vertical="center" wrapText="1"/>
    </xf>
    <xf numFmtId="164" fontId="4" fillId="2" borderId="6" xfId="11" applyNumberFormat="1" applyFont="1" applyFill="1" applyBorder="1" applyAlignment="1">
      <alignment horizontal="center" vertical="center" wrapText="1"/>
    </xf>
    <xf numFmtId="0" fontId="4" fillId="2" borderId="6" xfId="10" applyFont="1" applyFill="1" applyBorder="1" applyAlignment="1">
      <alignment horizontal="center" vertical="center" wrapText="1"/>
    </xf>
    <xf numFmtId="164" fontId="4" fillId="2" borderId="1" xfId="11" applyNumberFormat="1" applyFont="1" applyFill="1" applyBorder="1" applyAlignment="1">
      <alignment horizontal="center" vertical="center" wrapText="1"/>
    </xf>
    <xf numFmtId="0" fontId="4" fillId="2" borderId="1" xfId="10" applyFont="1" applyFill="1" applyBorder="1" applyAlignment="1">
      <alignment horizontal="center" vertical="center" wrapText="1"/>
    </xf>
    <xf numFmtId="164" fontId="4" fillId="2" borderId="7" xfId="11" applyNumberFormat="1" applyFont="1" applyFill="1" applyBorder="1" applyAlignment="1">
      <alignment horizontal="center" vertical="center" wrapText="1"/>
    </xf>
    <xf numFmtId="0" fontId="11" fillId="2" borderId="8" xfId="10" applyFont="1" applyFill="1" applyBorder="1" applyAlignment="1">
      <alignment vertical="top" wrapText="1"/>
    </xf>
    <xf numFmtId="164" fontId="3" fillId="2" borderId="9" xfId="11" applyNumberFormat="1" applyFont="1" applyFill="1" applyBorder="1" applyAlignment="1">
      <alignment horizontal="center" vertical="center"/>
    </xf>
    <xf numFmtId="0" fontId="3" fillId="2" borderId="9" xfId="10" applyFill="1" applyBorder="1"/>
    <xf numFmtId="0" fontId="11" fillId="2" borderId="1" xfId="10" applyFont="1" applyFill="1" applyBorder="1" applyAlignment="1">
      <alignment horizontal="center" vertical="center" wrapText="1"/>
    </xf>
    <xf numFmtId="164" fontId="4" fillId="2" borderId="7" xfId="11" applyNumberFormat="1" applyFont="1" applyFill="1" applyBorder="1" applyAlignment="1">
      <alignment horizontal="center" vertical="center"/>
    </xf>
    <xf numFmtId="164" fontId="3" fillId="2" borderId="0" xfId="10" applyNumberFormat="1" applyFill="1"/>
    <xf numFmtId="9" fontId="3" fillId="2" borderId="0" xfId="14" applyFont="1" applyFill="1"/>
    <xf numFmtId="164" fontId="3" fillId="2" borderId="8" xfId="11" applyNumberFormat="1" applyFont="1" applyFill="1" applyBorder="1" applyAlignment="1">
      <alignment horizontal="center" vertical="center"/>
    </xf>
    <xf numFmtId="0" fontId="3" fillId="2" borderId="8" xfId="10" applyFill="1" applyBorder="1"/>
    <xf numFmtId="164" fontId="3" fillId="2" borderId="8" xfId="11" applyNumberFormat="1" applyFont="1" applyFill="1" applyBorder="1" applyAlignment="1">
      <alignment horizontal="center" vertical="center" wrapText="1"/>
    </xf>
    <xf numFmtId="0" fontId="3" fillId="2" borderId="8" xfId="10" applyFill="1" applyBorder="1" applyAlignment="1">
      <alignment wrapText="1"/>
    </xf>
    <xf numFmtId="164" fontId="3" fillId="2" borderId="1" xfId="11" applyNumberFormat="1" applyFont="1" applyFill="1" applyBorder="1" applyAlignment="1">
      <alignment horizontal="center" vertical="center"/>
    </xf>
    <xf numFmtId="167" fontId="1" fillId="2" borderId="1" xfId="13" applyNumberFormat="1" applyFill="1" applyBorder="1"/>
    <xf numFmtId="164" fontId="0" fillId="2" borderId="6" xfId="11" applyNumberFormat="1" applyFont="1" applyFill="1" applyBorder="1" applyAlignment="1">
      <alignment horizontal="center" vertical="center"/>
    </xf>
    <xf numFmtId="164" fontId="3" fillId="2" borderId="5" xfId="11" applyNumberFormat="1" applyFont="1" applyFill="1" applyBorder="1" applyAlignment="1">
      <alignment horizontal="center" vertical="center"/>
    </xf>
    <xf numFmtId="0" fontId="2" fillId="2" borderId="0" xfId="0" applyFont="1" applyFill="1" applyAlignment="1">
      <alignment horizontal="left" vertical="top"/>
    </xf>
    <xf numFmtId="0" fontId="2" fillId="2" borderId="10" xfId="0" applyFont="1" applyFill="1" applyBorder="1" applyAlignment="1">
      <alignment horizontal="left" vertical="top"/>
    </xf>
    <xf numFmtId="0" fontId="0" fillId="2" borderId="0" xfId="10" applyFont="1" applyFill="1"/>
    <xf numFmtId="0" fontId="2" fillId="2" borderId="0" xfId="0" applyFont="1" applyFill="1" applyAlignment="1">
      <alignment horizontal="left" vertical="top" wrapText="1"/>
    </xf>
    <xf numFmtId="0" fontId="2" fillId="2" borderId="10" xfId="0" applyFont="1" applyFill="1" applyBorder="1" applyAlignment="1">
      <alignment horizontal="left" vertical="top" wrapText="1"/>
    </xf>
    <xf numFmtId="0" fontId="0" fillId="2" borderId="0" xfId="0" applyFill="1" applyAlignment="1">
      <alignment horizontal="left" vertical="top" wrapText="1"/>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0" xfId="0" applyFill="1" applyAlignment="1">
      <alignment horizontal="left"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0" xfId="0" applyFont="1" applyFill="1" applyAlignment="1">
      <alignment horizontal="left" vertical="top" wrapText="1"/>
    </xf>
    <xf numFmtId="0" fontId="0" fillId="0" borderId="0" xfId="0" applyFont="1" applyFill="1" applyAlignment="1">
      <alignment horizontal="left" vertical="top" wrapText="1"/>
    </xf>
    <xf numFmtId="0" fontId="4" fillId="2" borderId="1" xfId="0" applyFont="1" applyFill="1" applyBorder="1" applyAlignment="1">
      <alignment vertical="center"/>
    </xf>
    <xf numFmtId="0" fontId="2" fillId="2" borderId="0" xfId="0" applyFont="1" applyFill="1" applyBorder="1" applyAlignment="1">
      <alignment horizontal="left" wrapText="1"/>
    </xf>
    <xf numFmtId="0" fontId="11" fillId="2" borderId="0" xfId="0" applyFont="1" applyFill="1" applyAlignment="1">
      <alignment horizontal="left" vertical="top" wrapText="1"/>
    </xf>
    <xf numFmtId="0" fontId="3" fillId="2" borderId="0" xfId="10" applyFill="1" applyAlignment="1">
      <alignment horizontal="left" wrapText="1"/>
    </xf>
    <xf numFmtId="0" fontId="3" fillId="2" borderId="0" xfId="10" applyFill="1" applyAlignment="1">
      <alignment horizontal="left" vertical="top" wrapText="1"/>
    </xf>
    <xf numFmtId="0" fontId="11" fillId="2" borderId="0" xfId="10" applyFont="1" applyFill="1" applyAlignment="1">
      <alignment horizontal="left" vertical="top" wrapText="1"/>
    </xf>
    <xf numFmtId="0" fontId="11" fillId="2" borderId="10" xfId="10" applyFont="1" applyFill="1" applyBorder="1" applyAlignment="1">
      <alignment horizontal="left" vertical="top" wrapText="1"/>
    </xf>
    <xf numFmtId="0" fontId="4" fillId="2" borderId="3" xfId="10" applyFont="1" applyFill="1" applyBorder="1" applyAlignment="1">
      <alignment horizontal="center" vertical="center" wrapText="1"/>
    </xf>
    <xf numFmtId="0" fontId="4" fillId="2" borderId="4" xfId="10" applyFont="1" applyFill="1" applyBorder="1" applyAlignment="1">
      <alignment horizontal="center" vertical="center" wrapText="1"/>
    </xf>
    <xf numFmtId="0" fontId="4" fillId="2" borderId="1" xfId="10" applyFont="1" applyFill="1" applyBorder="1" applyAlignment="1">
      <alignment horizontal="center" vertical="center" wrapText="1"/>
    </xf>
    <xf numFmtId="0" fontId="4" fillId="2" borderId="7" xfId="10" applyFont="1" applyFill="1" applyBorder="1" applyAlignment="1">
      <alignment horizontal="center" vertical="center"/>
    </xf>
    <xf numFmtId="0" fontId="4" fillId="2" borderId="5" xfId="10" applyFont="1" applyFill="1" applyBorder="1" applyAlignment="1">
      <alignment horizontal="center" vertical="center"/>
    </xf>
    <xf numFmtId="0" fontId="4" fillId="2" borderId="6" xfId="10" applyFont="1" applyFill="1" applyBorder="1" applyAlignment="1">
      <alignment horizontal="center" vertical="center"/>
    </xf>
    <xf numFmtId="0" fontId="4" fillId="2" borderId="1" xfId="10" applyFont="1" applyFill="1" applyBorder="1" applyAlignment="1">
      <alignment horizontal="center" vertical="center"/>
    </xf>
  </cellXfs>
  <cellStyles count="16">
    <cellStyle name="Comma" xfId="9" builtinId="3"/>
    <cellStyle name="Comma 2" xfId="7"/>
    <cellStyle name="Currency" xfId="1" builtinId="4"/>
    <cellStyle name="Currency 2" xfId="11"/>
    <cellStyle name="Currency 2 2" xfId="12"/>
    <cellStyle name="Hyperlink" xfId="8" builtinId="8"/>
    <cellStyle name="Normal" xfId="0" builtinId="0"/>
    <cellStyle name="Normal 2" xfId="5"/>
    <cellStyle name="Normal 2 2" xfId="10"/>
    <cellStyle name="Normal 3" xfId="6"/>
    <cellStyle name="Normal 4" xfId="13"/>
    <cellStyle name="Normal 8" xfId="2"/>
    <cellStyle name="Percent" xfId="4" builtinId="5"/>
    <cellStyle name="Percent 2" xfId="14"/>
    <cellStyle name="Percent 2 2" xfId="15"/>
    <cellStyle name="rowfield" xfId="3"/>
  </cellStyles>
  <dxfs count="1">
    <dxf>
      <font>
        <color rgb="FF9C0006"/>
      </font>
      <fill>
        <patternFill>
          <bgColor rgb="FFFFC7CE"/>
        </patternFill>
      </fill>
    </dxf>
  </dxfs>
  <tableStyles count="0" defaultTableStyle="TableStyleMedium2" defaultPivotStyle="PivotStyleLight16"/>
  <colors>
    <mruColors>
      <color rgb="FFD42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chartsheets/sheet4.xml" Type="http://schemas.openxmlformats.org/officeDocument/2006/relationships/chartsheet"/><Relationship Id="rId11" Target="chartsheets/sheet5.xml" Type="http://schemas.openxmlformats.org/officeDocument/2006/relationships/chart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chartsheets/sheet1.xml" Type="http://schemas.openxmlformats.org/officeDocument/2006/relationships/chartsheet"/><Relationship Id="rId7" Target="chartsheets/sheet2.xml" Type="http://schemas.openxmlformats.org/officeDocument/2006/relationships/chartsheet"/><Relationship Id="rId8" Target="worksheets/sheet6.xml" Type="http://schemas.openxmlformats.org/officeDocument/2006/relationships/worksheet"/><Relationship Id="rId9" Target="chartsheets/sheet3.xml" Type="http://schemas.openxmlformats.org/officeDocument/2006/relationships/chartsheet"/></Relationships>
</file>

<file path=xl/charts/_rels/chart1.xml.rels><?xml version="1.0" encoding="UTF-8" standalone="yes"?><Relationships xmlns="http://schemas.openxmlformats.org/package/2006/relationships"><Relationship Id="rId1" Target="../drawings/drawing2.xml" Type="http://schemas.openxmlformats.org/officeDocument/2006/relationships/chartUserShapes"/></Relationships>
</file>

<file path=xl/charts/_rels/chart2.xml.rels><?xml version="1.0" encoding="UTF-8" standalone="yes"?><Relationships xmlns="http://schemas.openxmlformats.org/package/2006/relationships"><Relationship Id="rId1" Target="../drawings/drawing4.xml" Type="http://schemas.openxmlformats.org/officeDocument/2006/relationships/chartUserShapes"/></Relationships>
</file>

<file path=xl/charts/_rels/chart3.xml.rels><?xml version="1.0" encoding="UTF-8" standalone="yes"?><Relationships xmlns="http://schemas.openxmlformats.org/package/2006/relationships"><Relationship Id="rId1" Target="../drawings/drawing6.xml" Type="http://schemas.openxmlformats.org/officeDocument/2006/relationships/chartUserShapes"/></Relationships>
</file>

<file path=xl/charts/_rels/chart4.xml.rels><?xml version="1.0" encoding="UTF-8" standalone="yes"?><Relationships xmlns="http://schemas.openxmlformats.org/package/2006/relationships"><Relationship Id="rId1" Target="../drawings/drawing8.xml" Type="http://schemas.openxmlformats.org/officeDocument/2006/relationships/chartUserShapes"/></Relationships>
</file>

<file path=xl/charts/_rels/chart5.xml.rels><?xml version="1.0" encoding="UTF-8" standalone="yes"?><Relationships xmlns="http://schemas.openxmlformats.org/package/2006/relationships"><Relationship Id="rId1" Target="../drawings/drawing10.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Chart 1: Actual or committed expenditure profile - 2018/19 and 2019/20</a:t>
            </a:r>
          </a:p>
        </c:rich>
      </c:tx>
      <c:layout>
        <c:manualLayout>
          <c:xMode val="edge"/>
          <c:yMode val="edge"/>
          <c:x val="0.18688491749356201"/>
          <c:y val="1.2613636532931771E-2"/>
        </c:manualLayout>
      </c:layout>
      <c:overlay val="0"/>
    </c:title>
    <c:autoTitleDeleted val="0"/>
    <c:plotArea>
      <c:layout>
        <c:manualLayout>
          <c:layoutTarget val="inner"/>
          <c:xMode val="edge"/>
          <c:yMode val="edge"/>
          <c:x val="0.13663122137100378"/>
          <c:y val="0.11985371492287555"/>
          <c:w val="0.78248243779505333"/>
          <c:h val="0.76899068229676115"/>
        </c:manualLayout>
      </c:layout>
      <c:lineChart>
        <c:grouping val="standard"/>
        <c:varyColors val="0"/>
        <c:ser>
          <c:idx val="0"/>
          <c:order val="0"/>
          <c:tx>
            <c:strRef>
              <c:f>'Table 3'!$A$47</c:f>
              <c:strCache>
                <c:ptCount val="1"/>
                <c:pt idx="0">
                  <c:v>Actual Spent or Committed 2019/20</c:v>
                </c:pt>
              </c:strCache>
            </c:strRef>
          </c:tx>
          <c:spPr>
            <a:ln>
              <a:solidFill>
                <a:srgbClr val="D42C2C"/>
              </a:solidFill>
              <a:prstDash val="sysDash"/>
            </a:ln>
          </c:spPr>
          <c:marker>
            <c:symbol val="circle"/>
            <c:size val="8"/>
            <c:spPr>
              <a:solidFill>
                <a:srgbClr val="D42C2C"/>
              </a:solidFill>
              <a:ln>
                <a:noFill/>
              </a:ln>
            </c:spPr>
          </c:marker>
          <c:dPt>
            <c:idx val="2"/>
            <c:bubble3D val="0"/>
            <c:spPr>
              <a:ln cap="flat">
                <a:solidFill>
                  <a:srgbClr val="D42C2C"/>
                </a:solidFill>
                <a:prstDash val="sysDash"/>
              </a:ln>
            </c:spPr>
            <c:extLst>
              <c:ext xmlns:c16="http://schemas.microsoft.com/office/drawing/2014/chart" uri="{C3380CC4-5D6E-409C-BE32-E72D297353CC}">
                <c16:uniqueId val="{00000001-2614-4DA0-A6B0-DB48B792BF44}"/>
              </c:ext>
            </c:extLst>
          </c:dPt>
          <c:dLbls>
            <c:dLbl>
              <c:idx val="0"/>
              <c:layout>
                <c:manualLayout>
                  <c:x val="-7.7299984099125068E-3"/>
                  <c:y val="9.2010773471742704E-3"/>
                </c:manualLayout>
              </c:layout>
              <c:tx>
                <c:rich>
                  <a:bodyPr/>
                  <a:lstStyle/>
                  <a:p>
                    <a:fld id="{33C617EE-91AB-404F-BCAF-0D0B37A5B50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614-4DA0-A6B0-DB48B792BF44}"/>
                </c:ext>
              </c:extLst>
            </c:dLbl>
            <c:dLbl>
              <c:idx val="1"/>
              <c:layout>
                <c:manualLayout>
                  <c:x val="-5.0146119165267962E-2"/>
                  <c:y val="-3.0706343594071907E-2"/>
                </c:manualLayout>
              </c:layout>
              <c:tx>
                <c:rich>
                  <a:bodyPr/>
                  <a:lstStyle/>
                  <a:p>
                    <a:fld id="{D25F2A2E-467D-4A8E-BCCF-8892280A199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614-4DA0-A6B0-DB48B792BF44}"/>
                </c:ext>
              </c:extLst>
            </c:dLbl>
            <c:dLbl>
              <c:idx val="2"/>
              <c:tx>
                <c:rich>
                  <a:bodyPr/>
                  <a:lstStyle/>
                  <a:p>
                    <a:fld id="{D94181AC-D100-4B8D-8B61-81822D1CCA8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614-4DA0-A6B0-DB48B792BF44}"/>
                </c:ext>
              </c:extLst>
            </c:dLbl>
            <c:dLbl>
              <c:idx val="3"/>
              <c:tx>
                <c:rich>
                  <a:bodyPr/>
                  <a:lstStyle/>
                  <a:p>
                    <a:fld id="{29FF5A6B-8D7B-425A-B0C0-BBCFC48B9C6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A4A3-4161-AAAC-CD67113E41E5}"/>
                </c:ext>
              </c:extLst>
            </c:dLbl>
            <c:dLbl>
              <c:idx val="4"/>
              <c:tx>
                <c:rich>
                  <a:bodyPr/>
                  <a:lstStyle/>
                  <a:p>
                    <a:fld id="{7865CCC6-7562-46C4-8479-C4A4B8D4D03B}"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A4A3-4161-AAAC-CD67113E41E5}"/>
                </c:ext>
              </c:extLst>
            </c:dLbl>
            <c:dLbl>
              <c:idx val="5"/>
              <c:tx>
                <c:rich>
                  <a:bodyPr/>
                  <a:lstStyle/>
                  <a:p>
                    <a:fld id="{EAF2C407-BCE0-4364-A876-37D0AC5CD20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A4A3-4161-AAAC-CD67113E41E5}"/>
                </c:ext>
              </c:extLst>
            </c:dLbl>
            <c:dLbl>
              <c:idx val="6"/>
              <c:tx>
                <c:rich>
                  <a:bodyPr/>
                  <a:lstStyle/>
                  <a:p>
                    <a:fld id="{1DF0C310-42D5-498C-AC1F-5ED95F270185}"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4A3-4161-AAAC-CD67113E41E5}"/>
                </c:ext>
              </c:extLst>
            </c:dLbl>
            <c:dLbl>
              <c:idx val="7"/>
              <c:tx>
                <c:rich>
                  <a:bodyPr/>
                  <a:lstStyle/>
                  <a:p>
                    <a:fld id="{F6D61BA2-45AD-420D-ABDA-116A2EC7943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A4A3-4161-AAAC-CD67113E41E5}"/>
                </c:ext>
              </c:extLst>
            </c:dLbl>
            <c:dLbl>
              <c:idx val="8"/>
              <c:tx>
                <c:rich>
                  <a:bodyPr/>
                  <a:lstStyle/>
                  <a:p>
                    <a:fld id="{D5BE8EB3-1602-4E5F-882E-D19EDF71D09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A4A3-4161-AAAC-CD67113E41E5}"/>
                </c:ext>
              </c:extLst>
            </c:dLbl>
            <c:dLbl>
              <c:idx val="9"/>
              <c:tx>
                <c:rich>
                  <a:bodyPr/>
                  <a:lstStyle/>
                  <a:p>
                    <a:fld id="{3F659915-8D99-4B1F-9F29-0A473B71C1CF}"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A4A3-4161-AAAC-CD67113E41E5}"/>
                </c:ext>
              </c:extLst>
            </c:dLbl>
            <c:dLbl>
              <c:idx val="10"/>
              <c:tx>
                <c:rich>
                  <a:bodyPr/>
                  <a:lstStyle/>
                  <a:p>
                    <a:fld id="{D745B498-11AC-48FA-90AB-0F75C14E0CFE}"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A4A3-4161-AAAC-CD67113E41E5}"/>
                </c:ext>
              </c:extLst>
            </c:dLbl>
            <c:dLbl>
              <c:idx val="11"/>
              <c:tx>
                <c:rich>
                  <a:bodyPr/>
                  <a:lstStyle/>
                  <a:p>
                    <a:fld id="{E0554D98-3341-44BB-B319-1C3DEE0FC910}"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A4A3-4161-AAAC-CD67113E41E5}"/>
                </c:ext>
              </c:extLst>
            </c:dLbl>
            <c:numFmt formatCode="&quot;£&quot;##,#00,000" sourceLinked="0"/>
            <c:spPr>
              <a:noFill/>
            </c:spPr>
            <c:txPr>
              <a:bodyPr wrap="square" lIns="38100" tIns="19050" rIns="38100" bIns="19050" anchor="ctr">
                <a:spAutoFit/>
              </a:bodyPr>
              <a:lstStyle/>
              <a:p>
                <a:pPr>
                  <a:defRPr sz="1100">
                    <a:solidFill>
                      <a:srgbClr val="C00000"/>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Ref>
              <c:f>'Table 3'!$B$46:$M$46</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3'!$B$47:$M$47</c:f>
              <c:numCache>
                <c:formatCode>\ "£"#.0," m";\ </c:formatCode>
                <c:ptCount val="12"/>
                <c:pt idx="0">
                  <c:v>44956.296000000002</c:v>
                </c:pt>
                <c:pt idx="1">
                  <c:v>51951.601999999999</c:v>
                </c:pt>
                <c:pt idx="2">
                  <c:v>54824.110999999997</c:v>
                </c:pt>
                <c:pt idx="3">
                  <c:v>56938.732000000004</c:v>
                </c:pt>
                <c:pt idx="4">
                  <c:v>58644.849000000002</c:v>
                </c:pt>
                <c:pt idx="5">
                  <c:v>59145.332000000002</c:v>
                </c:pt>
                <c:pt idx="6">
                  <c:v>60590.642999999996</c:v>
                </c:pt>
                <c:pt idx="7">
                  <c:v>61649.328000000001</c:v>
                </c:pt>
                <c:pt idx="8">
                  <c:v>62530.144</c:v>
                </c:pt>
                <c:pt idx="9">
                  <c:v>63818.051333333337</c:v>
                </c:pt>
                <c:pt idx="10">
                  <c:v>65048.770166666662</c:v>
                </c:pt>
                <c:pt idx="11">
                  <c:v>66000.611909999992</c:v>
                </c:pt>
              </c:numCache>
            </c:numRef>
          </c:val>
          <c:smooth val="0"/>
          <c:extLst>
            <c:ext xmlns:c15="http://schemas.microsoft.com/office/drawing/2012/chart" uri="{02D57815-91ED-43cb-92C2-25804820EDAC}">
              <c15:datalabelsRange>
                <c15:f>'Table 3'!$B$47:$M$47</c15:f>
                <c15:dlblRangeCache>
                  <c:ptCount val="12"/>
                  <c:pt idx="0">
                    <c:v> £45.0 m</c:v>
                  </c:pt>
                  <c:pt idx="1">
                    <c:v> £52.0 m</c:v>
                  </c:pt>
                  <c:pt idx="2">
                    <c:v> £54.8 m</c:v>
                  </c:pt>
                  <c:pt idx="3">
                    <c:v> £56.9 m</c:v>
                  </c:pt>
                  <c:pt idx="4">
                    <c:v> £58.6 m</c:v>
                  </c:pt>
                  <c:pt idx="5">
                    <c:v> £59.1 m</c:v>
                  </c:pt>
                  <c:pt idx="6">
                    <c:v> £60.6 m</c:v>
                  </c:pt>
                  <c:pt idx="7">
                    <c:v> £61.6 m</c:v>
                  </c:pt>
                  <c:pt idx="8">
                    <c:v> £62.5 m</c:v>
                  </c:pt>
                  <c:pt idx="9">
                    <c:v> £63.8 m</c:v>
                  </c:pt>
                  <c:pt idx="10">
                    <c:v> £65.0 m</c:v>
                  </c:pt>
                  <c:pt idx="11">
                    <c:v> £66.0 m</c:v>
                  </c:pt>
                </c15:dlblRangeCache>
              </c15:datalabelsRange>
            </c:ext>
            <c:ext xmlns:c16="http://schemas.microsoft.com/office/drawing/2014/chart" uri="{C3380CC4-5D6E-409C-BE32-E72D297353CC}">
              <c16:uniqueId val="{00000004-2614-4DA0-A6B0-DB48B792BF44}"/>
            </c:ext>
          </c:extLst>
        </c:ser>
        <c:ser>
          <c:idx val="1"/>
          <c:order val="1"/>
          <c:tx>
            <c:strRef>
              <c:f>'Table 3'!$A$48</c:f>
              <c:strCache>
                <c:ptCount val="1"/>
                <c:pt idx="0">
                  <c:v>Actual Spent or Committed 2018/19</c:v>
                </c:pt>
              </c:strCache>
            </c:strRef>
          </c:tx>
          <c:spPr>
            <a:ln>
              <a:solidFill>
                <a:schemeClr val="bg1">
                  <a:lumMod val="50000"/>
                </a:schemeClr>
              </a:solidFill>
            </a:ln>
          </c:spPr>
          <c:marker>
            <c:symbol val="square"/>
            <c:size val="7"/>
            <c:spPr>
              <a:solidFill>
                <a:schemeClr val="bg1">
                  <a:lumMod val="50000"/>
                </a:schemeClr>
              </a:solidFill>
              <a:ln>
                <a:solidFill>
                  <a:schemeClr val="bg1">
                    <a:lumMod val="50000"/>
                  </a:schemeClr>
                </a:solidFill>
              </a:ln>
            </c:spPr>
          </c:marker>
          <c:cat>
            <c:strRef>
              <c:f>'Table 3'!$B$46:$M$46</c:f>
              <c:strCache>
                <c:ptCount val="12"/>
                <c:pt idx="0">
                  <c:v>April</c:v>
                </c:pt>
                <c:pt idx="1">
                  <c:v>May</c:v>
                </c:pt>
                <c:pt idx="2">
                  <c:v>June</c:v>
                </c:pt>
                <c:pt idx="3">
                  <c:v>July</c:v>
                </c:pt>
                <c:pt idx="4">
                  <c:v>August</c:v>
                </c:pt>
                <c:pt idx="5">
                  <c:v>September</c:v>
                </c:pt>
                <c:pt idx="6">
                  <c:v>October</c:v>
                </c:pt>
                <c:pt idx="7">
                  <c:v>November</c:v>
                </c:pt>
                <c:pt idx="8">
                  <c:v>December</c:v>
                </c:pt>
                <c:pt idx="9">
                  <c:v>January</c:v>
                </c:pt>
                <c:pt idx="10">
                  <c:v>February</c:v>
                </c:pt>
                <c:pt idx="11">
                  <c:v>March</c:v>
                </c:pt>
              </c:strCache>
            </c:strRef>
          </c:cat>
          <c:val>
            <c:numRef>
              <c:f>'Table 3'!$B$48:$M$48</c:f>
              <c:numCache>
                <c:formatCode>\ "£"#.0," m";\ </c:formatCode>
                <c:ptCount val="12"/>
                <c:pt idx="0">
                  <c:v>45012.485999999997</c:v>
                </c:pt>
                <c:pt idx="1">
                  <c:v>50554.025999999998</c:v>
                </c:pt>
                <c:pt idx="2">
                  <c:v>52620.118999999999</c:v>
                </c:pt>
                <c:pt idx="3">
                  <c:v>54478.315000000002</c:v>
                </c:pt>
                <c:pt idx="4">
                  <c:v>55551.411</c:v>
                </c:pt>
                <c:pt idx="5">
                  <c:v>56880.947999999997</c:v>
                </c:pt>
                <c:pt idx="6">
                  <c:v>57908.298000000003</c:v>
                </c:pt>
                <c:pt idx="7">
                  <c:v>59216.875999999997</c:v>
                </c:pt>
                <c:pt idx="8">
                  <c:v>59580.913</c:v>
                </c:pt>
                <c:pt idx="9">
                  <c:v>60755.697999999997</c:v>
                </c:pt>
                <c:pt idx="10">
                  <c:v>61701.472000000002</c:v>
                </c:pt>
                <c:pt idx="11">
                  <c:v>62467.942000000003</c:v>
                </c:pt>
              </c:numCache>
            </c:numRef>
          </c:val>
          <c:smooth val="0"/>
          <c:extLst>
            <c:ext xmlns:c16="http://schemas.microsoft.com/office/drawing/2014/chart" uri="{C3380CC4-5D6E-409C-BE32-E72D297353CC}">
              <c16:uniqueId val="{00000005-2614-4DA0-A6B0-DB48B792BF44}"/>
            </c:ext>
          </c:extLst>
        </c:ser>
        <c:dLbls>
          <c:showLegendKey val="0"/>
          <c:showVal val="0"/>
          <c:showCatName val="0"/>
          <c:showSerName val="0"/>
          <c:showPercent val="0"/>
          <c:showBubbleSize val="0"/>
        </c:dLbls>
        <c:marker val="1"/>
        <c:smooth val="0"/>
        <c:axId val="402318848"/>
        <c:axId val="402320768"/>
      </c:lineChart>
      <c:catAx>
        <c:axId val="402318848"/>
        <c:scaling>
          <c:orientation val="minMax"/>
        </c:scaling>
        <c:delete val="0"/>
        <c:axPos val="b"/>
        <c:numFmt formatCode="General" sourceLinked="1"/>
        <c:majorTickMark val="out"/>
        <c:minorTickMark val="none"/>
        <c:tickLblPos val="nextTo"/>
        <c:txPr>
          <a:bodyPr/>
          <a:lstStyle/>
          <a:p>
            <a:pPr>
              <a:defRPr sz="1100"/>
            </a:pPr>
            <a:endParaRPr lang="en-US"/>
          </a:p>
        </c:txPr>
        <c:crossAx val="402320768"/>
        <c:crosses val="autoZero"/>
        <c:auto val="1"/>
        <c:lblAlgn val="ctr"/>
        <c:lblOffset val="100"/>
        <c:noMultiLvlLbl val="1"/>
      </c:catAx>
      <c:valAx>
        <c:axId val="402320768"/>
        <c:scaling>
          <c:orientation val="minMax"/>
          <c:min val="0"/>
        </c:scaling>
        <c:delete val="0"/>
        <c:axPos val="l"/>
        <c:title>
          <c:tx>
            <c:rich>
              <a:bodyPr rot="-5400000" vert="horz"/>
              <a:lstStyle/>
              <a:p>
                <a:pPr>
                  <a:defRPr sz="1400"/>
                </a:pPr>
                <a:r>
                  <a:rPr lang="en-US" sz="1400"/>
                  <a:t>Actual or commited spend (£ million)</a:t>
                </a:r>
              </a:p>
            </c:rich>
          </c:tx>
          <c:layout>
            <c:manualLayout>
              <c:xMode val="edge"/>
              <c:yMode val="edge"/>
              <c:x val="5.5300510398720359E-2"/>
              <c:y val="0.27520839497809124"/>
            </c:manualLayout>
          </c:layout>
          <c:overlay val="0"/>
        </c:title>
        <c:numFmt formatCode="\ &quot;£&quot;0,;\ " sourceLinked="0"/>
        <c:majorTickMark val="out"/>
        <c:minorTickMark val="none"/>
        <c:tickLblPos val="nextTo"/>
        <c:txPr>
          <a:bodyPr/>
          <a:lstStyle/>
          <a:p>
            <a:pPr>
              <a:defRPr sz="1100"/>
            </a:pPr>
            <a:endParaRPr lang="en-US"/>
          </a:p>
        </c:txPr>
        <c:crossAx val="402318848"/>
        <c:crosses val="autoZero"/>
        <c:crossBetween val="midCat"/>
      </c:valAx>
      <c:spPr>
        <a:ln>
          <a:noFill/>
        </a:ln>
      </c:spPr>
    </c:plotArea>
    <c:plotVisOnly val="1"/>
    <c:dispBlanksAs val="gap"/>
    <c:showDLblsOverMax val="0"/>
  </c:chart>
  <c:spPr>
    <a:ln>
      <a:noFill/>
    </a:ln>
  </c:sp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50175651120533"/>
          <c:y val="5.6518486370306077E-2"/>
          <c:w val="0.8032848509320949"/>
          <c:h val="0.85793456920247169"/>
        </c:manualLayout>
      </c:layout>
      <c:barChart>
        <c:barDir val="bar"/>
        <c:grouping val="clustered"/>
        <c:varyColors val="0"/>
        <c:ser>
          <c:idx val="1"/>
          <c:order val="0"/>
          <c:tx>
            <c:strRef>
              <c:f>'Table 4'!$C$43</c:f>
              <c:strCache>
                <c:ptCount val="1"/>
                <c:pt idx="0">
                  <c:v>100% line</c:v>
                </c:pt>
              </c:strCache>
            </c:strRef>
          </c:tx>
          <c:spPr>
            <a:noFill/>
            <a:ln>
              <a:noFill/>
            </a:ln>
          </c:spPr>
          <c:invertIfNegative val="0"/>
          <c:trendline>
            <c:spPr>
              <a:ln w="12700">
                <a:solidFill>
                  <a:schemeClr val="dk1">
                    <a:shade val="95000"/>
                    <a:satMod val="105000"/>
                  </a:schemeClr>
                </a:solidFill>
                <a:prstDash val="dash"/>
              </a:ln>
            </c:spPr>
            <c:trendlineType val="linear"/>
            <c:dispRSqr val="0"/>
            <c:dispEq val="0"/>
          </c:trendline>
          <c:cat>
            <c:strRef>
              <c:f>'Table 4'!$A$44:$A$76</c:f>
              <c:strCache>
                <c:ptCount val="33"/>
                <c:pt idx="0">
                  <c:v>Aberdeenshire</c:v>
                </c:pt>
                <c:pt idx="1">
                  <c:v>Perth and Kinross</c:v>
                </c:pt>
                <c:pt idx="2">
                  <c:v>Scottish Borders</c:v>
                </c:pt>
                <c:pt idx="3">
                  <c:v>East Renfrewshire</c:v>
                </c:pt>
                <c:pt idx="4">
                  <c:v>Orkney Islands</c:v>
                </c:pt>
                <c:pt idx="5">
                  <c:v>Aberdeen City</c:v>
                </c:pt>
                <c:pt idx="6">
                  <c:v>Moray</c:v>
                </c:pt>
                <c:pt idx="7">
                  <c:v>Midlothian</c:v>
                </c:pt>
                <c:pt idx="8">
                  <c:v>West Dunbartonshire</c:v>
                </c:pt>
                <c:pt idx="9">
                  <c:v>Edinburgh, City of</c:v>
                </c:pt>
                <c:pt idx="10">
                  <c:v>South Ayrshire</c:v>
                </c:pt>
                <c:pt idx="11">
                  <c:v>Stirling</c:v>
                </c:pt>
                <c:pt idx="12">
                  <c:v>Highland</c:v>
                </c:pt>
                <c:pt idx="13">
                  <c:v>East Ayrshire</c:v>
                </c:pt>
                <c:pt idx="14">
                  <c:v>East Dunbartonshire</c:v>
                </c:pt>
                <c:pt idx="15">
                  <c:v>Argyll and Bute</c:v>
                </c:pt>
                <c:pt idx="16">
                  <c:v>Angus</c:v>
                </c:pt>
                <c:pt idx="17">
                  <c:v>Shetland Islands</c:v>
                </c:pt>
                <c:pt idx="18">
                  <c:v>Eilean Siar</c:v>
                </c:pt>
                <c:pt idx="19">
                  <c:v>Renfrewshire</c:v>
                </c:pt>
                <c:pt idx="20">
                  <c:v>Scotland</c:v>
                </c:pt>
                <c:pt idx="21">
                  <c:v>Inverclyde</c:v>
                </c:pt>
                <c:pt idx="22">
                  <c:v>South Lanarkshire</c:v>
                </c:pt>
                <c:pt idx="23">
                  <c:v>North Ayrshire</c:v>
                </c:pt>
                <c:pt idx="24">
                  <c:v>Clackmannanshire</c:v>
                </c:pt>
                <c:pt idx="25">
                  <c:v>Glasgow City</c:v>
                </c:pt>
                <c:pt idx="26">
                  <c:v>Falkirk</c:v>
                </c:pt>
                <c:pt idx="27">
                  <c:v>East Lothian</c:v>
                </c:pt>
                <c:pt idx="28">
                  <c:v>North Lanarkshire</c:v>
                </c:pt>
                <c:pt idx="29">
                  <c:v>West Lothian</c:v>
                </c:pt>
                <c:pt idx="30">
                  <c:v>Dundee City</c:v>
                </c:pt>
                <c:pt idx="31">
                  <c:v>Dumfries and Galloway</c:v>
                </c:pt>
                <c:pt idx="32">
                  <c:v>Fife</c:v>
                </c:pt>
              </c:strCache>
            </c:strRef>
          </c:cat>
          <c:val>
            <c:numRef>
              <c:f>'Table 4'!$C$44:$C$76</c:f>
              <c:numCache>
                <c:formatCode>0%</c:formatCode>
                <c:ptCount val="33"/>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extLst>
            <c:ext xmlns:c16="http://schemas.microsoft.com/office/drawing/2014/chart" uri="{C3380CC4-5D6E-409C-BE32-E72D297353CC}">
              <c16:uniqueId val="{00000000-725F-4629-A3EA-17049319879F}"/>
            </c:ext>
          </c:extLst>
        </c:ser>
        <c:ser>
          <c:idx val="0"/>
          <c:order val="1"/>
          <c:tx>
            <c:strRef>
              <c:f>'Table 4'!$B$43</c:f>
              <c:strCache>
                <c:ptCount val="1"/>
                <c:pt idx="0">
                  <c:v>% of Estimated Funding Spent or Committed</c:v>
                </c:pt>
              </c:strCache>
            </c:strRef>
          </c:tx>
          <c:spPr>
            <a:solidFill>
              <a:schemeClr val="bg1">
                <a:lumMod val="50000"/>
              </a:schemeClr>
            </a:solidFill>
            <a:ln w="0">
              <a:solidFill>
                <a:schemeClr val="tx1"/>
              </a:solidFill>
            </a:ln>
            <a:effectLst/>
          </c:spPr>
          <c:invertIfNegative val="0"/>
          <c:dPt>
            <c:idx val="16"/>
            <c:invertIfNegative val="0"/>
            <c:bubble3D val="0"/>
            <c:extLst>
              <c:ext xmlns:c16="http://schemas.microsoft.com/office/drawing/2014/chart" uri="{C3380CC4-5D6E-409C-BE32-E72D297353CC}">
                <c16:uniqueId val="{00000002-B2DA-43DB-A6B5-3CD0611F7D08}"/>
              </c:ext>
            </c:extLst>
          </c:dPt>
          <c:dPt>
            <c:idx val="19"/>
            <c:invertIfNegative val="0"/>
            <c:bubble3D val="0"/>
            <c:extLst>
              <c:ext xmlns:c16="http://schemas.microsoft.com/office/drawing/2014/chart" uri="{C3380CC4-5D6E-409C-BE32-E72D297353CC}">
                <c16:uniqueId val="{00000002-725F-4629-A3EA-17049319879F}"/>
              </c:ext>
            </c:extLst>
          </c:dPt>
          <c:dPt>
            <c:idx val="20"/>
            <c:invertIfNegative val="0"/>
            <c:bubble3D val="0"/>
            <c:spPr>
              <a:solidFill>
                <a:srgbClr val="C00000"/>
              </a:solidFill>
              <a:ln w="0">
                <a:solidFill>
                  <a:schemeClr val="tx1"/>
                </a:solidFill>
              </a:ln>
              <a:effectLst/>
            </c:spPr>
            <c:extLst>
              <c:ext xmlns:c16="http://schemas.microsoft.com/office/drawing/2014/chart" uri="{C3380CC4-5D6E-409C-BE32-E72D297353CC}">
                <c16:uniqueId val="{00000003-FF70-43D2-A997-74B45FCE71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'Table 4'!$A$44:$A$76</c:f>
              <c:strCache>
                <c:ptCount val="33"/>
                <c:pt idx="0">
                  <c:v>Aberdeenshire</c:v>
                </c:pt>
                <c:pt idx="1">
                  <c:v>Perth and Kinross</c:v>
                </c:pt>
                <c:pt idx="2">
                  <c:v>Scottish Borders</c:v>
                </c:pt>
                <c:pt idx="3">
                  <c:v>East Renfrewshire</c:v>
                </c:pt>
                <c:pt idx="4">
                  <c:v>Orkney Islands</c:v>
                </c:pt>
                <c:pt idx="5">
                  <c:v>Aberdeen City</c:v>
                </c:pt>
                <c:pt idx="6">
                  <c:v>Moray</c:v>
                </c:pt>
                <c:pt idx="7">
                  <c:v>Midlothian</c:v>
                </c:pt>
                <c:pt idx="8">
                  <c:v>West Dunbartonshire</c:v>
                </c:pt>
                <c:pt idx="9">
                  <c:v>Edinburgh, City of</c:v>
                </c:pt>
                <c:pt idx="10">
                  <c:v>South Ayrshire</c:v>
                </c:pt>
                <c:pt idx="11">
                  <c:v>Stirling</c:v>
                </c:pt>
                <c:pt idx="12">
                  <c:v>Highland</c:v>
                </c:pt>
                <c:pt idx="13">
                  <c:v>East Ayrshire</c:v>
                </c:pt>
                <c:pt idx="14">
                  <c:v>East Dunbartonshire</c:v>
                </c:pt>
                <c:pt idx="15">
                  <c:v>Argyll and Bute</c:v>
                </c:pt>
                <c:pt idx="16">
                  <c:v>Angus</c:v>
                </c:pt>
                <c:pt idx="17">
                  <c:v>Shetland Islands</c:v>
                </c:pt>
                <c:pt idx="18">
                  <c:v>Eilean Siar</c:v>
                </c:pt>
                <c:pt idx="19">
                  <c:v>Renfrewshire</c:v>
                </c:pt>
                <c:pt idx="20">
                  <c:v>Scotland</c:v>
                </c:pt>
                <c:pt idx="21">
                  <c:v>Inverclyde</c:v>
                </c:pt>
                <c:pt idx="22">
                  <c:v>South Lanarkshire</c:v>
                </c:pt>
                <c:pt idx="23">
                  <c:v>North Ayrshire</c:v>
                </c:pt>
                <c:pt idx="24">
                  <c:v>Clackmannanshire</c:v>
                </c:pt>
                <c:pt idx="25">
                  <c:v>Glasgow City</c:v>
                </c:pt>
                <c:pt idx="26">
                  <c:v>Falkirk</c:v>
                </c:pt>
                <c:pt idx="27">
                  <c:v>East Lothian</c:v>
                </c:pt>
                <c:pt idx="28">
                  <c:v>North Lanarkshire</c:v>
                </c:pt>
                <c:pt idx="29">
                  <c:v>West Lothian</c:v>
                </c:pt>
                <c:pt idx="30">
                  <c:v>Dundee City</c:v>
                </c:pt>
                <c:pt idx="31">
                  <c:v>Dumfries and Galloway</c:v>
                </c:pt>
                <c:pt idx="32">
                  <c:v>Fife</c:v>
                </c:pt>
              </c:strCache>
            </c:strRef>
          </c:cat>
          <c:val>
            <c:numRef>
              <c:f>'Table 4'!$B$44:$B$76</c:f>
              <c:numCache>
                <c:formatCode>0%</c:formatCode>
                <c:ptCount val="33"/>
                <c:pt idx="0">
                  <c:v>0.87</c:v>
                </c:pt>
                <c:pt idx="1">
                  <c:v>0.89</c:v>
                </c:pt>
                <c:pt idx="2">
                  <c:v>0.89</c:v>
                </c:pt>
                <c:pt idx="3">
                  <c:v>0.89</c:v>
                </c:pt>
                <c:pt idx="4">
                  <c:v>0.9</c:v>
                </c:pt>
                <c:pt idx="5">
                  <c:v>0.91</c:v>
                </c:pt>
                <c:pt idx="6">
                  <c:v>0.91</c:v>
                </c:pt>
                <c:pt idx="7">
                  <c:v>0.92</c:v>
                </c:pt>
                <c:pt idx="8">
                  <c:v>0.94000000000000006</c:v>
                </c:pt>
                <c:pt idx="9">
                  <c:v>0.96</c:v>
                </c:pt>
                <c:pt idx="10">
                  <c:v>0.97</c:v>
                </c:pt>
                <c:pt idx="11">
                  <c:v>0.97</c:v>
                </c:pt>
                <c:pt idx="12">
                  <c:v>0.98</c:v>
                </c:pt>
                <c:pt idx="13">
                  <c:v>0.98</c:v>
                </c:pt>
                <c:pt idx="14">
                  <c:v>0.99</c:v>
                </c:pt>
                <c:pt idx="15">
                  <c:v>0.99</c:v>
                </c:pt>
                <c:pt idx="16">
                  <c:v>0.99</c:v>
                </c:pt>
                <c:pt idx="17">
                  <c:v>1</c:v>
                </c:pt>
                <c:pt idx="18">
                  <c:v>1.02</c:v>
                </c:pt>
                <c:pt idx="19">
                  <c:v>1.04</c:v>
                </c:pt>
                <c:pt idx="20">
                  <c:v>1.04</c:v>
                </c:pt>
                <c:pt idx="21">
                  <c:v>1.06</c:v>
                </c:pt>
                <c:pt idx="22">
                  <c:v>1.06</c:v>
                </c:pt>
                <c:pt idx="23">
                  <c:v>1.06</c:v>
                </c:pt>
                <c:pt idx="24">
                  <c:v>1.06</c:v>
                </c:pt>
                <c:pt idx="25">
                  <c:v>1.07</c:v>
                </c:pt>
                <c:pt idx="26">
                  <c:v>1.0900000000000001</c:v>
                </c:pt>
                <c:pt idx="27">
                  <c:v>1.1100000000000001</c:v>
                </c:pt>
                <c:pt idx="28">
                  <c:v>1.1200000000000001</c:v>
                </c:pt>
                <c:pt idx="29">
                  <c:v>1.1300000000000001</c:v>
                </c:pt>
                <c:pt idx="30">
                  <c:v>1.1500000000000001</c:v>
                </c:pt>
                <c:pt idx="31">
                  <c:v>1.2</c:v>
                </c:pt>
                <c:pt idx="32">
                  <c:v>1.2</c:v>
                </c:pt>
              </c:numCache>
            </c:numRef>
          </c:val>
          <c:extLst>
            <c:ext xmlns:c16="http://schemas.microsoft.com/office/drawing/2014/chart" uri="{C3380CC4-5D6E-409C-BE32-E72D297353CC}">
              <c16:uniqueId val="{00000003-725F-4629-A3EA-17049319879F}"/>
            </c:ext>
          </c:extLst>
        </c:ser>
        <c:dLbls>
          <c:showLegendKey val="0"/>
          <c:showVal val="0"/>
          <c:showCatName val="0"/>
          <c:showSerName val="0"/>
          <c:showPercent val="0"/>
          <c:showBubbleSize val="0"/>
        </c:dLbls>
        <c:gapWidth val="67"/>
        <c:overlap val="100"/>
        <c:axId val="405037440"/>
        <c:axId val="405038976"/>
      </c:barChart>
      <c:catAx>
        <c:axId val="405037440"/>
        <c:scaling>
          <c:orientation val="minMax"/>
        </c:scaling>
        <c:delete val="0"/>
        <c:axPos val="l"/>
        <c:numFmt formatCode="General" sourceLinked="0"/>
        <c:majorTickMark val="out"/>
        <c:minorTickMark val="none"/>
        <c:tickLblPos val="nextTo"/>
        <c:crossAx val="405038976"/>
        <c:crosses val="autoZero"/>
        <c:auto val="1"/>
        <c:lblAlgn val="ctr"/>
        <c:lblOffset val="100"/>
        <c:noMultiLvlLbl val="0"/>
      </c:catAx>
      <c:valAx>
        <c:axId val="405038976"/>
        <c:scaling>
          <c:orientation val="minMax"/>
          <c:min val="0"/>
        </c:scaling>
        <c:delete val="0"/>
        <c:axPos val="b"/>
        <c:numFmt formatCode="0%" sourceLinked="1"/>
        <c:majorTickMark val="out"/>
        <c:minorTickMark val="none"/>
        <c:tickLblPos val="low"/>
        <c:crossAx val="405037440"/>
        <c:crosses val="autoZero"/>
        <c:crossBetween val="between"/>
        <c:majorUnit val="0.1"/>
      </c:valAx>
      <c:spPr>
        <a:noFill/>
        <a:ln w="25400">
          <a:no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9698808140792"/>
          <c:y val="0.19926712351332654"/>
          <c:w val="0.45256368056451962"/>
          <c:h val="0.69304730998583342"/>
        </c:manualLayout>
      </c:layout>
      <c:pieChart>
        <c:varyColors val="1"/>
        <c:ser>
          <c:idx val="0"/>
          <c:order val="0"/>
          <c:tx>
            <c:v>Award Value Spent</c:v>
          </c:tx>
          <c:dPt>
            <c:idx val="0"/>
            <c:bubble3D val="0"/>
            <c:spPr>
              <a:solidFill>
                <a:srgbClr val="B30000"/>
              </a:solidFill>
              <a:ln>
                <a:solidFill>
                  <a:schemeClr val="tx1"/>
                </a:solidFill>
              </a:ln>
            </c:spPr>
            <c:extLst>
              <c:ext xmlns:c16="http://schemas.microsoft.com/office/drawing/2014/chart" uri="{C3380CC4-5D6E-409C-BE32-E72D297353CC}">
                <c16:uniqueId val="{00000001-F0E7-4BE1-8A23-0163D85585B0}"/>
              </c:ext>
            </c:extLst>
          </c:dPt>
          <c:dPt>
            <c:idx val="1"/>
            <c:bubble3D val="0"/>
            <c:spPr>
              <a:solidFill>
                <a:srgbClr val="E34A33"/>
              </a:solidFill>
              <a:ln>
                <a:solidFill>
                  <a:schemeClr val="tx1"/>
                </a:solidFill>
              </a:ln>
            </c:spPr>
            <c:extLst>
              <c:ext xmlns:c16="http://schemas.microsoft.com/office/drawing/2014/chart" uri="{C3380CC4-5D6E-409C-BE32-E72D297353CC}">
                <c16:uniqueId val="{00000003-F0E7-4BE1-8A23-0163D85585B0}"/>
              </c:ext>
            </c:extLst>
          </c:dPt>
          <c:dPt>
            <c:idx val="2"/>
            <c:bubble3D val="0"/>
            <c:spPr>
              <a:solidFill>
                <a:srgbClr val="FC8D59"/>
              </a:solidFill>
              <a:ln>
                <a:solidFill>
                  <a:schemeClr val="tx1"/>
                </a:solidFill>
              </a:ln>
            </c:spPr>
            <c:extLst>
              <c:ext xmlns:c16="http://schemas.microsoft.com/office/drawing/2014/chart" uri="{C3380CC4-5D6E-409C-BE32-E72D297353CC}">
                <c16:uniqueId val="{00000005-F0E7-4BE1-8A23-0163D85585B0}"/>
              </c:ext>
            </c:extLst>
          </c:dPt>
          <c:dPt>
            <c:idx val="3"/>
            <c:bubble3D val="0"/>
            <c:spPr>
              <a:solidFill>
                <a:srgbClr val="FDCC8A"/>
              </a:solidFill>
              <a:ln>
                <a:solidFill>
                  <a:schemeClr val="tx1"/>
                </a:solidFill>
              </a:ln>
            </c:spPr>
            <c:extLst>
              <c:ext xmlns:c16="http://schemas.microsoft.com/office/drawing/2014/chart" uri="{C3380CC4-5D6E-409C-BE32-E72D297353CC}">
                <c16:uniqueId val="{00000007-F0E7-4BE1-8A23-0163D85585B0}"/>
              </c:ext>
            </c:extLst>
          </c:dPt>
          <c:dPt>
            <c:idx val="4"/>
            <c:bubble3D val="0"/>
            <c:spPr>
              <a:solidFill>
                <a:srgbClr val="FEF0D9"/>
              </a:solidFill>
              <a:ln>
                <a:solidFill>
                  <a:schemeClr val="tx1"/>
                </a:solidFill>
              </a:ln>
            </c:spPr>
            <c:extLst>
              <c:ext xmlns:c16="http://schemas.microsoft.com/office/drawing/2014/chart" uri="{C3380CC4-5D6E-409C-BE32-E72D297353CC}">
                <c16:uniqueId val="{00000009-F0E7-4BE1-8A23-0163D85585B0}"/>
              </c:ext>
            </c:extLst>
          </c:dPt>
          <c:dLbls>
            <c:dLbl>
              <c:idx val="0"/>
              <c:layout>
                <c:manualLayout>
                  <c:x val="1.9125683060109189E-2"/>
                  <c:y val="-1.8828451882845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0E7-4BE1-8A23-0163D85585B0}"/>
                </c:ext>
              </c:extLst>
            </c:dLbl>
            <c:dLbl>
              <c:idx val="1"/>
              <c:layout>
                <c:manualLayout>
                  <c:x val="-5.0090496031554069E-17"/>
                  <c:y val="2.719665271966527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0E7-4BE1-8A23-0163D85585B0}"/>
                </c:ext>
              </c:extLst>
            </c:dLbl>
            <c:dLbl>
              <c:idx val="2"/>
              <c:layout>
                <c:manualLayout>
                  <c:x val="-2.3224043715846996E-2"/>
                  <c:y val="-6.276150627615053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0E7-4BE1-8A23-0163D85585B0}"/>
                </c:ext>
              </c:extLst>
            </c:dLbl>
            <c:dLbl>
              <c:idx val="3"/>
              <c:layout>
                <c:manualLayout>
                  <c:x val="-2.4590163934426281E-2"/>
                  <c:y val="-4.1841004184100415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F0E7-4BE1-8A23-0163D85585B0}"/>
                </c:ext>
              </c:extLst>
            </c:dLbl>
            <c:dLbl>
              <c:idx val="4"/>
              <c:layout>
                <c:manualLayout>
                  <c:x val="5.4644808743169399E-3"/>
                  <c:y val="-6.2761506276150722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F0E7-4BE1-8A23-0163D85585B0}"/>
                </c:ext>
              </c:extLst>
            </c:dLbl>
            <c:spPr>
              <a:noFill/>
              <a:ln>
                <a:noFill/>
              </a:ln>
              <a:effectLst/>
            </c:spPr>
            <c:txPr>
              <a:bodyPr wrap="square" lIns="38100" tIns="19050" rIns="38100" bIns="19050" anchor="ctr">
                <a:spAutoFit/>
              </a:bodyPr>
              <a:lstStyle/>
              <a:p>
                <a:pPr>
                  <a:defRPr sz="1200"/>
                </a:pPr>
                <a:endParaRPr lang="en-US"/>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'Table 5'!$A$49:$A$53</c:f>
              <c:strCache>
                <c:ptCount val="5"/>
                <c:pt idx="0">
                  <c:v>Removal of Spare Room Subsidy</c:v>
                </c:pt>
                <c:pt idx="1">
                  <c:v>Benefit Cap</c:v>
                </c:pt>
                <c:pt idx="2">
                  <c:v>Local Housing Allowance</c:v>
                </c:pt>
                <c:pt idx="3">
                  <c:v>Core</c:v>
                </c:pt>
                <c:pt idx="4">
                  <c:v>Combination</c:v>
                </c:pt>
              </c:strCache>
            </c:strRef>
          </c:cat>
          <c:val>
            <c:numRef>
              <c:f>'Table 5'!$C$49:$C$53</c:f>
              <c:numCache>
                <c:formatCode>0.0%</c:formatCode>
                <c:ptCount val="5"/>
                <c:pt idx="0">
                  <c:v>0.84894668397761774</c:v>
                </c:pt>
                <c:pt idx="1">
                  <c:v>5.7195441072438576E-2</c:v>
                </c:pt>
                <c:pt idx="2">
                  <c:v>2.861405371859442E-2</c:v>
                </c:pt>
                <c:pt idx="3">
                  <c:v>6.1717217462081031E-2</c:v>
                </c:pt>
                <c:pt idx="4">
                  <c:v>3.5265886178930772E-3</c:v>
                </c:pt>
              </c:numCache>
            </c:numRef>
          </c:val>
          <c:extLst>
            <c:ext xmlns:c16="http://schemas.microsoft.com/office/drawing/2014/chart" uri="{C3380CC4-5D6E-409C-BE32-E72D297353CC}">
              <c16:uniqueId val="{0000000A-F0E7-4BE1-8A23-0163D85585B0}"/>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768824491200895"/>
          <c:y val="0.13859766744638091"/>
          <c:w val="0.82381873021491814"/>
          <c:h val="0.768361055718359"/>
        </c:manualLayout>
      </c:layout>
      <c:barChart>
        <c:barDir val="bar"/>
        <c:grouping val="stacked"/>
        <c:varyColors val="0"/>
        <c:ser>
          <c:idx val="1"/>
          <c:order val="0"/>
          <c:spPr>
            <a:ln>
              <a:solidFill>
                <a:schemeClr val="tx1"/>
              </a:solidFill>
            </a:ln>
          </c:spPr>
          <c:invertIfNegative val="0"/>
          <c:dPt>
            <c:idx val="0"/>
            <c:invertIfNegative val="0"/>
            <c:bubble3D val="0"/>
            <c:spPr>
              <a:solidFill>
                <a:srgbClr val="C00000"/>
              </a:solidFill>
              <a:ln>
                <a:solidFill>
                  <a:schemeClr val="tx1"/>
                </a:solidFill>
              </a:ln>
            </c:spPr>
            <c:extLst>
              <c:ext xmlns:c16="http://schemas.microsoft.com/office/drawing/2014/chart" uri="{C3380CC4-5D6E-409C-BE32-E72D297353CC}">
                <c16:uniqueId val="{00000001-18A8-4209-9A87-F32C2591F31D}"/>
              </c:ext>
            </c:extLst>
          </c:dPt>
          <c:dPt>
            <c:idx val="1"/>
            <c:invertIfNegative val="0"/>
            <c:bubble3D val="0"/>
            <c:spPr>
              <a:solidFill>
                <a:srgbClr val="C00000"/>
              </a:solidFill>
              <a:ln>
                <a:solidFill>
                  <a:schemeClr val="tx1"/>
                </a:solidFill>
              </a:ln>
            </c:spPr>
            <c:extLst>
              <c:ext xmlns:c16="http://schemas.microsoft.com/office/drawing/2014/chart" uri="{C3380CC4-5D6E-409C-BE32-E72D297353CC}">
                <c16:uniqueId val="{00000003-18A8-4209-9A87-F32C2591F31D}"/>
              </c:ext>
            </c:extLst>
          </c:dPt>
          <c:dPt>
            <c:idx val="2"/>
            <c:invertIfNegative val="0"/>
            <c:bubble3D val="0"/>
            <c:spPr>
              <a:solidFill>
                <a:srgbClr val="C00000"/>
              </a:solidFill>
              <a:ln>
                <a:solidFill>
                  <a:schemeClr val="tx1"/>
                </a:solidFill>
              </a:ln>
            </c:spPr>
            <c:extLst>
              <c:ext xmlns:c16="http://schemas.microsoft.com/office/drawing/2014/chart" uri="{C3380CC4-5D6E-409C-BE32-E72D297353CC}">
                <c16:uniqueId val="{00000005-18A8-4209-9A87-F32C2591F31D}"/>
              </c:ext>
            </c:extLst>
          </c:dPt>
          <c:dPt>
            <c:idx val="3"/>
            <c:invertIfNegative val="0"/>
            <c:bubble3D val="0"/>
            <c:spPr>
              <a:solidFill>
                <a:srgbClr val="C00000"/>
              </a:solidFill>
              <a:ln>
                <a:solidFill>
                  <a:schemeClr val="tx1"/>
                </a:solidFill>
              </a:ln>
            </c:spPr>
            <c:extLst>
              <c:ext xmlns:c16="http://schemas.microsoft.com/office/drawing/2014/chart" uri="{C3380CC4-5D6E-409C-BE32-E72D297353CC}">
                <c16:uniqueId val="{00000007-18A8-4209-9A87-F32C2591F31D}"/>
              </c:ext>
            </c:extLst>
          </c:dPt>
          <c:dPt>
            <c:idx val="4"/>
            <c:invertIfNegative val="0"/>
            <c:bubble3D val="0"/>
            <c:spPr>
              <a:solidFill>
                <a:srgbClr val="C00000"/>
              </a:solidFill>
              <a:ln>
                <a:solidFill>
                  <a:schemeClr val="tx1"/>
                </a:solidFill>
              </a:ln>
            </c:spPr>
            <c:extLst>
              <c:ext xmlns:c16="http://schemas.microsoft.com/office/drawing/2014/chart" uri="{C3380CC4-5D6E-409C-BE32-E72D297353CC}">
                <c16:uniqueId val="{00000009-18A8-4209-9A87-F32C2591F31D}"/>
              </c:ext>
            </c:extLst>
          </c:dPt>
          <c:dLbls>
            <c:dLbl>
              <c:idx val="0"/>
              <c:layout>
                <c:manualLayout>
                  <c:x val="0.17641025641025632"/>
                  <c:y val="2.09973753280843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A8-4209-9A87-F32C2591F31D}"/>
                </c:ext>
              </c:extLst>
            </c:dLbl>
            <c:dLbl>
              <c:idx val="1"/>
              <c:layout>
                <c:manualLayout>
                  <c:x val="8.8888888888888892E-2"/>
                  <c:y val="2.09973753280843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A8-4209-9A87-F32C2591F31D}"/>
                </c:ext>
              </c:extLst>
            </c:dLbl>
            <c:dLbl>
              <c:idx val="2"/>
              <c:layout>
                <c:manualLayout>
                  <c:x val="0.22837606837606839"/>
                  <c:y val="2.099737532808476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A8-4209-9A87-F32C2591F31D}"/>
                </c:ext>
              </c:extLst>
            </c:dLbl>
            <c:dLbl>
              <c:idx val="3"/>
              <c:layout>
                <c:manualLayout>
                  <c:x val="0.39931623931623922"/>
                  <c:y val="2.09973753280839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A8-4209-9A87-F32C2591F31D}"/>
                </c:ext>
              </c:extLst>
            </c:dLbl>
            <c:dLbl>
              <c:idx val="4"/>
              <c:layout>
                <c:manualLayout>
                  <c:x val="0.16957264957264953"/>
                  <c:y val="2.09973753280839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A8-4209-9A87-F32C2591F31D}"/>
                </c:ext>
              </c:extLst>
            </c:dLbl>
            <c:spPr>
              <a:noFill/>
              <a:ln>
                <a:noFill/>
              </a:ln>
              <a:effectLst/>
            </c:spPr>
            <c:txPr>
              <a:bodyPr wrap="square" lIns="38100" tIns="19050" rIns="38100" bIns="19050" anchor="ctr">
                <a:spAutoFit/>
              </a:bodyPr>
              <a:lstStyle/>
              <a:p>
                <a:pPr>
                  <a:defRPr sz="1400" b="1"/>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'Table 5'!$A$58:$A$62</c:f>
              <c:strCache>
                <c:ptCount val="5"/>
                <c:pt idx="0">
                  <c:v>Removal of Spare Room Subsidy</c:v>
                </c:pt>
                <c:pt idx="1">
                  <c:v>Benefit Cap</c:v>
                </c:pt>
                <c:pt idx="2">
                  <c:v>Local Housing Allowance</c:v>
                </c:pt>
                <c:pt idx="3">
                  <c:v>Core</c:v>
                </c:pt>
                <c:pt idx="4">
                  <c:v>Total</c:v>
                </c:pt>
              </c:strCache>
            </c:strRef>
          </c:cat>
          <c:val>
            <c:numRef>
              <c:f>'Table 5'!$E$58:$E$62</c:f>
              <c:numCache>
                <c:formatCode>0%</c:formatCode>
                <c:ptCount val="5"/>
                <c:pt idx="0">
                  <c:v>1.0715827461615293</c:v>
                </c:pt>
                <c:pt idx="1">
                  <c:v>0.46658754521961271</c:v>
                </c:pt>
                <c:pt idx="2">
                  <c:v>1.4422054794102104</c:v>
                </c:pt>
                <c:pt idx="3">
                  <c:v>2.7155826666666667</c:v>
                </c:pt>
                <c:pt idx="4">
                  <c:v>1.044510534622237</c:v>
                </c:pt>
              </c:numCache>
            </c:numRef>
          </c:val>
          <c:extLst>
            <c:ext xmlns:c16="http://schemas.microsoft.com/office/drawing/2014/chart" uri="{C3380CC4-5D6E-409C-BE32-E72D297353CC}">
              <c16:uniqueId val="{0000000A-18A8-4209-9A87-F32C2591F31D}"/>
            </c:ext>
          </c:extLst>
        </c:ser>
        <c:dLbls>
          <c:showLegendKey val="0"/>
          <c:showVal val="0"/>
          <c:showCatName val="0"/>
          <c:showSerName val="0"/>
          <c:showPercent val="0"/>
          <c:showBubbleSize val="0"/>
        </c:dLbls>
        <c:gapWidth val="150"/>
        <c:overlap val="100"/>
        <c:axId val="708551224"/>
        <c:axId val="708552536"/>
      </c:barChart>
      <c:catAx>
        <c:axId val="708551224"/>
        <c:scaling>
          <c:orientation val="maxMin"/>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708552536"/>
        <c:crosses val="autoZero"/>
        <c:auto val="1"/>
        <c:lblAlgn val="ctr"/>
        <c:lblOffset val="100"/>
        <c:noMultiLvlLbl val="0"/>
      </c:catAx>
      <c:valAx>
        <c:axId val="70855253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t" anchorCtr="0"/>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r>
                  <a:rPr lang="en-GB" sz="1200" b="1" i="0" baseline="0">
                    <a:solidFill>
                      <a:sysClr val="windowText" lastClr="000000"/>
                    </a:solidFill>
                    <a:effectLst/>
                  </a:rPr>
                  <a:t>Proportion of total estimated funding 2019/20 spent as at 31 March 2020 (management information)</a:t>
                </a:r>
                <a:endParaRPr lang="en-GB" sz="12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mn-lt"/>
                    <a:ea typeface="+mn-ea"/>
                    <a:cs typeface="+mn-cs"/>
                  </a:defRPr>
                </a:pPr>
                <a:endParaRPr lang="en-GB" sz="1200" b="1">
                  <a:solidFill>
                    <a:sysClr val="windowText" lastClr="000000"/>
                  </a:solidFill>
                </a:endParaRPr>
              </a:p>
            </c:rich>
          </c:tx>
          <c:layout>
            <c:manualLayout>
              <c:xMode val="edge"/>
              <c:yMode val="edge"/>
              <c:x val="0.16660723875079075"/>
              <c:y val="0.91116099709920928"/>
            </c:manualLayout>
          </c:layout>
          <c:overlay val="0"/>
          <c:spPr>
            <a:noFill/>
            <a:ln>
              <a:noFill/>
            </a:ln>
            <a:effectLst/>
          </c:spPr>
        </c:title>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mn-lt"/>
                <a:ea typeface="+mn-ea"/>
                <a:cs typeface="+mn-cs"/>
              </a:defRPr>
            </a:pPr>
            <a:endParaRPr lang="en-US"/>
          </a:p>
        </c:txPr>
        <c:crossAx val="708551224"/>
        <c:crosses val="autoZero"/>
        <c:crossBetween val="between"/>
      </c:valAx>
      <c:spPr>
        <a:ln>
          <a:noFill/>
        </a:ln>
      </c:spPr>
    </c:plotArea>
    <c:plotVisOnly val="1"/>
    <c:dispBlanksAs val="gap"/>
    <c:showDLblsOverMax val="0"/>
  </c:chart>
  <c:spPr>
    <a:solidFill>
      <a:schemeClr val="bg1"/>
    </a:solidFill>
    <a:ln w="9525" cap="flat" cmpd="sng" algn="ctr">
      <a:noFill/>
      <a:round/>
    </a:ln>
    <a:effectLst/>
  </c:spPr>
  <c:txPr>
    <a:bodyPr/>
    <a:lstStyle/>
    <a:p>
      <a:pPr>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78707106932782"/>
          <c:y val="7.9295422876337493E-2"/>
          <c:w val="0.79676600171996437"/>
          <c:h val="0.83611233051177847"/>
        </c:manualLayout>
      </c:layout>
      <c:barChart>
        <c:barDir val="bar"/>
        <c:grouping val="stacked"/>
        <c:varyColors val="0"/>
        <c:ser>
          <c:idx val="5"/>
          <c:order val="0"/>
          <c:spPr>
            <a:solidFill>
              <a:sysClr val="window" lastClr="FFFFFF"/>
            </a:solidFill>
            <a:ln w="15875">
              <a:solidFill>
                <a:schemeClr val="tx1"/>
              </a:solid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Perth and Kinross</c:v>
                </c:pt>
                <c:pt idx="7">
                  <c:v>Stirling</c:v>
                </c:pt>
                <c:pt idx="8">
                  <c:v>Angus</c:v>
                </c:pt>
                <c:pt idx="9">
                  <c:v>Argyll and Bute</c:v>
                </c:pt>
                <c:pt idx="10">
                  <c:v>East Lothian</c:v>
                </c:pt>
                <c:pt idx="11">
                  <c:v>Scottish Borders</c:v>
                </c:pt>
                <c:pt idx="12">
                  <c:v>Clackmannanshire</c:v>
                </c:pt>
                <c:pt idx="13">
                  <c:v>Midlothian</c:v>
                </c:pt>
                <c:pt idx="14">
                  <c:v>Aberdeenshire</c:v>
                </c:pt>
                <c:pt idx="15">
                  <c:v>Inverclyde</c:v>
                </c:pt>
                <c:pt idx="16">
                  <c:v>South Ayrshire</c:v>
                </c:pt>
                <c:pt idx="17">
                  <c:v>Dumfries and Galloway</c:v>
                </c:pt>
                <c:pt idx="18">
                  <c:v>Aberdeen City</c:v>
                </c:pt>
                <c:pt idx="19">
                  <c:v>East Ayrshire</c:v>
                </c:pt>
                <c:pt idx="20">
                  <c:v>Highland</c:v>
                </c:pt>
                <c:pt idx="21">
                  <c:v>Falkirk</c:v>
                </c:pt>
                <c:pt idx="22">
                  <c:v>West Dunbartonshire</c:v>
                </c:pt>
                <c:pt idx="23">
                  <c:v>Renfrewshire</c:v>
                </c:pt>
                <c:pt idx="24">
                  <c:v>North Ayrshire</c:v>
                </c:pt>
                <c:pt idx="25">
                  <c:v>West Lothian</c:v>
                </c:pt>
                <c:pt idx="26">
                  <c:v>Dundee City</c:v>
                </c:pt>
                <c:pt idx="27">
                  <c:v>South Lanarkshire</c:v>
                </c:pt>
                <c:pt idx="28">
                  <c:v>North Lanarkshire</c:v>
                </c:pt>
                <c:pt idx="29">
                  <c:v>Fife</c:v>
                </c:pt>
                <c:pt idx="30">
                  <c:v>Edinburgh, City of</c:v>
                </c:pt>
                <c:pt idx="31">
                  <c:v>Glasgow City</c:v>
                </c:pt>
              </c:strCache>
            </c:strRef>
          </c:cat>
          <c:val>
            <c:numRef>
              <c:f>'Table 5'!$G$67:$G$98</c:f>
              <c:numCache>
                <c:formatCode>_-"£"* #,##0_-;\-"£"* #,##0_-;_-"£"* "-"??_-;_-@_-</c:formatCode>
                <c:ptCount val="32"/>
                <c:pt idx="0">
                  <c:v>95852</c:v>
                </c:pt>
                <c:pt idx="1">
                  <c:v>162531</c:v>
                </c:pt>
                <c:pt idx="2">
                  <c:v>179735</c:v>
                </c:pt>
                <c:pt idx="3">
                  <c:v>350782</c:v>
                </c:pt>
                <c:pt idx="4">
                  <c:v>469956</c:v>
                </c:pt>
                <c:pt idx="5">
                  <c:v>573282</c:v>
                </c:pt>
                <c:pt idx="6">
                  <c:v>610872</c:v>
                </c:pt>
                <c:pt idx="7">
                  <c:v>640905</c:v>
                </c:pt>
                <c:pt idx="8">
                  <c:v>667529</c:v>
                </c:pt>
                <c:pt idx="9">
                  <c:v>676095</c:v>
                </c:pt>
                <c:pt idx="10">
                  <c:v>826640</c:v>
                </c:pt>
                <c:pt idx="11">
                  <c:v>828367</c:v>
                </c:pt>
                <c:pt idx="12">
                  <c:v>872956</c:v>
                </c:pt>
                <c:pt idx="13">
                  <c:v>988027</c:v>
                </c:pt>
                <c:pt idx="14">
                  <c:v>1008564</c:v>
                </c:pt>
                <c:pt idx="15">
                  <c:v>1276332</c:v>
                </c:pt>
                <c:pt idx="16">
                  <c:v>1335455</c:v>
                </c:pt>
                <c:pt idx="17">
                  <c:v>1630054</c:v>
                </c:pt>
                <c:pt idx="18">
                  <c:v>1789513</c:v>
                </c:pt>
                <c:pt idx="19">
                  <c:v>2003400</c:v>
                </c:pt>
                <c:pt idx="20">
                  <c:v>2013596</c:v>
                </c:pt>
                <c:pt idx="21">
                  <c:v>2081381</c:v>
                </c:pt>
                <c:pt idx="22">
                  <c:v>2214035</c:v>
                </c:pt>
                <c:pt idx="23">
                  <c:v>2364137</c:v>
                </c:pt>
                <c:pt idx="24">
                  <c:v>2508958</c:v>
                </c:pt>
                <c:pt idx="25">
                  <c:v>2692891</c:v>
                </c:pt>
                <c:pt idx="26">
                  <c:v>2746668</c:v>
                </c:pt>
                <c:pt idx="27">
                  <c:v>3613211</c:v>
                </c:pt>
                <c:pt idx="28">
                  <c:v>5071258</c:v>
                </c:pt>
                <c:pt idx="29">
                  <c:v>5544036</c:v>
                </c:pt>
                <c:pt idx="30">
                  <c:v>6056631</c:v>
                </c:pt>
                <c:pt idx="31">
                  <c:v>12106961</c:v>
                </c:pt>
              </c:numCache>
            </c:numRef>
          </c:val>
          <c:extLst>
            <c:ext xmlns:c16="http://schemas.microsoft.com/office/drawing/2014/chart" uri="{C3380CC4-5D6E-409C-BE32-E72D297353CC}">
              <c16:uniqueId val="{00000000-9A71-4023-9EA8-E28827C27451}"/>
            </c:ext>
          </c:extLst>
        </c:ser>
        <c:dLbls>
          <c:showLegendKey val="0"/>
          <c:showVal val="0"/>
          <c:showCatName val="0"/>
          <c:showSerName val="0"/>
          <c:showPercent val="0"/>
          <c:showBubbleSize val="0"/>
        </c:dLbls>
        <c:gapWidth val="98"/>
        <c:overlap val="100"/>
        <c:axId val="485695880"/>
        <c:axId val="485692928"/>
      </c:barChart>
      <c:barChart>
        <c:barDir val="bar"/>
        <c:grouping val="stacked"/>
        <c:varyColors val="0"/>
        <c:ser>
          <c:idx val="0"/>
          <c:order val="1"/>
          <c:tx>
            <c:strRef>
              <c:f>'Table 5'!$B$66</c:f>
              <c:strCache>
                <c:ptCount val="1"/>
                <c:pt idx="0">
                  <c:v>Removal of Spare Room Subsidy</c:v>
                </c:pt>
              </c:strCache>
            </c:strRef>
          </c:tx>
          <c:spPr>
            <a:solidFill>
              <a:srgbClr val="B30000"/>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Perth and Kinross</c:v>
                </c:pt>
                <c:pt idx="7">
                  <c:v>Stirling</c:v>
                </c:pt>
                <c:pt idx="8">
                  <c:v>Angus</c:v>
                </c:pt>
                <c:pt idx="9">
                  <c:v>Argyll and Bute</c:v>
                </c:pt>
                <c:pt idx="10">
                  <c:v>East Lothian</c:v>
                </c:pt>
                <c:pt idx="11">
                  <c:v>Scottish Borders</c:v>
                </c:pt>
                <c:pt idx="12">
                  <c:v>Clackmannanshire</c:v>
                </c:pt>
                <c:pt idx="13">
                  <c:v>Midlothian</c:v>
                </c:pt>
                <c:pt idx="14">
                  <c:v>Aberdeenshire</c:v>
                </c:pt>
                <c:pt idx="15">
                  <c:v>Inverclyde</c:v>
                </c:pt>
                <c:pt idx="16">
                  <c:v>South Ayrshire</c:v>
                </c:pt>
                <c:pt idx="17">
                  <c:v>Dumfries and Galloway</c:v>
                </c:pt>
                <c:pt idx="18">
                  <c:v>Aberdeen City</c:v>
                </c:pt>
                <c:pt idx="19">
                  <c:v>East Ayrshire</c:v>
                </c:pt>
                <c:pt idx="20">
                  <c:v>Highland</c:v>
                </c:pt>
                <c:pt idx="21">
                  <c:v>Falkirk</c:v>
                </c:pt>
                <c:pt idx="22">
                  <c:v>West Dunbartonshire</c:v>
                </c:pt>
                <c:pt idx="23">
                  <c:v>Renfrewshire</c:v>
                </c:pt>
                <c:pt idx="24">
                  <c:v>North Ayrshire</c:v>
                </c:pt>
                <c:pt idx="25">
                  <c:v>West Lothian</c:v>
                </c:pt>
                <c:pt idx="26">
                  <c:v>Dundee City</c:v>
                </c:pt>
                <c:pt idx="27">
                  <c:v>South Lanarkshire</c:v>
                </c:pt>
                <c:pt idx="28">
                  <c:v>North Lanarkshire</c:v>
                </c:pt>
                <c:pt idx="29">
                  <c:v>Fife</c:v>
                </c:pt>
                <c:pt idx="30">
                  <c:v>Edinburgh, City of</c:v>
                </c:pt>
                <c:pt idx="31">
                  <c:v>Glasgow City</c:v>
                </c:pt>
              </c:strCache>
            </c:strRef>
          </c:cat>
          <c:val>
            <c:numRef>
              <c:f>'Table 5'!$B$67:$B$98</c:f>
              <c:numCache>
                <c:formatCode>_-"£"* #,##0_-;\-"£"* #,##0_-;_-"£"* "-"??_-;_-@_-</c:formatCode>
                <c:ptCount val="32"/>
                <c:pt idx="0">
                  <c:v>86876</c:v>
                </c:pt>
                <c:pt idx="1">
                  <c:v>161426</c:v>
                </c:pt>
                <c:pt idx="2">
                  <c:v>170980</c:v>
                </c:pt>
                <c:pt idx="3">
                  <c:v>321867</c:v>
                </c:pt>
                <c:pt idx="4">
                  <c:v>428320</c:v>
                </c:pt>
                <c:pt idx="5">
                  <c:v>443561</c:v>
                </c:pt>
                <c:pt idx="6">
                  <c:v>527720</c:v>
                </c:pt>
                <c:pt idx="7">
                  <c:v>597197</c:v>
                </c:pt>
                <c:pt idx="8">
                  <c:v>589142</c:v>
                </c:pt>
                <c:pt idx="9">
                  <c:v>652643</c:v>
                </c:pt>
                <c:pt idx="10">
                  <c:v>605546</c:v>
                </c:pt>
                <c:pt idx="11">
                  <c:v>707728</c:v>
                </c:pt>
                <c:pt idx="12">
                  <c:v>773010</c:v>
                </c:pt>
                <c:pt idx="13">
                  <c:v>918963</c:v>
                </c:pt>
                <c:pt idx="14">
                  <c:v>864648</c:v>
                </c:pt>
                <c:pt idx="15">
                  <c:v>1117880</c:v>
                </c:pt>
                <c:pt idx="16">
                  <c:v>1222533</c:v>
                </c:pt>
                <c:pt idx="17">
                  <c:v>1396384</c:v>
                </c:pt>
                <c:pt idx="18">
                  <c:v>1428879</c:v>
                </c:pt>
                <c:pt idx="19">
                  <c:v>1999571</c:v>
                </c:pt>
                <c:pt idx="20">
                  <c:v>1805294</c:v>
                </c:pt>
                <c:pt idx="21">
                  <c:v>1911337</c:v>
                </c:pt>
                <c:pt idx="22">
                  <c:v>1974310</c:v>
                </c:pt>
                <c:pt idx="23">
                  <c:v>2090102</c:v>
                </c:pt>
                <c:pt idx="24">
                  <c:v>2228284</c:v>
                </c:pt>
                <c:pt idx="25">
                  <c:v>2354032</c:v>
                </c:pt>
                <c:pt idx="26">
                  <c:v>2180538</c:v>
                </c:pt>
                <c:pt idx="27">
                  <c:v>3124692</c:v>
                </c:pt>
                <c:pt idx="28">
                  <c:v>4421408</c:v>
                </c:pt>
                <c:pt idx="29">
                  <c:v>4251160</c:v>
                </c:pt>
                <c:pt idx="30">
                  <c:v>4202163</c:v>
                </c:pt>
                <c:pt idx="31">
                  <c:v>10472808</c:v>
                </c:pt>
              </c:numCache>
            </c:numRef>
          </c:val>
          <c:extLst>
            <c:ext xmlns:c16="http://schemas.microsoft.com/office/drawing/2014/chart" uri="{C3380CC4-5D6E-409C-BE32-E72D297353CC}">
              <c16:uniqueId val="{00000001-9A71-4023-9EA8-E28827C27451}"/>
            </c:ext>
          </c:extLst>
        </c:ser>
        <c:ser>
          <c:idx val="1"/>
          <c:order val="2"/>
          <c:tx>
            <c:strRef>
              <c:f>'Table 5'!$C$66</c:f>
              <c:strCache>
                <c:ptCount val="1"/>
                <c:pt idx="0">
                  <c:v>Benefit Cap</c:v>
                </c:pt>
              </c:strCache>
            </c:strRef>
          </c:tx>
          <c:spPr>
            <a:solidFill>
              <a:srgbClr val="E34A33"/>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Perth and Kinross</c:v>
                </c:pt>
                <c:pt idx="7">
                  <c:v>Stirling</c:v>
                </c:pt>
                <c:pt idx="8">
                  <c:v>Angus</c:v>
                </c:pt>
                <c:pt idx="9">
                  <c:v>Argyll and Bute</c:v>
                </c:pt>
                <c:pt idx="10">
                  <c:v>East Lothian</c:v>
                </c:pt>
                <c:pt idx="11">
                  <c:v>Scottish Borders</c:v>
                </c:pt>
                <c:pt idx="12">
                  <c:v>Clackmannanshire</c:v>
                </c:pt>
                <c:pt idx="13">
                  <c:v>Midlothian</c:v>
                </c:pt>
                <c:pt idx="14">
                  <c:v>Aberdeenshire</c:v>
                </c:pt>
                <c:pt idx="15">
                  <c:v>Inverclyde</c:v>
                </c:pt>
                <c:pt idx="16">
                  <c:v>South Ayrshire</c:v>
                </c:pt>
                <c:pt idx="17">
                  <c:v>Dumfries and Galloway</c:v>
                </c:pt>
                <c:pt idx="18">
                  <c:v>Aberdeen City</c:v>
                </c:pt>
                <c:pt idx="19">
                  <c:v>East Ayrshire</c:v>
                </c:pt>
                <c:pt idx="20">
                  <c:v>Highland</c:v>
                </c:pt>
                <c:pt idx="21">
                  <c:v>Falkirk</c:v>
                </c:pt>
                <c:pt idx="22">
                  <c:v>West Dunbartonshire</c:v>
                </c:pt>
                <c:pt idx="23">
                  <c:v>Renfrewshire</c:v>
                </c:pt>
                <c:pt idx="24">
                  <c:v>North Ayrshire</c:v>
                </c:pt>
                <c:pt idx="25">
                  <c:v>West Lothian</c:v>
                </c:pt>
                <c:pt idx="26">
                  <c:v>Dundee City</c:v>
                </c:pt>
                <c:pt idx="27">
                  <c:v>South Lanarkshire</c:v>
                </c:pt>
                <c:pt idx="28">
                  <c:v>North Lanarkshire</c:v>
                </c:pt>
                <c:pt idx="29">
                  <c:v>Fife</c:v>
                </c:pt>
                <c:pt idx="30">
                  <c:v>Edinburgh, City of</c:v>
                </c:pt>
                <c:pt idx="31">
                  <c:v>Glasgow City</c:v>
                </c:pt>
              </c:strCache>
            </c:strRef>
          </c:cat>
          <c:val>
            <c:numRef>
              <c:f>'Table 5'!$C$67:$C$98</c:f>
              <c:numCache>
                <c:formatCode>_-"£"* #,##0_-;\-"£"* #,##0_-;_-"£"* "-"??_-;_-@_-</c:formatCode>
                <c:ptCount val="32"/>
                <c:pt idx="0">
                  <c:v>8111</c:v>
                </c:pt>
                <c:pt idx="1">
                  <c:v>1105</c:v>
                </c:pt>
                <c:pt idx="2">
                  <c:v>279</c:v>
                </c:pt>
                <c:pt idx="3">
                  <c:v>2095</c:v>
                </c:pt>
                <c:pt idx="4">
                  <c:v>7413</c:v>
                </c:pt>
                <c:pt idx="5">
                  <c:v>17475</c:v>
                </c:pt>
                <c:pt idx="6">
                  <c:v>15581</c:v>
                </c:pt>
                <c:pt idx="7">
                  <c:v>1116</c:v>
                </c:pt>
                <c:pt idx="8">
                  <c:v>7695</c:v>
                </c:pt>
                <c:pt idx="9">
                  <c:v>8085</c:v>
                </c:pt>
                <c:pt idx="10">
                  <c:v>85545</c:v>
                </c:pt>
                <c:pt idx="11">
                  <c:v>13756</c:v>
                </c:pt>
                <c:pt idx="12">
                  <c:v>55434</c:v>
                </c:pt>
                <c:pt idx="13">
                  <c:v>52037</c:v>
                </c:pt>
                <c:pt idx="14">
                  <c:v>50073</c:v>
                </c:pt>
                <c:pt idx="15">
                  <c:v>35457</c:v>
                </c:pt>
                <c:pt idx="16">
                  <c:v>57761</c:v>
                </c:pt>
                <c:pt idx="17">
                  <c:v>40030</c:v>
                </c:pt>
                <c:pt idx="18">
                  <c:v>284668</c:v>
                </c:pt>
                <c:pt idx="19">
                  <c:v>0</c:v>
                </c:pt>
                <c:pt idx="20">
                  <c:v>133037</c:v>
                </c:pt>
                <c:pt idx="21">
                  <c:v>31264</c:v>
                </c:pt>
                <c:pt idx="22">
                  <c:v>184913</c:v>
                </c:pt>
                <c:pt idx="23">
                  <c:v>84724</c:v>
                </c:pt>
                <c:pt idx="24">
                  <c:v>124747</c:v>
                </c:pt>
                <c:pt idx="25">
                  <c:v>166932</c:v>
                </c:pt>
                <c:pt idx="26">
                  <c:v>248443</c:v>
                </c:pt>
                <c:pt idx="27">
                  <c:v>120673</c:v>
                </c:pt>
                <c:pt idx="28">
                  <c:v>330978</c:v>
                </c:pt>
                <c:pt idx="29">
                  <c:v>93230</c:v>
                </c:pt>
                <c:pt idx="30">
                  <c:v>615726</c:v>
                </c:pt>
                <c:pt idx="31">
                  <c:v>896550</c:v>
                </c:pt>
              </c:numCache>
            </c:numRef>
          </c:val>
          <c:extLst>
            <c:ext xmlns:c16="http://schemas.microsoft.com/office/drawing/2014/chart" uri="{C3380CC4-5D6E-409C-BE32-E72D297353CC}">
              <c16:uniqueId val="{00000002-9A71-4023-9EA8-E28827C27451}"/>
            </c:ext>
          </c:extLst>
        </c:ser>
        <c:ser>
          <c:idx val="2"/>
          <c:order val="3"/>
          <c:tx>
            <c:strRef>
              <c:f>'Table 5'!$D$66</c:f>
              <c:strCache>
                <c:ptCount val="1"/>
                <c:pt idx="0">
                  <c:v>Local Housing Allowance</c:v>
                </c:pt>
              </c:strCache>
            </c:strRef>
          </c:tx>
          <c:spPr>
            <a:solidFill>
              <a:srgbClr val="FC8D59"/>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Perth and Kinross</c:v>
                </c:pt>
                <c:pt idx="7">
                  <c:v>Stirling</c:v>
                </c:pt>
                <c:pt idx="8">
                  <c:v>Angus</c:v>
                </c:pt>
                <c:pt idx="9">
                  <c:v>Argyll and Bute</c:v>
                </c:pt>
                <c:pt idx="10">
                  <c:v>East Lothian</c:v>
                </c:pt>
                <c:pt idx="11">
                  <c:v>Scottish Borders</c:v>
                </c:pt>
                <c:pt idx="12">
                  <c:v>Clackmannanshire</c:v>
                </c:pt>
                <c:pt idx="13">
                  <c:v>Midlothian</c:v>
                </c:pt>
                <c:pt idx="14">
                  <c:v>Aberdeenshire</c:v>
                </c:pt>
                <c:pt idx="15">
                  <c:v>Inverclyde</c:v>
                </c:pt>
                <c:pt idx="16">
                  <c:v>South Ayrshire</c:v>
                </c:pt>
                <c:pt idx="17">
                  <c:v>Dumfries and Galloway</c:v>
                </c:pt>
                <c:pt idx="18">
                  <c:v>Aberdeen City</c:v>
                </c:pt>
                <c:pt idx="19">
                  <c:v>East Ayrshire</c:v>
                </c:pt>
                <c:pt idx="20">
                  <c:v>Highland</c:v>
                </c:pt>
                <c:pt idx="21">
                  <c:v>Falkirk</c:v>
                </c:pt>
                <c:pt idx="22">
                  <c:v>West Dunbartonshire</c:v>
                </c:pt>
                <c:pt idx="23">
                  <c:v>Renfrewshire</c:v>
                </c:pt>
                <c:pt idx="24">
                  <c:v>North Ayrshire</c:v>
                </c:pt>
                <c:pt idx="25">
                  <c:v>West Lothian</c:v>
                </c:pt>
                <c:pt idx="26">
                  <c:v>Dundee City</c:v>
                </c:pt>
                <c:pt idx="27">
                  <c:v>South Lanarkshire</c:v>
                </c:pt>
                <c:pt idx="28">
                  <c:v>North Lanarkshire</c:v>
                </c:pt>
                <c:pt idx="29">
                  <c:v>Fife</c:v>
                </c:pt>
                <c:pt idx="30">
                  <c:v>Edinburgh, City of</c:v>
                </c:pt>
                <c:pt idx="31">
                  <c:v>Glasgow City</c:v>
                </c:pt>
              </c:strCache>
            </c:strRef>
          </c:cat>
          <c:val>
            <c:numRef>
              <c:f>'Table 5'!$D$67:$D$98</c:f>
              <c:numCache>
                <c:formatCode>_-"£"* #,##0_-;\-"£"* #,##0_-;_-"£"* "-"??_-;_-@_-</c:formatCode>
                <c:ptCount val="32"/>
                <c:pt idx="0">
                  <c:v>82</c:v>
                </c:pt>
                <c:pt idx="1">
                  <c:v>0</c:v>
                </c:pt>
                <c:pt idx="2" formatCode="&quot;£&quot;#,##0;[Red]&quot;£&quot;#,##0">
                  <c:v>4554</c:v>
                </c:pt>
                <c:pt idx="3">
                  <c:v>8495</c:v>
                </c:pt>
                <c:pt idx="4">
                  <c:v>9471</c:v>
                </c:pt>
                <c:pt idx="5">
                  <c:v>772</c:v>
                </c:pt>
                <c:pt idx="6">
                  <c:v>54146</c:v>
                </c:pt>
                <c:pt idx="7">
                  <c:v>908</c:v>
                </c:pt>
                <c:pt idx="8">
                  <c:v>56061</c:v>
                </c:pt>
                <c:pt idx="9">
                  <c:v>4623</c:v>
                </c:pt>
                <c:pt idx="10">
                  <c:v>57240</c:v>
                </c:pt>
                <c:pt idx="11">
                  <c:v>36162</c:v>
                </c:pt>
                <c:pt idx="12">
                  <c:v>25374</c:v>
                </c:pt>
                <c:pt idx="13">
                  <c:v>9439</c:v>
                </c:pt>
                <c:pt idx="14">
                  <c:v>88221</c:v>
                </c:pt>
                <c:pt idx="15">
                  <c:v>85280</c:v>
                </c:pt>
                <c:pt idx="16">
                  <c:v>20915</c:v>
                </c:pt>
                <c:pt idx="17">
                  <c:v>128600</c:v>
                </c:pt>
                <c:pt idx="18">
                  <c:v>43773</c:v>
                </c:pt>
                <c:pt idx="19">
                  <c:v>3829</c:v>
                </c:pt>
                <c:pt idx="20">
                  <c:v>37206</c:v>
                </c:pt>
                <c:pt idx="21">
                  <c:v>100784</c:v>
                </c:pt>
                <c:pt idx="22">
                  <c:v>13610</c:v>
                </c:pt>
                <c:pt idx="23">
                  <c:v>24486</c:v>
                </c:pt>
                <c:pt idx="24">
                  <c:v>4123</c:v>
                </c:pt>
                <c:pt idx="25">
                  <c:v>3434</c:v>
                </c:pt>
                <c:pt idx="26">
                  <c:v>126288</c:v>
                </c:pt>
                <c:pt idx="27">
                  <c:v>121296</c:v>
                </c:pt>
                <c:pt idx="28">
                  <c:v>161657</c:v>
                </c:pt>
                <c:pt idx="29">
                  <c:v>42650</c:v>
                </c:pt>
                <c:pt idx="30">
                  <c:v>340330</c:v>
                </c:pt>
                <c:pt idx="31">
                  <c:v>274734</c:v>
                </c:pt>
              </c:numCache>
            </c:numRef>
          </c:val>
          <c:extLst>
            <c:ext xmlns:c16="http://schemas.microsoft.com/office/drawing/2014/chart" uri="{C3380CC4-5D6E-409C-BE32-E72D297353CC}">
              <c16:uniqueId val="{00000003-9A71-4023-9EA8-E28827C27451}"/>
            </c:ext>
          </c:extLst>
        </c:ser>
        <c:ser>
          <c:idx val="3"/>
          <c:order val="4"/>
          <c:tx>
            <c:strRef>
              <c:f>'Table 5'!$E$66</c:f>
              <c:strCache>
                <c:ptCount val="1"/>
                <c:pt idx="0">
                  <c:v>Core</c:v>
                </c:pt>
              </c:strCache>
            </c:strRef>
          </c:tx>
          <c:spPr>
            <a:solidFill>
              <a:srgbClr val="FDCC8A"/>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Perth and Kinross</c:v>
                </c:pt>
                <c:pt idx="7">
                  <c:v>Stirling</c:v>
                </c:pt>
                <c:pt idx="8">
                  <c:v>Angus</c:v>
                </c:pt>
                <c:pt idx="9">
                  <c:v>Argyll and Bute</c:v>
                </c:pt>
                <c:pt idx="10">
                  <c:v>East Lothian</c:v>
                </c:pt>
                <c:pt idx="11">
                  <c:v>Scottish Borders</c:v>
                </c:pt>
                <c:pt idx="12">
                  <c:v>Clackmannanshire</c:v>
                </c:pt>
                <c:pt idx="13">
                  <c:v>Midlothian</c:v>
                </c:pt>
                <c:pt idx="14">
                  <c:v>Aberdeenshire</c:v>
                </c:pt>
                <c:pt idx="15">
                  <c:v>Inverclyde</c:v>
                </c:pt>
                <c:pt idx="16">
                  <c:v>South Ayrshire</c:v>
                </c:pt>
                <c:pt idx="17">
                  <c:v>Dumfries and Galloway</c:v>
                </c:pt>
                <c:pt idx="18">
                  <c:v>Aberdeen City</c:v>
                </c:pt>
                <c:pt idx="19">
                  <c:v>East Ayrshire</c:v>
                </c:pt>
                <c:pt idx="20">
                  <c:v>Highland</c:v>
                </c:pt>
                <c:pt idx="21">
                  <c:v>Falkirk</c:v>
                </c:pt>
                <c:pt idx="22">
                  <c:v>West Dunbartonshire</c:v>
                </c:pt>
                <c:pt idx="23">
                  <c:v>Renfrewshire</c:v>
                </c:pt>
                <c:pt idx="24">
                  <c:v>North Ayrshire</c:v>
                </c:pt>
                <c:pt idx="25">
                  <c:v>West Lothian</c:v>
                </c:pt>
                <c:pt idx="26">
                  <c:v>Dundee City</c:v>
                </c:pt>
                <c:pt idx="27">
                  <c:v>South Lanarkshire</c:v>
                </c:pt>
                <c:pt idx="28">
                  <c:v>North Lanarkshire</c:v>
                </c:pt>
                <c:pt idx="29">
                  <c:v>Fife</c:v>
                </c:pt>
                <c:pt idx="30">
                  <c:v>Edinburgh, City of</c:v>
                </c:pt>
                <c:pt idx="31">
                  <c:v>Glasgow City</c:v>
                </c:pt>
              </c:strCache>
            </c:strRef>
          </c:cat>
          <c:val>
            <c:numRef>
              <c:f>'Table 5'!$E$67:$E$98</c:f>
              <c:numCache>
                <c:formatCode>_-"£"* #,##0_-;\-"£"* #,##0_-;_-"£"* "-"??_-;_-@_-</c:formatCode>
                <c:ptCount val="32"/>
                <c:pt idx="0">
                  <c:v>783</c:v>
                </c:pt>
                <c:pt idx="1">
                  <c:v>0</c:v>
                </c:pt>
                <c:pt idx="2">
                  <c:v>2763</c:v>
                </c:pt>
                <c:pt idx="3">
                  <c:v>17958</c:v>
                </c:pt>
                <c:pt idx="4">
                  <c:v>14157</c:v>
                </c:pt>
                <c:pt idx="5">
                  <c:v>111474</c:v>
                </c:pt>
                <c:pt idx="6">
                  <c:v>13425</c:v>
                </c:pt>
                <c:pt idx="7">
                  <c:v>41683</c:v>
                </c:pt>
                <c:pt idx="8">
                  <c:v>14102</c:v>
                </c:pt>
                <c:pt idx="9">
                  <c:v>2975</c:v>
                </c:pt>
                <c:pt idx="10">
                  <c:v>50917</c:v>
                </c:pt>
                <c:pt idx="11">
                  <c:v>70721</c:v>
                </c:pt>
                <c:pt idx="12">
                  <c:v>16848</c:v>
                </c:pt>
                <c:pt idx="13">
                  <c:v>7588</c:v>
                </c:pt>
                <c:pt idx="14">
                  <c:v>5588</c:v>
                </c:pt>
                <c:pt idx="15">
                  <c:v>3093</c:v>
                </c:pt>
                <c:pt idx="16">
                  <c:v>27563</c:v>
                </c:pt>
                <c:pt idx="17">
                  <c:v>61532</c:v>
                </c:pt>
                <c:pt idx="18">
                  <c:v>31273</c:v>
                </c:pt>
                <c:pt idx="19">
                  <c:v>0</c:v>
                </c:pt>
                <c:pt idx="20">
                  <c:v>38060</c:v>
                </c:pt>
                <c:pt idx="21">
                  <c:v>37996</c:v>
                </c:pt>
                <c:pt idx="22">
                  <c:v>28574</c:v>
                </c:pt>
                <c:pt idx="23">
                  <c:v>164825</c:v>
                </c:pt>
                <c:pt idx="24">
                  <c:v>129228</c:v>
                </c:pt>
                <c:pt idx="25">
                  <c:v>168493</c:v>
                </c:pt>
                <c:pt idx="26">
                  <c:v>191399</c:v>
                </c:pt>
                <c:pt idx="27">
                  <c:v>174372</c:v>
                </c:pt>
                <c:pt idx="28">
                  <c:v>157214</c:v>
                </c:pt>
                <c:pt idx="29">
                  <c:v>1136978</c:v>
                </c:pt>
                <c:pt idx="30">
                  <c:v>890955</c:v>
                </c:pt>
                <c:pt idx="31">
                  <c:v>460838</c:v>
                </c:pt>
              </c:numCache>
            </c:numRef>
          </c:val>
          <c:extLst>
            <c:ext xmlns:c16="http://schemas.microsoft.com/office/drawing/2014/chart" uri="{C3380CC4-5D6E-409C-BE32-E72D297353CC}">
              <c16:uniqueId val="{00000004-9A71-4023-9EA8-E28827C27451}"/>
            </c:ext>
          </c:extLst>
        </c:ser>
        <c:ser>
          <c:idx val="4"/>
          <c:order val="5"/>
          <c:tx>
            <c:strRef>
              <c:f>'Table 5'!$F$66</c:f>
              <c:strCache>
                <c:ptCount val="1"/>
                <c:pt idx="0">
                  <c:v>Combination</c:v>
                </c:pt>
              </c:strCache>
            </c:strRef>
          </c:tx>
          <c:spPr>
            <a:solidFill>
              <a:srgbClr val="FEF0D9"/>
            </a:solidFill>
            <a:ln>
              <a:noFill/>
            </a:ln>
            <a:effectLst/>
          </c:spPr>
          <c:invertIfNegative val="0"/>
          <c:cat>
            <c:strRef>
              <c:f>'Table 5'!$A$67:$A$98</c:f>
              <c:strCache>
                <c:ptCount val="32"/>
                <c:pt idx="0">
                  <c:v>Orkney Islands</c:v>
                </c:pt>
                <c:pt idx="1">
                  <c:v>Shetland Islands</c:v>
                </c:pt>
                <c:pt idx="2">
                  <c:v>Eilean Siar</c:v>
                </c:pt>
                <c:pt idx="3">
                  <c:v>East Renfrewshire</c:v>
                </c:pt>
                <c:pt idx="4">
                  <c:v>Moray</c:v>
                </c:pt>
                <c:pt idx="5">
                  <c:v>East Dunbartonshire</c:v>
                </c:pt>
                <c:pt idx="6">
                  <c:v>Perth and Kinross</c:v>
                </c:pt>
                <c:pt idx="7">
                  <c:v>Stirling</c:v>
                </c:pt>
                <c:pt idx="8">
                  <c:v>Angus</c:v>
                </c:pt>
                <c:pt idx="9">
                  <c:v>Argyll and Bute</c:v>
                </c:pt>
                <c:pt idx="10">
                  <c:v>East Lothian</c:v>
                </c:pt>
                <c:pt idx="11">
                  <c:v>Scottish Borders</c:v>
                </c:pt>
                <c:pt idx="12">
                  <c:v>Clackmannanshire</c:v>
                </c:pt>
                <c:pt idx="13">
                  <c:v>Midlothian</c:v>
                </c:pt>
                <c:pt idx="14">
                  <c:v>Aberdeenshire</c:v>
                </c:pt>
                <c:pt idx="15">
                  <c:v>Inverclyde</c:v>
                </c:pt>
                <c:pt idx="16">
                  <c:v>South Ayrshire</c:v>
                </c:pt>
                <c:pt idx="17">
                  <c:v>Dumfries and Galloway</c:v>
                </c:pt>
                <c:pt idx="18">
                  <c:v>Aberdeen City</c:v>
                </c:pt>
                <c:pt idx="19">
                  <c:v>East Ayrshire</c:v>
                </c:pt>
                <c:pt idx="20">
                  <c:v>Highland</c:v>
                </c:pt>
                <c:pt idx="21">
                  <c:v>Falkirk</c:v>
                </c:pt>
                <c:pt idx="22">
                  <c:v>West Dunbartonshire</c:v>
                </c:pt>
                <c:pt idx="23">
                  <c:v>Renfrewshire</c:v>
                </c:pt>
                <c:pt idx="24">
                  <c:v>North Ayrshire</c:v>
                </c:pt>
                <c:pt idx="25">
                  <c:v>West Lothian</c:v>
                </c:pt>
                <c:pt idx="26">
                  <c:v>Dundee City</c:v>
                </c:pt>
                <c:pt idx="27">
                  <c:v>South Lanarkshire</c:v>
                </c:pt>
                <c:pt idx="28">
                  <c:v>North Lanarkshire</c:v>
                </c:pt>
                <c:pt idx="29">
                  <c:v>Fife</c:v>
                </c:pt>
                <c:pt idx="30">
                  <c:v>Edinburgh, City of</c:v>
                </c:pt>
                <c:pt idx="31">
                  <c:v>Glasgow City</c:v>
                </c:pt>
              </c:strCache>
            </c:strRef>
          </c:cat>
          <c:val>
            <c:numRef>
              <c:f>'Table 5'!$F$67:$F$98</c:f>
              <c:numCache>
                <c:formatCode>_-"£"* #,##0_-;\-"£"* #,##0_-;_-"£"* "-"??_-;_-@_-</c:formatCode>
                <c:ptCount val="32"/>
                <c:pt idx="0">
                  <c:v>0</c:v>
                </c:pt>
                <c:pt idx="1">
                  <c:v>0</c:v>
                </c:pt>
                <c:pt idx="2">
                  <c:v>1160</c:v>
                </c:pt>
                <c:pt idx="3">
                  <c:v>367</c:v>
                </c:pt>
                <c:pt idx="4">
                  <c:v>10594</c:v>
                </c:pt>
                <c:pt idx="5">
                  <c:v>0</c:v>
                </c:pt>
                <c:pt idx="6">
                  <c:v>0</c:v>
                </c:pt>
                <c:pt idx="7">
                  <c:v>0</c:v>
                </c:pt>
                <c:pt idx="8">
                  <c:v>530</c:v>
                </c:pt>
                <c:pt idx="9">
                  <c:v>7770</c:v>
                </c:pt>
                <c:pt idx="10">
                  <c:v>27391</c:v>
                </c:pt>
                <c:pt idx="11">
                  <c:v>0</c:v>
                </c:pt>
                <c:pt idx="12">
                  <c:v>2290</c:v>
                </c:pt>
                <c:pt idx="13">
                  <c:v>0</c:v>
                </c:pt>
                <c:pt idx="14">
                  <c:v>35</c:v>
                </c:pt>
                <c:pt idx="15">
                  <c:v>34622</c:v>
                </c:pt>
                <c:pt idx="16">
                  <c:v>6683</c:v>
                </c:pt>
                <c:pt idx="17">
                  <c:v>3508</c:v>
                </c:pt>
                <c:pt idx="18">
                  <c:v>921</c:v>
                </c:pt>
                <c:pt idx="19">
                  <c:v>0</c:v>
                </c:pt>
                <c:pt idx="20">
                  <c:v>0</c:v>
                </c:pt>
                <c:pt idx="21">
                  <c:v>0</c:v>
                </c:pt>
                <c:pt idx="22">
                  <c:v>12627</c:v>
                </c:pt>
                <c:pt idx="23">
                  <c:v>0</c:v>
                </c:pt>
                <c:pt idx="24">
                  <c:v>22576</c:v>
                </c:pt>
                <c:pt idx="25">
                  <c:v>0</c:v>
                </c:pt>
                <c:pt idx="26">
                  <c:v>0</c:v>
                </c:pt>
                <c:pt idx="27">
                  <c:v>72179</c:v>
                </c:pt>
                <c:pt idx="28">
                  <c:v>0</c:v>
                </c:pt>
                <c:pt idx="29">
                  <c:v>20018</c:v>
                </c:pt>
                <c:pt idx="30">
                  <c:v>7456</c:v>
                </c:pt>
                <c:pt idx="31">
                  <c:v>2031</c:v>
                </c:pt>
              </c:numCache>
            </c:numRef>
          </c:val>
          <c:extLst>
            <c:ext xmlns:c16="http://schemas.microsoft.com/office/drawing/2014/chart" uri="{C3380CC4-5D6E-409C-BE32-E72D297353CC}">
              <c16:uniqueId val="{00000005-9A71-4023-9EA8-E28827C27451}"/>
            </c:ext>
          </c:extLst>
        </c:ser>
        <c:dLbls>
          <c:showLegendKey val="0"/>
          <c:showVal val="0"/>
          <c:showCatName val="0"/>
          <c:showSerName val="0"/>
          <c:showPercent val="0"/>
          <c:showBubbleSize val="0"/>
        </c:dLbls>
        <c:gapWidth val="100"/>
        <c:overlap val="100"/>
        <c:axId val="763154504"/>
        <c:axId val="763158112"/>
      </c:barChart>
      <c:catAx>
        <c:axId val="485695880"/>
        <c:scaling>
          <c:orientation val="minMax"/>
        </c:scaling>
        <c:delete val="0"/>
        <c:axPos val="l"/>
        <c:numFmt formatCode="General" sourceLinked="1"/>
        <c:majorTickMark val="out"/>
        <c:minorTickMark val="none"/>
        <c:tickLblPos val="nextTo"/>
        <c:spPr>
          <a:noFill/>
          <a:ln w="9525" cap="flat" cmpd="sng" algn="ctr">
            <a:solidFill>
              <a:schemeClr val="tx1"/>
            </a:solidFill>
            <a:round/>
          </a:ln>
          <a:effectLst/>
        </c:spPr>
        <c:txPr>
          <a:bodyPr rot="-60000000" vert="horz"/>
          <a:lstStyle/>
          <a:p>
            <a:pPr>
              <a:defRPr sz="1000"/>
            </a:pPr>
            <a:endParaRPr lang="en-US"/>
          </a:p>
        </c:txPr>
        <c:crossAx val="485692928"/>
        <c:crosses val="autoZero"/>
        <c:auto val="1"/>
        <c:lblAlgn val="ctr"/>
        <c:lblOffset val="100"/>
        <c:noMultiLvlLbl val="0"/>
      </c:catAx>
      <c:valAx>
        <c:axId val="485692928"/>
        <c:scaling>
          <c:orientation val="minMax"/>
        </c:scaling>
        <c:delete val="0"/>
        <c:axPos val="b"/>
        <c:majorGridlines>
          <c:spPr>
            <a:ln w="9525" cap="flat" cmpd="sng" algn="ctr">
              <a:solidFill>
                <a:schemeClr val="tx1">
                  <a:lumMod val="15000"/>
                  <a:lumOff val="85000"/>
                </a:schemeClr>
              </a:solidFill>
              <a:round/>
            </a:ln>
            <a:effectLst/>
          </c:spPr>
        </c:majorGridlines>
        <c:title>
          <c:tx>
            <c:rich>
              <a:bodyPr/>
              <a:lstStyle/>
              <a:p>
                <a:pPr>
                  <a:defRPr/>
                </a:pPr>
                <a:r>
                  <a:rPr lang="en-GB"/>
                  <a:t>DHP funding actual spend (£)</a:t>
                </a:r>
              </a:p>
            </c:rich>
          </c:tx>
          <c:overlay val="0"/>
        </c:title>
        <c:numFmt formatCode="&quot;£&quot;#,##0" sourceLinked="0"/>
        <c:majorTickMark val="out"/>
        <c:minorTickMark val="none"/>
        <c:tickLblPos val="nextTo"/>
        <c:spPr>
          <a:noFill/>
          <a:ln>
            <a:solidFill>
              <a:schemeClr val="tx1"/>
            </a:solidFill>
          </a:ln>
          <a:effectLst/>
        </c:spPr>
        <c:txPr>
          <a:bodyPr rot="-60000000" vert="horz"/>
          <a:lstStyle/>
          <a:p>
            <a:pPr>
              <a:defRPr/>
            </a:pPr>
            <a:endParaRPr lang="en-US"/>
          </a:p>
        </c:txPr>
        <c:crossAx val="485695880"/>
        <c:crosses val="autoZero"/>
        <c:crossBetween val="between"/>
      </c:valAx>
      <c:valAx>
        <c:axId val="763158112"/>
        <c:scaling>
          <c:orientation val="minMax"/>
          <c:max val="6000000"/>
        </c:scaling>
        <c:delete val="1"/>
        <c:axPos val="t"/>
        <c:numFmt formatCode="_-&quot;£&quot;* #,##0_-;\-&quot;£&quot;* #,##0_-;_-&quot;£&quot;* &quot;-&quot;??_-;_-@_-" sourceLinked="1"/>
        <c:majorTickMark val="out"/>
        <c:minorTickMark val="none"/>
        <c:tickLblPos val="nextTo"/>
        <c:crossAx val="763154504"/>
        <c:crosses val="max"/>
        <c:crossBetween val="between"/>
      </c:valAx>
      <c:catAx>
        <c:axId val="763154504"/>
        <c:scaling>
          <c:orientation val="minMax"/>
        </c:scaling>
        <c:delete val="1"/>
        <c:axPos val="l"/>
        <c:numFmt formatCode="General" sourceLinked="1"/>
        <c:majorTickMark val="out"/>
        <c:minorTickMark val="none"/>
        <c:tickLblPos val="nextTo"/>
        <c:crossAx val="763158112"/>
        <c:crosses val="autoZero"/>
        <c:auto val="1"/>
        <c:lblAlgn val="ctr"/>
        <c:lblOffset val="100"/>
        <c:noMultiLvlLbl val="0"/>
      </c:catAx>
    </c:plotArea>
    <c:legend>
      <c:legendPos val="b"/>
      <c:legendEntry>
        <c:idx val="0"/>
        <c:delete val="1"/>
      </c:legendEntry>
      <c:layout>
        <c:manualLayout>
          <c:xMode val="edge"/>
          <c:yMode val="edge"/>
          <c:x val="0.60905718779484996"/>
          <c:y val="0.28014218662471874"/>
          <c:w val="0.31309759031454459"/>
          <c:h val="0.28284810463102444"/>
        </c:manualLayout>
      </c:layout>
      <c:overlay val="0"/>
      <c:spPr>
        <a:noFill/>
        <a:ln>
          <a:noFill/>
        </a:ln>
        <a:effectLst/>
      </c:spPr>
      <c:txPr>
        <a:bodyPr rot="0" vert="horz"/>
        <a:lstStyle/>
        <a:p>
          <a:pPr>
            <a:defRPr/>
          </a:pPr>
          <a:endParaRPr lang="en-US"/>
        </a:p>
      </c:txPr>
    </c:legend>
    <c:plotVisOnly val="1"/>
    <c:dispBlanksAs val="gap"/>
    <c:showDLblsOverMax val="0"/>
  </c:chart>
  <c:spPr>
    <a:ln>
      <a:noFill/>
    </a:ln>
  </c:spPr>
  <c:txPr>
    <a:bodyPr/>
    <a:lstStyle/>
    <a:p>
      <a:pPr>
        <a:defRPr sz="1100">
          <a:solidFill>
            <a:sysClr val="windowText" lastClr="000000"/>
          </a:solidFill>
        </a:defRPr>
      </a:pPr>
      <a:endParaRPr lang="en-US"/>
    </a:p>
  </c:txPr>
  <c:userShapes r:id="rId1"/>
</c:chartSpace>
</file>

<file path=xl/chartsheets/_rels/sheet1.xml.rels><?xml version="1.0" encoding="UTF-8" standalone="yes"?><Relationships xmlns="http://schemas.openxmlformats.org/package/2006/relationships"><Relationship Id="rId1" Target="../drawings/drawing1.xml" Type="http://schemas.openxmlformats.org/officeDocument/2006/relationships/drawing"/></Relationships>
</file>

<file path=xl/chartsheets/_rels/sheet2.xml.rels><?xml version="1.0" encoding="UTF-8" standalone="yes"?><Relationships xmlns="http://schemas.openxmlformats.org/package/2006/relationships"><Relationship Id="rId1" Target="../drawings/drawing3.xml" Type="http://schemas.openxmlformats.org/officeDocument/2006/relationships/drawing"/></Relationships>
</file>

<file path=xl/chartsheets/_rels/sheet3.xml.rels><?xml version="1.0" encoding="UTF-8" standalone="yes"?><Relationships xmlns="http://schemas.openxmlformats.org/package/2006/relationships"><Relationship Id="rId1" Target="../drawings/drawing5.xml" Type="http://schemas.openxmlformats.org/officeDocument/2006/relationships/drawing"/></Relationships>
</file>

<file path=xl/chartsheets/_rels/sheet4.xml.rels><?xml version="1.0" encoding="UTF-8" standalone="yes"?><Relationships xmlns="http://schemas.openxmlformats.org/package/2006/relationships"><Relationship Id="rId1" Target="../drawings/drawing7.xml" Type="http://schemas.openxmlformats.org/officeDocument/2006/relationships/drawing"/></Relationships>
</file>

<file path=xl/chartsheets/_rels/sheet5.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9.xml" Type="http://schemas.openxmlformats.org/officeDocument/2006/relationships/drawing"/></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5.xml.rels><?xml version="1.0" encoding="UTF-8" standalone="yes"?><Relationships xmlns="http://schemas.openxmlformats.org/package/2006/relationships"><Relationship Id="rId1" Target="../charts/chart3.xml" Type="http://schemas.openxmlformats.org/officeDocument/2006/relationships/chart"/></Relationships>
</file>

<file path=xl/drawings/_rels/drawing7.xml.rels><?xml version="1.0" encoding="UTF-8" standalone="yes"?><Relationships xmlns="http://schemas.openxmlformats.org/package/2006/relationships"><Relationship Id="rId1" Target="../charts/chart4.xml" Type="http://schemas.openxmlformats.org/officeDocument/2006/relationships/chart"/></Relationships>
</file>

<file path=xl/drawings/_rels/drawing9.xml.rels><?xml version="1.0" encoding="UTF-8" standalone="yes"?><Relationships xmlns="http://schemas.openxmlformats.org/package/2006/relationships"><Relationship Id="rId1"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absoluteAnchor>
    <xdr:pos x="0" y="0"/>
    <xdr:ext cx="9286875" cy="60516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54529"/>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0.03252</cdr:x>
      <cdr:y>0.01267</cdr:y>
    </cdr:from>
    <cdr:to>
      <cdr:x>1</cdr:x>
      <cdr:y>0.07018</cdr:y>
    </cdr:to>
    <cdr:sp macro="" textlink="">
      <cdr:nvSpPr>
        <cdr:cNvPr id="6" name="TextBox 5"/>
        <cdr:cNvSpPr txBox="1"/>
      </cdr:nvSpPr>
      <cdr:spPr>
        <a:xfrm xmlns:a="http://schemas.openxmlformats.org/drawingml/2006/main">
          <a:off x="302098" y="76847"/>
          <a:ext cx="8986466" cy="3488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u="none">
              <a:effectLst/>
              <a:latin typeface="+mn-lt"/>
              <a:ea typeface="+mn-ea"/>
              <a:cs typeface="+mn-cs"/>
            </a:rPr>
            <a:t>Chart 5: Management Information - DHP actual funding spent by each Local Authority</a:t>
          </a:r>
          <a:r>
            <a:rPr lang="en-US" sz="1400" b="1" u="none" baseline="0">
              <a:effectLst/>
              <a:latin typeface="+mn-lt"/>
              <a:ea typeface="+mn-ea"/>
              <a:cs typeface="+mn-cs"/>
            </a:rPr>
            <a:t> broken down by </a:t>
          </a:r>
          <a:r>
            <a:rPr lang="en-US" sz="1400" b="1" u="none">
              <a:effectLst/>
              <a:latin typeface="+mn-lt"/>
              <a:ea typeface="+mn-ea"/>
              <a:cs typeface="+mn-cs"/>
            </a:rPr>
            <a:t>funding stream</a:t>
          </a:r>
          <a:endParaRPr lang="en-GB" sz="1400" u="none"/>
        </a:p>
      </cdr:txBody>
    </cdr:sp>
  </cdr:relSizeAnchor>
</c:userShapes>
</file>

<file path=xl/drawings/drawing2.xml><?xml version="1.0" encoding="utf-8"?>
<c:userShapes xmlns:c="http://schemas.openxmlformats.org/drawingml/2006/chart">
  <cdr:relSizeAnchor xmlns:cdr="http://schemas.openxmlformats.org/drawingml/2006/chartDrawing">
    <cdr:from>
      <cdr:x>0.58339</cdr:x>
      <cdr:y>0.28011</cdr:y>
    </cdr:from>
    <cdr:to>
      <cdr:x>0.89043</cdr:x>
      <cdr:y>0.33191</cdr:y>
    </cdr:to>
    <cdr:sp macro="" textlink="">
      <cdr:nvSpPr>
        <cdr:cNvPr id="3" name="TextBox 2"/>
        <cdr:cNvSpPr txBox="1"/>
      </cdr:nvSpPr>
      <cdr:spPr>
        <a:xfrm xmlns:a="http://schemas.openxmlformats.org/drawingml/2006/main">
          <a:off x="5414091" y="1694554"/>
          <a:ext cx="2849489" cy="313419"/>
        </a:xfrm>
        <a:prstGeom xmlns:a="http://schemas.openxmlformats.org/drawingml/2006/main" prst="rect">
          <a:avLst/>
        </a:prstGeom>
        <a:ln xmlns:a="http://schemas.openxmlformats.org/drawingml/2006/main">
          <a:solidFill>
            <a:schemeClr val="bg1">
              <a:lumMod val="50000"/>
            </a:schemeClr>
          </a:solidFill>
        </a:ln>
      </cdr:spPr>
      <cdr:txBody>
        <a:bodyPr xmlns:a="http://schemas.openxmlformats.org/drawingml/2006/main" vertOverflow="clip" wrap="square" rtlCol="0"/>
        <a:lstStyle xmlns:a="http://schemas.openxmlformats.org/drawingml/2006/main"/>
        <a:p xmlns:a="http://schemas.openxmlformats.org/drawingml/2006/main">
          <a:pPr algn="ctr"/>
          <a:r>
            <a:rPr lang="en-GB" sz="1400">
              <a:solidFill>
                <a:schemeClr val="bg1">
                  <a:lumMod val="50000"/>
                </a:schemeClr>
              </a:solidFill>
            </a:rPr>
            <a:t>Actual or committed spend, 2018/19</a:t>
          </a:r>
        </a:p>
        <a:p xmlns:a="http://schemas.openxmlformats.org/drawingml/2006/main">
          <a:endParaRPr lang="en-GB" sz="1400"/>
        </a:p>
      </cdr:txBody>
    </cdr:sp>
  </cdr:relSizeAnchor>
  <cdr:relSizeAnchor xmlns:cdr="http://schemas.openxmlformats.org/drawingml/2006/chartDrawing">
    <cdr:from>
      <cdr:x>0.24681</cdr:x>
      <cdr:y>0.38499</cdr:y>
    </cdr:from>
    <cdr:to>
      <cdr:x>0.64355</cdr:x>
      <cdr:y>0.61277</cdr:y>
    </cdr:to>
    <cdr:sp macro="" textlink="">
      <cdr:nvSpPr>
        <cdr:cNvPr id="7" name="TextBox 1"/>
        <cdr:cNvSpPr txBox="1"/>
      </cdr:nvSpPr>
      <cdr:spPr>
        <a:xfrm xmlns:a="http://schemas.openxmlformats.org/drawingml/2006/main">
          <a:off x="2290460" y="2329077"/>
          <a:ext cx="3681972" cy="1377950"/>
        </a:xfrm>
        <a:prstGeom xmlns:a="http://schemas.openxmlformats.org/drawingml/2006/main" prst="rect">
          <a:avLst/>
        </a:prstGeom>
        <a:ln xmlns:a="http://schemas.openxmlformats.org/drawingml/2006/main">
          <a:solidFill>
            <a:srgbClr val="D42C2C"/>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400" b="1">
              <a:solidFill>
                <a:srgbClr val="C00000"/>
              </a:solidFill>
            </a:rPr>
            <a:t>Actual or Committed spend,</a:t>
          </a:r>
          <a:r>
            <a:rPr lang="en-GB" sz="1400" b="1" baseline="0">
              <a:solidFill>
                <a:srgbClr val="C00000"/>
              </a:solidFill>
            </a:rPr>
            <a:t> 2019/20</a:t>
          </a:r>
        </a:p>
        <a:p xmlns:a="http://schemas.openxmlformats.org/drawingml/2006/main">
          <a:pPr algn="ctr"/>
          <a:r>
            <a:rPr lang="en-GB" sz="1400" b="0" baseline="0">
              <a:solidFill>
                <a:srgbClr val="C00000"/>
              </a:solidFill>
            </a:rPr>
            <a:t>The actual or committed spend has been partially estimated for Clackmannanshire, East Ayrshire, Falkirk, North Lanarkshire and the Shetland Islands. All local authorities provided actual expenditure for March 2020.</a:t>
          </a:r>
        </a:p>
        <a:p xmlns:a="http://schemas.openxmlformats.org/drawingml/2006/main">
          <a:pPr algn="ctr"/>
          <a:endParaRPr lang="en-GB" sz="1400" b="1" baseline="0">
            <a:solidFill>
              <a:srgbClr val="C00000"/>
            </a:solidFill>
          </a:endParaRPr>
        </a:p>
        <a:p xmlns:a="http://schemas.openxmlformats.org/drawingml/2006/main">
          <a:endParaRPr lang="en-GB" sz="1400"/>
        </a:p>
      </cdr:txBody>
    </cdr:sp>
  </cdr:relSizeAnchor>
  <cdr:relSizeAnchor xmlns:cdr="http://schemas.openxmlformats.org/drawingml/2006/chartDrawing">
    <cdr:from>
      <cdr:x>0.31207</cdr:x>
      <cdr:y>0.28298</cdr:y>
    </cdr:from>
    <cdr:to>
      <cdr:x>0.31345</cdr:x>
      <cdr:y>0.38298</cdr:y>
    </cdr:to>
    <cdr:cxnSp macro="">
      <cdr:nvCxnSpPr>
        <cdr:cNvPr id="19" name="Straight Arrow Connector 18"/>
        <cdr:cNvCxnSpPr/>
      </cdr:nvCxnSpPr>
      <cdr:spPr>
        <a:xfrm xmlns:a="http://schemas.openxmlformats.org/drawingml/2006/main" flipH="1" flipV="1">
          <a:off x="2896115" y="1711926"/>
          <a:ext cx="12871" cy="604966"/>
        </a:xfrm>
        <a:prstGeom xmlns:a="http://schemas.openxmlformats.org/drawingml/2006/main" prst="straightConnector1">
          <a:avLst/>
        </a:prstGeom>
        <a:ln xmlns:a="http://schemas.openxmlformats.org/drawingml/2006/main">
          <a:solidFill>
            <a:srgbClr val="D42C2C"/>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0.75173</cdr:x>
      <cdr:y>0.24255</cdr:y>
    </cdr:from>
    <cdr:to>
      <cdr:x>0.75451</cdr:x>
      <cdr:y>0.28085</cdr:y>
    </cdr:to>
    <cdr:cxnSp macro="">
      <cdr:nvCxnSpPr>
        <cdr:cNvPr id="21" name="Straight Arrow Connector 20"/>
        <cdr:cNvCxnSpPr/>
      </cdr:nvCxnSpPr>
      <cdr:spPr>
        <a:xfrm xmlns:a="http://schemas.openxmlformats.org/drawingml/2006/main" flipH="1" flipV="1">
          <a:off x="6976419" y="1467365"/>
          <a:ext cx="25744" cy="231690"/>
        </a:xfrm>
        <a:prstGeom xmlns:a="http://schemas.openxmlformats.org/drawingml/2006/main" prst="straightConnector1">
          <a:avLst/>
        </a:prstGeom>
        <a:ln xmlns:a="http://schemas.openxmlformats.org/drawingml/2006/main">
          <a:solidFill>
            <a:schemeClr val="bg1">
              <a:lumMod val="50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absoluteAnchor>
    <xdr:pos x="0" y="0"/>
    <xdr:ext cx="9286875" cy="6051659"/>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56567"/>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0.2251</cdr:x>
      <cdr:y>0.95372</cdr:y>
    </cdr:from>
    <cdr:to>
      <cdr:x>0.87271</cdr:x>
      <cdr:y>0.99213</cdr:y>
    </cdr:to>
    <cdr:sp macro="" textlink="">
      <cdr:nvSpPr>
        <cdr:cNvPr id="14" name="TextBox 13"/>
        <cdr:cNvSpPr txBox="1"/>
      </cdr:nvSpPr>
      <cdr:spPr>
        <a:xfrm xmlns:a="http://schemas.openxmlformats.org/drawingml/2006/main">
          <a:off x="2090488" y="5768432"/>
          <a:ext cx="6014273" cy="232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100" b="1">
              <a:effectLst/>
            </a:rPr>
            <a:t>Proportion of estimated 2019/20</a:t>
          </a:r>
          <a:r>
            <a:rPr lang="en-GB" sz="1100" b="1" baseline="0">
              <a:effectLst/>
            </a:rPr>
            <a:t> DHP f</a:t>
          </a:r>
          <a:r>
            <a:rPr lang="en-GB" sz="1100" b="1">
              <a:effectLst/>
            </a:rPr>
            <a:t>unding spent</a:t>
          </a:r>
          <a:r>
            <a:rPr lang="en-GB" sz="1100" b="1" baseline="0">
              <a:effectLst/>
            </a:rPr>
            <a:t> as at 31 March 2020</a:t>
          </a:r>
          <a:endParaRPr lang="en-GB" sz="1100" b="1"/>
        </a:p>
      </cdr:txBody>
    </cdr:sp>
  </cdr:relSizeAnchor>
  <cdr:relSizeAnchor xmlns:cdr="http://schemas.openxmlformats.org/drawingml/2006/chartDrawing">
    <cdr:from>
      <cdr:x>0.38256</cdr:x>
      <cdr:y>0.01429</cdr:y>
    </cdr:from>
    <cdr:to>
      <cdr:x>0.99283</cdr:x>
      <cdr:y>0.05723</cdr:y>
    </cdr:to>
    <cdr:sp macro="" textlink="">
      <cdr:nvSpPr>
        <cdr:cNvPr id="6" name="TextBox 5"/>
        <cdr:cNvSpPr txBox="1"/>
      </cdr:nvSpPr>
      <cdr:spPr>
        <a:xfrm xmlns:a="http://schemas.openxmlformats.org/drawingml/2006/main">
          <a:off x="3550319" y="86468"/>
          <a:ext cx="5663573" cy="2597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100" b="1" u="none">
              <a:effectLst/>
              <a:latin typeface="+mn-lt"/>
              <a:ea typeface="+mn-ea"/>
              <a:cs typeface="+mn-cs"/>
            </a:rPr>
            <a:t>Chart 2: Proportion of estimated 2019/20 funding spent</a:t>
          </a:r>
          <a:endParaRPr lang="en-GB" sz="1100" u="none"/>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81583" cy="604308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4" cy="3751244"/>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0.03252</cdr:x>
      <cdr:y>0.01267</cdr:y>
    </cdr:from>
    <cdr:to>
      <cdr:x>1</cdr:x>
      <cdr:y>0.07018</cdr:y>
    </cdr:to>
    <cdr:sp macro="" textlink="">
      <cdr:nvSpPr>
        <cdr:cNvPr id="6" name="TextBox 5"/>
        <cdr:cNvSpPr txBox="1"/>
      </cdr:nvSpPr>
      <cdr:spPr>
        <a:xfrm xmlns:a="http://schemas.openxmlformats.org/drawingml/2006/main">
          <a:off x="302098" y="76847"/>
          <a:ext cx="8986466" cy="3488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u="none">
              <a:effectLst/>
              <a:latin typeface="+mn-lt"/>
              <a:ea typeface="+mn-ea"/>
              <a:cs typeface="+mn-cs"/>
            </a:rPr>
            <a:t>Chart 3: Management Information - Proportion of DHP actual spend by funding stream</a:t>
          </a:r>
          <a:endParaRPr lang="en-GB" sz="1400" u="none"/>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cdr:y>
    </cdr:from>
    <cdr:to>
      <cdr:x>6.83473E-5</cdr:x>
      <cdr:y>0.62075</cdr:y>
    </cdr:to>
    <cdr:grpSp>
      <cdr:nvGrpSpPr>
        <cdr:cNvPr id="3073" name="Group 1"/>
        <cdr:cNvGrpSpPr>
          <a:grpSpLocks xmlns:a="http://schemas.openxmlformats.org/drawingml/2006/main"/>
        </cdr:cNvGrpSpPr>
      </cdr:nvGrpSpPr>
      <cdr:grpSpPr bwMode="auto">
        <a:xfrm xmlns:a="http://schemas.openxmlformats.org/drawingml/2006/main">
          <a:off x="0" y="0"/>
          <a:ext cx="635" cy="3754529"/>
          <a:chOff x="7440" y="6153"/>
          <a:chExt cx="1" cy="5940"/>
        </a:xfrm>
      </cdr:grpSpPr>
      <cdr:cxnSp macro="">
        <cdr:nvCxnSpPr>
          <cdr:cNvPr id="3074" name="AutoShape 2"/>
          <cdr:cNvCxnSpPr>
            <a:cxnSpLocks xmlns:a="http://schemas.openxmlformats.org/drawingml/2006/main" noChangeShapeType="1"/>
          </cdr:cNvCxnSpPr>
        </cdr:nvCxnSpPr>
        <cdr:spPr bwMode="auto">
          <a:xfrm xmlns:a="http://schemas.openxmlformats.org/drawingml/2006/main" flipV="1">
            <a:off x="7440" y="6153"/>
            <a:ext cx="1" cy="5940"/>
          </a:xfrm>
          <a:prstGeom xmlns:a="http://schemas.openxmlformats.org/drawingml/2006/main" prst="straightConnector1">
            <a:avLst/>
          </a:prstGeom>
          <a:noFill xmlns:a="http://schemas.openxmlformats.org/drawingml/2006/main"/>
          <a:ln xmlns:a="http://schemas.openxmlformats.org/drawingml/2006/main" w="38100">
            <a:noFill/>
            <a:round/>
            <a:headEnd/>
            <a:tailEnd/>
          </a:ln>
          <a:effectLst xmlns:a="http://schemas.openxmlformats.org/drawingml/2006/main"/>
          <a:extLst xmlns:a="http://schemas.openxmlformats.org/drawingml/2006/main">
            <a:ext uri="{909E8E84-426E-40DD-AFC4-6F175D3DCCD1}">
              <a14:hiddenFill xmlns:a14="http://schemas.microsoft.com/office/drawing/2010/main">
                <a:noFill/>
              </a14:hiddenFill>
            </a:ext>
            <a:ext uri="{AF507438-7753-43E0-B8FC-AC1667EBCBE1}">
              <a14:hiddenEffects xmlns:a14="http://schemas.microsoft.com/office/drawing/2010/main">
                <a:effectLst>
                  <a:outerShdw dist="28398" dir="3806097" algn="ctr" rotWithShape="0">
                    <a:srgbClr val="622423">
                      <a:alpha val="50000"/>
                    </a:srgbClr>
                  </a:outerShdw>
                </a:effectLst>
              </a14:hiddenEffects>
            </a:ext>
          </a:extLst>
        </cdr:spPr>
      </cdr:cxnSp>
    </cdr:grpSp>
  </cdr:relSizeAnchor>
  <cdr:relSizeAnchor xmlns:cdr="http://schemas.openxmlformats.org/drawingml/2006/chartDrawing">
    <cdr:from>
      <cdr:x>0.74515</cdr:x>
      <cdr:y>0.77369</cdr:y>
    </cdr:from>
    <cdr:to>
      <cdr:x>0.96307</cdr:x>
      <cdr:y>0.88119</cdr:y>
    </cdr:to>
    <cdr:sp macro="" textlink="">
      <cdr:nvSpPr>
        <cdr:cNvPr id="9" name="TextBox 1"/>
        <cdr:cNvSpPr txBox="1"/>
      </cdr:nvSpPr>
      <cdr:spPr>
        <a:xfrm xmlns:a="http://schemas.openxmlformats.org/drawingml/2006/main">
          <a:off x="6924932" y="4693851"/>
          <a:ext cx="2025136" cy="6521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0.73223</cdr:x>
      <cdr:y>0.79491</cdr:y>
    </cdr:from>
    <cdr:to>
      <cdr:x>0.9566</cdr:x>
      <cdr:y>0.88119</cdr:y>
    </cdr:to>
    <cdr:sp macro="" textlink="">
      <cdr:nvSpPr>
        <cdr:cNvPr id="10" name="TextBox 2"/>
        <cdr:cNvSpPr txBox="1"/>
      </cdr:nvSpPr>
      <cdr:spPr>
        <a:xfrm xmlns:a="http://schemas.openxmlformats.org/drawingml/2006/main">
          <a:off x="6804797" y="4822568"/>
          <a:ext cx="2085203" cy="5234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0.88958</cdr:x>
      <cdr:y>0.15962</cdr:y>
    </cdr:from>
    <cdr:to>
      <cdr:x>1</cdr:x>
      <cdr:y>0.3015</cdr:y>
    </cdr:to>
    <cdr:sp macro="" textlink="">
      <cdr:nvSpPr>
        <cdr:cNvPr id="12" name="TextBox 3"/>
        <cdr:cNvSpPr txBox="1"/>
      </cdr:nvSpPr>
      <cdr:spPr>
        <a:xfrm xmlns:a="http://schemas.openxmlformats.org/drawingml/2006/main">
          <a:off x="8274326" y="969078"/>
          <a:ext cx="1027044" cy="861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0.03252</cdr:x>
      <cdr:y>0.01267</cdr:y>
    </cdr:from>
    <cdr:to>
      <cdr:x>1</cdr:x>
      <cdr:y>0.07018</cdr:y>
    </cdr:to>
    <cdr:sp macro="" textlink="">
      <cdr:nvSpPr>
        <cdr:cNvPr id="6" name="TextBox 5"/>
        <cdr:cNvSpPr txBox="1"/>
      </cdr:nvSpPr>
      <cdr:spPr>
        <a:xfrm xmlns:a="http://schemas.openxmlformats.org/drawingml/2006/main">
          <a:off x="302098" y="76847"/>
          <a:ext cx="8986466" cy="3488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b="1" u="none">
              <a:effectLst/>
              <a:latin typeface="+mn-lt"/>
              <a:ea typeface="+mn-ea"/>
              <a:cs typeface="+mn-cs"/>
            </a:rPr>
            <a:t>Chart 4: Management Information - Proportion of estimated 2019/20 DHP funding spent (actual) by funding stream</a:t>
          </a:r>
          <a:endParaRPr lang="en-GB" sz="1400" u="none"/>
        </a:p>
      </cdr:txBody>
    </cdr:sp>
  </cdr:relSizeAnchor>
  <cdr:relSizeAnchor xmlns:cdr="http://schemas.openxmlformats.org/drawingml/2006/chartDrawing">
    <cdr:from>
      <cdr:x>0.39179</cdr:x>
      <cdr:y>0.14331</cdr:y>
    </cdr:from>
    <cdr:to>
      <cdr:x>0.39179</cdr:x>
      <cdr:y>0.89921</cdr:y>
    </cdr:to>
    <cdr:cxnSp macro="">
      <cdr:nvCxnSpPr>
        <cdr:cNvPr id="3" name="Straight Connector 2"/>
        <cdr:cNvCxnSpPr/>
      </cdr:nvCxnSpPr>
      <cdr:spPr>
        <a:xfrm xmlns:a="http://schemas.openxmlformats.org/drawingml/2006/main">
          <a:off x="3638550" y="866775"/>
          <a:ext cx="0" cy="4572000"/>
        </a:xfrm>
        <a:prstGeom xmlns:a="http://schemas.openxmlformats.org/drawingml/2006/main" prst="line">
          <a:avLst/>
        </a:prstGeom>
        <a:ln xmlns:a="http://schemas.openxmlformats.org/drawingml/2006/main" w="9525" cap="flat" cmpd="sng" algn="ctr">
          <a:solidFill>
            <a:schemeClr val="dk1"/>
          </a:solidFill>
          <a:prstDash val="dash"/>
          <a:round/>
          <a:headEnd type="none" w="med" len="med"/>
          <a:tailEnd type="none" w="med" len="med"/>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9286875" cy="604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abSelected="1" workbookViewId="0"/>
  </sheetViews>
  <sheetFormatPr defaultColWidth="8.85546875" defaultRowHeight="12.75" x14ac:dyDescent="0.2"/>
  <cols>
    <col min="1" max="1" customWidth="true" style="27" width="9.85546875" collapsed="false"/>
    <col min="2" max="16384" style="27" width="8.85546875" collapsed="false"/>
  </cols>
  <sheetData>
    <row r="1" spans="1:17" x14ac:dyDescent="0.2">
      <c r="A1" s="65" t="s">
        <v>83</v>
      </c>
    </row>
    <row r="2" spans="1:17" ht="12.75" customHeight="1" x14ac:dyDescent="0.2">
      <c r="A2" s="66"/>
    </row>
    <row r="3" spans="1:17" ht="12.75" customHeight="1" x14ac:dyDescent="0.2">
      <c r="A3" s="65" t="s">
        <v>162</v>
      </c>
    </row>
    <row r="4" spans="1:17" x14ac:dyDescent="0.2">
      <c r="A4" s="67" t="s">
        <v>72</v>
      </c>
      <c r="B4" s="27" t="s">
        <v>84</v>
      </c>
    </row>
    <row r="5" spans="1:17" x14ac:dyDescent="0.2">
      <c r="A5" s="67" t="s">
        <v>73</v>
      </c>
      <c r="B5" s="27" t="s">
        <v>85</v>
      </c>
    </row>
    <row r="6" spans="1:17" x14ac:dyDescent="0.2">
      <c r="A6" s="67" t="s">
        <v>74</v>
      </c>
      <c r="B6" s="27" t="s">
        <v>86</v>
      </c>
    </row>
    <row r="7" spans="1:17" x14ac:dyDescent="0.2">
      <c r="A7" s="67" t="s">
        <v>75</v>
      </c>
      <c r="B7" s="27" t="s">
        <v>87</v>
      </c>
    </row>
    <row r="8" spans="1:17" x14ac:dyDescent="0.2">
      <c r="A8" s="27" t="s">
        <v>76</v>
      </c>
      <c r="B8" s="68" t="s">
        <v>88</v>
      </c>
    </row>
    <row r="9" spans="1:17" x14ac:dyDescent="0.2">
      <c r="A9" s="27" t="s">
        <v>77</v>
      </c>
      <c r="B9" s="33" t="s">
        <v>89</v>
      </c>
    </row>
    <row r="11" spans="1:17" x14ac:dyDescent="0.2">
      <c r="A11" s="2" t="s">
        <v>161</v>
      </c>
    </row>
    <row r="12" spans="1:17" x14ac:dyDescent="0.2">
      <c r="A12" s="67" t="s">
        <v>153</v>
      </c>
      <c r="B12" s="153" t="s">
        <v>154</v>
      </c>
      <c r="C12" s="153"/>
      <c r="D12" s="153"/>
      <c r="E12" s="153"/>
      <c r="F12" s="153"/>
      <c r="G12" s="153"/>
      <c r="H12" s="153"/>
      <c r="I12" s="153"/>
      <c r="J12" s="153"/>
      <c r="K12" s="153"/>
      <c r="L12" s="153"/>
      <c r="M12" s="153"/>
      <c r="N12" s="153"/>
      <c r="O12" s="153"/>
      <c r="P12" s="153"/>
      <c r="Q12" s="154"/>
    </row>
    <row r="13" spans="1:17" x14ac:dyDescent="0.2">
      <c r="A13" s="27" t="s">
        <v>158</v>
      </c>
      <c r="B13" s="153" t="s">
        <v>155</v>
      </c>
      <c r="C13" s="153"/>
      <c r="D13" s="153"/>
      <c r="E13" s="153"/>
      <c r="F13" s="153"/>
      <c r="G13" s="153"/>
      <c r="H13" s="153"/>
      <c r="I13" s="153"/>
      <c r="J13" s="153"/>
      <c r="K13" s="153"/>
      <c r="L13" s="153"/>
      <c r="M13" s="153"/>
      <c r="N13" s="153"/>
      <c r="O13" s="153"/>
      <c r="P13" s="153"/>
      <c r="Q13" s="154"/>
    </row>
    <row r="14" spans="1:17" x14ac:dyDescent="0.2">
      <c r="A14" s="27" t="s">
        <v>159</v>
      </c>
      <c r="B14" s="153" t="s">
        <v>156</v>
      </c>
      <c r="C14" s="153"/>
      <c r="D14" s="153"/>
      <c r="E14" s="153"/>
      <c r="F14" s="153"/>
      <c r="G14" s="153"/>
      <c r="H14" s="153"/>
      <c r="I14" s="153"/>
      <c r="J14" s="153"/>
      <c r="K14" s="153"/>
      <c r="L14" s="153"/>
      <c r="M14" s="153"/>
      <c r="N14" s="153"/>
      <c r="O14" s="153"/>
      <c r="P14" s="153"/>
      <c r="Q14" s="154"/>
    </row>
    <row r="15" spans="1:17" x14ac:dyDescent="0.2">
      <c r="A15" s="27" t="s">
        <v>160</v>
      </c>
      <c r="B15" s="150" t="s">
        <v>157</v>
      </c>
      <c r="C15" s="150"/>
      <c r="D15" s="150"/>
      <c r="E15" s="150"/>
      <c r="F15" s="150"/>
      <c r="G15" s="150"/>
      <c r="H15" s="150"/>
      <c r="I15" s="150"/>
      <c r="J15" s="150"/>
      <c r="K15" s="150"/>
      <c r="L15" s="150"/>
      <c r="M15" s="150"/>
      <c r="N15" s="150"/>
      <c r="O15" s="150"/>
      <c r="P15" s="150"/>
      <c r="Q15" s="151"/>
    </row>
  </sheetData>
  <mergeCells count="3">
    <mergeCell ref="B12:Q12"/>
    <mergeCell ref="B13:Q13"/>
    <mergeCell ref="B14:Q14"/>
  </mergeCells>
  <hyperlinks>
    <hyperlink ref="A4" location="'Table 1'!A1" display="Table 1"/>
    <hyperlink ref="A5" location="'Table 2'!A1" display="Table 2"/>
    <hyperlink ref="A6" location="'Table 3'!A1" display="Table 3"/>
    <hyperlink ref="A7" location="'Table 4'!A1" display="Table 4"/>
    <hyperlink ref="A12" location="'Table 5'!A1" display="Table 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zoomScaleNormal="100" workbookViewId="0"/>
  </sheetViews>
  <sheetFormatPr defaultColWidth="9.140625" defaultRowHeight="12.75" x14ac:dyDescent="0.2"/>
  <cols>
    <col min="1" max="1" customWidth="true" style="27" width="21.7109375" collapsed="false"/>
    <col min="2" max="5" customWidth="true" style="27" width="15.0" collapsed="false"/>
    <col min="6" max="6" customWidth="true" style="27" width="17.42578125" collapsed="false"/>
    <col min="7" max="7" customWidth="true" style="27" width="15.0" collapsed="false"/>
    <col min="8" max="9" customWidth="true" style="27" width="14.7109375" collapsed="false"/>
    <col min="10" max="10" customWidth="true" style="27" width="14.42578125" collapsed="false"/>
    <col min="11" max="11" customWidth="true" style="27" width="12.5703125" collapsed="false"/>
    <col min="12" max="12" customWidth="true" style="27" width="11.0" collapsed="false"/>
    <col min="13" max="13" customWidth="true" style="27" width="12.85546875" collapsed="false"/>
    <col min="14" max="16384" style="27" width="9.140625" collapsed="false"/>
  </cols>
  <sheetData>
    <row r="1" spans="1:12" x14ac:dyDescent="0.2">
      <c r="A1" s="2" t="s">
        <v>90</v>
      </c>
    </row>
    <row r="3" spans="1:12" ht="28.5" customHeight="1" x14ac:dyDescent="0.2">
      <c r="B3" s="159" t="s">
        <v>109</v>
      </c>
      <c r="C3" s="160"/>
      <c r="D3" s="161"/>
      <c r="E3" s="156" t="s">
        <v>103</v>
      </c>
      <c r="F3" s="156"/>
      <c r="G3" s="156"/>
      <c r="H3" s="157" t="s">
        <v>104</v>
      </c>
      <c r="I3" s="157"/>
      <c r="J3" s="157"/>
    </row>
    <row r="4" spans="1:12" ht="78" customHeight="1" x14ac:dyDescent="0.2">
      <c r="A4" s="38" t="s">
        <v>33</v>
      </c>
      <c r="B4" s="51" t="s">
        <v>110</v>
      </c>
      <c r="C4" s="51" t="s">
        <v>111</v>
      </c>
      <c r="D4" s="51" t="s">
        <v>45</v>
      </c>
      <c r="E4" s="89" t="s">
        <v>112</v>
      </c>
      <c r="F4" s="89" t="s">
        <v>113</v>
      </c>
      <c r="G4" s="89" t="s">
        <v>119</v>
      </c>
      <c r="H4" s="51" t="s">
        <v>120</v>
      </c>
      <c r="I4" s="51" t="s">
        <v>105</v>
      </c>
      <c r="J4" s="51" t="s">
        <v>123</v>
      </c>
      <c r="K4" s="88"/>
      <c r="L4" s="88"/>
    </row>
    <row r="5" spans="1:12" x14ac:dyDescent="0.2">
      <c r="A5" s="52" t="s">
        <v>0</v>
      </c>
      <c r="B5" s="72">
        <v>1208645</v>
      </c>
      <c r="C5" s="72">
        <v>461523</v>
      </c>
      <c r="D5" s="47">
        <v>1670167</v>
      </c>
      <c r="E5" s="56">
        <v>302161</v>
      </c>
      <c r="F5" s="56">
        <v>1510806</v>
      </c>
      <c r="G5" s="57">
        <v>1972328</v>
      </c>
      <c r="H5" s="46">
        <v>119345</v>
      </c>
      <c r="I5" s="46">
        <v>1789512</v>
      </c>
      <c r="J5" s="47"/>
      <c r="K5" s="16"/>
    </row>
    <row r="6" spans="1:12" x14ac:dyDescent="0.2">
      <c r="A6" s="52" t="s">
        <v>1</v>
      </c>
      <c r="B6" s="72">
        <v>690387</v>
      </c>
      <c r="C6" s="72">
        <v>291851</v>
      </c>
      <c r="D6" s="47">
        <v>982238</v>
      </c>
      <c r="E6" s="56">
        <v>172597</v>
      </c>
      <c r="F6" s="56">
        <v>862983</v>
      </c>
      <c r="G6" s="57">
        <v>1154835</v>
      </c>
      <c r="H6" s="46">
        <v>26326</v>
      </c>
      <c r="I6" s="46">
        <v>1008564</v>
      </c>
      <c r="J6" s="47"/>
      <c r="K6" s="16"/>
    </row>
    <row r="7" spans="1:12" x14ac:dyDescent="0.2">
      <c r="A7" s="52" t="s">
        <v>2</v>
      </c>
      <c r="B7" s="72">
        <v>412995</v>
      </c>
      <c r="C7" s="72">
        <v>159268</v>
      </c>
      <c r="D7" s="47">
        <v>572263</v>
      </c>
      <c r="E7" s="56">
        <v>103249</v>
      </c>
      <c r="F7" s="56">
        <v>516244</v>
      </c>
      <c r="G7" s="57">
        <v>675511</v>
      </c>
      <c r="H7" s="46">
        <v>95266</v>
      </c>
      <c r="I7" s="46">
        <v>667529</v>
      </c>
      <c r="J7" s="47"/>
      <c r="K7" s="16"/>
    </row>
    <row r="8" spans="1:12" x14ac:dyDescent="0.2">
      <c r="A8" s="52" t="s">
        <v>46</v>
      </c>
      <c r="B8" s="72">
        <v>493680</v>
      </c>
      <c r="C8" s="72">
        <v>68122</v>
      </c>
      <c r="D8" s="47">
        <v>561802</v>
      </c>
      <c r="E8" s="56">
        <v>123420</v>
      </c>
      <c r="F8" s="56">
        <v>617100</v>
      </c>
      <c r="G8" s="57">
        <v>685222</v>
      </c>
      <c r="H8" s="46">
        <v>114293</v>
      </c>
      <c r="I8" s="46">
        <v>676095</v>
      </c>
      <c r="J8" s="47"/>
      <c r="K8" s="16"/>
    </row>
    <row r="9" spans="1:12" x14ac:dyDescent="0.2">
      <c r="A9" s="52" t="s">
        <v>4</v>
      </c>
      <c r="B9" s="72">
        <v>526892</v>
      </c>
      <c r="C9" s="72">
        <v>161102</v>
      </c>
      <c r="D9" s="47">
        <v>687994</v>
      </c>
      <c r="E9" s="56">
        <v>131723</v>
      </c>
      <c r="F9" s="56">
        <v>658615</v>
      </c>
      <c r="G9" s="57">
        <v>819717</v>
      </c>
      <c r="H9" s="46">
        <v>184962</v>
      </c>
      <c r="I9" s="46">
        <v>872956</v>
      </c>
      <c r="J9" s="47"/>
      <c r="K9" s="16"/>
    </row>
    <row r="10" spans="1:12" x14ac:dyDescent="0.2">
      <c r="A10" s="52" t="s">
        <v>47</v>
      </c>
      <c r="B10" s="72">
        <v>953752</v>
      </c>
      <c r="C10" s="72">
        <v>169486</v>
      </c>
      <c r="D10" s="47">
        <v>1123237</v>
      </c>
      <c r="E10" s="56">
        <v>238438</v>
      </c>
      <c r="F10" s="56">
        <v>1192189</v>
      </c>
      <c r="G10" s="57">
        <v>1361675</v>
      </c>
      <c r="H10" s="46">
        <v>442632</v>
      </c>
      <c r="I10" s="46">
        <v>1565869</v>
      </c>
      <c r="J10" s="47">
        <v>64186</v>
      </c>
      <c r="K10" s="16"/>
    </row>
    <row r="11" spans="1:12" x14ac:dyDescent="0.2">
      <c r="A11" s="52" t="s">
        <v>6</v>
      </c>
      <c r="B11" s="72">
        <v>1570217</v>
      </c>
      <c r="C11" s="72">
        <v>427962</v>
      </c>
      <c r="D11" s="47">
        <v>1998178</v>
      </c>
      <c r="E11" s="56">
        <v>392554</v>
      </c>
      <c r="F11" s="56">
        <v>1962771</v>
      </c>
      <c r="G11" s="57">
        <v>2390733</v>
      </c>
      <c r="H11" s="46">
        <v>610321</v>
      </c>
      <c r="I11" s="46">
        <v>2608499</v>
      </c>
      <c r="J11" s="47">
        <v>138170</v>
      </c>
      <c r="K11" s="16"/>
    </row>
    <row r="12" spans="1:12" x14ac:dyDescent="0.2">
      <c r="A12" s="52" t="s">
        <v>7</v>
      </c>
      <c r="B12" s="72">
        <v>1448401</v>
      </c>
      <c r="C12" s="72">
        <v>236993</v>
      </c>
      <c r="D12" s="47">
        <v>1685394</v>
      </c>
      <c r="E12" s="56">
        <v>362100</v>
      </c>
      <c r="F12" s="56">
        <v>1810501</v>
      </c>
      <c r="G12" s="57">
        <v>2047494</v>
      </c>
      <c r="H12" s="46">
        <v>318006</v>
      </c>
      <c r="I12" s="46">
        <v>2003400</v>
      </c>
      <c r="J12" s="47"/>
      <c r="K12" s="16"/>
    </row>
    <row r="13" spans="1:12" x14ac:dyDescent="0.2">
      <c r="A13" s="52" t="s">
        <v>8</v>
      </c>
      <c r="B13" s="72">
        <v>340845</v>
      </c>
      <c r="C13" s="72">
        <v>155158</v>
      </c>
      <c r="D13" s="47">
        <v>496002</v>
      </c>
      <c r="E13" s="56">
        <v>85211</v>
      </c>
      <c r="F13" s="56">
        <v>426056</v>
      </c>
      <c r="G13" s="57">
        <v>581214</v>
      </c>
      <c r="H13" s="46">
        <v>77279</v>
      </c>
      <c r="I13" s="46">
        <v>573281</v>
      </c>
      <c r="J13" s="47"/>
      <c r="K13" s="16"/>
    </row>
    <row r="14" spans="1:12" x14ac:dyDescent="0.2">
      <c r="A14" s="52" t="s">
        <v>9</v>
      </c>
      <c r="B14" s="72">
        <v>429780</v>
      </c>
      <c r="C14" s="72">
        <v>208258</v>
      </c>
      <c r="D14" s="47">
        <v>638038</v>
      </c>
      <c r="E14" s="56">
        <v>107445</v>
      </c>
      <c r="F14" s="56">
        <v>537225</v>
      </c>
      <c r="G14" s="57">
        <v>745483</v>
      </c>
      <c r="H14" s="46">
        <v>175766</v>
      </c>
      <c r="I14" s="46">
        <v>813804</v>
      </c>
      <c r="J14" s="47">
        <v>12836</v>
      </c>
      <c r="K14" s="16"/>
    </row>
    <row r="15" spans="1:12" x14ac:dyDescent="0.2">
      <c r="A15" s="52" t="s">
        <v>10</v>
      </c>
      <c r="B15" s="72">
        <v>264584</v>
      </c>
      <c r="C15" s="72">
        <v>62678</v>
      </c>
      <c r="D15" s="47">
        <v>327262</v>
      </c>
      <c r="E15" s="56">
        <v>66146</v>
      </c>
      <c r="F15" s="56">
        <v>330729</v>
      </c>
      <c r="G15" s="57">
        <v>393408</v>
      </c>
      <c r="H15" s="46">
        <v>23520</v>
      </c>
      <c r="I15" s="46">
        <v>350782</v>
      </c>
      <c r="J15" s="47"/>
      <c r="K15" s="16"/>
    </row>
    <row r="16" spans="1:12" x14ac:dyDescent="0.2">
      <c r="A16" s="52" t="s">
        <v>48</v>
      </c>
      <c r="B16" s="72">
        <v>3252527</v>
      </c>
      <c r="C16" s="72">
        <v>2232140</v>
      </c>
      <c r="D16" s="47">
        <v>5484667</v>
      </c>
      <c r="E16" s="56">
        <v>813132</v>
      </c>
      <c r="F16" s="56">
        <v>4065658</v>
      </c>
      <c r="G16" s="57">
        <v>6297799</v>
      </c>
      <c r="H16" s="46">
        <v>571964</v>
      </c>
      <c r="I16" s="46">
        <v>6056631</v>
      </c>
      <c r="J16" s="47"/>
      <c r="K16" s="16"/>
    </row>
    <row r="17" spans="1:11" x14ac:dyDescent="0.2">
      <c r="A17" s="52" t="s">
        <v>12</v>
      </c>
      <c r="B17" s="72">
        <v>130672</v>
      </c>
      <c r="C17" s="72">
        <v>12274</v>
      </c>
      <c r="D17" s="47">
        <v>142945</v>
      </c>
      <c r="E17" s="56">
        <v>32668</v>
      </c>
      <c r="F17" s="56">
        <v>163340</v>
      </c>
      <c r="G17" s="57">
        <v>175613</v>
      </c>
      <c r="H17" s="46">
        <v>36789</v>
      </c>
      <c r="I17" s="46">
        <v>179734</v>
      </c>
      <c r="J17" s="47"/>
      <c r="K17" s="16"/>
    </row>
    <row r="18" spans="1:11" x14ac:dyDescent="0.2">
      <c r="A18" s="52" t="s">
        <v>13</v>
      </c>
      <c r="B18" s="72">
        <v>1387810</v>
      </c>
      <c r="C18" s="72">
        <v>166652</v>
      </c>
      <c r="D18" s="47">
        <v>1554463</v>
      </c>
      <c r="E18" s="56">
        <v>346953</v>
      </c>
      <c r="F18" s="56">
        <v>1734763</v>
      </c>
      <c r="G18" s="57">
        <v>1901415</v>
      </c>
      <c r="H18" s="46">
        <v>523527</v>
      </c>
      <c r="I18" s="46">
        <v>2077990</v>
      </c>
      <c r="J18" s="47">
        <v>3391</v>
      </c>
      <c r="K18" s="16"/>
    </row>
    <row r="19" spans="1:11" x14ac:dyDescent="0.2">
      <c r="A19" s="52" t="s">
        <v>14</v>
      </c>
      <c r="B19" s="72">
        <v>3181948</v>
      </c>
      <c r="C19" s="72">
        <v>638653</v>
      </c>
      <c r="D19" s="47">
        <v>3820601</v>
      </c>
      <c r="E19" s="56">
        <v>795487</v>
      </c>
      <c r="F19" s="56">
        <v>3977435</v>
      </c>
      <c r="G19" s="57">
        <v>4616089</v>
      </c>
      <c r="H19" s="46">
        <v>1069212</v>
      </c>
      <c r="I19" s="46">
        <v>4889813</v>
      </c>
      <c r="J19" s="47">
        <v>654223</v>
      </c>
      <c r="K19" s="16"/>
    </row>
    <row r="20" spans="1:11" x14ac:dyDescent="0.2">
      <c r="A20" s="52" t="s">
        <v>15</v>
      </c>
      <c r="B20" s="72">
        <v>7657823</v>
      </c>
      <c r="C20" s="72">
        <v>1690501</v>
      </c>
      <c r="D20" s="47">
        <v>9348324</v>
      </c>
      <c r="E20" s="56">
        <v>1914456</v>
      </c>
      <c r="F20" s="56">
        <v>9572279</v>
      </c>
      <c r="G20" s="57">
        <v>11262780</v>
      </c>
      <c r="H20" s="46">
        <v>2758637</v>
      </c>
      <c r="I20" s="46">
        <v>12106961</v>
      </c>
      <c r="J20" s="47"/>
      <c r="K20" s="16"/>
    </row>
    <row r="21" spans="1:11" x14ac:dyDescent="0.2">
      <c r="A21" s="52" t="s">
        <v>16</v>
      </c>
      <c r="B21" s="72">
        <v>1387617</v>
      </c>
      <c r="C21" s="72">
        <v>327605</v>
      </c>
      <c r="D21" s="47">
        <v>1715223</v>
      </c>
      <c r="E21" s="56">
        <v>346904</v>
      </c>
      <c r="F21" s="56">
        <v>1734522</v>
      </c>
      <c r="G21" s="57">
        <v>2062127</v>
      </c>
      <c r="H21" s="46">
        <v>298374</v>
      </c>
      <c r="I21" s="46">
        <v>2013597</v>
      </c>
      <c r="J21" s="47"/>
      <c r="K21" s="16"/>
    </row>
    <row r="22" spans="1:11" x14ac:dyDescent="0.2">
      <c r="A22" s="52" t="s">
        <v>17</v>
      </c>
      <c r="B22" s="72">
        <v>825104</v>
      </c>
      <c r="C22" s="72">
        <v>178355</v>
      </c>
      <c r="D22" s="47">
        <v>1003459</v>
      </c>
      <c r="E22" s="56">
        <v>206276</v>
      </c>
      <c r="F22" s="56">
        <v>1031380</v>
      </c>
      <c r="G22" s="57">
        <v>1209735</v>
      </c>
      <c r="H22" s="46">
        <v>272873</v>
      </c>
      <c r="I22" s="46">
        <v>1276332</v>
      </c>
      <c r="J22" s="47"/>
      <c r="K22" s="16"/>
    </row>
    <row r="23" spans="1:11" x14ac:dyDescent="0.2">
      <c r="A23" s="52" t="s">
        <v>18</v>
      </c>
      <c r="B23" s="72">
        <v>649275</v>
      </c>
      <c r="C23" s="72">
        <v>260818</v>
      </c>
      <c r="D23" s="47">
        <v>910093</v>
      </c>
      <c r="E23" s="56">
        <v>162319</v>
      </c>
      <c r="F23" s="56">
        <v>811594</v>
      </c>
      <c r="G23" s="57">
        <v>1072412</v>
      </c>
      <c r="H23" s="46">
        <v>77934</v>
      </c>
      <c r="I23" s="46">
        <v>988027</v>
      </c>
      <c r="J23" s="47"/>
      <c r="K23" s="16"/>
    </row>
    <row r="24" spans="1:11" x14ac:dyDescent="0.2">
      <c r="A24" s="52" t="s">
        <v>19</v>
      </c>
      <c r="B24" s="72">
        <v>355066</v>
      </c>
      <c r="C24" s="72">
        <v>70952</v>
      </c>
      <c r="D24" s="47">
        <v>426018</v>
      </c>
      <c r="E24" s="56">
        <v>88766</v>
      </c>
      <c r="F24" s="56">
        <v>443832</v>
      </c>
      <c r="G24" s="57">
        <v>514785</v>
      </c>
      <c r="H24" s="46">
        <v>43938</v>
      </c>
      <c r="I24" s="46">
        <v>469956</v>
      </c>
      <c r="J24" s="47"/>
      <c r="K24" s="16"/>
    </row>
    <row r="25" spans="1:11" x14ac:dyDescent="0.2">
      <c r="A25" s="52" t="s">
        <v>20</v>
      </c>
      <c r="B25" s="72">
        <v>1611904</v>
      </c>
      <c r="C25" s="72">
        <v>349530</v>
      </c>
      <c r="D25" s="47">
        <v>1961434</v>
      </c>
      <c r="E25" s="56">
        <v>402976</v>
      </c>
      <c r="F25" s="56">
        <v>2014880</v>
      </c>
      <c r="G25" s="57">
        <v>2364410</v>
      </c>
      <c r="H25" s="46">
        <v>547524</v>
      </c>
      <c r="I25" s="46">
        <v>2508958</v>
      </c>
      <c r="J25" s="47"/>
      <c r="K25" s="16"/>
    </row>
    <row r="26" spans="1:11" x14ac:dyDescent="0.2">
      <c r="A26" s="52" t="s">
        <v>21</v>
      </c>
      <c r="B26" s="72">
        <v>3106624</v>
      </c>
      <c r="C26" s="72">
        <v>655066</v>
      </c>
      <c r="D26" s="47">
        <v>3761691</v>
      </c>
      <c r="E26" s="56">
        <v>776656</v>
      </c>
      <c r="F26" s="56">
        <v>3883280</v>
      </c>
      <c r="G26" s="57">
        <v>4538347</v>
      </c>
      <c r="H26" s="46">
        <v>1309568</v>
      </c>
      <c r="I26" s="46">
        <v>5071259</v>
      </c>
      <c r="J26" s="47"/>
      <c r="K26" s="16"/>
    </row>
    <row r="27" spans="1:11" x14ac:dyDescent="0.2">
      <c r="A27" s="52" t="s">
        <v>49</v>
      </c>
      <c r="B27" s="72">
        <v>74085</v>
      </c>
      <c r="C27" s="72">
        <v>13571</v>
      </c>
      <c r="D27" s="47">
        <v>87655</v>
      </c>
      <c r="E27" s="56">
        <v>18521</v>
      </c>
      <c r="F27" s="56">
        <v>92606</v>
      </c>
      <c r="G27" s="57">
        <v>106176</v>
      </c>
      <c r="H27" s="46">
        <v>8196</v>
      </c>
      <c r="I27" s="46">
        <v>95851</v>
      </c>
      <c r="J27" s="47"/>
      <c r="K27" s="16"/>
    </row>
    <row r="28" spans="1:11" x14ac:dyDescent="0.2">
      <c r="A28" s="52" t="s">
        <v>50</v>
      </c>
      <c r="B28" s="72">
        <v>443737</v>
      </c>
      <c r="C28" s="72">
        <v>133343</v>
      </c>
      <c r="D28" s="47">
        <v>577080</v>
      </c>
      <c r="E28" s="56">
        <v>110934</v>
      </c>
      <c r="F28" s="56">
        <v>554671</v>
      </c>
      <c r="G28" s="57">
        <v>688014</v>
      </c>
      <c r="H28" s="46">
        <v>33792</v>
      </c>
      <c r="I28" s="46">
        <v>610872</v>
      </c>
      <c r="J28" s="47"/>
      <c r="K28" s="16"/>
    </row>
    <row r="29" spans="1:11" x14ac:dyDescent="0.2">
      <c r="A29" s="52" t="s">
        <v>24</v>
      </c>
      <c r="B29" s="72">
        <v>1597688</v>
      </c>
      <c r="C29" s="72">
        <v>274035</v>
      </c>
      <c r="D29" s="47">
        <v>1871723</v>
      </c>
      <c r="E29" s="56">
        <v>399422</v>
      </c>
      <c r="F29" s="56">
        <v>1997109</v>
      </c>
      <c r="G29" s="57">
        <v>2271145</v>
      </c>
      <c r="H29" s="46">
        <v>492414</v>
      </c>
      <c r="I29" s="46">
        <v>2364137</v>
      </c>
      <c r="J29" s="47"/>
      <c r="K29" s="16"/>
    </row>
    <row r="30" spans="1:11" x14ac:dyDescent="0.2">
      <c r="A30" s="52" t="s">
        <v>25</v>
      </c>
      <c r="B30" s="72">
        <v>627972</v>
      </c>
      <c r="C30" s="72">
        <v>144095</v>
      </c>
      <c r="D30" s="47">
        <v>772068</v>
      </c>
      <c r="E30" s="56">
        <v>156993</v>
      </c>
      <c r="F30" s="56">
        <v>784965</v>
      </c>
      <c r="G30" s="57">
        <v>929061</v>
      </c>
      <c r="H30" s="46">
        <v>56300</v>
      </c>
      <c r="I30" s="46">
        <v>828368</v>
      </c>
      <c r="J30" s="47"/>
      <c r="K30" s="16"/>
    </row>
    <row r="31" spans="1:11" x14ac:dyDescent="0.2">
      <c r="A31" s="52" t="s">
        <v>51</v>
      </c>
      <c r="B31" s="72">
        <v>112136</v>
      </c>
      <c r="C31" s="72">
        <v>22398</v>
      </c>
      <c r="D31" s="47">
        <v>134534</v>
      </c>
      <c r="E31" s="56">
        <v>28034</v>
      </c>
      <c r="F31" s="56">
        <v>140170</v>
      </c>
      <c r="G31" s="57">
        <v>162568</v>
      </c>
      <c r="H31" s="46">
        <v>27997</v>
      </c>
      <c r="I31" s="46">
        <v>162531</v>
      </c>
      <c r="J31" s="47"/>
      <c r="K31" s="16"/>
    </row>
    <row r="32" spans="1:11" x14ac:dyDescent="0.2">
      <c r="A32" s="52" t="s">
        <v>27</v>
      </c>
      <c r="B32" s="72">
        <v>933698</v>
      </c>
      <c r="C32" s="72">
        <v>207405</v>
      </c>
      <c r="D32" s="47">
        <v>1141102</v>
      </c>
      <c r="E32" s="56">
        <v>233424</v>
      </c>
      <c r="F32" s="56">
        <v>1167122</v>
      </c>
      <c r="G32" s="57">
        <v>1374526</v>
      </c>
      <c r="H32" s="46">
        <v>194352</v>
      </c>
      <c r="I32" s="46">
        <v>1335454</v>
      </c>
      <c r="J32" s="47"/>
      <c r="K32" s="16"/>
    </row>
    <row r="33" spans="1:11" x14ac:dyDescent="0.2">
      <c r="A33" s="52" t="s">
        <v>28</v>
      </c>
      <c r="B33" s="72">
        <v>2346163</v>
      </c>
      <c r="C33" s="72">
        <v>485797</v>
      </c>
      <c r="D33" s="47">
        <v>2831960</v>
      </c>
      <c r="E33" s="56">
        <v>586541</v>
      </c>
      <c r="F33" s="56">
        <v>2932703</v>
      </c>
      <c r="G33" s="57">
        <v>3418500</v>
      </c>
      <c r="H33" s="46">
        <v>778529</v>
      </c>
      <c r="I33" s="46">
        <v>3610489</v>
      </c>
      <c r="J33" s="47">
        <v>2722</v>
      </c>
      <c r="K33" s="16"/>
    </row>
    <row r="34" spans="1:11" x14ac:dyDescent="0.2">
      <c r="A34" s="52" t="s">
        <v>29</v>
      </c>
      <c r="B34" s="72">
        <v>454239</v>
      </c>
      <c r="C34" s="72">
        <v>91652</v>
      </c>
      <c r="D34" s="47">
        <v>545890</v>
      </c>
      <c r="E34" s="56">
        <v>113560</v>
      </c>
      <c r="F34" s="56">
        <v>567798</v>
      </c>
      <c r="G34" s="57">
        <v>659450</v>
      </c>
      <c r="H34" s="46">
        <v>95014</v>
      </c>
      <c r="I34" s="46">
        <v>640904</v>
      </c>
      <c r="J34" s="47"/>
      <c r="K34" s="16"/>
    </row>
    <row r="35" spans="1:11" x14ac:dyDescent="0.2">
      <c r="A35" s="52" t="s">
        <v>30</v>
      </c>
      <c r="B35" s="72">
        <v>1679032</v>
      </c>
      <c r="C35" s="72">
        <v>245649</v>
      </c>
      <c r="D35" s="47">
        <v>1924681</v>
      </c>
      <c r="E35" s="56">
        <v>419758</v>
      </c>
      <c r="F35" s="56">
        <v>2098790</v>
      </c>
      <c r="G35" s="57">
        <v>2344439</v>
      </c>
      <c r="H35" s="46">
        <v>289354</v>
      </c>
      <c r="I35" s="46">
        <v>2214035</v>
      </c>
      <c r="J35" s="47"/>
      <c r="K35" s="16"/>
    </row>
    <row r="36" spans="1:11" x14ac:dyDescent="0.2">
      <c r="A36" s="52" t="s">
        <v>31</v>
      </c>
      <c r="B36" s="72">
        <v>1675164</v>
      </c>
      <c r="C36" s="72">
        <v>297107</v>
      </c>
      <c r="D36" s="47">
        <v>1972271</v>
      </c>
      <c r="E36" s="56">
        <v>418791</v>
      </c>
      <c r="F36" s="56">
        <v>2093955</v>
      </c>
      <c r="G36" s="57">
        <v>2391062</v>
      </c>
      <c r="H36" s="46">
        <v>678868</v>
      </c>
      <c r="I36" s="46">
        <v>2651139</v>
      </c>
      <c r="J36" s="47">
        <v>41752</v>
      </c>
      <c r="K36" s="16"/>
    </row>
    <row r="37" spans="1:11" x14ac:dyDescent="0.2">
      <c r="A37" s="13" t="s">
        <v>32</v>
      </c>
      <c r="B37" s="73">
        <v>41830460</v>
      </c>
      <c r="C37" s="73">
        <v>10900000</v>
      </c>
      <c r="D37" s="11">
        <v>52730460</v>
      </c>
      <c r="E37" s="45">
        <v>10457615</v>
      </c>
      <c r="F37" s="45">
        <v>52288075</v>
      </c>
      <c r="G37" s="28">
        <v>63188075</v>
      </c>
      <c r="H37" s="15">
        <v>12352871</v>
      </c>
      <c r="I37" s="15">
        <v>65083331</v>
      </c>
      <c r="J37" s="11">
        <v>917281</v>
      </c>
      <c r="K37" s="16"/>
    </row>
    <row r="38" spans="1:11" x14ac:dyDescent="0.2">
      <c r="B38" s="16"/>
      <c r="D38" s="16"/>
    </row>
    <row r="39" spans="1:11" x14ac:dyDescent="0.2">
      <c r="A39" s="27" t="s">
        <v>108</v>
      </c>
      <c r="B39" s="16"/>
      <c r="D39" s="16"/>
    </row>
    <row r="40" spans="1:11" ht="26.25" customHeight="1" x14ac:dyDescent="0.2">
      <c r="A40" s="155" t="s">
        <v>114</v>
      </c>
      <c r="B40" s="155"/>
      <c r="C40" s="155"/>
      <c r="D40" s="155"/>
      <c r="E40" s="155"/>
      <c r="F40" s="155"/>
      <c r="G40" s="155"/>
    </row>
    <row r="41" spans="1:11" ht="28.5" customHeight="1" x14ac:dyDescent="0.2">
      <c r="A41" s="162" t="s">
        <v>115</v>
      </c>
      <c r="B41" s="162"/>
      <c r="C41" s="162"/>
      <c r="D41" s="162"/>
      <c r="E41" s="162"/>
      <c r="F41" s="162"/>
      <c r="G41" s="162"/>
    </row>
    <row r="42" spans="1:11" ht="15.75" customHeight="1" x14ac:dyDescent="0.2">
      <c r="A42" s="29" t="s">
        <v>116</v>
      </c>
      <c r="B42" s="29"/>
      <c r="C42" s="29"/>
      <c r="D42" s="29"/>
      <c r="E42" s="29"/>
      <c r="F42" s="74"/>
      <c r="G42" s="29"/>
    </row>
    <row r="43" spans="1:11" x14ac:dyDescent="0.2">
      <c r="A43" s="153" t="s">
        <v>117</v>
      </c>
      <c r="B43" s="153"/>
      <c r="C43" s="153"/>
      <c r="D43" s="153"/>
      <c r="E43" s="153"/>
      <c r="F43" s="153"/>
      <c r="G43" s="153"/>
    </row>
    <row r="44" spans="1:11" x14ac:dyDescent="0.2">
      <c r="A44" s="27" t="s">
        <v>118</v>
      </c>
    </row>
    <row r="45" spans="1:11" ht="14.25" customHeight="1" x14ac:dyDescent="0.2">
      <c r="A45" s="158" t="s">
        <v>122</v>
      </c>
      <c r="B45" s="158"/>
      <c r="C45" s="158"/>
      <c r="D45" s="158"/>
      <c r="E45" s="158"/>
      <c r="F45" s="158"/>
      <c r="G45" s="158"/>
    </row>
    <row r="46" spans="1:11" x14ac:dyDescent="0.2">
      <c r="A46" s="27" t="s">
        <v>121</v>
      </c>
    </row>
    <row r="47" spans="1:11" ht="24" customHeight="1" x14ac:dyDescent="0.2">
      <c r="A47" s="155" t="s">
        <v>124</v>
      </c>
      <c r="B47" s="155"/>
      <c r="C47" s="155"/>
      <c r="D47" s="155"/>
      <c r="E47" s="155"/>
      <c r="F47" s="155"/>
      <c r="G47" s="155"/>
    </row>
    <row r="48" spans="1:11" x14ac:dyDescent="0.2">
      <c r="C48" s="75"/>
      <c r="D48" s="75"/>
      <c r="E48" s="75"/>
    </row>
    <row r="49" spans="2:6" x14ac:dyDescent="0.2">
      <c r="B49" s="75"/>
      <c r="C49" s="75"/>
      <c r="D49" s="75"/>
    </row>
    <row r="50" spans="2:6" x14ac:dyDescent="0.2">
      <c r="B50" s="75"/>
      <c r="C50" s="75"/>
      <c r="D50" s="75"/>
    </row>
    <row r="51" spans="2:6" x14ac:dyDescent="0.2">
      <c r="D51" s="75"/>
      <c r="E51" s="75"/>
      <c r="F51" s="75"/>
    </row>
    <row r="52" spans="2:6" x14ac:dyDescent="0.2">
      <c r="D52" s="75"/>
      <c r="E52" s="75"/>
      <c r="F52" s="75"/>
    </row>
    <row r="53" spans="2:6" x14ac:dyDescent="0.2">
      <c r="B53" s="75"/>
      <c r="C53" s="75"/>
      <c r="D53" s="75"/>
    </row>
    <row r="54" spans="2:6" x14ac:dyDescent="0.2">
      <c r="D54" s="75"/>
      <c r="E54" s="75"/>
      <c r="F54" s="75"/>
    </row>
    <row r="55" spans="2:6" x14ac:dyDescent="0.2">
      <c r="C55" s="75"/>
      <c r="D55" s="75"/>
      <c r="E55" s="75"/>
    </row>
    <row r="56" spans="2:6" x14ac:dyDescent="0.2">
      <c r="C56" s="75"/>
      <c r="D56" s="75"/>
      <c r="E56" s="75"/>
    </row>
    <row r="57" spans="2:6" x14ac:dyDescent="0.2">
      <c r="C57" s="75"/>
      <c r="D57" s="75"/>
      <c r="E57" s="75"/>
    </row>
    <row r="58" spans="2:6" x14ac:dyDescent="0.2">
      <c r="C58" s="75"/>
      <c r="D58" s="75"/>
      <c r="E58" s="75"/>
    </row>
    <row r="59" spans="2:6" x14ac:dyDescent="0.2">
      <c r="C59" s="75"/>
      <c r="D59" s="75"/>
      <c r="E59" s="75"/>
    </row>
    <row r="60" spans="2:6" x14ac:dyDescent="0.2">
      <c r="B60" s="75"/>
      <c r="C60" s="75"/>
      <c r="D60" s="75"/>
    </row>
    <row r="61" spans="2:6" x14ac:dyDescent="0.2">
      <c r="B61" s="75"/>
      <c r="C61" s="75"/>
      <c r="D61" s="75"/>
    </row>
    <row r="62" spans="2:6" x14ac:dyDescent="0.2">
      <c r="C62" s="75"/>
      <c r="D62" s="75"/>
      <c r="E62" s="75"/>
    </row>
    <row r="63" spans="2:6" x14ac:dyDescent="0.2">
      <c r="B63" s="75"/>
      <c r="C63" s="75"/>
      <c r="D63" s="75"/>
    </row>
    <row r="64" spans="2:6" x14ac:dyDescent="0.2">
      <c r="B64" s="75"/>
      <c r="C64" s="75"/>
      <c r="D64" s="75"/>
    </row>
    <row r="65" spans="2:6" x14ac:dyDescent="0.2">
      <c r="B65" s="75"/>
      <c r="C65" s="75"/>
      <c r="D65" s="75"/>
    </row>
    <row r="66" spans="2:6" x14ac:dyDescent="0.2">
      <c r="B66" s="75"/>
      <c r="C66" s="75"/>
      <c r="D66" s="75"/>
    </row>
    <row r="67" spans="2:6" x14ac:dyDescent="0.2">
      <c r="D67" s="75"/>
      <c r="E67" s="75"/>
      <c r="F67" s="75"/>
    </row>
    <row r="68" spans="2:6" x14ac:dyDescent="0.2">
      <c r="C68" s="75"/>
      <c r="D68" s="75"/>
      <c r="E68" s="75"/>
    </row>
    <row r="69" spans="2:6" x14ac:dyDescent="0.2">
      <c r="C69" s="75"/>
      <c r="D69" s="75"/>
      <c r="E69" s="75"/>
    </row>
    <row r="70" spans="2:6" x14ac:dyDescent="0.2">
      <c r="C70" s="75"/>
      <c r="D70" s="75"/>
      <c r="E70" s="75"/>
    </row>
    <row r="71" spans="2:6" x14ac:dyDescent="0.2">
      <c r="D71" s="75"/>
      <c r="E71" s="75"/>
      <c r="F71" s="75"/>
    </row>
    <row r="72" spans="2:6" x14ac:dyDescent="0.2">
      <c r="B72" s="75"/>
      <c r="C72" s="75"/>
      <c r="D72" s="75"/>
    </row>
    <row r="73" spans="2:6" x14ac:dyDescent="0.2">
      <c r="C73" s="75"/>
      <c r="D73" s="75"/>
      <c r="E73" s="75"/>
    </row>
    <row r="74" spans="2:6" x14ac:dyDescent="0.2">
      <c r="C74" s="75"/>
      <c r="D74" s="75"/>
      <c r="E74" s="75"/>
    </row>
    <row r="75" spans="2:6" x14ac:dyDescent="0.2">
      <c r="C75" s="75"/>
      <c r="D75" s="75"/>
      <c r="E75" s="75"/>
    </row>
    <row r="76" spans="2:6" x14ac:dyDescent="0.2">
      <c r="C76" s="75"/>
      <c r="D76" s="75"/>
      <c r="E76" s="75"/>
    </row>
    <row r="77" spans="2:6" x14ac:dyDescent="0.2">
      <c r="B77" s="75"/>
      <c r="C77" s="75"/>
      <c r="D77" s="75"/>
    </row>
    <row r="78" spans="2:6" x14ac:dyDescent="0.2">
      <c r="C78" s="75"/>
      <c r="D78" s="75"/>
      <c r="E78" s="75"/>
    </row>
    <row r="79" spans="2:6" x14ac:dyDescent="0.2">
      <c r="C79" s="75"/>
      <c r="D79" s="75"/>
      <c r="E79" s="75"/>
    </row>
    <row r="80" spans="2:6" x14ac:dyDescent="0.2">
      <c r="B80" s="75"/>
      <c r="C80" s="75"/>
      <c r="D80" s="75"/>
    </row>
  </sheetData>
  <mergeCells count="8">
    <mergeCell ref="A47:G47"/>
    <mergeCell ref="E3:G3"/>
    <mergeCell ref="H3:J3"/>
    <mergeCell ref="A40:G40"/>
    <mergeCell ref="A45:G45"/>
    <mergeCell ref="A43:G43"/>
    <mergeCell ref="B3:D3"/>
    <mergeCell ref="A41:G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sheetViews>
  <sheetFormatPr defaultColWidth="9.140625" defaultRowHeight="12.75" x14ac:dyDescent="0.2"/>
  <cols>
    <col min="1" max="1" customWidth="true" style="3" width="21.5703125" collapsed="false"/>
    <col min="2" max="2" customWidth="true" style="3" width="14.42578125" collapsed="false"/>
    <col min="3" max="3" customWidth="true" style="3" width="14.5703125" collapsed="false"/>
    <col min="4" max="4" customWidth="true" style="3" width="14.42578125" collapsed="false"/>
    <col min="5" max="5" customWidth="true" style="27" width="14.28515625" collapsed="false"/>
    <col min="6" max="7" customWidth="true" style="3" width="14.42578125" collapsed="false"/>
    <col min="8" max="8" customWidth="true" style="3" width="12.85546875" collapsed="false"/>
    <col min="9" max="9" customWidth="true" style="3" width="10.7109375" collapsed="false"/>
    <col min="10" max="16384" style="3" width="9.140625" collapsed="false"/>
  </cols>
  <sheetData>
    <row r="1" spans="1:14" x14ac:dyDescent="0.2">
      <c r="A1" s="2" t="s">
        <v>91</v>
      </c>
      <c r="F1" s="27"/>
    </row>
    <row r="2" spans="1:14" x14ac:dyDescent="0.2">
      <c r="A2" s="48"/>
    </row>
    <row r="3" spans="1:14" ht="32.25" customHeight="1" x14ac:dyDescent="0.2">
      <c r="A3" s="4" t="s">
        <v>33</v>
      </c>
      <c r="B3" s="37" t="s">
        <v>34</v>
      </c>
      <c r="C3" s="37" t="s">
        <v>35</v>
      </c>
      <c r="D3" s="37" t="s">
        <v>36</v>
      </c>
      <c r="E3" s="69" t="s">
        <v>81</v>
      </c>
      <c r="F3" s="51" t="s">
        <v>64</v>
      </c>
      <c r="G3" s="51" t="s">
        <v>65</v>
      </c>
      <c r="H3" s="88"/>
      <c r="I3" s="88"/>
    </row>
    <row r="4" spans="1:14" x14ac:dyDescent="0.2">
      <c r="A4" s="52" t="s">
        <v>0</v>
      </c>
      <c r="B4" s="79">
        <v>3265</v>
      </c>
      <c r="C4" s="79">
        <v>3240</v>
      </c>
      <c r="D4" s="79">
        <v>2870</v>
      </c>
      <c r="E4" s="80">
        <v>0.88</v>
      </c>
      <c r="F4" s="60">
        <v>1789513</v>
      </c>
      <c r="G4" s="91">
        <v>624</v>
      </c>
      <c r="H4" s="87"/>
      <c r="I4" s="87"/>
      <c r="M4" s="27"/>
      <c r="N4" s="27"/>
    </row>
    <row r="5" spans="1:14" x14ac:dyDescent="0.2">
      <c r="A5" s="52" t="s">
        <v>1</v>
      </c>
      <c r="B5" s="79">
        <v>2505</v>
      </c>
      <c r="C5" s="79">
        <v>2160</v>
      </c>
      <c r="D5" s="79">
        <v>1640</v>
      </c>
      <c r="E5" s="80">
        <v>0.65</v>
      </c>
      <c r="F5" s="60">
        <v>1008564</v>
      </c>
      <c r="G5" s="91">
        <v>615</v>
      </c>
      <c r="H5" s="87"/>
      <c r="I5" s="87"/>
      <c r="L5" s="27"/>
      <c r="M5" s="27"/>
      <c r="N5" s="27"/>
    </row>
    <row r="6" spans="1:14" x14ac:dyDescent="0.2">
      <c r="A6" s="52" t="s">
        <v>2</v>
      </c>
      <c r="B6" s="79">
        <v>1895</v>
      </c>
      <c r="C6" s="79">
        <v>1835</v>
      </c>
      <c r="D6" s="79">
        <v>1375</v>
      </c>
      <c r="E6" s="80">
        <v>0.72</v>
      </c>
      <c r="F6" s="60">
        <v>667529</v>
      </c>
      <c r="G6" s="91">
        <v>486</v>
      </c>
      <c r="H6" s="87"/>
      <c r="I6" s="87"/>
      <c r="L6" s="27"/>
      <c r="M6" s="27"/>
      <c r="N6" s="27"/>
    </row>
    <row r="7" spans="1:14" x14ac:dyDescent="0.2">
      <c r="A7" s="52" t="s">
        <v>46</v>
      </c>
      <c r="B7" s="79">
        <v>1305</v>
      </c>
      <c r="C7" s="79">
        <v>1230</v>
      </c>
      <c r="D7" s="79">
        <v>1065</v>
      </c>
      <c r="E7" s="80">
        <v>0.82000000000000006</v>
      </c>
      <c r="F7" s="60">
        <v>676095</v>
      </c>
      <c r="G7" s="91">
        <v>634</v>
      </c>
      <c r="H7" s="87"/>
      <c r="I7" s="87"/>
      <c r="L7" s="27"/>
      <c r="M7" s="27"/>
      <c r="N7" s="27"/>
    </row>
    <row r="8" spans="1:14" x14ac:dyDescent="0.2">
      <c r="A8" s="52" t="s">
        <v>4</v>
      </c>
      <c r="B8" s="79">
        <v>1485</v>
      </c>
      <c r="C8" s="79">
        <v>1485</v>
      </c>
      <c r="D8" s="79">
        <v>1465</v>
      </c>
      <c r="E8" s="80">
        <v>0.99</v>
      </c>
      <c r="F8" s="60">
        <v>872956</v>
      </c>
      <c r="G8" s="91">
        <v>596</v>
      </c>
      <c r="H8" s="87"/>
      <c r="I8" s="87"/>
      <c r="L8" s="27"/>
      <c r="M8" s="27"/>
      <c r="N8" s="27"/>
    </row>
    <row r="9" spans="1:14" x14ac:dyDescent="0.2">
      <c r="A9" s="52" t="s">
        <v>47</v>
      </c>
      <c r="B9" s="79">
        <v>4270</v>
      </c>
      <c r="C9" s="79">
        <v>4095</v>
      </c>
      <c r="D9" s="79">
        <v>4020</v>
      </c>
      <c r="E9" s="80">
        <v>0.94000000000000006</v>
      </c>
      <c r="F9" s="60">
        <v>1630054</v>
      </c>
      <c r="G9" s="91">
        <v>405</v>
      </c>
      <c r="H9" s="87"/>
      <c r="I9" s="87"/>
      <c r="L9" s="27"/>
      <c r="M9" s="27"/>
      <c r="N9" s="27"/>
    </row>
    <row r="10" spans="1:14" x14ac:dyDescent="0.2">
      <c r="A10" s="52" t="s">
        <v>6</v>
      </c>
      <c r="B10" s="79">
        <v>1915</v>
      </c>
      <c r="C10" s="79">
        <v>5735</v>
      </c>
      <c r="D10" s="79">
        <v>5620</v>
      </c>
      <c r="E10" s="80">
        <v>2.93</v>
      </c>
      <c r="F10" s="60">
        <v>2746669</v>
      </c>
      <c r="G10" s="91">
        <v>489</v>
      </c>
      <c r="H10" s="87"/>
      <c r="I10" s="87"/>
      <c r="L10" s="27"/>
      <c r="M10" s="27"/>
      <c r="N10" s="27"/>
    </row>
    <row r="11" spans="1:14" x14ac:dyDescent="0.2">
      <c r="A11" s="76" t="s">
        <v>7</v>
      </c>
      <c r="B11" s="79">
        <v>3820</v>
      </c>
      <c r="C11" s="79">
        <v>3655</v>
      </c>
      <c r="D11" s="79">
        <v>3655</v>
      </c>
      <c r="E11" s="80">
        <v>0.96</v>
      </c>
      <c r="F11" s="60">
        <v>2003400</v>
      </c>
      <c r="G11" s="91">
        <v>548</v>
      </c>
      <c r="H11" s="87"/>
      <c r="I11" s="87"/>
      <c r="L11" s="27"/>
      <c r="M11" s="27"/>
      <c r="N11" s="27"/>
    </row>
    <row r="12" spans="1:14" x14ac:dyDescent="0.2">
      <c r="A12" s="76" t="s">
        <v>8</v>
      </c>
      <c r="B12" s="79">
        <v>530</v>
      </c>
      <c r="C12" s="79">
        <v>515</v>
      </c>
      <c r="D12" s="79">
        <v>1165</v>
      </c>
      <c r="E12" s="80">
        <v>2.19</v>
      </c>
      <c r="F12" s="60">
        <v>573282</v>
      </c>
      <c r="G12" s="91">
        <v>493</v>
      </c>
      <c r="H12" s="87"/>
      <c r="I12" s="87"/>
      <c r="L12" s="27"/>
      <c r="M12" s="27"/>
      <c r="N12" s="27"/>
    </row>
    <row r="13" spans="1:14" x14ac:dyDescent="0.2">
      <c r="A13" s="76" t="s">
        <v>9</v>
      </c>
      <c r="B13" s="79">
        <v>1460</v>
      </c>
      <c r="C13" s="79">
        <v>1440</v>
      </c>
      <c r="D13" s="79">
        <v>1365</v>
      </c>
      <c r="E13" s="80">
        <v>0.93</v>
      </c>
      <c r="F13" s="60">
        <v>826640</v>
      </c>
      <c r="G13" s="91">
        <v>606</v>
      </c>
      <c r="H13" s="87"/>
      <c r="I13" s="87"/>
      <c r="L13" s="27"/>
      <c r="M13" s="27"/>
      <c r="N13" s="27"/>
    </row>
    <row r="14" spans="1:14" ht="14.25" x14ac:dyDescent="0.2">
      <c r="A14" s="76" t="s">
        <v>82</v>
      </c>
      <c r="B14" s="79">
        <v>420</v>
      </c>
      <c r="C14" s="79">
        <v>420</v>
      </c>
      <c r="D14" s="79">
        <v>605</v>
      </c>
      <c r="E14" s="80">
        <v>1.45</v>
      </c>
      <c r="F14" s="60">
        <v>350782</v>
      </c>
      <c r="G14" s="91">
        <v>579</v>
      </c>
      <c r="H14" s="87"/>
      <c r="I14" s="87"/>
      <c r="L14" s="27"/>
      <c r="M14" s="27"/>
      <c r="N14" s="27"/>
    </row>
    <row r="15" spans="1:14" x14ac:dyDescent="0.2">
      <c r="A15" s="76" t="s">
        <v>48</v>
      </c>
      <c r="B15" s="79">
        <v>8220</v>
      </c>
      <c r="C15" s="79">
        <v>8140</v>
      </c>
      <c r="D15" s="79">
        <v>7425</v>
      </c>
      <c r="E15" s="80">
        <v>0.9</v>
      </c>
      <c r="F15" s="60">
        <v>6056631</v>
      </c>
      <c r="G15" s="91">
        <v>815</v>
      </c>
      <c r="H15" s="87"/>
      <c r="I15" s="87"/>
      <c r="L15" s="27"/>
      <c r="M15" s="27"/>
      <c r="N15" s="27"/>
    </row>
    <row r="16" spans="1:14" x14ac:dyDescent="0.2">
      <c r="A16" s="76" t="s">
        <v>12</v>
      </c>
      <c r="B16" s="79">
        <v>330</v>
      </c>
      <c r="C16" s="79">
        <v>330</v>
      </c>
      <c r="D16" s="79">
        <v>330</v>
      </c>
      <c r="E16" s="80">
        <v>1</v>
      </c>
      <c r="F16" s="60">
        <v>179735</v>
      </c>
      <c r="G16" s="91">
        <v>541</v>
      </c>
      <c r="H16" s="87"/>
      <c r="I16" s="87"/>
      <c r="L16" s="27"/>
      <c r="M16" s="27"/>
      <c r="N16" s="27"/>
    </row>
    <row r="17" spans="1:14" x14ac:dyDescent="0.2">
      <c r="A17" s="76" t="s">
        <v>13</v>
      </c>
      <c r="B17" s="79">
        <v>5935</v>
      </c>
      <c r="C17" s="79">
        <v>4490</v>
      </c>
      <c r="D17" s="79">
        <v>4385</v>
      </c>
      <c r="E17" s="80">
        <v>0.74</v>
      </c>
      <c r="F17" s="60">
        <v>2081381</v>
      </c>
      <c r="G17" s="91">
        <v>475</v>
      </c>
      <c r="H17" s="87"/>
      <c r="I17" s="87"/>
      <c r="L17" s="27"/>
      <c r="M17" s="27"/>
      <c r="N17" s="27"/>
    </row>
    <row r="18" spans="1:14" x14ac:dyDescent="0.2">
      <c r="A18" s="76" t="s">
        <v>14</v>
      </c>
      <c r="B18" s="79">
        <v>14940</v>
      </c>
      <c r="C18" s="79">
        <v>14940</v>
      </c>
      <c r="D18" s="79">
        <v>14530</v>
      </c>
      <c r="E18" s="80">
        <v>0.97</v>
      </c>
      <c r="F18" s="60">
        <v>5544036</v>
      </c>
      <c r="G18" s="91">
        <v>382</v>
      </c>
      <c r="H18" s="87"/>
      <c r="I18" s="87"/>
      <c r="L18" s="27"/>
      <c r="M18" s="27"/>
      <c r="N18" s="27"/>
    </row>
    <row r="19" spans="1:14" x14ac:dyDescent="0.2">
      <c r="A19" s="76" t="s">
        <v>15</v>
      </c>
      <c r="B19" s="79">
        <v>6060</v>
      </c>
      <c r="C19" s="79">
        <v>22580</v>
      </c>
      <c r="D19" s="79">
        <v>20840</v>
      </c>
      <c r="E19" s="80">
        <v>3.44</v>
      </c>
      <c r="F19" s="60">
        <v>12106961</v>
      </c>
      <c r="G19" s="91">
        <v>581</v>
      </c>
      <c r="H19" s="87"/>
      <c r="I19" s="87"/>
      <c r="L19" s="27"/>
      <c r="M19" s="27"/>
      <c r="N19" s="27"/>
    </row>
    <row r="20" spans="1:14" x14ac:dyDescent="0.2">
      <c r="A20" s="76" t="s">
        <v>16</v>
      </c>
      <c r="B20" s="79">
        <v>7650</v>
      </c>
      <c r="C20" s="79">
        <v>7540</v>
      </c>
      <c r="D20" s="79">
        <v>7440</v>
      </c>
      <c r="E20" s="80">
        <v>0.97</v>
      </c>
      <c r="F20" s="60">
        <v>2013596</v>
      </c>
      <c r="G20" s="91">
        <v>271</v>
      </c>
      <c r="H20" s="87"/>
      <c r="I20" s="87"/>
      <c r="L20" s="27"/>
      <c r="M20" s="27"/>
      <c r="N20" s="27"/>
    </row>
    <row r="21" spans="1:14" x14ac:dyDescent="0.2">
      <c r="A21" s="76" t="s">
        <v>17</v>
      </c>
      <c r="B21" s="79">
        <v>2235</v>
      </c>
      <c r="C21" s="79">
        <v>2150</v>
      </c>
      <c r="D21" s="79">
        <v>1840</v>
      </c>
      <c r="E21" s="80">
        <v>0.82000000000000006</v>
      </c>
      <c r="F21" s="60">
        <v>1276332</v>
      </c>
      <c r="G21" s="91">
        <v>693</v>
      </c>
      <c r="H21" s="87"/>
      <c r="I21" s="87"/>
      <c r="L21" s="27"/>
      <c r="M21" s="27"/>
      <c r="N21" s="27"/>
    </row>
    <row r="22" spans="1:14" x14ac:dyDescent="0.2">
      <c r="A22" s="76" t="s">
        <v>18</v>
      </c>
      <c r="B22" s="79">
        <v>1755</v>
      </c>
      <c r="C22" s="79">
        <v>1720</v>
      </c>
      <c r="D22" s="79">
        <v>1525</v>
      </c>
      <c r="E22" s="80">
        <v>0.87</v>
      </c>
      <c r="F22" s="60">
        <v>988027</v>
      </c>
      <c r="G22" s="91">
        <v>648</v>
      </c>
      <c r="H22" s="87"/>
      <c r="I22" s="87"/>
      <c r="L22" s="27"/>
      <c r="M22" s="27"/>
      <c r="N22" s="27"/>
    </row>
    <row r="23" spans="1:14" x14ac:dyDescent="0.2">
      <c r="A23" s="52" t="s">
        <v>19</v>
      </c>
      <c r="B23" s="79">
        <v>1335</v>
      </c>
      <c r="C23" s="79">
        <v>1365</v>
      </c>
      <c r="D23" s="79">
        <v>1215</v>
      </c>
      <c r="E23" s="80">
        <v>0.91</v>
      </c>
      <c r="F23" s="60">
        <v>469956</v>
      </c>
      <c r="G23" s="91">
        <v>386</v>
      </c>
      <c r="H23" s="87"/>
      <c r="I23" s="87"/>
      <c r="L23" s="27"/>
      <c r="M23" s="27"/>
      <c r="N23" s="27"/>
    </row>
    <row r="24" spans="1:14" x14ac:dyDescent="0.2">
      <c r="A24" s="52" t="s">
        <v>20</v>
      </c>
      <c r="B24" s="79">
        <v>5355</v>
      </c>
      <c r="C24" s="79">
        <v>5170</v>
      </c>
      <c r="D24" s="79">
        <v>4740</v>
      </c>
      <c r="E24" s="80">
        <v>0.88</v>
      </c>
      <c r="F24" s="60">
        <v>2508958</v>
      </c>
      <c r="G24" s="91">
        <v>529</v>
      </c>
      <c r="H24" s="87"/>
      <c r="I24" s="87"/>
      <c r="L24" s="27"/>
      <c r="M24" s="27"/>
      <c r="N24" s="27"/>
    </row>
    <row r="25" spans="1:14" x14ac:dyDescent="0.2">
      <c r="A25" s="52" t="s">
        <v>21</v>
      </c>
      <c r="B25" s="79">
        <v>10120</v>
      </c>
      <c r="C25" s="79">
        <v>9665</v>
      </c>
      <c r="D25" s="79">
        <v>9245</v>
      </c>
      <c r="E25" s="80">
        <v>0.91</v>
      </c>
      <c r="F25" s="60">
        <v>5071258</v>
      </c>
      <c r="G25" s="91">
        <v>548</v>
      </c>
      <c r="H25" s="87"/>
      <c r="I25" s="87"/>
      <c r="L25" s="27"/>
      <c r="M25" s="27"/>
      <c r="N25" s="27"/>
    </row>
    <row r="26" spans="1:14" x14ac:dyDescent="0.2">
      <c r="A26" s="52" t="s">
        <v>49</v>
      </c>
      <c r="B26" s="79">
        <v>190</v>
      </c>
      <c r="C26" s="79">
        <v>190</v>
      </c>
      <c r="D26" s="79">
        <v>190</v>
      </c>
      <c r="E26" s="80">
        <v>0.99</v>
      </c>
      <c r="F26" s="60">
        <v>95852</v>
      </c>
      <c r="G26" s="91">
        <v>504</v>
      </c>
      <c r="H26" s="87"/>
      <c r="I26" s="87"/>
      <c r="L26" s="27"/>
      <c r="M26" s="27"/>
      <c r="N26" s="27"/>
    </row>
    <row r="27" spans="1:14" x14ac:dyDescent="0.2">
      <c r="A27" s="52" t="s">
        <v>50</v>
      </c>
      <c r="B27" s="79">
        <v>1900</v>
      </c>
      <c r="C27" s="79">
        <v>1850</v>
      </c>
      <c r="D27" s="79">
        <v>1725</v>
      </c>
      <c r="E27" s="80">
        <v>0.91</v>
      </c>
      <c r="F27" s="60">
        <v>610872</v>
      </c>
      <c r="G27" s="91">
        <v>354</v>
      </c>
      <c r="H27" s="87"/>
      <c r="I27" s="87"/>
      <c r="L27" s="27"/>
      <c r="M27" s="27"/>
      <c r="N27" s="27"/>
    </row>
    <row r="28" spans="1:14" x14ac:dyDescent="0.2">
      <c r="A28" s="52" t="s">
        <v>24</v>
      </c>
      <c r="B28" s="79">
        <v>6520</v>
      </c>
      <c r="C28" s="79">
        <v>6095</v>
      </c>
      <c r="D28" s="79">
        <v>5910</v>
      </c>
      <c r="E28" s="80">
        <v>0.91</v>
      </c>
      <c r="F28" s="60">
        <v>2364138</v>
      </c>
      <c r="G28" s="91">
        <v>400</v>
      </c>
      <c r="H28" s="87"/>
      <c r="I28" s="87"/>
      <c r="L28" s="27"/>
      <c r="M28" s="27"/>
      <c r="N28" s="27"/>
    </row>
    <row r="29" spans="1:14" x14ac:dyDescent="0.2">
      <c r="A29" s="52" t="s">
        <v>25</v>
      </c>
      <c r="B29" s="79">
        <v>2025</v>
      </c>
      <c r="C29" s="79">
        <v>1935</v>
      </c>
      <c r="D29" s="79">
        <v>1655</v>
      </c>
      <c r="E29" s="80">
        <v>0.82000000000000006</v>
      </c>
      <c r="F29" s="60">
        <v>828367</v>
      </c>
      <c r="G29" s="91">
        <v>501</v>
      </c>
      <c r="H29" s="87"/>
      <c r="I29" s="87"/>
      <c r="L29" s="27"/>
      <c r="M29" s="27"/>
      <c r="N29" s="27"/>
    </row>
    <row r="30" spans="1:14" x14ac:dyDescent="0.2">
      <c r="A30" s="52" t="s">
        <v>51</v>
      </c>
      <c r="B30" s="79">
        <v>350</v>
      </c>
      <c r="C30" s="79">
        <v>350</v>
      </c>
      <c r="D30" s="79">
        <v>350</v>
      </c>
      <c r="E30" s="80">
        <v>1</v>
      </c>
      <c r="F30" s="60">
        <v>162531</v>
      </c>
      <c r="G30" s="91">
        <v>462</v>
      </c>
      <c r="H30" s="87"/>
      <c r="I30" s="87"/>
      <c r="L30" s="27"/>
      <c r="M30" s="27"/>
      <c r="N30" s="27"/>
    </row>
    <row r="31" spans="1:14" x14ac:dyDescent="0.2">
      <c r="A31" s="52" t="s">
        <v>27</v>
      </c>
      <c r="B31" s="79">
        <v>3510</v>
      </c>
      <c r="C31" s="79">
        <v>3370</v>
      </c>
      <c r="D31" s="79">
        <v>3090</v>
      </c>
      <c r="E31" s="80">
        <v>0.88</v>
      </c>
      <c r="F31" s="60">
        <v>1335455</v>
      </c>
      <c r="G31" s="91">
        <v>432</v>
      </c>
      <c r="H31" s="87"/>
      <c r="I31" s="87"/>
      <c r="L31" s="27"/>
      <c r="M31" s="27"/>
      <c r="N31" s="27"/>
    </row>
    <row r="32" spans="1:14" x14ac:dyDescent="0.2">
      <c r="A32" s="52" t="s">
        <v>28</v>
      </c>
      <c r="B32" s="79">
        <v>7535</v>
      </c>
      <c r="C32" s="79">
        <v>7365</v>
      </c>
      <c r="D32" s="79">
        <v>7025</v>
      </c>
      <c r="E32" s="80">
        <v>0.93</v>
      </c>
      <c r="F32" s="60">
        <v>3613211</v>
      </c>
      <c r="G32" s="91">
        <v>514</v>
      </c>
      <c r="H32" s="87"/>
      <c r="I32" s="87"/>
      <c r="L32" s="27"/>
      <c r="M32" s="27"/>
      <c r="N32" s="27"/>
    </row>
    <row r="33" spans="1:14" x14ac:dyDescent="0.2">
      <c r="A33" s="52" t="s">
        <v>29</v>
      </c>
      <c r="B33" s="79">
        <v>1695</v>
      </c>
      <c r="C33" s="79">
        <v>1695</v>
      </c>
      <c r="D33" s="79">
        <v>1630</v>
      </c>
      <c r="E33" s="80">
        <v>0.96</v>
      </c>
      <c r="F33" s="60">
        <v>640905</v>
      </c>
      <c r="G33" s="91">
        <v>393</v>
      </c>
      <c r="H33" s="87"/>
      <c r="I33" s="87"/>
      <c r="L33" s="27"/>
      <c r="M33" s="27"/>
      <c r="N33" s="27"/>
    </row>
    <row r="34" spans="1:14" x14ac:dyDescent="0.2">
      <c r="A34" s="52" t="s">
        <v>30</v>
      </c>
      <c r="B34" s="79">
        <v>3630</v>
      </c>
      <c r="C34" s="79">
        <v>3630</v>
      </c>
      <c r="D34" s="79">
        <v>3560</v>
      </c>
      <c r="E34" s="80">
        <v>0.98</v>
      </c>
      <c r="F34" s="60">
        <v>2214035</v>
      </c>
      <c r="G34" s="91">
        <v>622</v>
      </c>
      <c r="H34" s="87"/>
      <c r="I34" s="87"/>
      <c r="L34" s="27"/>
      <c r="M34" s="27"/>
      <c r="N34" s="27"/>
    </row>
    <row r="35" spans="1:14" x14ac:dyDescent="0.2">
      <c r="A35" s="52" t="s">
        <v>31</v>
      </c>
      <c r="B35" s="79">
        <v>5550</v>
      </c>
      <c r="C35" s="79">
        <v>5550</v>
      </c>
      <c r="D35" s="79">
        <v>5155</v>
      </c>
      <c r="E35" s="80">
        <v>0.93</v>
      </c>
      <c r="F35" s="60">
        <v>2692891</v>
      </c>
      <c r="G35" s="91">
        <v>522</v>
      </c>
      <c r="H35" s="87"/>
      <c r="I35" s="87"/>
      <c r="L35" s="27"/>
      <c r="M35" s="27"/>
      <c r="N35" s="27"/>
    </row>
    <row r="36" spans="1:14" x14ac:dyDescent="0.2">
      <c r="A36" s="4" t="s">
        <v>32</v>
      </c>
      <c r="B36" s="92">
        <v>119715</v>
      </c>
      <c r="C36" s="92">
        <v>135920</v>
      </c>
      <c r="D36" s="92">
        <v>128650</v>
      </c>
      <c r="E36" s="70">
        <v>1.07</v>
      </c>
      <c r="F36" s="62">
        <v>66000612</v>
      </c>
      <c r="G36" s="11">
        <v>513.02457831325296</v>
      </c>
      <c r="H36" s="87"/>
      <c r="I36" s="87"/>
      <c r="L36" s="27"/>
      <c r="M36" s="27"/>
      <c r="N36" s="27"/>
    </row>
    <row r="37" spans="1:14" x14ac:dyDescent="0.2">
      <c r="A37" s="6"/>
      <c r="B37" s="36"/>
      <c r="C37" s="36"/>
      <c r="D37" s="36"/>
      <c r="E37" s="71"/>
      <c r="F37" s="36"/>
      <c r="G37" s="36"/>
    </row>
    <row r="38" spans="1:14" x14ac:dyDescent="0.2">
      <c r="A38" s="30" t="s">
        <v>95</v>
      </c>
      <c r="B38" s="31"/>
      <c r="C38" s="64"/>
      <c r="D38" s="31"/>
      <c r="E38" s="31"/>
      <c r="F38" s="32"/>
      <c r="G38" s="32"/>
      <c r="H38" s="32"/>
    </row>
    <row r="39" spans="1:14" s="12" customFormat="1" ht="27" customHeight="1" x14ac:dyDescent="0.2">
      <c r="A39" s="162" t="s">
        <v>79</v>
      </c>
      <c r="B39" s="162"/>
      <c r="C39" s="162"/>
      <c r="D39" s="162"/>
      <c r="E39" s="162"/>
      <c r="F39" s="162"/>
      <c r="G39" s="162"/>
      <c r="H39" s="29"/>
    </row>
    <row r="40" spans="1:14" ht="67.5" customHeight="1" x14ac:dyDescent="0.2">
      <c r="A40" s="162" t="s">
        <v>102</v>
      </c>
      <c r="B40" s="162"/>
      <c r="C40" s="162"/>
      <c r="D40" s="162"/>
      <c r="E40" s="162"/>
      <c r="F40" s="162"/>
      <c r="G40" s="162"/>
      <c r="H40" s="162"/>
    </row>
    <row r="41" spans="1:14" x14ac:dyDescent="0.2">
      <c r="A41" s="163"/>
      <c r="B41" s="163"/>
      <c r="C41" s="163"/>
      <c r="D41" s="163"/>
      <c r="E41" s="163"/>
      <c r="F41" s="163"/>
      <c r="G41" s="163"/>
      <c r="H41" s="163"/>
    </row>
    <row r="60" spans="1:2" ht="25.5" x14ac:dyDescent="0.2">
      <c r="A60" s="4" t="s">
        <v>33</v>
      </c>
      <c r="B60" s="5" t="s">
        <v>37</v>
      </c>
    </row>
    <row r="61" spans="1:2" x14ac:dyDescent="0.2">
      <c r="A61" s="8" t="s">
        <v>22</v>
      </c>
      <c r="B61" s="10">
        <v>81736</v>
      </c>
    </row>
    <row r="62" spans="1:2" x14ac:dyDescent="0.2">
      <c r="A62" s="8" t="s">
        <v>26</v>
      </c>
      <c r="B62" s="10">
        <v>131040</v>
      </c>
    </row>
    <row r="63" spans="1:2" x14ac:dyDescent="0.2">
      <c r="A63" s="8" t="s">
        <v>12</v>
      </c>
      <c r="B63" s="10">
        <v>157946</v>
      </c>
    </row>
    <row r="64" spans="1:2" x14ac:dyDescent="0.2">
      <c r="A64" s="8" t="s">
        <v>10</v>
      </c>
      <c r="B64" s="10">
        <v>168260</v>
      </c>
    </row>
    <row r="65" spans="1:2" x14ac:dyDescent="0.2">
      <c r="A65" s="8" t="s">
        <v>19</v>
      </c>
      <c r="B65" s="10">
        <v>365012</v>
      </c>
    </row>
    <row r="66" spans="1:2" x14ac:dyDescent="0.2">
      <c r="A66" s="8" t="s">
        <v>23</v>
      </c>
      <c r="B66" s="10">
        <v>492978</v>
      </c>
    </row>
    <row r="67" spans="1:2" x14ac:dyDescent="0.2">
      <c r="A67" s="8" t="s">
        <v>8</v>
      </c>
      <c r="B67" s="10">
        <v>515885</v>
      </c>
    </row>
    <row r="68" spans="1:2" x14ac:dyDescent="0.2">
      <c r="A68" s="8" t="s">
        <v>2</v>
      </c>
      <c r="B68" s="10">
        <v>550118</v>
      </c>
    </row>
    <row r="69" spans="1:2" x14ac:dyDescent="0.2">
      <c r="A69" s="8" t="s">
        <v>3</v>
      </c>
      <c r="B69" s="10">
        <v>558475</v>
      </c>
    </row>
    <row r="70" spans="1:2" x14ac:dyDescent="0.2">
      <c r="A70" s="8" t="s">
        <v>4</v>
      </c>
      <c r="B70" s="10">
        <v>580454</v>
      </c>
    </row>
    <row r="71" spans="1:2" x14ac:dyDescent="0.2">
      <c r="A71" s="8" t="s">
        <v>29</v>
      </c>
      <c r="B71" s="10">
        <v>628407</v>
      </c>
    </row>
    <row r="72" spans="1:2" x14ac:dyDescent="0.2">
      <c r="A72" s="8" t="s">
        <v>25</v>
      </c>
      <c r="B72" s="10">
        <v>661199</v>
      </c>
    </row>
    <row r="73" spans="1:2" x14ac:dyDescent="0.2">
      <c r="A73" s="8" t="s">
        <v>9</v>
      </c>
      <c r="B73" s="10">
        <v>685564</v>
      </c>
    </row>
    <row r="74" spans="1:2" x14ac:dyDescent="0.2">
      <c r="A74" s="8" t="s">
        <v>1</v>
      </c>
      <c r="B74" s="10">
        <v>814486</v>
      </c>
    </row>
    <row r="75" spans="1:2" x14ac:dyDescent="0.2">
      <c r="A75" s="8" t="s">
        <v>18</v>
      </c>
      <c r="B75" s="10">
        <v>915270</v>
      </c>
    </row>
    <row r="76" spans="1:2" x14ac:dyDescent="0.2">
      <c r="A76" s="8" t="s">
        <v>17</v>
      </c>
      <c r="B76" s="10">
        <v>1103628</v>
      </c>
    </row>
    <row r="77" spans="1:2" x14ac:dyDescent="0.2">
      <c r="A77" s="8" t="s">
        <v>5</v>
      </c>
      <c r="B77" s="10">
        <v>1118157</v>
      </c>
    </row>
    <row r="78" spans="1:2" x14ac:dyDescent="0.2">
      <c r="A78" s="8" t="s">
        <v>27</v>
      </c>
      <c r="B78" s="10">
        <v>1159613</v>
      </c>
    </row>
    <row r="79" spans="1:2" x14ac:dyDescent="0.2">
      <c r="A79" s="8" t="s">
        <v>0</v>
      </c>
      <c r="B79" s="9">
        <v>1415695</v>
      </c>
    </row>
    <row r="80" spans="1:2" x14ac:dyDescent="0.2">
      <c r="A80" s="8" t="s">
        <v>13</v>
      </c>
      <c r="B80" s="10">
        <v>1664301</v>
      </c>
    </row>
    <row r="81" spans="1:2" x14ac:dyDescent="0.2">
      <c r="A81" s="8" t="s">
        <v>7</v>
      </c>
      <c r="B81" s="10">
        <v>1745729</v>
      </c>
    </row>
    <row r="82" spans="1:2" x14ac:dyDescent="0.2">
      <c r="A82" s="8" t="s">
        <v>16</v>
      </c>
      <c r="B82" s="10">
        <v>1794025</v>
      </c>
    </row>
    <row r="83" spans="1:2" x14ac:dyDescent="0.2">
      <c r="A83" s="8" t="s">
        <v>24</v>
      </c>
      <c r="B83" s="10">
        <v>1901492</v>
      </c>
    </row>
    <row r="84" spans="1:2" x14ac:dyDescent="0.2">
      <c r="A84" s="8" t="s">
        <v>30</v>
      </c>
      <c r="B84" s="10">
        <v>1962216</v>
      </c>
    </row>
    <row r="85" spans="1:2" x14ac:dyDescent="0.2">
      <c r="A85" s="8" t="s">
        <v>20</v>
      </c>
      <c r="B85" s="10">
        <v>1987367</v>
      </c>
    </row>
    <row r="86" spans="1:2" x14ac:dyDescent="0.2">
      <c r="A86" s="8" t="s">
        <v>6</v>
      </c>
      <c r="B86" s="10">
        <v>2313692</v>
      </c>
    </row>
    <row r="87" spans="1:2" x14ac:dyDescent="0.2">
      <c r="A87" s="8" t="s">
        <v>31</v>
      </c>
      <c r="B87" s="10">
        <v>2363511</v>
      </c>
    </row>
    <row r="88" spans="1:2" x14ac:dyDescent="0.2">
      <c r="A88" s="8" t="s">
        <v>28</v>
      </c>
      <c r="B88" s="10">
        <v>2828613</v>
      </c>
    </row>
    <row r="89" spans="1:2" x14ac:dyDescent="0.2">
      <c r="A89" s="8" t="s">
        <v>21</v>
      </c>
      <c r="B89" s="10">
        <v>3685674</v>
      </c>
    </row>
    <row r="90" spans="1:2" x14ac:dyDescent="0.2">
      <c r="A90" s="8" t="s">
        <v>14</v>
      </c>
      <c r="B90" s="10">
        <v>3775078</v>
      </c>
    </row>
    <row r="91" spans="1:2" x14ac:dyDescent="0.2">
      <c r="A91" s="8" t="s">
        <v>11</v>
      </c>
      <c r="B91" s="10">
        <v>4403428</v>
      </c>
    </row>
    <row r="92" spans="1:2" x14ac:dyDescent="0.2">
      <c r="A92" s="17" t="s">
        <v>15</v>
      </c>
      <c r="B92" s="18">
        <v>10080360</v>
      </c>
    </row>
  </sheetData>
  <sortState ref="A67:B98">
    <sortCondition ref="B67:B98"/>
  </sortState>
  <mergeCells count="3">
    <mergeCell ref="A40:H40"/>
    <mergeCell ref="A39:G39"/>
    <mergeCell ref="A41:H41"/>
  </mergeCells>
  <conditionalFormatting sqref="G4:G36">
    <cfRule type="dataBar" priority="4">
      <dataBar>
        <cfvo type="min"/>
        <cfvo type="max"/>
        <color rgb="FF638EC6"/>
      </dataBar>
      <extLst>
        <ext xmlns:x14="http://schemas.microsoft.com/office/spreadsheetml/2009/9/main" uri="{B025F937-C7B1-47D3-B67F-A62EFF666E3E}">
          <x14:id>{0F6E3069-C31A-4266-8B95-7DC8130A4382}</x14:id>
        </ext>
      </extLst>
    </cfRule>
  </conditionalFormatting>
  <conditionalFormatting sqref="E4:E36">
    <cfRule type="dataBar" priority="2">
      <dataBar>
        <cfvo type="min"/>
        <cfvo type="max"/>
        <color rgb="FF638EC6"/>
      </dataBar>
      <extLst>
        <ext xmlns:x14="http://schemas.microsoft.com/office/spreadsheetml/2009/9/main" uri="{B025F937-C7B1-47D3-B67F-A62EFF666E3E}">
          <x14:id>{FEBCD6FA-CDD5-405C-9D9F-AAEB148407D1}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F6E3069-C31A-4266-8B95-7DC8130A4382}">
            <x14:dataBar minLength="0" maxLength="100" border="1" negativeBarBorderColorSameAsPositive="0">
              <x14:cfvo type="autoMin"/>
              <x14:cfvo type="autoMax"/>
              <x14:borderColor rgb="FF638EC6"/>
              <x14:negativeFillColor rgb="FFFF0000"/>
              <x14:negativeBorderColor rgb="FFFF0000"/>
              <x14:axisColor rgb="FF000000"/>
            </x14:dataBar>
          </x14:cfRule>
          <xm:sqref>G4:G36</xm:sqref>
        </x14:conditionalFormatting>
        <x14:conditionalFormatting xmlns:xm="http://schemas.microsoft.com/office/excel/2006/main">
          <x14:cfRule type="dataBar" id="{FEBCD6FA-CDD5-405C-9D9F-AAEB148407D1}">
            <x14:dataBar minLength="0" maxLength="100" border="1" negativeBarBorderColorSameAsPositive="0">
              <x14:cfvo type="autoMin"/>
              <x14:cfvo type="autoMax"/>
              <x14:borderColor rgb="FF638EC6"/>
              <x14:negativeFillColor rgb="FFFF0000"/>
              <x14:negativeBorderColor rgb="FFFF0000"/>
              <x14:axisColor rgb="FF000000"/>
            </x14:dataBar>
          </x14:cfRule>
          <xm:sqref>E4:E36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workbookViewId="0"/>
  </sheetViews>
  <sheetFormatPr defaultColWidth="9.140625" defaultRowHeight="12.75" x14ac:dyDescent="0.2"/>
  <cols>
    <col min="1" max="1" customWidth="true" style="3" width="31.85546875" collapsed="false"/>
    <col min="2" max="13" customWidth="true" style="3" width="13.5703125" collapsed="false"/>
    <col min="14" max="14" style="3" width="9.140625" collapsed="false"/>
    <col min="15" max="15" customWidth="true" style="3" width="10.7109375" collapsed="false"/>
    <col min="16" max="16384" style="3" width="9.140625" collapsed="false"/>
  </cols>
  <sheetData>
    <row r="1" spans="1:13" x14ac:dyDescent="0.2">
      <c r="A1" s="1" t="s">
        <v>92</v>
      </c>
      <c r="B1" s="7"/>
      <c r="C1" s="7"/>
      <c r="D1" s="7"/>
      <c r="E1" s="7"/>
      <c r="F1" s="7"/>
      <c r="G1" s="7"/>
    </row>
    <row r="2" spans="1:13" x14ac:dyDescent="0.2">
      <c r="A2" s="7"/>
      <c r="B2" s="7"/>
      <c r="C2" s="7"/>
      <c r="D2" s="7"/>
      <c r="E2" s="7"/>
      <c r="F2" s="7"/>
      <c r="G2" s="7"/>
    </row>
    <row r="3" spans="1:13" x14ac:dyDescent="0.2">
      <c r="A3" s="164" t="s">
        <v>33</v>
      </c>
      <c r="B3" s="157">
        <v>2019</v>
      </c>
      <c r="C3" s="157"/>
      <c r="D3" s="157"/>
      <c r="E3" s="157"/>
      <c r="F3" s="157"/>
      <c r="G3" s="157"/>
      <c r="H3" s="157"/>
      <c r="I3" s="157"/>
      <c r="J3" s="157"/>
      <c r="K3" s="157">
        <v>2020</v>
      </c>
      <c r="L3" s="157"/>
      <c r="M3" s="157"/>
    </row>
    <row r="4" spans="1:13" x14ac:dyDescent="0.2">
      <c r="A4" s="164"/>
      <c r="B4" s="37" t="s">
        <v>39</v>
      </c>
      <c r="C4" s="37" t="s">
        <v>40</v>
      </c>
      <c r="D4" s="37" t="s">
        <v>41</v>
      </c>
      <c r="E4" s="37" t="s">
        <v>42</v>
      </c>
      <c r="F4" s="37" t="s">
        <v>43</v>
      </c>
      <c r="G4" s="37" t="s">
        <v>44</v>
      </c>
      <c r="H4" s="37" t="s">
        <v>53</v>
      </c>
      <c r="I4" s="37" t="s">
        <v>54</v>
      </c>
      <c r="J4" s="37" t="s">
        <v>55</v>
      </c>
      <c r="K4" s="37" t="s">
        <v>56</v>
      </c>
      <c r="L4" s="37" t="s">
        <v>57</v>
      </c>
      <c r="M4" s="37" t="s">
        <v>58</v>
      </c>
    </row>
    <row r="5" spans="1:13" x14ac:dyDescent="0.2">
      <c r="A5" s="52" t="s">
        <v>0</v>
      </c>
      <c r="B5" s="53">
        <v>1029563</v>
      </c>
      <c r="C5" s="53">
        <v>1265885</v>
      </c>
      <c r="D5" s="53">
        <v>1426075</v>
      </c>
      <c r="E5" s="53">
        <v>1507494</v>
      </c>
      <c r="F5" s="53">
        <v>1622044</v>
      </c>
      <c r="G5" s="53">
        <v>1696975</v>
      </c>
      <c r="H5" s="53">
        <v>1757502</v>
      </c>
      <c r="I5" s="53">
        <v>1774147</v>
      </c>
      <c r="J5" s="53">
        <v>1768934</v>
      </c>
      <c r="K5" s="53">
        <v>1779855</v>
      </c>
      <c r="L5" s="53">
        <v>1801350</v>
      </c>
      <c r="M5" s="53">
        <v>1789513</v>
      </c>
    </row>
    <row r="6" spans="1:13" x14ac:dyDescent="0.2">
      <c r="A6" s="52" t="s">
        <v>1</v>
      </c>
      <c r="B6" s="54">
        <v>628088</v>
      </c>
      <c r="C6" s="54">
        <v>773810</v>
      </c>
      <c r="D6" s="54">
        <v>826035</v>
      </c>
      <c r="E6" s="54">
        <v>857536</v>
      </c>
      <c r="F6" s="54">
        <v>897383</v>
      </c>
      <c r="G6" s="54">
        <v>926686</v>
      </c>
      <c r="H6" s="54">
        <v>938691</v>
      </c>
      <c r="I6" s="54">
        <v>945805</v>
      </c>
      <c r="J6" s="54">
        <v>960873</v>
      </c>
      <c r="K6" s="54">
        <v>980789</v>
      </c>
      <c r="L6" s="54">
        <v>980789</v>
      </c>
      <c r="M6" s="54">
        <v>1008564</v>
      </c>
    </row>
    <row r="7" spans="1:13" x14ac:dyDescent="0.2">
      <c r="A7" s="52" t="s">
        <v>2</v>
      </c>
      <c r="B7" s="54">
        <v>523192</v>
      </c>
      <c r="C7" s="54">
        <v>538478</v>
      </c>
      <c r="D7" s="54">
        <v>557014</v>
      </c>
      <c r="E7" s="54">
        <v>575969</v>
      </c>
      <c r="F7" s="54">
        <v>593423</v>
      </c>
      <c r="G7" s="54">
        <v>611200</v>
      </c>
      <c r="H7" s="54">
        <v>617562</v>
      </c>
      <c r="I7" s="54">
        <v>630556</v>
      </c>
      <c r="J7" s="54">
        <v>638468</v>
      </c>
      <c r="K7" s="54">
        <v>649591</v>
      </c>
      <c r="L7" s="54">
        <v>657752</v>
      </c>
      <c r="M7" s="54">
        <v>667529</v>
      </c>
    </row>
    <row r="8" spans="1:13" x14ac:dyDescent="0.2">
      <c r="A8" s="52" t="s">
        <v>46</v>
      </c>
      <c r="B8" s="54">
        <v>625218</v>
      </c>
      <c r="C8" s="54">
        <v>586206</v>
      </c>
      <c r="D8" s="54">
        <v>603117</v>
      </c>
      <c r="E8" s="54">
        <v>612130</v>
      </c>
      <c r="F8" s="54">
        <v>625049</v>
      </c>
      <c r="G8" s="54">
        <v>627627</v>
      </c>
      <c r="H8" s="54">
        <v>643619</v>
      </c>
      <c r="I8" s="54">
        <v>653231</v>
      </c>
      <c r="J8" s="54">
        <v>658842</v>
      </c>
      <c r="K8" s="54">
        <v>668741</v>
      </c>
      <c r="L8" s="54">
        <v>653284</v>
      </c>
      <c r="M8" s="54">
        <v>676095</v>
      </c>
    </row>
    <row r="9" spans="1:13" ht="14.25" x14ac:dyDescent="0.2">
      <c r="A9" s="52" t="s">
        <v>97</v>
      </c>
      <c r="B9" s="54">
        <v>747347</v>
      </c>
      <c r="C9" s="54">
        <v>818745</v>
      </c>
      <c r="D9" s="54">
        <v>813837</v>
      </c>
      <c r="E9" s="54">
        <v>806995</v>
      </c>
      <c r="F9" s="54">
        <v>816363</v>
      </c>
      <c r="G9" s="54">
        <v>831702</v>
      </c>
      <c r="H9" s="54">
        <v>944932</v>
      </c>
      <c r="I9" s="54">
        <v>860177</v>
      </c>
      <c r="J9" s="54">
        <v>861090</v>
      </c>
      <c r="K9" s="54">
        <v>863353</v>
      </c>
      <c r="L9" s="83">
        <f>K9+((M9-K9)/2)</f>
        <v>868154.5</v>
      </c>
      <c r="M9" s="54">
        <v>872956</v>
      </c>
    </row>
    <row r="10" spans="1:13" x14ac:dyDescent="0.2">
      <c r="A10" s="52" t="s">
        <v>47</v>
      </c>
      <c r="B10" s="54">
        <v>1111688</v>
      </c>
      <c r="C10" s="54">
        <v>1253121</v>
      </c>
      <c r="D10" s="54">
        <v>1278580</v>
      </c>
      <c r="E10" s="54">
        <v>1329278</v>
      </c>
      <c r="F10" s="54">
        <v>1376778</v>
      </c>
      <c r="G10" s="54">
        <v>1412183</v>
      </c>
      <c r="H10" s="54">
        <v>1467056</v>
      </c>
      <c r="I10" s="54">
        <v>1509623</v>
      </c>
      <c r="J10" s="54">
        <v>1534590</v>
      </c>
      <c r="K10" s="54">
        <v>1575985</v>
      </c>
      <c r="L10" s="54">
        <v>1626071</v>
      </c>
      <c r="M10" s="84">
        <v>1630054</v>
      </c>
    </row>
    <row r="11" spans="1:13" x14ac:dyDescent="0.2">
      <c r="A11" s="52" t="s">
        <v>6</v>
      </c>
      <c r="B11" s="54">
        <v>2197631</v>
      </c>
      <c r="C11" s="54">
        <v>2268918</v>
      </c>
      <c r="D11" s="54">
        <v>2318215</v>
      </c>
      <c r="E11" s="54">
        <v>2377302</v>
      </c>
      <c r="F11" s="54">
        <v>2430378</v>
      </c>
      <c r="G11" s="54">
        <v>2460996</v>
      </c>
      <c r="H11" s="54">
        <v>2521667</v>
      </c>
      <c r="I11" s="54">
        <v>2603590</v>
      </c>
      <c r="J11" s="54">
        <v>2641898</v>
      </c>
      <c r="K11" s="54">
        <v>2693474</v>
      </c>
      <c r="L11" s="54">
        <v>2730913</v>
      </c>
      <c r="M11" s="84">
        <v>2746669</v>
      </c>
    </row>
    <row r="12" spans="1:13" ht="14.25" x14ac:dyDescent="0.2">
      <c r="A12" s="52" t="s">
        <v>98</v>
      </c>
      <c r="B12" s="54">
        <v>1816056</v>
      </c>
      <c r="C12" s="54">
        <v>1830587</v>
      </c>
      <c r="D12" s="54">
        <v>1873448</v>
      </c>
      <c r="E12" s="54">
        <v>1902028</v>
      </c>
      <c r="F12" s="54">
        <v>1913847</v>
      </c>
      <c r="G12" s="54">
        <v>1940875</v>
      </c>
      <c r="H12" s="54">
        <v>1990249</v>
      </c>
      <c r="I12" s="54">
        <v>2019941</v>
      </c>
      <c r="J12" s="54">
        <v>2035823</v>
      </c>
      <c r="K12" s="82">
        <f>$J12+(($M12-$J12)/3)</f>
        <v>2025015.3333333333</v>
      </c>
      <c r="L12" s="82">
        <f>$J12+(2*($M12-$J12)/3)</f>
        <v>2014207.6666666667</v>
      </c>
      <c r="M12" s="84">
        <v>2003400</v>
      </c>
    </row>
    <row r="13" spans="1:13" x14ac:dyDescent="0.2">
      <c r="A13" s="52" t="s">
        <v>8</v>
      </c>
      <c r="B13" s="54">
        <v>355033</v>
      </c>
      <c r="C13" s="54">
        <v>396788</v>
      </c>
      <c r="D13" s="54">
        <v>398951</v>
      </c>
      <c r="E13" s="54">
        <v>418380</v>
      </c>
      <c r="F13" s="54">
        <v>436748</v>
      </c>
      <c r="G13" s="54">
        <v>457283</v>
      </c>
      <c r="H13" s="54">
        <v>496660</v>
      </c>
      <c r="I13" s="54">
        <v>509250</v>
      </c>
      <c r="J13" s="54">
        <v>521257</v>
      </c>
      <c r="K13" s="54">
        <v>538086</v>
      </c>
      <c r="L13" s="54">
        <v>556288</v>
      </c>
      <c r="M13" s="85">
        <v>573282</v>
      </c>
    </row>
    <row r="14" spans="1:13" x14ac:dyDescent="0.2">
      <c r="A14" s="52" t="s">
        <v>9</v>
      </c>
      <c r="B14" s="54">
        <v>678654</v>
      </c>
      <c r="C14" s="54">
        <v>704031</v>
      </c>
      <c r="D14" s="54">
        <v>704009</v>
      </c>
      <c r="E14" s="54">
        <v>717092</v>
      </c>
      <c r="F14" s="54">
        <v>732503</v>
      </c>
      <c r="G14" s="54">
        <v>743764</v>
      </c>
      <c r="H14" s="54">
        <v>758643</v>
      </c>
      <c r="I14" s="54">
        <v>772588</v>
      </c>
      <c r="J14" s="54">
        <v>797707</v>
      </c>
      <c r="K14" s="54">
        <v>801081</v>
      </c>
      <c r="L14" s="54">
        <v>815819</v>
      </c>
      <c r="M14" s="84">
        <v>826640</v>
      </c>
    </row>
    <row r="15" spans="1:13" x14ac:dyDescent="0.2">
      <c r="A15" s="52" t="s">
        <v>10</v>
      </c>
      <c r="B15" s="54">
        <v>33317</v>
      </c>
      <c r="C15" s="54">
        <v>62189</v>
      </c>
      <c r="D15" s="54">
        <v>83173</v>
      </c>
      <c r="E15" s="54">
        <v>111755</v>
      </c>
      <c r="F15" s="54">
        <v>142138</v>
      </c>
      <c r="G15" s="54">
        <v>171926</v>
      </c>
      <c r="H15" s="54">
        <v>204623</v>
      </c>
      <c r="I15" s="54">
        <v>233794</v>
      </c>
      <c r="J15" s="54">
        <v>260033</v>
      </c>
      <c r="K15" s="54">
        <v>294847</v>
      </c>
      <c r="L15" s="54">
        <v>324917</v>
      </c>
      <c r="M15" s="84">
        <v>350782</v>
      </c>
    </row>
    <row r="16" spans="1:13" x14ac:dyDescent="0.2">
      <c r="A16" s="52" t="s">
        <v>48</v>
      </c>
      <c r="B16" s="54">
        <v>3802140</v>
      </c>
      <c r="C16" s="54">
        <v>4342482</v>
      </c>
      <c r="D16" s="54">
        <v>4672662</v>
      </c>
      <c r="E16" s="54">
        <v>4962609</v>
      </c>
      <c r="F16" s="54">
        <v>5197080</v>
      </c>
      <c r="G16" s="54">
        <v>5359206</v>
      </c>
      <c r="H16" s="54">
        <v>5445247</v>
      </c>
      <c r="I16" s="54">
        <v>5674494</v>
      </c>
      <c r="J16" s="54">
        <v>5764189</v>
      </c>
      <c r="K16" s="54">
        <v>5837918</v>
      </c>
      <c r="L16" s="54">
        <v>5892633</v>
      </c>
      <c r="M16" s="84">
        <v>6056631</v>
      </c>
    </row>
    <row r="17" spans="1:13" x14ac:dyDescent="0.2">
      <c r="A17" s="52" t="s">
        <v>12</v>
      </c>
      <c r="B17" s="54">
        <v>170908</v>
      </c>
      <c r="C17" s="54">
        <v>173510</v>
      </c>
      <c r="D17" s="54">
        <v>175979</v>
      </c>
      <c r="E17" s="54">
        <v>175401</v>
      </c>
      <c r="F17" s="54">
        <v>169696</v>
      </c>
      <c r="G17" s="54">
        <v>172157</v>
      </c>
      <c r="H17" s="54">
        <v>173398</v>
      </c>
      <c r="I17" s="54">
        <v>179646</v>
      </c>
      <c r="J17" s="54">
        <v>182331</v>
      </c>
      <c r="K17" s="54">
        <v>184344</v>
      </c>
      <c r="L17" s="54">
        <v>185386</v>
      </c>
      <c r="M17" s="84">
        <v>179735</v>
      </c>
    </row>
    <row r="18" spans="1:13" ht="14.25" x14ac:dyDescent="0.2">
      <c r="A18" s="52" t="s">
        <v>100</v>
      </c>
      <c r="B18" s="82">
        <v>1882737</v>
      </c>
      <c r="C18" s="82">
        <v>1880453</v>
      </c>
      <c r="D18" s="82">
        <v>1903841</v>
      </c>
      <c r="E18" s="54">
        <v>1904081</v>
      </c>
      <c r="F18" s="54">
        <v>1933875</v>
      </c>
      <c r="G18" s="54">
        <v>1967901</v>
      </c>
      <c r="H18" s="54">
        <v>2009562</v>
      </c>
      <c r="I18" s="54">
        <v>2058175</v>
      </c>
      <c r="J18" s="54">
        <v>2086130</v>
      </c>
      <c r="K18" s="54">
        <v>2119562</v>
      </c>
      <c r="L18" s="54">
        <v>2186448</v>
      </c>
      <c r="M18" s="84">
        <v>2081381</v>
      </c>
    </row>
    <row r="19" spans="1:13" x14ac:dyDescent="0.2">
      <c r="A19" s="52" t="s">
        <v>14</v>
      </c>
      <c r="B19" s="54">
        <v>4091874</v>
      </c>
      <c r="C19" s="54">
        <v>4138079</v>
      </c>
      <c r="D19" s="54">
        <v>4187147</v>
      </c>
      <c r="E19" s="54">
        <v>4271809</v>
      </c>
      <c r="F19" s="54">
        <v>4412912</v>
      </c>
      <c r="G19" s="54">
        <v>4486938</v>
      </c>
      <c r="H19" s="54">
        <v>4591273</v>
      </c>
      <c r="I19" s="54">
        <v>4683613</v>
      </c>
      <c r="J19" s="54">
        <v>4804798</v>
      </c>
      <c r="K19" s="54">
        <v>4893351</v>
      </c>
      <c r="L19" s="54">
        <v>5200897</v>
      </c>
      <c r="M19" s="84">
        <v>5544036</v>
      </c>
    </row>
    <row r="20" spans="1:13" x14ac:dyDescent="0.2">
      <c r="A20" s="52" t="s">
        <v>15</v>
      </c>
      <c r="B20" s="54">
        <v>9030930</v>
      </c>
      <c r="C20" s="54">
        <v>10247107</v>
      </c>
      <c r="D20" s="54">
        <v>10950603</v>
      </c>
      <c r="E20" s="54">
        <v>11269257</v>
      </c>
      <c r="F20" s="54">
        <v>11579959</v>
      </c>
      <c r="G20" s="54">
        <v>11089805</v>
      </c>
      <c r="H20" s="54">
        <v>11197525</v>
      </c>
      <c r="I20" s="54">
        <v>11329395</v>
      </c>
      <c r="J20" s="54">
        <v>11450874</v>
      </c>
      <c r="K20" s="54">
        <v>11671021</v>
      </c>
      <c r="L20" s="54">
        <v>11893853</v>
      </c>
      <c r="M20" s="78">
        <v>12106961</v>
      </c>
    </row>
    <row r="21" spans="1:13" x14ac:dyDescent="0.2">
      <c r="A21" s="52" t="s">
        <v>16</v>
      </c>
      <c r="B21" s="54">
        <v>1822019</v>
      </c>
      <c r="C21" s="54">
        <v>1889127</v>
      </c>
      <c r="D21" s="54">
        <v>1895984</v>
      </c>
      <c r="E21" s="54">
        <v>1937669</v>
      </c>
      <c r="F21" s="54">
        <v>1922529</v>
      </c>
      <c r="G21" s="54">
        <v>1910567</v>
      </c>
      <c r="H21" s="54">
        <v>1918085</v>
      </c>
      <c r="I21" s="54">
        <v>1949907</v>
      </c>
      <c r="J21" s="54">
        <v>1965138</v>
      </c>
      <c r="K21" s="54">
        <v>1992862</v>
      </c>
      <c r="L21" s="54">
        <v>2022372</v>
      </c>
      <c r="M21" s="84">
        <v>2013596</v>
      </c>
    </row>
    <row r="22" spans="1:13" x14ac:dyDescent="0.2">
      <c r="A22" s="52" t="s">
        <v>17</v>
      </c>
      <c r="B22" s="54">
        <v>353899</v>
      </c>
      <c r="C22" s="54">
        <v>690821</v>
      </c>
      <c r="D22" s="54">
        <v>918321</v>
      </c>
      <c r="E22" s="54">
        <v>1137706</v>
      </c>
      <c r="F22" s="54">
        <v>1142821</v>
      </c>
      <c r="G22" s="54">
        <v>1169558</v>
      </c>
      <c r="H22" s="54">
        <v>1172257</v>
      </c>
      <c r="I22" s="54">
        <v>1181853</v>
      </c>
      <c r="J22" s="54">
        <v>1227582</v>
      </c>
      <c r="K22" s="54">
        <v>1233339</v>
      </c>
      <c r="L22" s="54">
        <v>1276580</v>
      </c>
      <c r="M22" s="85">
        <v>1276331.9099999999</v>
      </c>
    </row>
    <row r="23" spans="1:13" x14ac:dyDescent="0.2">
      <c r="A23" s="52" t="s">
        <v>18</v>
      </c>
      <c r="B23" s="54">
        <v>883560</v>
      </c>
      <c r="C23" s="54">
        <v>892711</v>
      </c>
      <c r="D23" s="54">
        <v>903462</v>
      </c>
      <c r="E23" s="54">
        <v>928945</v>
      </c>
      <c r="F23" s="54">
        <v>935523</v>
      </c>
      <c r="G23" s="54">
        <v>939052</v>
      </c>
      <c r="H23" s="54">
        <v>948798</v>
      </c>
      <c r="I23" s="54">
        <v>956546</v>
      </c>
      <c r="J23" s="54">
        <v>959908</v>
      </c>
      <c r="K23" s="54">
        <v>969462</v>
      </c>
      <c r="L23" s="54">
        <v>983063</v>
      </c>
      <c r="M23" s="84">
        <v>988027</v>
      </c>
    </row>
    <row r="24" spans="1:13" x14ac:dyDescent="0.2">
      <c r="A24" s="52" t="s">
        <v>19</v>
      </c>
      <c r="B24" s="54">
        <v>387788</v>
      </c>
      <c r="C24" s="54">
        <v>419010</v>
      </c>
      <c r="D24" s="54">
        <v>384533</v>
      </c>
      <c r="E24" s="54">
        <v>397008</v>
      </c>
      <c r="F24" s="54">
        <v>463722</v>
      </c>
      <c r="G24" s="54">
        <v>490488</v>
      </c>
      <c r="H24" s="54">
        <v>519540</v>
      </c>
      <c r="I24" s="54">
        <v>440320</v>
      </c>
      <c r="J24" s="54">
        <v>447704</v>
      </c>
      <c r="K24" s="54">
        <v>454578</v>
      </c>
      <c r="L24" s="54">
        <v>461563</v>
      </c>
      <c r="M24" s="84">
        <v>469956</v>
      </c>
    </row>
    <row r="25" spans="1:13" x14ac:dyDescent="0.2">
      <c r="A25" s="52" t="s">
        <v>20</v>
      </c>
      <c r="B25" s="54">
        <v>22325</v>
      </c>
      <c r="C25" s="54">
        <v>1503788</v>
      </c>
      <c r="D25" s="54">
        <v>1650377</v>
      </c>
      <c r="E25" s="54">
        <v>1805200</v>
      </c>
      <c r="F25" s="54">
        <v>1963141</v>
      </c>
      <c r="G25" s="54">
        <v>1992289</v>
      </c>
      <c r="H25" s="54">
        <v>2142756</v>
      </c>
      <c r="I25" s="54">
        <v>2176360</v>
      </c>
      <c r="J25" s="54">
        <v>2239383</v>
      </c>
      <c r="K25" s="54">
        <v>2402244</v>
      </c>
      <c r="L25" s="54">
        <v>2434546</v>
      </c>
      <c r="M25" s="54">
        <v>2508958</v>
      </c>
    </row>
    <row r="26" spans="1:13" ht="14.25" x14ac:dyDescent="0.2">
      <c r="A26" s="52" t="s">
        <v>101</v>
      </c>
      <c r="B26" s="81">
        <v>3805197</v>
      </c>
      <c r="C26" s="81">
        <v>3871142</v>
      </c>
      <c r="D26" s="54">
        <v>4101991</v>
      </c>
      <c r="E26" s="54">
        <v>4253283</v>
      </c>
      <c r="F26" s="54">
        <v>4341728</v>
      </c>
      <c r="G26" s="54">
        <v>4379977</v>
      </c>
      <c r="H26" s="54">
        <v>4611413</v>
      </c>
      <c r="I26" s="54">
        <v>4731801</v>
      </c>
      <c r="J26" s="54">
        <v>4777660</v>
      </c>
      <c r="K26" s="54">
        <v>4963936</v>
      </c>
      <c r="L26" s="54">
        <v>5005609</v>
      </c>
      <c r="M26" s="54">
        <v>5071258</v>
      </c>
    </row>
    <row r="27" spans="1:13" x14ac:dyDescent="0.2">
      <c r="A27" s="52" t="s">
        <v>49</v>
      </c>
      <c r="B27" s="54">
        <v>75887</v>
      </c>
      <c r="C27" s="54">
        <v>78289</v>
      </c>
      <c r="D27" s="54">
        <v>85174</v>
      </c>
      <c r="E27" s="54">
        <v>88540</v>
      </c>
      <c r="F27" s="54">
        <v>91286</v>
      </c>
      <c r="G27" s="54">
        <v>90575</v>
      </c>
      <c r="H27" s="54">
        <v>90211</v>
      </c>
      <c r="I27" s="54">
        <v>96212</v>
      </c>
      <c r="J27" s="54">
        <v>96579</v>
      </c>
      <c r="K27" s="54">
        <v>98901</v>
      </c>
      <c r="L27" s="54">
        <v>98762</v>
      </c>
      <c r="M27" s="54">
        <v>95852</v>
      </c>
    </row>
    <row r="28" spans="1:13" x14ac:dyDescent="0.2">
      <c r="A28" s="52" t="s">
        <v>50</v>
      </c>
      <c r="B28" s="54">
        <v>431004</v>
      </c>
      <c r="C28" s="54">
        <v>452826</v>
      </c>
      <c r="D28" s="54">
        <v>460918</v>
      </c>
      <c r="E28" s="54">
        <v>469712</v>
      </c>
      <c r="F28" s="54">
        <v>489079</v>
      </c>
      <c r="G28" s="54">
        <v>526910</v>
      </c>
      <c r="H28" s="54">
        <v>524796</v>
      </c>
      <c r="I28" s="54">
        <v>560609</v>
      </c>
      <c r="J28" s="54">
        <v>578354</v>
      </c>
      <c r="K28" s="54">
        <v>597772</v>
      </c>
      <c r="L28" s="54">
        <v>603797</v>
      </c>
      <c r="M28" s="54">
        <v>610872</v>
      </c>
    </row>
    <row r="29" spans="1:13" x14ac:dyDescent="0.2">
      <c r="A29" s="52" t="s">
        <v>24</v>
      </c>
      <c r="B29" s="54">
        <v>143553</v>
      </c>
      <c r="C29" s="54">
        <v>1571162</v>
      </c>
      <c r="D29" s="54">
        <v>1859420</v>
      </c>
      <c r="E29" s="54">
        <v>2028827</v>
      </c>
      <c r="F29" s="54">
        <v>2103394</v>
      </c>
      <c r="G29" s="54">
        <v>2137803</v>
      </c>
      <c r="H29" s="54">
        <v>2165347</v>
      </c>
      <c r="I29" s="54">
        <v>2194597</v>
      </c>
      <c r="J29" s="54">
        <v>2215057</v>
      </c>
      <c r="K29" s="54">
        <v>2253781</v>
      </c>
      <c r="L29" s="54">
        <v>2322841</v>
      </c>
      <c r="M29" s="54">
        <v>2364138</v>
      </c>
    </row>
    <row r="30" spans="1:13" x14ac:dyDescent="0.2">
      <c r="A30" s="52" t="s">
        <v>25</v>
      </c>
      <c r="B30" s="54">
        <v>520127</v>
      </c>
      <c r="C30" s="54">
        <v>583359</v>
      </c>
      <c r="D30" s="54">
        <v>631503</v>
      </c>
      <c r="E30" s="54">
        <v>671639</v>
      </c>
      <c r="F30" s="54">
        <v>706675</v>
      </c>
      <c r="G30" s="54">
        <v>731492</v>
      </c>
      <c r="H30" s="54">
        <v>759364</v>
      </c>
      <c r="I30" s="54">
        <v>773227</v>
      </c>
      <c r="J30" s="54">
        <v>788496</v>
      </c>
      <c r="K30" s="54">
        <v>810542</v>
      </c>
      <c r="L30" s="54">
        <v>827753</v>
      </c>
      <c r="M30" s="54">
        <v>828367</v>
      </c>
    </row>
    <row r="31" spans="1:13" ht="14.25" x14ac:dyDescent="0.2">
      <c r="A31" s="52" t="s">
        <v>99</v>
      </c>
      <c r="B31" s="82">
        <v>145406</v>
      </c>
      <c r="C31" s="82">
        <v>147737</v>
      </c>
      <c r="D31" s="82">
        <v>153232</v>
      </c>
      <c r="E31" s="82">
        <v>156541</v>
      </c>
      <c r="F31" s="82">
        <v>162355</v>
      </c>
      <c r="G31" s="82">
        <v>159426</v>
      </c>
      <c r="H31" s="54">
        <v>162395</v>
      </c>
      <c r="I31" s="54">
        <v>164104</v>
      </c>
      <c r="J31" s="54">
        <v>165158</v>
      </c>
      <c r="K31" s="54">
        <v>166823</v>
      </c>
      <c r="L31" s="54">
        <v>166724</v>
      </c>
      <c r="M31" s="54">
        <v>162531</v>
      </c>
    </row>
    <row r="32" spans="1:13" x14ac:dyDescent="0.2">
      <c r="A32" s="52" t="s">
        <v>27</v>
      </c>
      <c r="B32" s="54">
        <v>1130291</v>
      </c>
      <c r="C32" s="54">
        <v>1145489</v>
      </c>
      <c r="D32" s="54">
        <v>1164147</v>
      </c>
      <c r="E32" s="54">
        <v>1187920</v>
      </c>
      <c r="F32" s="54">
        <v>1204194</v>
      </c>
      <c r="G32" s="54">
        <v>1233660</v>
      </c>
      <c r="H32" s="54">
        <v>1236494</v>
      </c>
      <c r="I32" s="54">
        <v>1262625</v>
      </c>
      <c r="J32" s="54">
        <v>1282858</v>
      </c>
      <c r="K32" s="54">
        <v>1315703</v>
      </c>
      <c r="L32" s="54">
        <v>1329771</v>
      </c>
      <c r="M32" s="54">
        <v>1335455</v>
      </c>
    </row>
    <row r="33" spans="1:13" x14ac:dyDescent="0.2">
      <c r="A33" s="52" t="s">
        <v>28</v>
      </c>
      <c r="B33" s="54">
        <v>2962527</v>
      </c>
      <c r="C33" s="54">
        <v>3008008</v>
      </c>
      <c r="D33" s="54">
        <v>3072960</v>
      </c>
      <c r="E33" s="54">
        <v>3128715</v>
      </c>
      <c r="F33" s="54">
        <v>3186471</v>
      </c>
      <c r="G33" s="54">
        <v>3262377</v>
      </c>
      <c r="H33" s="54">
        <v>3320306</v>
      </c>
      <c r="I33" s="54">
        <v>3382582</v>
      </c>
      <c r="J33" s="54">
        <v>3425005</v>
      </c>
      <c r="K33" s="54">
        <v>3482025</v>
      </c>
      <c r="L33" s="54">
        <v>3582465</v>
      </c>
      <c r="M33" s="54">
        <v>3613211</v>
      </c>
    </row>
    <row r="34" spans="1:13" x14ac:dyDescent="0.2">
      <c r="A34" s="52" t="s">
        <v>29</v>
      </c>
      <c r="B34" s="54">
        <v>389514</v>
      </c>
      <c r="C34" s="54">
        <v>472837</v>
      </c>
      <c r="D34" s="54">
        <v>507956</v>
      </c>
      <c r="E34" s="54">
        <v>561640</v>
      </c>
      <c r="F34" s="54">
        <v>587246</v>
      </c>
      <c r="G34" s="54">
        <v>601712</v>
      </c>
      <c r="H34" s="54">
        <v>609879</v>
      </c>
      <c r="I34" s="54">
        <v>609879</v>
      </c>
      <c r="J34" s="54">
        <v>630093</v>
      </c>
      <c r="K34" s="54">
        <v>643304</v>
      </c>
      <c r="L34" s="54">
        <v>647800</v>
      </c>
      <c r="M34" s="54">
        <v>640905</v>
      </c>
    </row>
    <row r="35" spans="1:13" x14ac:dyDescent="0.2">
      <c r="A35" s="52" t="s">
        <v>30</v>
      </c>
      <c r="B35" s="54">
        <v>1036364</v>
      </c>
      <c r="C35" s="54">
        <v>1724501</v>
      </c>
      <c r="D35" s="54">
        <v>1980091</v>
      </c>
      <c r="E35" s="54">
        <v>2035479</v>
      </c>
      <c r="F35" s="54">
        <v>2055072</v>
      </c>
      <c r="G35" s="54">
        <v>2078946</v>
      </c>
      <c r="H35" s="54">
        <v>2117421</v>
      </c>
      <c r="I35" s="54">
        <v>2139798</v>
      </c>
      <c r="J35" s="54">
        <v>2140037</v>
      </c>
      <c r="K35" s="54">
        <v>2184734</v>
      </c>
      <c r="L35" s="54">
        <v>2202014</v>
      </c>
      <c r="M35" s="54">
        <v>2214035</v>
      </c>
    </row>
    <row r="36" spans="1:13" x14ac:dyDescent="0.2">
      <c r="A36" s="52" t="s">
        <v>31</v>
      </c>
      <c r="B36" s="54">
        <v>2122459</v>
      </c>
      <c r="C36" s="54">
        <v>2220406</v>
      </c>
      <c r="D36" s="54">
        <v>2281356</v>
      </c>
      <c r="E36" s="54">
        <v>2350792</v>
      </c>
      <c r="F36" s="54">
        <v>2409437</v>
      </c>
      <c r="G36" s="54">
        <v>2483276</v>
      </c>
      <c r="H36" s="54">
        <v>2533372</v>
      </c>
      <c r="I36" s="54">
        <v>2590883</v>
      </c>
      <c r="J36" s="54">
        <v>2623295</v>
      </c>
      <c r="K36" s="54">
        <v>2671032</v>
      </c>
      <c r="L36" s="54">
        <v>2694348</v>
      </c>
      <c r="M36" s="61">
        <v>2692891</v>
      </c>
    </row>
    <row r="37" spans="1:13" x14ac:dyDescent="0.2">
      <c r="A37" s="50" t="s">
        <v>32</v>
      </c>
      <c r="B37" s="62">
        <f t="shared" ref="B37:L37" si="0">SUM(B5:B36)</f>
        <v>44956296</v>
      </c>
      <c r="C37" s="62">
        <f t="shared" si="0"/>
        <v>51951602</v>
      </c>
      <c r="D37" s="62">
        <f t="shared" si="0"/>
        <v>54824111</v>
      </c>
      <c r="E37" s="62">
        <f t="shared" si="0"/>
        <v>56938732</v>
      </c>
      <c r="F37" s="62">
        <f t="shared" si="0"/>
        <v>58644849</v>
      </c>
      <c r="G37" s="62">
        <f t="shared" si="0"/>
        <v>59145332</v>
      </c>
      <c r="H37" s="62">
        <f t="shared" si="0"/>
        <v>60590643</v>
      </c>
      <c r="I37" s="62">
        <f t="shared" si="0"/>
        <v>61649328</v>
      </c>
      <c r="J37" s="62">
        <f t="shared" si="0"/>
        <v>62530144</v>
      </c>
      <c r="K37" s="62">
        <f t="shared" si="0"/>
        <v>63818051.333333336</v>
      </c>
      <c r="L37" s="62">
        <f t="shared" si="0"/>
        <v>65048770.166666664</v>
      </c>
      <c r="M37" s="62">
        <f>SUM(M5:M36)</f>
        <v>66000611.909999996</v>
      </c>
    </row>
    <row r="38" spans="1:13" x14ac:dyDescent="0.2">
      <c r="B38" s="16"/>
      <c r="C38" s="16"/>
      <c r="D38" s="16"/>
      <c r="E38" s="16"/>
      <c r="F38" s="16"/>
      <c r="G38" s="16"/>
      <c r="H38" s="16"/>
      <c r="I38" s="16"/>
      <c r="J38" s="16"/>
      <c r="K38" s="16"/>
      <c r="L38" s="16"/>
      <c r="M38" s="16"/>
    </row>
    <row r="39" spans="1:13" s="27" customFormat="1" x14ac:dyDescent="0.2">
      <c r="B39" s="16"/>
      <c r="C39" s="16"/>
      <c r="D39" s="16"/>
      <c r="E39" s="16"/>
      <c r="F39" s="16"/>
      <c r="G39" s="16"/>
      <c r="H39" s="16"/>
      <c r="I39" s="16"/>
      <c r="J39" s="16"/>
      <c r="K39" s="16"/>
      <c r="L39" s="16"/>
      <c r="M39" s="16"/>
    </row>
    <row r="40" spans="1:13" ht="29.25" customHeight="1" x14ac:dyDescent="0.2">
      <c r="A40" s="155" t="s">
        <v>96</v>
      </c>
      <c r="B40" s="155"/>
      <c r="C40" s="155"/>
      <c r="D40" s="155"/>
      <c r="E40" s="155"/>
      <c r="F40" s="155"/>
      <c r="G40" s="155"/>
    </row>
    <row r="41" spans="1:13" x14ac:dyDescent="0.2">
      <c r="A41" s="165" t="s">
        <v>80</v>
      </c>
      <c r="B41" s="165"/>
      <c r="C41" s="165"/>
      <c r="D41" s="165"/>
      <c r="E41" s="165"/>
      <c r="F41" s="165"/>
      <c r="G41" s="165"/>
    </row>
    <row r="42" spans="1:13" x14ac:dyDescent="0.2">
      <c r="A42" s="165"/>
      <c r="B42" s="165"/>
      <c r="C42" s="165"/>
      <c r="D42" s="165"/>
      <c r="E42" s="165"/>
      <c r="F42" s="165"/>
      <c r="G42" s="165"/>
    </row>
    <row r="43" spans="1:13" ht="17.25" customHeight="1" x14ac:dyDescent="0.2">
      <c r="A43" s="165"/>
      <c r="B43" s="165"/>
      <c r="C43" s="165"/>
      <c r="D43" s="165"/>
      <c r="E43" s="165"/>
      <c r="F43" s="165"/>
      <c r="G43" s="165"/>
    </row>
    <row r="44" spans="1:13" x14ac:dyDescent="0.2">
      <c r="A44" s="19"/>
      <c r="B44" s="19"/>
      <c r="C44" s="19"/>
      <c r="D44" s="19"/>
      <c r="E44" s="19"/>
      <c r="F44" s="19"/>
      <c r="G44" s="19"/>
    </row>
    <row r="45" spans="1:13" x14ac:dyDescent="0.2">
      <c r="A45" s="2" t="s">
        <v>61</v>
      </c>
    </row>
    <row r="46" spans="1:13" x14ac:dyDescent="0.2">
      <c r="A46" s="49"/>
      <c r="B46" s="49" t="s">
        <v>39</v>
      </c>
      <c r="C46" s="49" t="s">
        <v>52</v>
      </c>
      <c r="D46" s="49" t="s">
        <v>41</v>
      </c>
      <c r="E46" s="49" t="s">
        <v>42</v>
      </c>
      <c r="F46" s="49" t="s">
        <v>43</v>
      </c>
      <c r="G46" s="49" t="s">
        <v>44</v>
      </c>
      <c r="H46" s="49" t="s">
        <v>53</v>
      </c>
      <c r="I46" s="49" t="s">
        <v>54</v>
      </c>
      <c r="J46" s="49" t="s">
        <v>55</v>
      </c>
      <c r="K46" s="49" t="s">
        <v>56</v>
      </c>
      <c r="L46" s="49" t="s">
        <v>57</v>
      </c>
      <c r="M46" s="49" t="s">
        <v>58</v>
      </c>
    </row>
    <row r="47" spans="1:13" x14ac:dyDescent="0.2">
      <c r="A47" s="49" t="s">
        <v>93</v>
      </c>
      <c r="B47" s="63">
        <f>B37/1000</f>
        <v>44956.296000000002</v>
      </c>
      <c r="C47" s="63">
        <f t="shared" ref="C47:M47" si="1">C37/1000</f>
        <v>51951.601999999999</v>
      </c>
      <c r="D47" s="63">
        <f t="shared" si="1"/>
        <v>54824.110999999997</v>
      </c>
      <c r="E47" s="63">
        <f t="shared" si="1"/>
        <v>56938.732000000004</v>
      </c>
      <c r="F47" s="63">
        <f t="shared" si="1"/>
        <v>58644.849000000002</v>
      </c>
      <c r="G47" s="63">
        <f t="shared" si="1"/>
        <v>59145.332000000002</v>
      </c>
      <c r="H47" s="63">
        <f t="shared" si="1"/>
        <v>60590.642999999996</v>
      </c>
      <c r="I47" s="63">
        <f t="shared" si="1"/>
        <v>61649.328000000001</v>
      </c>
      <c r="J47" s="63">
        <f t="shared" si="1"/>
        <v>62530.144</v>
      </c>
      <c r="K47" s="63">
        <f t="shared" si="1"/>
        <v>63818.051333333337</v>
      </c>
      <c r="L47" s="63">
        <f t="shared" si="1"/>
        <v>65048.770166666662</v>
      </c>
      <c r="M47" s="63">
        <f t="shared" si="1"/>
        <v>66000.611909999992</v>
      </c>
    </row>
    <row r="48" spans="1:13" x14ac:dyDescent="0.2">
      <c r="A48" s="49" t="s">
        <v>78</v>
      </c>
      <c r="B48" s="77">
        <v>45012.485999999997</v>
      </c>
      <c r="C48" s="77">
        <v>50554.025999999998</v>
      </c>
      <c r="D48" s="77">
        <v>52620.118999999999</v>
      </c>
      <c r="E48" s="77">
        <v>54478.315000000002</v>
      </c>
      <c r="F48" s="77">
        <v>55551.411</v>
      </c>
      <c r="G48" s="77">
        <v>56880.947999999997</v>
      </c>
      <c r="H48" s="77">
        <v>57908.298000000003</v>
      </c>
      <c r="I48" s="77">
        <v>59216.875999999997</v>
      </c>
      <c r="J48" s="77">
        <v>59580.913</v>
      </c>
      <c r="K48" s="77">
        <v>60755.697999999997</v>
      </c>
      <c r="L48" s="77">
        <v>61701.472000000002</v>
      </c>
      <c r="M48" s="77">
        <v>62467.942000000003</v>
      </c>
    </row>
    <row r="50" spans="2:2" s="27" customFormat="1" x14ac:dyDescent="0.2">
      <c r="B50" s="16"/>
    </row>
  </sheetData>
  <mergeCells count="5">
    <mergeCell ref="A40:G40"/>
    <mergeCell ref="B3:J3"/>
    <mergeCell ref="K3:M3"/>
    <mergeCell ref="A3:A4"/>
    <mergeCell ref="A41:G4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workbookViewId="0">
      <selection sqref="A1:L1"/>
    </sheetView>
  </sheetViews>
  <sheetFormatPr defaultColWidth="24" defaultRowHeight="12.75" x14ac:dyDescent="0.2"/>
  <cols>
    <col min="1" max="1" customWidth="true" style="27" width="21.0" collapsed="false"/>
    <col min="2" max="12" customWidth="true" style="27" width="13.42578125" collapsed="false"/>
    <col min="13" max="16384" style="27" width="24.0" collapsed="false"/>
  </cols>
  <sheetData>
    <row r="1" spans="1:14" ht="12.75" customHeight="1" x14ac:dyDescent="0.2">
      <c r="A1" s="166" t="s">
        <v>94</v>
      </c>
      <c r="B1" s="166"/>
      <c r="C1" s="166"/>
      <c r="D1" s="166"/>
      <c r="E1" s="166"/>
      <c r="F1" s="166"/>
      <c r="G1" s="166"/>
      <c r="H1" s="166"/>
      <c r="I1" s="166"/>
      <c r="J1" s="166"/>
      <c r="K1" s="166"/>
      <c r="L1" s="166"/>
    </row>
    <row r="3" spans="1:14" s="42" customFormat="1" ht="52.5" x14ac:dyDescent="0.2">
      <c r="A3" s="51" t="s">
        <v>59</v>
      </c>
      <c r="B3" s="51" t="s">
        <v>67</v>
      </c>
      <c r="C3" s="51" t="s">
        <v>69</v>
      </c>
      <c r="D3" s="51" t="s">
        <v>64</v>
      </c>
      <c r="E3" s="22" t="s">
        <v>106</v>
      </c>
      <c r="F3" s="22" t="s">
        <v>107</v>
      </c>
      <c r="G3" s="22" t="s">
        <v>70</v>
      </c>
      <c r="H3" s="22" t="s">
        <v>71</v>
      </c>
      <c r="I3" s="22" t="s">
        <v>66</v>
      </c>
    </row>
    <row r="4" spans="1:14" x14ac:dyDescent="0.2">
      <c r="A4" s="52" t="s">
        <v>0</v>
      </c>
      <c r="B4" s="46">
        <v>1670167</v>
      </c>
      <c r="C4" s="46">
        <v>1972328</v>
      </c>
      <c r="D4" s="46">
        <v>1789513</v>
      </c>
      <c r="E4" s="46">
        <v>119346</v>
      </c>
      <c r="F4" s="46"/>
      <c r="G4" s="46"/>
      <c r="H4" s="46">
        <v>182815</v>
      </c>
      <c r="I4" s="58">
        <v>0.91</v>
      </c>
      <c r="M4" s="16"/>
      <c r="N4" s="16"/>
    </row>
    <row r="5" spans="1:14" x14ac:dyDescent="0.2">
      <c r="A5" s="52" t="s">
        <v>1</v>
      </c>
      <c r="B5" s="46">
        <v>982238</v>
      </c>
      <c r="C5" s="46">
        <v>1154835</v>
      </c>
      <c r="D5" s="46">
        <v>1008564</v>
      </c>
      <c r="E5" s="46">
        <v>26326</v>
      </c>
      <c r="F5" s="46"/>
      <c r="G5" s="46"/>
      <c r="H5" s="46">
        <v>146271</v>
      </c>
      <c r="I5" s="58">
        <v>0.87</v>
      </c>
      <c r="M5" s="16"/>
      <c r="N5" s="16"/>
    </row>
    <row r="6" spans="1:14" x14ac:dyDescent="0.2">
      <c r="A6" s="52" t="s">
        <v>2</v>
      </c>
      <c r="B6" s="46">
        <v>572263</v>
      </c>
      <c r="C6" s="46">
        <v>675511</v>
      </c>
      <c r="D6" s="46">
        <v>667529</v>
      </c>
      <c r="E6" s="46">
        <v>95266</v>
      </c>
      <c r="F6" s="46"/>
      <c r="G6" s="46"/>
      <c r="H6" s="46">
        <v>7982</v>
      </c>
      <c r="I6" s="58">
        <v>0.99</v>
      </c>
      <c r="M6" s="16"/>
      <c r="N6" s="16"/>
    </row>
    <row r="7" spans="1:14" x14ac:dyDescent="0.2">
      <c r="A7" s="52" t="s">
        <v>46</v>
      </c>
      <c r="B7" s="46">
        <v>561802</v>
      </c>
      <c r="C7" s="46">
        <v>685222</v>
      </c>
      <c r="D7" s="46">
        <v>676095</v>
      </c>
      <c r="E7" s="46">
        <v>114293</v>
      </c>
      <c r="F7" s="46"/>
      <c r="G7" s="46"/>
      <c r="H7" s="46">
        <v>9127</v>
      </c>
      <c r="I7" s="58">
        <v>0.99</v>
      </c>
      <c r="M7" s="16"/>
      <c r="N7" s="16"/>
    </row>
    <row r="8" spans="1:14" x14ac:dyDescent="0.2">
      <c r="A8" s="52" t="s">
        <v>4</v>
      </c>
      <c r="B8" s="46">
        <v>687994</v>
      </c>
      <c r="C8" s="46">
        <v>819717</v>
      </c>
      <c r="D8" s="46">
        <v>872956</v>
      </c>
      <c r="E8" s="46">
        <v>184962</v>
      </c>
      <c r="F8" s="46"/>
      <c r="G8" s="46">
        <v>53239</v>
      </c>
      <c r="H8" s="46"/>
      <c r="I8" s="58">
        <v>1.06</v>
      </c>
      <c r="M8" s="16"/>
      <c r="N8" s="16"/>
    </row>
    <row r="9" spans="1:14" x14ac:dyDescent="0.2">
      <c r="A9" s="52" t="s">
        <v>47</v>
      </c>
      <c r="B9" s="46">
        <v>1123237</v>
      </c>
      <c r="C9" s="46">
        <v>1361675</v>
      </c>
      <c r="D9" s="46">
        <v>1630054</v>
      </c>
      <c r="E9" s="46">
        <v>506817</v>
      </c>
      <c r="F9" s="46"/>
      <c r="G9" s="46">
        <v>268379</v>
      </c>
      <c r="H9" s="46"/>
      <c r="I9" s="58">
        <v>1.2</v>
      </c>
      <c r="M9" s="16"/>
      <c r="N9" s="16"/>
    </row>
    <row r="10" spans="1:14" x14ac:dyDescent="0.2">
      <c r="A10" s="52" t="s">
        <v>6</v>
      </c>
      <c r="B10" s="46">
        <v>1998178</v>
      </c>
      <c r="C10" s="46">
        <v>2390733</v>
      </c>
      <c r="D10" s="46">
        <v>2746669</v>
      </c>
      <c r="E10" s="46">
        <v>748491</v>
      </c>
      <c r="F10" s="46"/>
      <c r="G10" s="46">
        <v>355936</v>
      </c>
      <c r="H10" s="46"/>
      <c r="I10" s="58">
        <v>1.1500000000000001</v>
      </c>
      <c r="M10" s="16"/>
      <c r="N10" s="16"/>
    </row>
    <row r="11" spans="1:14" x14ac:dyDescent="0.2">
      <c r="A11" s="52" t="s">
        <v>7</v>
      </c>
      <c r="B11" s="46">
        <v>1685394</v>
      </c>
      <c r="C11" s="46">
        <v>2047494</v>
      </c>
      <c r="D11" s="46">
        <v>2003400</v>
      </c>
      <c r="E11" s="46">
        <v>318006</v>
      </c>
      <c r="F11" s="46"/>
      <c r="G11" s="46"/>
      <c r="H11" s="46">
        <v>44094</v>
      </c>
      <c r="I11" s="58">
        <v>0.98</v>
      </c>
      <c r="M11" s="16"/>
      <c r="N11" s="16"/>
    </row>
    <row r="12" spans="1:14" x14ac:dyDescent="0.2">
      <c r="A12" s="52" t="s">
        <v>8</v>
      </c>
      <c r="B12" s="46">
        <v>496002</v>
      </c>
      <c r="C12" s="46">
        <v>581214</v>
      </c>
      <c r="D12" s="46">
        <v>573282</v>
      </c>
      <c r="E12" s="46">
        <v>77280</v>
      </c>
      <c r="F12" s="46"/>
      <c r="G12" s="46"/>
      <c r="H12" s="46">
        <v>7932</v>
      </c>
      <c r="I12" s="58">
        <v>0.99</v>
      </c>
      <c r="M12" s="16"/>
      <c r="N12" s="16"/>
    </row>
    <row r="13" spans="1:14" x14ac:dyDescent="0.2">
      <c r="A13" s="52" t="s">
        <v>9</v>
      </c>
      <c r="B13" s="46">
        <v>638038</v>
      </c>
      <c r="C13" s="46">
        <v>745483</v>
      </c>
      <c r="D13" s="46">
        <v>826640</v>
      </c>
      <c r="E13" s="46">
        <v>188602</v>
      </c>
      <c r="F13" s="46"/>
      <c r="G13" s="46">
        <v>81157</v>
      </c>
      <c r="H13" s="46"/>
      <c r="I13" s="58">
        <v>1.1100000000000001</v>
      </c>
      <c r="M13" s="16"/>
      <c r="N13" s="16"/>
    </row>
    <row r="14" spans="1:14" x14ac:dyDescent="0.2">
      <c r="A14" s="52" t="s">
        <v>10</v>
      </c>
      <c r="B14" s="46">
        <v>327262</v>
      </c>
      <c r="C14" s="46">
        <v>393408</v>
      </c>
      <c r="D14" s="46">
        <v>350782</v>
      </c>
      <c r="E14" s="46">
        <v>23520</v>
      </c>
      <c r="F14" s="46"/>
      <c r="G14" s="46"/>
      <c r="H14" s="46">
        <v>42626</v>
      </c>
      <c r="I14" s="58">
        <v>0.89</v>
      </c>
      <c r="M14" s="16"/>
      <c r="N14" s="16"/>
    </row>
    <row r="15" spans="1:14" x14ac:dyDescent="0.2">
      <c r="A15" s="52" t="s">
        <v>48</v>
      </c>
      <c r="B15" s="46">
        <v>5484667</v>
      </c>
      <c r="C15" s="46">
        <v>6297799</v>
      </c>
      <c r="D15" s="46">
        <v>6056631</v>
      </c>
      <c r="E15" s="46">
        <v>571964</v>
      </c>
      <c r="F15" s="46"/>
      <c r="G15" s="46"/>
      <c r="H15" s="46">
        <v>241168</v>
      </c>
      <c r="I15" s="58">
        <v>0.96</v>
      </c>
      <c r="M15" s="16"/>
      <c r="N15" s="16"/>
    </row>
    <row r="16" spans="1:14" x14ac:dyDescent="0.2">
      <c r="A16" s="52" t="s">
        <v>12</v>
      </c>
      <c r="B16" s="46">
        <v>142945</v>
      </c>
      <c r="C16" s="46">
        <v>175613</v>
      </c>
      <c r="D16" s="46">
        <v>179735</v>
      </c>
      <c r="E16" s="46">
        <v>36790</v>
      </c>
      <c r="F16" s="46"/>
      <c r="G16" s="46">
        <v>4122</v>
      </c>
      <c r="H16" s="46"/>
      <c r="I16" s="58">
        <v>1.02</v>
      </c>
      <c r="M16" s="16"/>
      <c r="N16" s="16"/>
    </row>
    <row r="17" spans="1:14" x14ac:dyDescent="0.2">
      <c r="A17" s="52" t="s">
        <v>13</v>
      </c>
      <c r="B17" s="46">
        <v>1554463</v>
      </c>
      <c r="C17" s="46">
        <v>1901415</v>
      </c>
      <c r="D17" s="46">
        <v>2081381</v>
      </c>
      <c r="E17" s="46">
        <v>526918</v>
      </c>
      <c r="F17" s="46"/>
      <c r="G17" s="46">
        <v>179966</v>
      </c>
      <c r="H17" s="46"/>
      <c r="I17" s="58">
        <v>1.0900000000000001</v>
      </c>
      <c r="M17" s="16"/>
      <c r="N17" s="16"/>
    </row>
    <row r="18" spans="1:14" x14ac:dyDescent="0.2">
      <c r="A18" s="52" t="s">
        <v>14</v>
      </c>
      <c r="B18" s="46">
        <v>3820601</v>
      </c>
      <c r="C18" s="46">
        <v>4616089</v>
      </c>
      <c r="D18" s="46">
        <v>5544036</v>
      </c>
      <c r="E18" s="46">
        <v>1723435</v>
      </c>
      <c r="F18" s="46"/>
      <c r="G18" s="46">
        <v>927947</v>
      </c>
      <c r="H18" s="46"/>
      <c r="I18" s="58">
        <v>1.2</v>
      </c>
      <c r="M18" s="16"/>
      <c r="N18" s="16"/>
    </row>
    <row r="19" spans="1:14" x14ac:dyDescent="0.2">
      <c r="A19" s="52" t="s">
        <v>15</v>
      </c>
      <c r="B19" s="46">
        <v>9348324</v>
      </c>
      <c r="C19" s="46">
        <v>11262780</v>
      </c>
      <c r="D19" s="46">
        <v>12106961</v>
      </c>
      <c r="E19" s="46">
        <v>2758637</v>
      </c>
      <c r="F19" s="46"/>
      <c r="G19" s="46">
        <v>844181</v>
      </c>
      <c r="H19" s="46"/>
      <c r="I19" s="58">
        <v>1.07</v>
      </c>
      <c r="M19" s="16"/>
      <c r="N19" s="16"/>
    </row>
    <row r="20" spans="1:14" x14ac:dyDescent="0.2">
      <c r="A20" s="52" t="s">
        <v>16</v>
      </c>
      <c r="B20" s="46">
        <v>1715223</v>
      </c>
      <c r="C20" s="46">
        <v>2062127</v>
      </c>
      <c r="D20" s="46">
        <v>2013596</v>
      </c>
      <c r="E20" s="46">
        <v>298373</v>
      </c>
      <c r="F20" s="46"/>
      <c r="G20" s="46"/>
      <c r="H20" s="46">
        <v>48531</v>
      </c>
      <c r="I20" s="58">
        <v>0.98</v>
      </c>
      <c r="M20" s="16"/>
      <c r="N20" s="16"/>
    </row>
    <row r="21" spans="1:14" x14ac:dyDescent="0.2">
      <c r="A21" s="52" t="s">
        <v>17</v>
      </c>
      <c r="B21" s="46">
        <v>1003459</v>
      </c>
      <c r="C21" s="46">
        <v>1209735</v>
      </c>
      <c r="D21" s="46">
        <v>1276332</v>
      </c>
      <c r="E21" s="46">
        <v>272873</v>
      </c>
      <c r="F21" s="46"/>
      <c r="G21" s="46">
        <v>66597</v>
      </c>
      <c r="H21" s="46"/>
      <c r="I21" s="58">
        <v>1.06</v>
      </c>
      <c r="M21" s="16"/>
      <c r="N21" s="16"/>
    </row>
    <row r="22" spans="1:14" x14ac:dyDescent="0.2">
      <c r="A22" s="52" t="s">
        <v>18</v>
      </c>
      <c r="B22" s="46">
        <v>910093</v>
      </c>
      <c r="C22" s="46">
        <v>1072412</v>
      </c>
      <c r="D22" s="46">
        <v>988027</v>
      </c>
      <c r="E22" s="46">
        <v>77934</v>
      </c>
      <c r="F22" s="46"/>
      <c r="G22" s="46"/>
      <c r="H22" s="46">
        <v>84385</v>
      </c>
      <c r="I22" s="58">
        <v>0.92</v>
      </c>
      <c r="M22" s="16"/>
      <c r="N22" s="16"/>
    </row>
    <row r="23" spans="1:14" x14ac:dyDescent="0.2">
      <c r="A23" s="52" t="s">
        <v>19</v>
      </c>
      <c r="B23" s="46">
        <v>426018</v>
      </c>
      <c r="C23" s="46">
        <v>514785</v>
      </c>
      <c r="D23" s="46">
        <v>469956</v>
      </c>
      <c r="E23" s="46">
        <v>43938</v>
      </c>
      <c r="F23" s="46"/>
      <c r="G23" s="46"/>
      <c r="H23" s="46">
        <v>44829</v>
      </c>
      <c r="I23" s="58">
        <v>0.91</v>
      </c>
      <c r="M23" s="16"/>
      <c r="N23" s="16"/>
    </row>
    <row r="24" spans="1:14" x14ac:dyDescent="0.2">
      <c r="A24" s="52" t="s">
        <v>20</v>
      </c>
      <c r="B24" s="46">
        <v>1961434</v>
      </c>
      <c r="C24" s="46">
        <v>2364410</v>
      </c>
      <c r="D24" s="46">
        <v>2508958</v>
      </c>
      <c r="E24" s="46">
        <v>547524</v>
      </c>
      <c r="F24" s="46"/>
      <c r="G24" s="46">
        <v>144548</v>
      </c>
      <c r="H24" s="46"/>
      <c r="I24" s="58">
        <v>1.06</v>
      </c>
      <c r="M24" s="16"/>
      <c r="N24" s="16"/>
    </row>
    <row r="25" spans="1:14" x14ac:dyDescent="0.2">
      <c r="A25" s="52" t="s">
        <v>21</v>
      </c>
      <c r="B25" s="46">
        <v>3761691</v>
      </c>
      <c r="C25" s="46">
        <v>4538347</v>
      </c>
      <c r="D25" s="46">
        <v>5071258</v>
      </c>
      <c r="E25" s="46">
        <v>1309567</v>
      </c>
      <c r="F25" s="46"/>
      <c r="G25" s="46">
        <v>532911</v>
      </c>
      <c r="H25" s="46"/>
      <c r="I25" s="58">
        <v>1.1200000000000001</v>
      </c>
      <c r="M25" s="16"/>
      <c r="N25" s="16"/>
    </row>
    <row r="26" spans="1:14" x14ac:dyDescent="0.2">
      <c r="A26" s="52" t="s">
        <v>49</v>
      </c>
      <c r="B26" s="46">
        <v>87655</v>
      </c>
      <c r="C26" s="46">
        <v>106176</v>
      </c>
      <c r="D26" s="46">
        <v>95852</v>
      </c>
      <c r="E26" s="46">
        <v>8197</v>
      </c>
      <c r="F26" s="46"/>
      <c r="G26" s="46"/>
      <c r="H26" s="46">
        <v>10324</v>
      </c>
      <c r="I26" s="58">
        <v>0.9</v>
      </c>
      <c r="M26" s="16"/>
      <c r="N26" s="16"/>
    </row>
    <row r="27" spans="1:14" x14ac:dyDescent="0.2">
      <c r="A27" s="52" t="s">
        <v>50</v>
      </c>
      <c r="B27" s="46">
        <v>577080</v>
      </c>
      <c r="C27" s="46">
        <v>688014</v>
      </c>
      <c r="D27" s="46">
        <v>610872</v>
      </c>
      <c r="E27" s="46">
        <v>33792</v>
      </c>
      <c r="F27" s="46"/>
      <c r="G27" s="46"/>
      <c r="H27" s="46">
        <v>77142</v>
      </c>
      <c r="I27" s="58">
        <v>0.89</v>
      </c>
      <c r="M27" s="16"/>
      <c r="N27" s="16"/>
    </row>
    <row r="28" spans="1:14" x14ac:dyDescent="0.2">
      <c r="A28" s="52" t="s">
        <v>24</v>
      </c>
      <c r="B28" s="46">
        <v>1871723</v>
      </c>
      <c r="C28" s="46">
        <v>2271145</v>
      </c>
      <c r="D28" s="46">
        <v>2364138</v>
      </c>
      <c r="E28" s="46">
        <v>492415</v>
      </c>
      <c r="F28" s="46"/>
      <c r="G28" s="46">
        <v>92993</v>
      </c>
      <c r="H28" s="46"/>
      <c r="I28" s="58">
        <v>1.04</v>
      </c>
      <c r="M28" s="16"/>
      <c r="N28" s="16"/>
    </row>
    <row r="29" spans="1:14" x14ac:dyDescent="0.2">
      <c r="A29" s="52" t="s">
        <v>25</v>
      </c>
      <c r="B29" s="46">
        <v>772068</v>
      </c>
      <c r="C29" s="46">
        <v>929061</v>
      </c>
      <c r="D29" s="46">
        <v>828367</v>
      </c>
      <c r="E29" s="46">
        <v>56299</v>
      </c>
      <c r="F29" s="46"/>
      <c r="G29" s="46"/>
      <c r="H29" s="46">
        <v>100694</v>
      </c>
      <c r="I29" s="58">
        <v>0.89</v>
      </c>
      <c r="M29" s="16"/>
      <c r="N29" s="16"/>
    </row>
    <row r="30" spans="1:14" x14ac:dyDescent="0.2">
      <c r="A30" s="52" t="s">
        <v>51</v>
      </c>
      <c r="B30" s="46">
        <v>134534</v>
      </c>
      <c r="C30" s="46">
        <v>162568</v>
      </c>
      <c r="D30" s="46">
        <v>162531</v>
      </c>
      <c r="E30" s="46">
        <v>27997</v>
      </c>
      <c r="F30" s="46"/>
      <c r="G30" s="46"/>
      <c r="H30" s="46">
        <v>37</v>
      </c>
      <c r="I30" s="58">
        <v>1</v>
      </c>
      <c r="M30" s="16"/>
      <c r="N30" s="16"/>
    </row>
    <row r="31" spans="1:14" x14ac:dyDescent="0.2">
      <c r="A31" s="52" t="s">
        <v>27</v>
      </c>
      <c r="B31" s="46">
        <v>1141102</v>
      </c>
      <c r="C31" s="46">
        <v>1374526</v>
      </c>
      <c r="D31" s="46">
        <v>1335455</v>
      </c>
      <c r="E31" s="46">
        <v>194353</v>
      </c>
      <c r="F31" s="46"/>
      <c r="G31" s="46"/>
      <c r="H31" s="46">
        <v>39071</v>
      </c>
      <c r="I31" s="58">
        <v>0.97</v>
      </c>
      <c r="M31" s="16"/>
      <c r="N31" s="16"/>
    </row>
    <row r="32" spans="1:14" x14ac:dyDescent="0.2">
      <c r="A32" s="52" t="s">
        <v>28</v>
      </c>
      <c r="B32" s="46">
        <v>2831960</v>
      </c>
      <c r="C32" s="46">
        <v>3418500</v>
      </c>
      <c r="D32" s="46">
        <v>3613211</v>
      </c>
      <c r="E32" s="46">
        <v>781251</v>
      </c>
      <c r="F32" s="46"/>
      <c r="G32" s="46">
        <v>194711</v>
      </c>
      <c r="H32" s="46"/>
      <c r="I32" s="58">
        <v>1.06</v>
      </c>
      <c r="M32" s="16"/>
      <c r="N32" s="16"/>
    </row>
    <row r="33" spans="1:14" x14ac:dyDescent="0.2">
      <c r="A33" s="52" t="s">
        <v>29</v>
      </c>
      <c r="B33" s="46">
        <v>545890</v>
      </c>
      <c r="C33" s="46">
        <v>659450</v>
      </c>
      <c r="D33" s="46">
        <v>640905</v>
      </c>
      <c r="E33" s="46">
        <v>95015</v>
      </c>
      <c r="F33" s="46"/>
      <c r="G33" s="46"/>
      <c r="H33" s="46">
        <v>18545</v>
      </c>
      <c r="I33" s="58">
        <v>0.97</v>
      </c>
      <c r="M33" s="16"/>
      <c r="N33" s="16"/>
    </row>
    <row r="34" spans="1:14" x14ac:dyDescent="0.2">
      <c r="A34" s="52" t="s">
        <v>30</v>
      </c>
      <c r="B34" s="46">
        <v>1924681</v>
      </c>
      <c r="C34" s="46">
        <v>2344439</v>
      </c>
      <c r="D34" s="46">
        <v>2214035</v>
      </c>
      <c r="E34" s="46">
        <v>289354</v>
      </c>
      <c r="F34" s="46"/>
      <c r="G34" s="46"/>
      <c r="H34" s="46">
        <v>130404</v>
      </c>
      <c r="I34" s="58">
        <v>0.94000000000000006</v>
      </c>
      <c r="M34" s="16"/>
      <c r="N34" s="16"/>
    </row>
    <row r="35" spans="1:14" x14ac:dyDescent="0.2">
      <c r="A35" s="52" t="s">
        <v>31</v>
      </c>
      <c r="B35" s="46">
        <v>1972271</v>
      </c>
      <c r="C35" s="46">
        <v>2391062</v>
      </c>
      <c r="D35" s="46">
        <v>2692891</v>
      </c>
      <c r="E35" s="46">
        <v>720620</v>
      </c>
      <c r="F35" s="46"/>
      <c r="G35" s="46">
        <v>301829</v>
      </c>
      <c r="H35" s="46"/>
      <c r="I35" s="58">
        <v>1.1300000000000001</v>
      </c>
      <c r="M35" s="16"/>
      <c r="N35" s="16"/>
    </row>
    <row r="36" spans="1:14" x14ac:dyDescent="0.2">
      <c r="A36" s="26" t="s">
        <v>32</v>
      </c>
      <c r="B36" s="15">
        <v>52730460</v>
      </c>
      <c r="C36" s="15">
        <v>63188075</v>
      </c>
      <c r="D36" s="15">
        <v>66000612</v>
      </c>
      <c r="E36" s="15">
        <v>13270155</v>
      </c>
      <c r="F36" s="15">
        <v>0</v>
      </c>
      <c r="G36" s="15">
        <v>4048516</v>
      </c>
      <c r="H36" s="15">
        <v>1235977</v>
      </c>
      <c r="I36" s="21">
        <v>1.04</v>
      </c>
      <c r="J36" s="16"/>
      <c r="K36" s="16"/>
      <c r="M36" s="16"/>
      <c r="N36" s="16"/>
    </row>
    <row r="37" spans="1:14" x14ac:dyDescent="0.2">
      <c r="D37" s="41"/>
      <c r="E37" s="41"/>
      <c r="F37" s="41"/>
      <c r="G37" s="41"/>
      <c r="H37" s="41"/>
    </row>
    <row r="38" spans="1:14" x14ac:dyDescent="0.2">
      <c r="A38" s="34" t="s">
        <v>38</v>
      </c>
      <c r="B38" s="34"/>
      <c r="C38" s="34"/>
      <c r="D38" s="35"/>
      <c r="E38" s="35"/>
      <c r="F38" s="35"/>
      <c r="G38" s="35"/>
      <c r="H38" s="35"/>
      <c r="I38" s="34"/>
      <c r="J38" s="34"/>
      <c r="K38" s="23"/>
      <c r="L38" s="34"/>
      <c r="M38" s="33"/>
    </row>
    <row r="39" spans="1:14" x14ac:dyDescent="0.2">
      <c r="A39" s="34" t="s">
        <v>68</v>
      </c>
      <c r="B39" s="34"/>
      <c r="C39" s="34"/>
      <c r="D39" s="35"/>
      <c r="E39" s="35"/>
      <c r="F39" s="35"/>
      <c r="G39" s="35"/>
      <c r="H39" s="35"/>
      <c r="I39" s="34"/>
      <c r="J39" s="34"/>
      <c r="K39" s="23"/>
      <c r="L39" s="34"/>
      <c r="M39" s="33"/>
    </row>
    <row r="40" spans="1:14" ht="27" customHeight="1" x14ac:dyDescent="0.2">
      <c r="A40" s="153" t="s">
        <v>125</v>
      </c>
      <c r="B40" s="153"/>
      <c r="C40" s="153"/>
      <c r="D40" s="153"/>
      <c r="E40" s="153"/>
      <c r="F40" s="153"/>
      <c r="G40" s="153"/>
      <c r="H40" s="153"/>
      <c r="I40" s="153"/>
      <c r="J40" s="30"/>
      <c r="K40" s="30"/>
      <c r="L40" s="30"/>
      <c r="M40" s="33"/>
    </row>
    <row r="42" spans="1:14" x14ac:dyDescent="0.2">
      <c r="A42" s="2" t="s">
        <v>62</v>
      </c>
      <c r="B42" s="2"/>
      <c r="E42" s="34"/>
      <c r="F42" s="34"/>
      <c r="G42" s="34"/>
      <c r="H42" s="35"/>
      <c r="I42" s="35"/>
      <c r="J42" s="35"/>
      <c r="K42" s="35"/>
      <c r="L42" s="35"/>
      <c r="M42" s="35"/>
      <c r="N42" s="34"/>
    </row>
    <row r="43" spans="1:14" ht="63.75" x14ac:dyDescent="0.2">
      <c r="A43" s="51" t="s">
        <v>59</v>
      </c>
      <c r="B43" s="22" t="s">
        <v>60</v>
      </c>
      <c r="C43" s="90" t="s">
        <v>63</v>
      </c>
      <c r="E43" s="34"/>
      <c r="F43" s="34"/>
      <c r="G43" s="34"/>
      <c r="H43" s="35"/>
      <c r="I43" s="35"/>
      <c r="J43" s="35"/>
      <c r="K43" s="35"/>
      <c r="L43" s="35"/>
      <c r="M43" s="35"/>
      <c r="N43" s="34"/>
    </row>
    <row r="44" spans="1:14" x14ac:dyDescent="0.2">
      <c r="A44" s="39" t="s">
        <v>1</v>
      </c>
      <c r="B44" s="86">
        <v>0.87</v>
      </c>
      <c r="C44" s="43">
        <v>1</v>
      </c>
      <c r="E44" s="153"/>
      <c r="F44" s="153"/>
      <c r="G44" s="153"/>
      <c r="H44" s="153"/>
      <c r="I44" s="153"/>
      <c r="J44" s="153"/>
      <c r="K44" s="153"/>
      <c r="L44" s="153"/>
      <c r="M44" s="153"/>
      <c r="N44" s="153"/>
    </row>
    <row r="45" spans="1:14" x14ac:dyDescent="0.2">
      <c r="A45" s="14" t="s">
        <v>50</v>
      </c>
      <c r="B45" s="20">
        <v>0.89</v>
      </c>
      <c r="C45" s="43">
        <v>1</v>
      </c>
      <c r="E45" s="153"/>
      <c r="F45" s="153"/>
      <c r="G45" s="153"/>
      <c r="H45" s="153"/>
      <c r="I45" s="153"/>
      <c r="J45" s="153"/>
      <c r="K45" s="153"/>
      <c r="L45" s="153"/>
      <c r="M45" s="153"/>
      <c r="N45" s="153"/>
    </row>
    <row r="46" spans="1:14" x14ac:dyDescent="0.2">
      <c r="A46" s="14" t="s">
        <v>25</v>
      </c>
      <c r="B46" s="20">
        <v>0.89</v>
      </c>
      <c r="C46" s="43">
        <v>1</v>
      </c>
    </row>
    <row r="47" spans="1:14" x14ac:dyDescent="0.2">
      <c r="A47" s="14" t="s">
        <v>10</v>
      </c>
      <c r="B47" s="20">
        <v>0.89</v>
      </c>
      <c r="C47" s="43">
        <v>1</v>
      </c>
    </row>
    <row r="48" spans="1:14" x14ac:dyDescent="0.2">
      <c r="A48" s="14" t="s">
        <v>49</v>
      </c>
      <c r="B48" s="20">
        <v>0.9</v>
      </c>
      <c r="C48" s="59">
        <v>1</v>
      </c>
    </row>
    <row r="49" spans="1:3" x14ac:dyDescent="0.2">
      <c r="A49" s="14" t="s">
        <v>0</v>
      </c>
      <c r="B49" s="20">
        <v>0.91</v>
      </c>
      <c r="C49" s="43">
        <v>1</v>
      </c>
    </row>
    <row r="50" spans="1:3" x14ac:dyDescent="0.2">
      <c r="A50" s="14" t="s">
        <v>19</v>
      </c>
      <c r="B50" s="20">
        <v>0.91</v>
      </c>
      <c r="C50" s="43">
        <v>1</v>
      </c>
    </row>
    <row r="51" spans="1:3" x14ac:dyDescent="0.2">
      <c r="A51" s="14" t="s">
        <v>18</v>
      </c>
      <c r="B51" s="20">
        <v>0.92</v>
      </c>
      <c r="C51" s="43">
        <v>1</v>
      </c>
    </row>
    <row r="52" spans="1:3" x14ac:dyDescent="0.2">
      <c r="A52" s="14" t="s">
        <v>30</v>
      </c>
      <c r="B52" s="20">
        <v>0.94000000000000006</v>
      </c>
      <c r="C52" s="43">
        <v>1</v>
      </c>
    </row>
    <row r="53" spans="1:3" x14ac:dyDescent="0.2">
      <c r="A53" s="14" t="s">
        <v>48</v>
      </c>
      <c r="B53" s="20">
        <v>0.96</v>
      </c>
      <c r="C53" s="43">
        <v>1</v>
      </c>
    </row>
    <row r="54" spans="1:3" x14ac:dyDescent="0.2">
      <c r="A54" s="14" t="s">
        <v>27</v>
      </c>
      <c r="B54" s="20">
        <v>0.97</v>
      </c>
      <c r="C54" s="43">
        <v>1</v>
      </c>
    </row>
    <row r="55" spans="1:3" x14ac:dyDescent="0.2">
      <c r="A55" s="14" t="s">
        <v>29</v>
      </c>
      <c r="B55" s="20">
        <v>0.97</v>
      </c>
      <c r="C55" s="43">
        <v>1</v>
      </c>
    </row>
    <row r="56" spans="1:3" x14ac:dyDescent="0.2">
      <c r="A56" s="39" t="s">
        <v>16</v>
      </c>
      <c r="B56" s="55">
        <v>0.98</v>
      </c>
      <c r="C56" s="43">
        <v>1</v>
      </c>
    </row>
    <row r="57" spans="1:3" x14ac:dyDescent="0.2">
      <c r="A57" s="14" t="s">
        <v>7</v>
      </c>
      <c r="B57" s="20">
        <v>0.98</v>
      </c>
      <c r="C57" s="43">
        <v>1</v>
      </c>
    </row>
    <row r="58" spans="1:3" x14ac:dyDescent="0.2">
      <c r="A58" s="14" t="s">
        <v>8</v>
      </c>
      <c r="B58" s="20">
        <v>0.99</v>
      </c>
      <c r="C58" s="43">
        <v>1</v>
      </c>
    </row>
    <row r="59" spans="1:3" x14ac:dyDescent="0.2">
      <c r="A59" s="14" t="s">
        <v>46</v>
      </c>
      <c r="B59" s="20">
        <v>0.99</v>
      </c>
      <c r="C59" s="43">
        <v>1</v>
      </c>
    </row>
    <row r="60" spans="1:3" x14ac:dyDescent="0.2">
      <c r="A60" s="14" t="s">
        <v>2</v>
      </c>
      <c r="B60" s="20">
        <v>0.99</v>
      </c>
      <c r="C60" s="59">
        <v>1</v>
      </c>
    </row>
    <row r="61" spans="1:3" x14ac:dyDescent="0.2">
      <c r="A61" s="14" t="s">
        <v>51</v>
      </c>
      <c r="B61" s="20">
        <v>1</v>
      </c>
      <c r="C61" s="43">
        <v>1</v>
      </c>
    </row>
    <row r="62" spans="1:3" x14ac:dyDescent="0.2">
      <c r="A62" s="14" t="s">
        <v>12</v>
      </c>
      <c r="B62" s="20">
        <v>1.02</v>
      </c>
      <c r="C62" s="43">
        <v>1</v>
      </c>
    </row>
    <row r="63" spans="1:3" x14ac:dyDescent="0.2">
      <c r="A63" s="14" t="s">
        <v>24</v>
      </c>
      <c r="B63" s="20">
        <v>1.04</v>
      </c>
      <c r="C63" s="43">
        <v>1</v>
      </c>
    </row>
    <row r="64" spans="1:3" x14ac:dyDescent="0.2">
      <c r="A64" s="14" t="s">
        <v>32</v>
      </c>
      <c r="B64" s="20">
        <v>1.04</v>
      </c>
      <c r="C64" s="43">
        <v>1</v>
      </c>
    </row>
    <row r="65" spans="1:3" x14ac:dyDescent="0.2">
      <c r="A65" s="14" t="s">
        <v>17</v>
      </c>
      <c r="B65" s="20">
        <v>1.06</v>
      </c>
      <c r="C65" s="43">
        <v>1</v>
      </c>
    </row>
    <row r="66" spans="1:3" x14ac:dyDescent="0.2">
      <c r="A66" s="14" t="s">
        <v>28</v>
      </c>
      <c r="B66" s="20">
        <v>1.06</v>
      </c>
      <c r="C66" s="43">
        <v>1</v>
      </c>
    </row>
    <row r="67" spans="1:3" x14ac:dyDescent="0.2">
      <c r="A67" s="14" t="s">
        <v>20</v>
      </c>
      <c r="B67" s="20">
        <v>1.06</v>
      </c>
      <c r="C67" s="43">
        <v>1</v>
      </c>
    </row>
    <row r="68" spans="1:3" x14ac:dyDescent="0.2">
      <c r="A68" s="39" t="s">
        <v>4</v>
      </c>
      <c r="B68" s="40">
        <v>1.06</v>
      </c>
      <c r="C68" s="43">
        <v>1</v>
      </c>
    </row>
    <row r="69" spans="1:3" x14ac:dyDescent="0.2">
      <c r="A69" s="14" t="s">
        <v>15</v>
      </c>
      <c r="B69" s="20">
        <v>1.07</v>
      </c>
      <c r="C69" s="43">
        <v>1</v>
      </c>
    </row>
    <row r="70" spans="1:3" x14ac:dyDescent="0.2">
      <c r="A70" s="14" t="s">
        <v>13</v>
      </c>
      <c r="B70" s="20">
        <v>1.0900000000000001</v>
      </c>
      <c r="C70" s="43">
        <v>1</v>
      </c>
    </row>
    <row r="71" spans="1:3" x14ac:dyDescent="0.2">
      <c r="A71" s="14" t="s">
        <v>9</v>
      </c>
      <c r="B71" s="20">
        <v>1.1100000000000001</v>
      </c>
      <c r="C71" s="43">
        <v>1</v>
      </c>
    </row>
    <row r="72" spans="1:3" x14ac:dyDescent="0.2">
      <c r="A72" s="14" t="s">
        <v>21</v>
      </c>
      <c r="B72" s="20">
        <v>1.1200000000000001</v>
      </c>
      <c r="C72" s="43">
        <v>1</v>
      </c>
    </row>
    <row r="73" spans="1:3" x14ac:dyDescent="0.2">
      <c r="A73" s="14" t="s">
        <v>31</v>
      </c>
      <c r="B73" s="20">
        <v>1.1300000000000001</v>
      </c>
      <c r="C73" s="43">
        <v>1</v>
      </c>
    </row>
    <row r="74" spans="1:3" x14ac:dyDescent="0.2">
      <c r="A74" s="14" t="s">
        <v>6</v>
      </c>
      <c r="B74" s="20">
        <v>1.1500000000000001</v>
      </c>
      <c r="C74" s="43">
        <v>1</v>
      </c>
    </row>
    <row r="75" spans="1:3" x14ac:dyDescent="0.2">
      <c r="A75" s="14" t="s">
        <v>47</v>
      </c>
      <c r="B75" s="20">
        <v>1.2</v>
      </c>
      <c r="C75" s="43">
        <v>1</v>
      </c>
    </row>
    <row r="76" spans="1:3" x14ac:dyDescent="0.2">
      <c r="A76" s="24" t="s">
        <v>14</v>
      </c>
      <c r="B76" s="25">
        <v>1.2</v>
      </c>
      <c r="C76" s="44">
        <v>1</v>
      </c>
    </row>
  </sheetData>
  <sortState ref="A44:B76">
    <sortCondition ref="B44:B76"/>
  </sortState>
  <mergeCells count="4">
    <mergeCell ref="A1:L1"/>
    <mergeCell ref="E44:N44"/>
    <mergeCell ref="E45:N45"/>
    <mergeCell ref="A40:I40"/>
  </mergeCells>
  <conditionalFormatting sqref="N4:N36">
    <cfRule type="cellIs" dxfId="0" priority="3" operator="greaterThan">
      <formula>0</formula>
    </cfRule>
  </conditionalFormatting>
  <conditionalFormatting sqref="I4:I36">
    <cfRule type="dataBar" priority="2">
      <dataBar>
        <cfvo type="min"/>
        <cfvo type="max"/>
        <color rgb="FF638EC6"/>
      </dataBar>
      <extLst>
        <ext xmlns:x14="http://schemas.microsoft.com/office/spreadsheetml/2009/9/main" uri="{B025F937-C7B1-47D3-B67F-A62EFF666E3E}">
          <x14:id>{995ACBEB-831D-45D1-A0EA-98C140333706}</x14:id>
        </ext>
      </extLst>
    </cfRule>
  </conditionalFormatting>
  <conditionalFormatting sqref="B44:B76">
    <cfRule type="dataBar" priority="1">
      <dataBar>
        <cfvo type="min"/>
        <cfvo type="max"/>
        <color rgb="FF638EC6"/>
      </dataBar>
      <extLst>
        <ext xmlns:x14="http://schemas.microsoft.com/office/spreadsheetml/2009/9/main" uri="{B025F937-C7B1-47D3-B67F-A62EFF666E3E}">
          <x14:id>{F8F3A71D-879A-46B9-9B14-D621DC1C9F74}</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995ACBEB-831D-45D1-A0EA-98C140333706}">
            <x14:dataBar minLength="0" maxLength="100" border="1" negativeBarBorderColorSameAsPositive="0">
              <x14:cfvo type="autoMin"/>
              <x14:cfvo type="autoMax"/>
              <x14:borderColor rgb="FF638EC6"/>
              <x14:negativeFillColor rgb="FFFF0000"/>
              <x14:negativeBorderColor rgb="FFFF0000"/>
              <x14:axisColor rgb="FF000000"/>
            </x14:dataBar>
          </x14:cfRule>
          <xm:sqref>I4:I36</xm:sqref>
        </x14:conditionalFormatting>
        <x14:conditionalFormatting xmlns:xm="http://schemas.microsoft.com/office/excel/2006/main">
          <x14:cfRule type="dataBar" id="{F8F3A71D-879A-46B9-9B14-D621DC1C9F74}">
            <x14:dataBar minLength="0" maxLength="100" border="1" negativeBarBorderColorSameAsPositive="0">
              <x14:cfvo type="autoMin"/>
              <x14:cfvo type="autoMax"/>
              <x14:borderColor rgb="FF638EC6"/>
              <x14:negativeFillColor rgb="FFFF0000"/>
              <x14:negativeBorderColor rgb="FFFF0000"/>
              <x14:axisColor rgb="FF000000"/>
            </x14:dataBar>
          </x14:cfRule>
          <xm:sqref>B44:B76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8"/>
  <sheetViews>
    <sheetView zoomScaleNormal="100" workbookViewId="0">
      <selection sqref="A1:P1"/>
    </sheetView>
  </sheetViews>
  <sheetFormatPr defaultColWidth="24" defaultRowHeight="12.75" x14ac:dyDescent="0.2"/>
  <cols>
    <col min="1" max="1" customWidth="true" style="93" width="21.0" collapsed="false"/>
    <col min="2" max="3" customWidth="true" style="94" width="14.7109375" collapsed="false"/>
    <col min="4" max="4" customWidth="true" style="93" width="14.7109375" collapsed="false"/>
    <col min="5" max="6" customWidth="true" style="94" width="14.7109375" collapsed="false"/>
    <col min="7" max="7" customWidth="true" style="93" width="14.7109375" collapsed="false"/>
    <col min="8" max="9" customWidth="true" style="94" width="14.7109375" collapsed="false"/>
    <col min="10" max="10" customWidth="true" style="93" width="14.7109375" collapsed="false"/>
    <col min="11" max="12" customWidth="true" style="94" width="14.7109375" collapsed="false"/>
    <col min="13" max="13" customWidth="true" style="93" width="14.7109375" collapsed="false"/>
    <col min="14" max="14" customWidth="true" style="94" width="20.140625" collapsed="false"/>
    <col min="15" max="16" customWidth="true" style="142" width="14.7109375" collapsed="false"/>
    <col min="17" max="17" customWidth="true" style="143" width="14.7109375" collapsed="false"/>
    <col min="18" max="18" customWidth="true" style="93" width="13.42578125" collapsed="false"/>
    <col min="19" max="16384" style="93" width="24.0" collapsed="false"/>
  </cols>
  <sheetData>
    <row r="1" spans="1:31" ht="12.75" customHeight="1" x14ac:dyDescent="0.2">
      <c r="A1" s="169" t="s">
        <v>152</v>
      </c>
      <c r="B1" s="169"/>
      <c r="C1" s="169"/>
      <c r="D1" s="169"/>
      <c r="E1" s="169"/>
      <c r="F1" s="169"/>
      <c r="G1" s="169"/>
      <c r="H1" s="169"/>
      <c r="I1" s="169"/>
      <c r="J1" s="169"/>
      <c r="K1" s="169"/>
      <c r="L1" s="169"/>
      <c r="M1" s="169"/>
      <c r="N1" s="169"/>
      <c r="O1" s="169"/>
      <c r="P1" s="170"/>
      <c r="Q1" s="135"/>
    </row>
    <row r="2" spans="1:31" x14ac:dyDescent="0.2">
      <c r="O2" s="136"/>
      <c r="P2" s="136"/>
      <c r="Q2" s="137"/>
    </row>
    <row r="3" spans="1:31" s="117" customFormat="1" ht="33" customHeight="1" x14ac:dyDescent="0.2">
      <c r="A3" s="171" t="s">
        <v>59</v>
      </c>
      <c r="B3" s="173" t="s">
        <v>151</v>
      </c>
      <c r="C3" s="173"/>
      <c r="D3" s="173"/>
      <c r="E3" s="174" t="s">
        <v>129</v>
      </c>
      <c r="F3" s="175"/>
      <c r="G3" s="176"/>
      <c r="H3" s="174" t="s">
        <v>150</v>
      </c>
      <c r="I3" s="175"/>
      <c r="J3" s="176"/>
      <c r="K3" s="174" t="s">
        <v>149</v>
      </c>
      <c r="L3" s="175"/>
      <c r="M3" s="176"/>
      <c r="N3" s="134" t="s">
        <v>148</v>
      </c>
      <c r="O3" s="177" t="s">
        <v>45</v>
      </c>
      <c r="P3" s="177"/>
      <c r="Q3" s="177"/>
    </row>
    <row r="4" spans="1:31" s="117" customFormat="1" ht="51" x14ac:dyDescent="0.2">
      <c r="A4" s="172"/>
      <c r="B4" s="132" t="s">
        <v>147</v>
      </c>
      <c r="C4" s="134" t="s">
        <v>141</v>
      </c>
      <c r="D4" s="133" t="s">
        <v>146</v>
      </c>
      <c r="E4" s="132" t="s">
        <v>143</v>
      </c>
      <c r="F4" s="130" t="s">
        <v>141</v>
      </c>
      <c r="G4" s="131" t="s">
        <v>145</v>
      </c>
      <c r="H4" s="132" t="s">
        <v>143</v>
      </c>
      <c r="I4" s="130" t="s">
        <v>141</v>
      </c>
      <c r="J4" s="131" t="s">
        <v>144</v>
      </c>
      <c r="K4" s="132" t="s">
        <v>143</v>
      </c>
      <c r="L4" s="130" t="s">
        <v>141</v>
      </c>
      <c r="M4" s="131" t="s">
        <v>142</v>
      </c>
      <c r="N4" s="130" t="s">
        <v>141</v>
      </c>
      <c r="O4" s="132" t="s">
        <v>69</v>
      </c>
      <c r="P4" s="132" t="s">
        <v>140</v>
      </c>
      <c r="Q4" s="138" t="s">
        <v>139</v>
      </c>
      <c r="R4" s="129"/>
      <c r="S4" s="129"/>
      <c r="T4" s="129"/>
      <c r="U4" s="129"/>
      <c r="V4" s="129"/>
      <c r="W4" s="129"/>
      <c r="X4" s="129"/>
      <c r="Y4" s="129"/>
      <c r="Z4" s="129"/>
      <c r="AA4" s="129"/>
      <c r="AB4" s="129"/>
      <c r="AC4" s="129"/>
      <c r="AD4" s="128"/>
      <c r="AE4" s="127"/>
    </row>
    <row r="5" spans="1:31" x14ac:dyDescent="0.2">
      <c r="A5" s="96" t="s">
        <v>0</v>
      </c>
      <c r="B5" s="99">
        <v>1510806</v>
      </c>
      <c r="C5" s="95">
        <v>1428879</v>
      </c>
      <c r="D5" s="125">
        <v>0.95000000000000007</v>
      </c>
      <c r="E5" s="99">
        <v>386149</v>
      </c>
      <c r="F5" s="99">
        <v>284668</v>
      </c>
      <c r="G5" s="125">
        <v>0.74</v>
      </c>
      <c r="H5" s="126">
        <v>28792</v>
      </c>
      <c r="I5" s="99">
        <v>43773</v>
      </c>
      <c r="J5" s="125">
        <v>1.52</v>
      </c>
      <c r="K5" s="95">
        <v>46582</v>
      </c>
      <c r="L5" s="95">
        <v>31273</v>
      </c>
      <c r="M5" s="125">
        <v>0.67</v>
      </c>
      <c r="N5" s="95">
        <v>921</v>
      </c>
      <c r="O5" s="99">
        <v>1972328</v>
      </c>
      <c r="P5" s="99">
        <v>1789513</v>
      </c>
      <c r="Q5" s="125">
        <v>0.91</v>
      </c>
      <c r="R5" s="120"/>
      <c r="S5" s="120"/>
      <c r="T5" s="120"/>
      <c r="U5" s="120"/>
      <c r="V5" s="120"/>
      <c r="W5" s="120"/>
      <c r="X5" s="120"/>
      <c r="Y5" s="120"/>
      <c r="Z5" s="120"/>
      <c r="AA5" s="120"/>
      <c r="AB5" s="120"/>
      <c r="AC5" s="120"/>
      <c r="AD5" s="120"/>
    </row>
    <row r="6" spans="1:31" x14ac:dyDescent="0.2">
      <c r="A6" s="96" t="s">
        <v>1</v>
      </c>
      <c r="B6" s="99">
        <v>862983</v>
      </c>
      <c r="C6" s="95">
        <v>864648</v>
      </c>
      <c r="D6" s="125">
        <v>1</v>
      </c>
      <c r="E6" s="99">
        <v>218467</v>
      </c>
      <c r="F6" s="99">
        <v>50073</v>
      </c>
      <c r="G6" s="125">
        <v>0.23</v>
      </c>
      <c r="H6" s="126">
        <v>38618</v>
      </c>
      <c r="I6" s="99">
        <v>88221</v>
      </c>
      <c r="J6" s="125">
        <v>2.2800000000000002</v>
      </c>
      <c r="K6" s="95">
        <v>34767</v>
      </c>
      <c r="L6" s="95">
        <v>5588</v>
      </c>
      <c r="M6" s="125">
        <v>0.16</v>
      </c>
      <c r="N6" s="95">
        <v>35</v>
      </c>
      <c r="O6" s="99">
        <v>1154835</v>
      </c>
      <c r="P6" s="99">
        <v>1008564</v>
      </c>
      <c r="Q6" s="125">
        <v>0.87</v>
      </c>
      <c r="R6" s="120"/>
      <c r="S6" s="120"/>
      <c r="T6" s="120"/>
      <c r="U6" s="120"/>
      <c r="V6" s="120"/>
      <c r="W6" s="120"/>
      <c r="X6" s="120"/>
      <c r="Y6" s="120"/>
      <c r="Z6" s="120"/>
      <c r="AA6" s="120"/>
      <c r="AB6" s="120"/>
      <c r="AC6" s="120"/>
      <c r="AD6" s="120"/>
    </row>
    <row r="7" spans="1:31" x14ac:dyDescent="0.2">
      <c r="A7" s="96" t="s">
        <v>2</v>
      </c>
      <c r="B7" s="99">
        <v>516244</v>
      </c>
      <c r="C7" s="95">
        <v>589142</v>
      </c>
      <c r="D7" s="125">
        <v>1.1400000000000001</v>
      </c>
      <c r="E7" s="99">
        <v>103105</v>
      </c>
      <c r="F7" s="99">
        <v>7695</v>
      </c>
      <c r="G7" s="125">
        <v>7.0000000000000007E-2</v>
      </c>
      <c r="H7" s="126">
        <v>28873</v>
      </c>
      <c r="I7" s="99">
        <v>56061</v>
      </c>
      <c r="J7" s="125">
        <v>1.94</v>
      </c>
      <c r="K7" s="95">
        <v>27290</v>
      </c>
      <c r="L7" s="99">
        <v>14102</v>
      </c>
      <c r="M7" s="125">
        <v>0.52</v>
      </c>
      <c r="N7" s="95">
        <v>530</v>
      </c>
      <c r="O7" s="99">
        <v>675511</v>
      </c>
      <c r="P7" s="99">
        <v>667529</v>
      </c>
      <c r="Q7" s="125">
        <v>0.99</v>
      </c>
      <c r="R7" s="120"/>
      <c r="S7" s="120"/>
      <c r="T7" s="120"/>
      <c r="U7" s="120"/>
      <c r="V7" s="120"/>
      <c r="W7" s="120"/>
      <c r="X7" s="120"/>
      <c r="Y7" s="120"/>
      <c r="Z7" s="120"/>
      <c r="AA7" s="120"/>
      <c r="AB7" s="120"/>
      <c r="AC7" s="120"/>
      <c r="AD7" s="120"/>
    </row>
    <row r="8" spans="1:31" x14ac:dyDescent="0.2">
      <c r="A8" s="96" t="s">
        <v>46</v>
      </c>
      <c r="B8" s="99">
        <v>617100</v>
      </c>
      <c r="C8" s="95">
        <v>652643</v>
      </c>
      <c r="D8" s="125">
        <v>1.06</v>
      </c>
      <c r="E8" s="99">
        <v>30394</v>
      </c>
      <c r="F8" s="99">
        <v>8085</v>
      </c>
      <c r="G8" s="125">
        <v>0.27</v>
      </c>
      <c r="H8" s="126">
        <v>19362</v>
      </c>
      <c r="I8" s="99">
        <v>4623</v>
      </c>
      <c r="J8" s="125">
        <v>0.24</v>
      </c>
      <c r="K8" s="95">
        <v>18365</v>
      </c>
      <c r="L8" s="99">
        <v>2975</v>
      </c>
      <c r="M8" s="125">
        <v>0.16</v>
      </c>
      <c r="N8" s="95">
        <v>7770</v>
      </c>
      <c r="O8" s="99">
        <v>685222</v>
      </c>
      <c r="P8" s="99">
        <v>676095</v>
      </c>
      <c r="Q8" s="125">
        <v>0.99</v>
      </c>
      <c r="R8" s="120"/>
      <c r="S8" s="120"/>
      <c r="T8" s="120"/>
      <c r="U8" s="120"/>
      <c r="V8" s="120"/>
      <c r="W8" s="120"/>
      <c r="X8" s="120"/>
      <c r="Y8" s="120"/>
      <c r="Z8" s="120"/>
      <c r="AA8" s="120"/>
      <c r="AB8" s="120"/>
      <c r="AC8" s="120"/>
      <c r="AD8" s="120"/>
    </row>
    <row r="9" spans="1:31" x14ac:dyDescent="0.2">
      <c r="A9" s="96" t="s">
        <v>4</v>
      </c>
      <c r="B9" s="99">
        <v>658615</v>
      </c>
      <c r="C9" s="95">
        <v>773010</v>
      </c>
      <c r="D9" s="125">
        <v>1.17</v>
      </c>
      <c r="E9" s="99">
        <v>131428</v>
      </c>
      <c r="F9" s="99">
        <v>55434</v>
      </c>
      <c r="G9" s="125">
        <v>0.42</v>
      </c>
      <c r="H9" s="126">
        <v>11622</v>
      </c>
      <c r="I9" s="99">
        <v>25374</v>
      </c>
      <c r="J9" s="125">
        <v>2.1800000000000002</v>
      </c>
      <c r="K9" s="95">
        <v>18052</v>
      </c>
      <c r="L9" s="99">
        <v>16848</v>
      </c>
      <c r="M9" s="125">
        <v>0.93</v>
      </c>
      <c r="N9" s="95">
        <v>2290</v>
      </c>
      <c r="O9" s="99">
        <v>819717</v>
      </c>
      <c r="P9" s="99">
        <v>872956</v>
      </c>
      <c r="Q9" s="125">
        <v>1.06</v>
      </c>
      <c r="R9" s="120"/>
      <c r="S9" s="120"/>
      <c r="T9" s="120"/>
      <c r="U9" s="120"/>
      <c r="V9" s="120"/>
      <c r="W9" s="120"/>
      <c r="X9" s="120"/>
      <c r="Y9" s="120"/>
      <c r="Z9" s="120"/>
      <c r="AA9" s="120"/>
      <c r="AB9" s="120"/>
      <c r="AC9" s="120"/>
      <c r="AD9" s="120"/>
    </row>
    <row r="10" spans="1:31" x14ac:dyDescent="0.2">
      <c r="A10" s="96" t="s">
        <v>47</v>
      </c>
      <c r="B10" s="99">
        <v>1192189</v>
      </c>
      <c r="C10" s="99">
        <v>1396384</v>
      </c>
      <c r="D10" s="125">
        <v>1.17</v>
      </c>
      <c r="E10" s="99">
        <v>92815</v>
      </c>
      <c r="F10" s="99">
        <v>40030</v>
      </c>
      <c r="G10" s="125">
        <v>0.43</v>
      </c>
      <c r="H10" s="126">
        <v>39632</v>
      </c>
      <c r="I10" s="99">
        <v>128600</v>
      </c>
      <c r="J10" s="125">
        <v>3.24</v>
      </c>
      <c r="K10" s="95">
        <v>37039</v>
      </c>
      <c r="L10" s="99">
        <v>61532</v>
      </c>
      <c r="M10" s="125">
        <v>1.6600000000000001</v>
      </c>
      <c r="N10" s="95">
        <v>3508</v>
      </c>
      <c r="O10" s="99">
        <v>1361675</v>
      </c>
      <c r="P10" s="99">
        <v>1630054</v>
      </c>
      <c r="Q10" s="125">
        <v>1.2</v>
      </c>
      <c r="R10" s="120"/>
      <c r="S10" s="120"/>
      <c r="T10" s="120"/>
      <c r="U10" s="120"/>
      <c r="V10" s="120"/>
      <c r="W10" s="120"/>
      <c r="X10" s="120"/>
      <c r="Y10" s="120"/>
      <c r="Z10" s="120"/>
      <c r="AA10" s="120"/>
      <c r="AB10" s="120"/>
      <c r="AC10" s="120"/>
      <c r="AD10" s="120"/>
    </row>
    <row r="11" spans="1:31" x14ac:dyDescent="0.2">
      <c r="A11" s="96" t="s">
        <v>6</v>
      </c>
      <c r="B11" s="99">
        <v>1962771</v>
      </c>
      <c r="C11" s="99">
        <v>2180538</v>
      </c>
      <c r="D11" s="125">
        <v>1.1100000000000001</v>
      </c>
      <c r="E11" s="99">
        <v>294278</v>
      </c>
      <c r="F11" s="99">
        <v>248443</v>
      </c>
      <c r="G11" s="125">
        <v>0.84</v>
      </c>
      <c r="H11" s="126">
        <v>67381</v>
      </c>
      <c r="I11" s="99">
        <v>126288</v>
      </c>
      <c r="J11" s="125">
        <v>1.87</v>
      </c>
      <c r="K11" s="95">
        <v>66303</v>
      </c>
      <c r="L11" s="99">
        <v>191399</v>
      </c>
      <c r="M11" s="125">
        <v>2.89</v>
      </c>
      <c r="N11" s="95">
        <v>0</v>
      </c>
      <c r="O11" s="99">
        <v>2390733</v>
      </c>
      <c r="P11" s="99">
        <v>2746668</v>
      </c>
      <c r="Q11" s="125">
        <v>1.1500000000000001</v>
      </c>
      <c r="R11" s="120"/>
      <c r="S11" s="120"/>
      <c r="T11" s="120"/>
      <c r="U11" s="120"/>
      <c r="V11" s="120"/>
      <c r="W11" s="120"/>
      <c r="X11" s="120"/>
      <c r="Y11" s="120"/>
      <c r="Z11" s="120"/>
      <c r="AA11" s="120"/>
      <c r="AB11" s="120"/>
      <c r="AC11" s="120"/>
      <c r="AD11" s="120"/>
    </row>
    <row r="12" spans="1:31" x14ac:dyDescent="0.2">
      <c r="A12" s="96" t="s">
        <v>7</v>
      </c>
      <c r="B12" s="99">
        <v>1810501</v>
      </c>
      <c r="C12" s="95">
        <v>1999571</v>
      </c>
      <c r="D12" s="125">
        <v>1.1000000000000001</v>
      </c>
      <c r="E12" s="99">
        <v>156350</v>
      </c>
      <c r="F12" s="99">
        <v>0</v>
      </c>
      <c r="G12" s="125">
        <v>0</v>
      </c>
      <c r="H12" s="126">
        <v>38396</v>
      </c>
      <c r="I12" s="99">
        <v>3829</v>
      </c>
      <c r="J12" s="125">
        <v>0.1</v>
      </c>
      <c r="K12" s="95">
        <v>42247</v>
      </c>
      <c r="L12" s="99">
        <v>0</v>
      </c>
      <c r="M12" s="125">
        <v>0</v>
      </c>
      <c r="N12" s="95">
        <v>0</v>
      </c>
      <c r="O12" s="99">
        <v>2047494</v>
      </c>
      <c r="P12" s="99">
        <v>2003400</v>
      </c>
      <c r="Q12" s="125">
        <v>0.98</v>
      </c>
      <c r="R12" s="120"/>
      <c r="S12" s="120"/>
      <c r="T12" s="120"/>
      <c r="U12" s="120"/>
      <c r="V12" s="120"/>
      <c r="W12" s="120"/>
      <c r="X12" s="120"/>
      <c r="Y12" s="120"/>
      <c r="Z12" s="120"/>
      <c r="AA12" s="120"/>
      <c r="AB12" s="120"/>
      <c r="AC12" s="120"/>
      <c r="AD12" s="120"/>
    </row>
    <row r="13" spans="1:31" x14ac:dyDescent="0.2">
      <c r="A13" s="96" t="s">
        <v>8</v>
      </c>
      <c r="B13" s="99">
        <v>426056</v>
      </c>
      <c r="C13" s="95">
        <v>443561</v>
      </c>
      <c r="D13" s="125">
        <v>1.04</v>
      </c>
      <c r="E13" s="99">
        <v>120004</v>
      </c>
      <c r="F13" s="99">
        <v>17475</v>
      </c>
      <c r="G13" s="125">
        <v>0.15</v>
      </c>
      <c r="H13" s="126">
        <v>18458</v>
      </c>
      <c r="I13" s="99">
        <v>772</v>
      </c>
      <c r="J13" s="125">
        <v>0.04</v>
      </c>
      <c r="K13" s="95">
        <v>16695</v>
      </c>
      <c r="L13" s="99">
        <v>111474</v>
      </c>
      <c r="M13" s="125">
        <v>6.68</v>
      </c>
      <c r="N13" s="95">
        <v>0</v>
      </c>
      <c r="O13" s="99">
        <v>581214</v>
      </c>
      <c r="P13" s="99">
        <v>573282</v>
      </c>
      <c r="Q13" s="125">
        <v>0.99</v>
      </c>
      <c r="R13" s="120"/>
      <c r="S13" s="120"/>
      <c r="T13" s="120"/>
      <c r="U13" s="120"/>
      <c r="V13" s="120"/>
      <c r="W13" s="120"/>
      <c r="X13" s="120"/>
      <c r="Y13" s="120"/>
      <c r="Z13" s="120"/>
      <c r="AA13" s="120"/>
      <c r="AB13" s="120"/>
      <c r="AC13" s="120"/>
      <c r="AD13" s="120"/>
    </row>
    <row r="14" spans="1:31" x14ac:dyDescent="0.2">
      <c r="A14" s="96" t="s">
        <v>9</v>
      </c>
      <c r="B14" s="99">
        <v>537225</v>
      </c>
      <c r="C14" s="95">
        <v>605546</v>
      </c>
      <c r="D14" s="125">
        <v>1.1300000000000001</v>
      </c>
      <c r="E14" s="99">
        <v>157928</v>
      </c>
      <c r="F14" s="99">
        <v>85545</v>
      </c>
      <c r="G14" s="125">
        <v>0.54</v>
      </c>
      <c r="H14" s="126">
        <v>26465</v>
      </c>
      <c r="I14" s="99">
        <v>57240</v>
      </c>
      <c r="J14" s="125">
        <v>2.16</v>
      </c>
      <c r="K14" s="95">
        <v>23866</v>
      </c>
      <c r="L14" s="99">
        <v>50917</v>
      </c>
      <c r="M14" s="125">
        <v>2.13</v>
      </c>
      <c r="N14" s="95">
        <v>27391</v>
      </c>
      <c r="O14" s="99">
        <v>745483</v>
      </c>
      <c r="P14" s="99">
        <v>826640</v>
      </c>
      <c r="Q14" s="125">
        <v>1.1100000000000001</v>
      </c>
      <c r="R14" s="120"/>
      <c r="S14" s="120"/>
      <c r="T14" s="120"/>
      <c r="U14" s="120"/>
      <c r="V14" s="120"/>
      <c r="W14" s="120"/>
      <c r="X14" s="120"/>
      <c r="Y14" s="120"/>
      <c r="Z14" s="120"/>
      <c r="AA14" s="120"/>
      <c r="AB14" s="120"/>
      <c r="AC14" s="120"/>
      <c r="AD14" s="120"/>
    </row>
    <row r="15" spans="1:31" x14ac:dyDescent="0.2">
      <c r="A15" s="96" t="s">
        <v>10</v>
      </c>
      <c r="B15" s="99">
        <v>330729</v>
      </c>
      <c r="C15" s="95">
        <v>321867</v>
      </c>
      <c r="D15" s="125">
        <v>0.97</v>
      </c>
      <c r="E15" s="99">
        <v>38802</v>
      </c>
      <c r="F15" s="99">
        <v>2095</v>
      </c>
      <c r="G15" s="125">
        <v>0.05</v>
      </c>
      <c r="H15" s="126">
        <v>11670</v>
      </c>
      <c r="I15" s="99">
        <v>8495</v>
      </c>
      <c r="J15" s="125">
        <v>0.73</v>
      </c>
      <c r="K15" s="95">
        <v>12207</v>
      </c>
      <c r="L15" s="99">
        <v>17958</v>
      </c>
      <c r="M15" s="125">
        <v>1.47</v>
      </c>
      <c r="N15" s="95">
        <v>367</v>
      </c>
      <c r="O15" s="99">
        <v>393408</v>
      </c>
      <c r="P15" s="99">
        <v>350782</v>
      </c>
      <c r="Q15" s="125">
        <v>0.89</v>
      </c>
      <c r="R15" s="120"/>
      <c r="S15" s="120"/>
      <c r="T15" s="120"/>
      <c r="U15" s="120"/>
      <c r="V15" s="120"/>
      <c r="W15" s="120"/>
      <c r="X15" s="120"/>
      <c r="Y15" s="120"/>
      <c r="Z15" s="120"/>
      <c r="AA15" s="120"/>
      <c r="AB15" s="120"/>
      <c r="AC15" s="120"/>
      <c r="AD15" s="120"/>
    </row>
    <row r="16" spans="1:31" x14ac:dyDescent="0.2">
      <c r="A16" s="96" t="s">
        <v>48</v>
      </c>
      <c r="B16" s="99">
        <v>4065658</v>
      </c>
      <c r="C16" s="95">
        <v>4202163</v>
      </c>
      <c r="D16" s="125">
        <v>1.03</v>
      </c>
      <c r="E16" s="99">
        <v>1931255</v>
      </c>
      <c r="F16" s="99">
        <v>615726</v>
      </c>
      <c r="G16" s="125">
        <v>0.32</v>
      </c>
      <c r="H16" s="126">
        <v>152186</v>
      </c>
      <c r="I16" s="99">
        <v>340330</v>
      </c>
      <c r="J16" s="125">
        <v>2.2400000000000002</v>
      </c>
      <c r="K16" s="95">
        <v>148700</v>
      </c>
      <c r="L16" s="99">
        <v>890955</v>
      </c>
      <c r="M16" s="125">
        <v>5.99</v>
      </c>
      <c r="N16" s="95">
        <v>7456</v>
      </c>
      <c r="O16" s="99">
        <v>6297799</v>
      </c>
      <c r="P16" s="99">
        <v>6056631</v>
      </c>
      <c r="Q16" s="125">
        <v>0.96</v>
      </c>
      <c r="R16" s="120"/>
      <c r="S16" s="120"/>
      <c r="T16" s="120"/>
      <c r="U16" s="120"/>
      <c r="V16" s="120"/>
      <c r="W16" s="120"/>
      <c r="X16" s="120"/>
      <c r="Y16" s="120"/>
      <c r="Z16" s="120"/>
      <c r="AA16" s="120"/>
      <c r="AB16" s="120"/>
      <c r="AC16" s="120"/>
      <c r="AD16" s="120"/>
    </row>
    <row r="17" spans="1:30" x14ac:dyDescent="0.2">
      <c r="A17" s="96" t="s">
        <v>12</v>
      </c>
      <c r="B17" s="99">
        <v>163340</v>
      </c>
      <c r="C17" s="99">
        <v>170980</v>
      </c>
      <c r="D17" s="125">
        <v>1.05</v>
      </c>
      <c r="E17" s="99">
        <v>6025</v>
      </c>
      <c r="F17" s="99">
        <v>279</v>
      </c>
      <c r="G17" s="125">
        <v>0.05</v>
      </c>
      <c r="H17" s="126">
        <v>2039</v>
      </c>
      <c r="I17" s="99">
        <v>4554</v>
      </c>
      <c r="J17" s="125">
        <v>2.23</v>
      </c>
      <c r="K17" s="95">
        <v>4209</v>
      </c>
      <c r="L17" s="99">
        <v>2763</v>
      </c>
      <c r="M17" s="125">
        <v>0.66</v>
      </c>
      <c r="N17" s="95">
        <v>1160</v>
      </c>
      <c r="O17" s="99">
        <v>175613</v>
      </c>
      <c r="P17" s="99">
        <v>179735</v>
      </c>
      <c r="Q17" s="125">
        <v>1.02</v>
      </c>
      <c r="R17" s="120"/>
      <c r="S17" s="120"/>
      <c r="T17" s="120"/>
      <c r="U17" s="120"/>
      <c r="V17" s="120"/>
      <c r="W17" s="120"/>
      <c r="X17" s="120"/>
      <c r="Y17" s="120"/>
      <c r="Z17" s="120"/>
      <c r="AA17" s="120"/>
      <c r="AB17" s="120"/>
      <c r="AC17" s="120"/>
      <c r="AD17" s="120"/>
    </row>
    <row r="18" spans="1:30" x14ac:dyDescent="0.2">
      <c r="A18" s="96" t="s">
        <v>13</v>
      </c>
      <c r="B18" s="99">
        <v>1734763</v>
      </c>
      <c r="C18" s="95">
        <v>1911337</v>
      </c>
      <c r="D18" s="125">
        <v>1.1000000000000001</v>
      </c>
      <c r="E18" s="99">
        <v>104221</v>
      </c>
      <c r="F18" s="99">
        <v>31264</v>
      </c>
      <c r="G18" s="125">
        <v>0.3</v>
      </c>
      <c r="H18" s="126">
        <v>26021</v>
      </c>
      <c r="I18" s="99">
        <v>100784</v>
      </c>
      <c r="J18" s="125">
        <v>3.87</v>
      </c>
      <c r="K18" s="95">
        <v>36410</v>
      </c>
      <c r="L18" s="99">
        <v>37996</v>
      </c>
      <c r="M18" s="125">
        <v>1.04</v>
      </c>
      <c r="N18" s="95">
        <v>0</v>
      </c>
      <c r="O18" s="99">
        <v>1901415</v>
      </c>
      <c r="P18" s="99">
        <v>2081381</v>
      </c>
      <c r="Q18" s="125">
        <v>1.0900000000000001</v>
      </c>
      <c r="R18" s="120"/>
      <c r="S18" s="120"/>
      <c r="T18" s="120"/>
      <c r="U18" s="120"/>
      <c r="V18" s="120"/>
      <c r="W18" s="120"/>
      <c r="X18" s="120"/>
      <c r="Y18" s="120"/>
      <c r="Z18" s="120"/>
      <c r="AA18" s="120"/>
      <c r="AB18" s="120"/>
      <c r="AC18" s="120"/>
      <c r="AD18" s="120"/>
    </row>
    <row r="19" spans="1:30" x14ac:dyDescent="0.2">
      <c r="A19" s="96" t="s">
        <v>14</v>
      </c>
      <c r="B19" s="99">
        <v>3977435</v>
      </c>
      <c r="C19" s="95">
        <v>4251160</v>
      </c>
      <c r="D19" s="125">
        <v>1.07</v>
      </c>
      <c r="E19" s="99">
        <v>436659</v>
      </c>
      <c r="F19" s="99">
        <v>93230</v>
      </c>
      <c r="G19" s="125">
        <v>0.21</v>
      </c>
      <c r="H19" s="126">
        <v>91851</v>
      </c>
      <c r="I19" s="99">
        <v>42650</v>
      </c>
      <c r="J19" s="125">
        <v>0.46</v>
      </c>
      <c r="K19" s="95">
        <v>110143</v>
      </c>
      <c r="L19" s="99">
        <v>1136978</v>
      </c>
      <c r="M19" s="125">
        <v>10.32</v>
      </c>
      <c r="N19" s="95">
        <v>20018</v>
      </c>
      <c r="O19" s="99">
        <v>4616089</v>
      </c>
      <c r="P19" s="99">
        <v>5544036</v>
      </c>
      <c r="Q19" s="125">
        <v>1.2</v>
      </c>
      <c r="R19" s="120"/>
      <c r="S19" s="120"/>
      <c r="T19" s="120"/>
      <c r="U19" s="120"/>
      <c r="V19" s="120"/>
      <c r="W19" s="120"/>
      <c r="X19" s="120"/>
      <c r="Y19" s="120"/>
      <c r="Z19" s="120"/>
      <c r="AA19" s="120"/>
      <c r="AB19" s="120"/>
      <c r="AC19" s="120"/>
      <c r="AD19" s="120"/>
    </row>
    <row r="20" spans="1:30" x14ac:dyDescent="0.2">
      <c r="A20" s="96" t="s">
        <v>15</v>
      </c>
      <c r="B20" s="99">
        <v>9572279</v>
      </c>
      <c r="C20" s="95">
        <v>10472808</v>
      </c>
      <c r="D20" s="125">
        <v>1.0900000000000001</v>
      </c>
      <c r="E20" s="99">
        <v>1255135</v>
      </c>
      <c r="F20" s="99">
        <v>896550</v>
      </c>
      <c r="G20" s="125">
        <v>0.71</v>
      </c>
      <c r="H20" s="126">
        <v>169563</v>
      </c>
      <c r="I20" s="99">
        <v>274734</v>
      </c>
      <c r="J20" s="125">
        <v>1.62</v>
      </c>
      <c r="K20" s="95">
        <v>265804</v>
      </c>
      <c r="L20" s="99">
        <v>460838</v>
      </c>
      <c r="M20" s="125">
        <v>1.73</v>
      </c>
      <c r="N20" s="95">
        <v>2031</v>
      </c>
      <c r="O20" s="99">
        <v>11262780</v>
      </c>
      <c r="P20" s="99">
        <v>12106961</v>
      </c>
      <c r="Q20" s="125">
        <v>1.07</v>
      </c>
      <c r="R20" s="120"/>
      <c r="S20" s="120"/>
      <c r="T20" s="120"/>
      <c r="U20" s="120"/>
      <c r="V20" s="120"/>
      <c r="W20" s="120"/>
      <c r="X20" s="120"/>
      <c r="Y20" s="120"/>
      <c r="Z20" s="120"/>
      <c r="AA20" s="120"/>
      <c r="AB20" s="120"/>
      <c r="AC20" s="120"/>
      <c r="AD20" s="120"/>
    </row>
    <row r="21" spans="1:30" x14ac:dyDescent="0.2">
      <c r="A21" s="96" t="s">
        <v>16</v>
      </c>
      <c r="B21" s="99">
        <v>1734522</v>
      </c>
      <c r="C21" s="95">
        <v>1805294</v>
      </c>
      <c r="D21" s="125">
        <v>1.04</v>
      </c>
      <c r="E21" s="99">
        <v>240556</v>
      </c>
      <c r="F21" s="99">
        <v>133037</v>
      </c>
      <c r="G21" s="125">
        <v>0.55000000000000004</v>
      </c>
      <c r="H21" s="126">
        <v>38182</v>
      </c>
      <c r="I21" s="99">
        <v>37206</v>
      </c>
      <c r="J21" s="125">
        <v>0.97</v>
      </c>
      <c r="K21" s="95">
        <v>48867</v>
      </c>
      <c r="L21" s="99">
        <v>38060</v>
      </c>
      <c r="M21" s="125">
        <v>0.78</v>
      </c>
      <c r="N21" s="95">
        <v>0</v>
      </c>
      <c r="O21" s="99">
        <v>2062127</v>
      </c>
      <c r="P21" s="99">
        <v>2013596</v>
      </c>
      <c r="Q21" s="125">
        <v>0.98</v>
      </c>
      <c r="R21" s="120"/>
      <c r="S21" s="120"/>
      <c r="T21" s="120"/>
      <c r="U21" s="120"/>
      <c r="V21" s="120"/>
      <c r="W21" s="120"/>
      <c r="X21" s="120"/>
      <c r="Y21" s="120"/>
      <c r="Z21" s="120"/>
      <c r="AA21" s="120"/>
      <c r="AB21" s="120"/>
      <c r="AC21" s="120"/>
      <c r="AD21" s="120"/>
    </row>
    <row r="22" spans="1:30" x14ac:dyDescent="0.2">
      <c r="A22" s="96" t="s">
        <v>17</v>
      </c>
      <c r="B22" s="99">
        <v>1031380</v>
      </c>
      <c r="C22" s="95">
        <v>1117880</v>
      </c>
      <c r="D22" s="125">
        <v>1.08</v>
      </c>
      <c r="E22" s="99">
        <v>109533</v>
      </c>
      <c r="F22" s="99">
        <v>35457</v>
      </c>
      <c r="G22" s="125">
        <v>0.32</v>
      </c>
      <c r="H22" s="126">
        <v>35471</v>
      </c>
      <c r="I22" s="99">
        <v>85280</v>
      </c>
      <c r="J22" s="125">
        <v>2.4</v>
      </c>
      <c r="K22" s="95">
        <v>33351</v>
      </c>
      <c r="L22" s="99">
        <v>3093</v>
      </c>
      <c r="M22" s="125">
        <v>0.09</v>
      </c>
      <c r="N22" s="95">
        <v>34622</v>
      </c>
      <c r="O22" s="99">
        <v>1209735</v>
      </c>
      <c r="P22" s="99">
        <v>1276332</v>
      </c>
      <c r="Q22" s="125">
        <v>1.06</v>
      </c>
      <c r="R22" s="120"/>
      <c r="S22" s="120"/>
      <c r="T22" s="120"/>
      <c r="U22" s="120"/>
      <c r="V22" s="120"/>
      <c r="W22" s="120"/>
      <c r="X22" s="120"/>
      <c r="Y22" s="120"/>
      <c r="Z22" s="120"/>
      <c r="AA22" s="120"/>
      <c r="AB22" s="120"/>
      <c r="AC22" s="120"/>
      <c r="AD22" s="120"/>
    </row>
    <row r="23" spans="1:30" x14ac:dyDescent="0.2">
      <c r="A23" s="96" t="s">
        <v>18</v>
      </c>
      <c r="B23" s="99">
        <v>811594</v>
      </c>
      <c r="C23" s="95">
        <v>918963</v>
      </c>
      <c r="D23" s="125">
        <v>1.1300000000000001</v>
      </c>
      <c r="E23" s="99">
        <v>210173</v>
      </c>
      <c r="F23" s="99">
        <v>52037</v>
      </c>
      <c r="G23" s="125">
        <v>0.25</v>
      </c>
      <c r="H23" s="126">
        <v>25448</v>
      </c>
      <c r="I23" s="99">
        <v>9439</v>
      </c>
      <c r="J23" s="125">
        <v>0.37</v>
      </c>
      <c r="K23" s="95">
        <v>25197</v>
      </c>
      <c r="L23" s="99">
        <v>7588</v>
      </c>
      <c r="M23" s="125">
        <v>0.3</v>
      </c>
      <c r="N23" s="95">
        <v>0</v>
      </c>
      <c r="O23" s="99">
        <v>1072412</v>
      </c>
      <c r="P23" s="99">
        <v>988027</v>
      </c>
      <c r="Q23" s="125">
        <v>0.92</v>
      </c>
      <c r="R23" s="120"/>
      <c r="S23" s="120"/>
      <c r="T23" s="120"/>
      <c r="U23" s="120"/>
      <c r="V23" s="120"/>
      <c r="W23" s="120"/>
      <c r="X23" s="120"/>
      <c r="Y23" s="120"/>
      <c r="Z23" s="120"/>
      <c r="AA23" s="120"/>
      <c r="AB23" s="120"/>
      <c r="AC23" s="120"/>
      <c r="AD23" s="120"/>
    </row>
    <row r="24" spans="1:30" x14ac:dyDescent="0.2">
      <c r="A24" s="96" t="s">
        <v>19</v>
      </c>
      <c r="B24" s="99">
        <v>443832</v>
      </c>
      <c r="C24" s="95">
        <v>428320</v>
      </c>
      <c r="D24" s="125">
        <v>0.97</v>
      </c>
      <c r="E24" s="99">
        <v>42055</v>
      </c>
      <c r="F24" s="99">
        <v>7413</v>
      </c>
      <c r="G24" s="125">
        <v>0.18</v>
      </c>
      <c r="H24" s="126">
        <v>14252</v>
      </c>
      <c r="I24" s="99">
        <v>9471</v>
      </c>
      <c r="J24" s="125">
        <v>0.66</v>
      </c>
      <c r="K24" s="95">
        <v>14646</v>
      </c>
      <c r="L24" s="99">
        <v>14157</v>
      </c>
      <c r="M24" s="125">
        <v>0.97</v>
      </c>
      <c r="N24" s="95">
        <v>10594</v>
      </c>
      <c r="O24" s="99">
        <v>514785</v>
      </c>
      <c r="P24" s="99">
        <v>469956</v>
      </c>
      <c r="Q24" s="125">
        <v>0.91</v>
      </c>
      <c r="R24" s="120"/>
      <c r="S24" s="120"/>
      <c r="T24" s="120"/>
      <c r="U24" s="120"/>
      <c r="V24" s="120"/>
      <c r="W24" s="120"/>
      <c r="X24" s="120"/>
      <c r="Y24" s="120"/>
      <c r="Z24" s="120"/>
      <c r="AA24" s="120"/>
      <c r="AB24" s="120"/>
      <c r="AC24" s="120"/>
      <c r="AD24" s="120"/>
    </row>
    <row r="25" spans="1:30" x14ac:dyDescent="0.2">
      <c r="A25" s="96" t="s">
        <v>20</v>
      </c>
      <c r="B25" s="99">
        <v>2014880</v>
      </c>
      <c r="C25" s="95">
        <v>2228284</v>
      </c>
      <c r="D25" s="125">
        <v>1.1100000000000001</v>
      </c>
      <c r="E25" s="99">
        <v>235627</v>
      </c>
      <c r="F25" s="99">
        <v>124747</v>
      </c>
      <c r="G25" s="125">
        <v>0.53</v>
      </c>
      <c r="H25" s="126">
        <v>60491</v>
      </c>
      <c r="I25" s="99">
        <v>4123</v>
      </c>
      <c r="J25" s="125">
        <v>7.0000000000000007E-2</v>
      </c>
      <c r="K25" s="95">
        <v>53412</v>
      </c>
      <c r="L25" s="99">
        <v>129228</v>
      </c>
      <c r="M25" s="125">
        <v>2.42</v>
      </c>
      <c r="N25" s="95">
        <v>22576</v>
      </c>
      <c r="O25" s="99">
        <v>2364410</v>
      </c>
      <c r="P25" s="99">
        <v>2508958</v>
      </c>
      <c r="Q25" s="125">
        <v>1.06</v>
      </c>
      <c r="R25" s="120"/>
      <c r="S25" s="120"/>
      <c r="T25" s="120"/>
      <c r="U25" s="120"/>
      <c r="V25" s="120"/>
      <c r="W25" s="120"/>
      <c r="X25" s="120"/>
      <c r="Y25" s="120"/>
      <c r="Z25" s="120"/>
      <c r="AA25" s="120"/>
      <c r="AB25" s="120"/>
      <c r="AC25" s="120"/>
      <c r="AD25" s="120"/>
    </row>
    <row r="26" spans="1:30" x14ac:dyDescent="0.2">
      <c r="A26" s="96" t="s">
        <v>21</v>
      </c>
      <c r="B26" s="99">
        <v>3883280</v>
      </c>
      <c r="C26" s="95">
        <v>4421408</v>
      </c>
      <c r="D26" s="125">
        <v>1.1400000000000001</v>
      </c>
      <c r="E26" s="99">
        <v>479328</v>
      </c>
      <c r="F26" s="99">
        <v>330978</v>
      </c>
      <c r="G26" s="125">
        <v>0.69000000000000006</v>
      </c>
      <c r="H26" s="126">
        <v>79981</v>
      </c>
      <c r="I26" s="99">
        <v>161657</v>
      </c>
      <c r="J26" s="125">
        <v>2.02</v>
      </c>
      <c r="K26" s="95">
        <v>95757</v>
      </c>
      <c r="L26" s="99">
        <v>157214</v>
      </c>
      <c r="M26" s="125">
        <v>1.6400000000000001</v>
      </c>
      <c r="N26" s="95">
        <v>0</v>
      </c>
      <c r="O26" s="99">
        <v>4538347</v>
      </c>
      <c r="P26" s="99">
        <v>5071258</v>
      </c>
      <c r="Q26" s="125">
        <v>1.1200000000000001</v>
      </c>
      <c r="R26" s="120"/>
      <c r="S26" s="120"/>
      <c r="T26" s="120"/>
      <c r="U26" s="120"/>
      <c r="V26" s="120"/>
      <c r="W26" s="120"/>
      <c r="X26" s="120"/>
      <c r="Y26" s="120"/>
      <c r="Z26" s="120"/>
      <c r="AA26" s="120"/>
      <c r="AB26" s="120"/>
      <c r="AC26" s="120"/>
      <c r="AD26" s="120"/>
    </row>
    <row r="27" spans="1:30" x14ac:dyDescent="0.2">
      <c r="A27" s="96" t="s">
        <v>49</v>
      </c>
      <c r="B27" s="99">
        <v>92606</v>
      </c>
      <c r="C27" s="95">
        <v>86876</v>
      </c>
      <c r="D27" s="125">
        <v>0.94000000000000006</v>
      </c>
      <c r="E27" s="99">
        <v>8047</v>
      </c>
      <c r="F27" s="99">
        <v>8111</v>
      </c>
      <c r="G27" s="125">
        <v>1.01</v>
      </c>
      <c r="H27" s="126">
        <v>2549</v>
      </c>
      <c r="I27" s="99">
        <v>82</v>
      </c>
      <c r="J27" s="125">
        <v>0.03</v>
      </c>
      <c r="K27" s="95">
        <v>2975</v>
      </c>
      <c r="L27" s="99">
        <v>783</v>
      </c>
      <c r="M27" s="125">
        <v>0.26</v>
      </c>
      <c r="N27" s="95">
        <v>0</v>
      </c>
      <c r="O27" s="99">
        <v>106176</v>
      </c>
      <c r="P27" s="99">
        <v>95852</v>
      </c>
      <c r="Q27" s="125">
        <v>0.9</v>
      </c>
      <c r="R27" s="120"/>
      <c r="S27" s="120"/>
      <c r="T27" s="120"/>
      <c r="U27" s="120"/>
      <c r="V27" s="120"/>
      <c r="W27" s="120"/>
      <c r="X27" s="120"/>
      <c r="Y27" s="120"/>
      <c r="Z27" s="120"/>
      <c r="AA27" s="120"/>
      <c r="AB27" s="120"/>
      <c r="AC27" s="120"/>
      <c r="AD27" s="120"/>
    </row>
    <row r="28" spans="1:30" x14ac:dyDescent="0.2">
      <c r="A28" s="96" t="s">
        <v>50</v>
      </c>
      <c r="B28" s="99">
        <v>554671</v>
      </c>
      <c r="C28" s="95">
        <v>527720</v>
      </c>
      <c r="D28" s="125">
        <v>0.95000000000000007</v>
      </c>
      <c r="E28" s="99">
        <v>82785</v>
      </c>
      <c r="F28" s="99">
        <v>15581</v>
      </c>
      <c r="G28" s="125">
        <v>0.19</v>
      </c>
      <c r="H28" s="126">
        <v>26677</v>
      </c>
      <c r="I28" s="99">
        <v>54146</v>
      </c>
      <c r="J28" s="125">
        <v>2.0300000000000002</v>
      </c>
      <c r="K28" s="95">
        <v>23881</v>
      </c>
      <c r="L28" s="95">
        <v>13425</v>
      </c>
      <c r="M28" s="125">
        <v>0.56000000000000005</v>
      </c>
      <c r="N28" s="95">
        <v>0</v>
      </c>
      <c r="O28" s="99">
        <v>688014</v>
      </c>
      <c r="P28" s="99">
        <v>610872</v>
      </c>
      <c r="Q28" s="125">
        <v>0.89</v>
      </c>
      <c r="R28" s="120"/>
      <c r="S28" s="120"/>
      <c r="T28" s="120"/>
      <c r="U28" s="120"/>
      <c r="V28" s="120"/>
      <c r="W28" s="120"/>
      <c r="X28" s="120"/>
      <c r="Y28" s="120"/>
      <c r="Z28" s="120"/>
      <c r="AA28" s="120"/>
      <c r="AB28" s="120"/>
      <c r="AC28" s="120"/>
      <c r="AD28" s="120"/>
    </row>
    <row r="29" spans="1:30" x14ac:dyDescent="0.2">
      <c r="A29" s="96" t="s">
        <v>24</v>
      </c>
      <c r="B29" s="99">
        <v>1997109</v>
      </c>
      <c r="C29" s="95">
        <v>2090102</v>
      </c>
      <c r="D29" s="125">
        <v>1.05</v>
      </c>
      <c r="E29" s="99">
        <v>181684</v>
      </c>
      <c r="F29" s="99">
        <v>84724</v>
      </c>
      <c r="G29" s="125">
        <v>0.47000000000000003</v>
      </c>
      <c r="H29" s="126">
        <v>42340</v>
      </c>
      <c r="I29" s="99">
        <v>24486</v>
      </c>
      <c r="J29" s="125">
        <v>0.57999999999999996</v>
      </c>
      <c r="K29" s="95">
        <v>50010</v>
      </c>
      <c r="L29" s="95">
        <v>164825</v>
      </c>
      <c r="M29" s="125">
        <v>3.3000000000000003</v>
      </c>
      <c r="N29" s="95">
        <v>0</v>
      </c>
      <c r="O29" s="99">
        <v>2271145</v>
      </c>
      <c r="P29" s="99">
        <v>2364137</v>
      </c>
      <c r="Q29" s="125">
        <v>1.04</v>
      </c>
      <c r="R29" s="120"/>
      <c r="S29" s="120"/>
      <c r="T29" s="120"/>
      <c r="U29" s="120"/>
      <c r="V29" s="120"/>
      <c r="W29" s="120"/>
      <c r="X29" s="120"/>
      <c r="Y29" s="120"/>
      <c r="Z29" s="120"/>
      <c r="AA29" s="120"/>
      <c r="AB29" s="120"/>
      <c r="AC29" s="120"/>
      <c r="AD29" s="120"/>
    </row>
    <row r="30" spans="1:30" x14ac:dyDescent="0.2">
      <c r="A30" s="96" t="s">
        <v>25</v>
      </c>
      <c r="B30" s="99">
        <v>784965</v>
      </c>
      <c r="C30" s="95">
        <v>707728</v>
      </c>
      <c r="D30" s="125">
        <v>0.9</v>
      </c>
      <c r="E30" s="99">
        <v>96594</v>
      </c>
      <c r="F30" s="126">
        <v>13756</v>
      </c>
      <c r="G30" s="125">
        <v>0.14000000000000001</v>
      </c>
      <c r="H30" s="126">
        <v>22945</v>
      </c>
      <c r="I30" s="99">
        <v>36162</v>
      </c>
      <c r="J30" s="125">
        <v>1.58</v>
      </c>
      <c r="K30" s="95">
        <v>24556</v>
      </c>
      <c r="L30" s="95">
        <v>70721</v>
      </c>
      <c r="M30" s="125">
        <v>2.88</v>
      </c>
      <c r="N30" s="95">
        <v>0</v>
      </c>
      <c r="O30" s="99">
        <v>929061</v>
      </c>
      <c r="P30" s="99">
        <v>828367</v>
      </c>
      <c r="Q30" s="125">
        <v>0.89</v>
      </c>
      <c r="R30" s="120"/>
      <c r="S30" s="120"/>
      <c r="T30" s="120"/>
      <c r="U30" s="120"/>
      <c r="V30" s="120"/>
      <c r="W30" s="120"/>
      <c r="X30" s="120"/>
      <c r="Y30" s="120"/>
      <c r="Z30" s="120"/>
      <c r="AA30" s="120"/>
      <c r="AB30" s="120"/>
      <c r="AC30" s="120"/>
      <c r="AD30" s="120"/>
    </row>
    <row r="31" spans="1:30" x14ac:dyDescent="0.2">
      <c r="A31" s="96" t="s">
        <v>51</v>
      </c>
      <c r="B31" s="99">
        <v>140170</v>
      </c>
      <c r="C31" s="95">
        <v>161426</v>
      </c>
      <c r="D31" s="125">
        <v>1.1500000000000001</v>
      </c>
      <c r="E31" s="99">
        <v>18826</v>
      </c>
      <c r="F31" s="126">
        <v>1105</v>
      </c>
      <c r="G31" s="125">
        <v>0.06</v>
      </c>
      <c r="H31" s="126">
        <v>986</v>
      </c>
      <c r="I31" s="99">
        <v>0</v>
      </c>
      <c r="J31" s="125">
        <v>0</v>
      </c>
      <c r="K31" s="95">
        <v>2586</v>
      </c>
      <c r="L31" s="95">
        <v>0</v>
      </c>
      <c r="M31" s="125">
        <v>0</v>
      </c>
      <c r="N31" s="95">
        <v>0</v>
      </c>
      <c r="O31" s="99">
        <v>162568</v>
      </c>
      <c r="P31" s="99">
        <v>162531</v>
      </c>
      <c r="Q31" s="125">
        <v>1</v>
      </c>
      <c r="R31" s="120"/>
      <c r="S31" s="120"/>
      <c r="T31" s="120"/>
      <c r="U31" s="120"/>
      <c r="V31" s="120"/>
      <c r="W31" s="120"/>
      <c r="X31" s="120"/>
      <c r="Y31" s="120"/>
      <c r="Z31" s="120"/>
      <c r="AA31" s="120"/>
      <c r="AB31" s="120"/>
      <c r="AC31" s="120"/>
      <c r="AD31" s="120"/>
    </row>
    <row r="32" spans="1:30" x14ac:dyDescent="0.2">
      <c r="A32" s="96" t="s">
        <v>27</v>
      </c>
      <c r="B32" s="99">
        <v>1167122</v>
      </c>
      <c r="C32" s="95">
        <v>1222533</v>
      </c>
      <c r="D32" s="125">
        <v>1.05</v>
      </c>
      <c r="E32" s="99">
        <v>139181</v>
      </c>
      <c r="F32" s="95">
        <v>57761</v>
      </c>
      <c r="G32" s="125">
        <v>0.42</v>
      </c>
      <c r="H32" s="126">
        <v>35206</v>
      </c>
      <c r="I32" s="95">
        <v>20915</v>
      </c>
      <c r="J32" s="125">
        <v>0.59</v>
      </c>
      <c r="K32" s="95">
        <v>33018</v>
      </c>
      <c r="L32" s="95">
        <v>27563</v>
      </c>
      <c r="M32" s="125">
        <v>0.83000000000000007</v>
      </c>
      <c r="N32" s="95">
        <v>6683</v>
      </c>
      <c r="O32" s="99">
        <v>1374526</v>
      </c>
      <c r="P32" s="99">
        <v>1335455</v>
      </c>
      <c r="Q32" s="125">
        <v>0.97</v>
      </c>
      <c r="R32" s="120"/>
      <c r="S32" s="120"/>
      <c r="T32" s="120"/>
      <c r="U32" s="120"/>
      <c r="V32" s="120"/>
      <c r="W32" s="120"/>
      <c r="X32" s="120"/>
      <c r="Y32" s="120"/>
      <c r="Z32" s="120"/>
      <c r="AA32" s="120"/>
      <c r="AB32" s="120"/>
      <c r="AC32" s="120"/>
      <c r="AD32" s="120"/>
    </row>
    <row r="33" spans="1:30" x14ac:dyDescent="0.2">
      <c r="A33" s="96" t="s">
        <v>28</v>
      </c>
      <c r="B33" s="99">
        <v>2932703</v>
      </c>
      <c r="C33" s="95">
        <v>3124692</v>
      </c>
      <c r="D33" s="125">
        <v>1.07</v>
      </c>
      <c r="E33" s="99">
        <v>320254</v>
      </c>
      <c r="F33" s="126">
        <v>120673</v>
      </c>
      <c r="G33" s="125">
        <v>0.38</v>
      </c>
      <c r="H33" s="126">
        <v>80921</v>
      </c>
      <c r="I33" s="99">
        <v>121296</v>
      </c>
      <c r="J33" s="125">
        <v>1.5</v>
      </c>
      <c r="K33" s="95">
        <v>84622</v>
      </c>
      <c r="L33" s="95">
        <v>174372</v>
      </c>
      <c r="M33" s="125">
        <v>2.06</v>
      </c>
      <c r="N33" s="95">
        <v>72179</v>
      </c>
      <c r="O33" s="99">
        <v>3418500</v>
      </c>
      <c r="P33" s="99">
        <v>3613211</v>
      </c>
      <c r="Q33" s="125">
        <v>1.06</v>
      </c>
      <c r="R33" s="120"/>
      <c r="S33" s="120"/>
      <c r="T33" s="120"/>
      <c r="U33" s="120"/>
      <c r="V33" s="120"/>
      <c r="W33" s="120"/>
      <c r="X33" s="120"/>
      <c r="Y33" s="120"/>
      <c r="Z33" s="120"/>
      <c r="AA33" s="120"/>
      <c r="AB33" s="120"/>
      <c r="AC33" s="120"/>
      <c r="AD33" s="120"/>
    </row>
    <row r="34" spans="1:30" x14ac:dyDescent="0.2">
      <c r="A34" s="96" t="s">
        <v>29</v>
      </c>
      <c r="B34" s="99">
        <v>567798</v>
      </c>
      <c r="C34" s="95">
        <v>597197</v>
      </c>
      <c r="D34" s="125">
        <v>1.05</v>
      </c>
      <c r="E34" s="99">
        <v>63056</v>
      </c>
      <c r="F34" s="126">
        <v>1116</v>
      </c>
      <c r="G34" s="125">
        <v>0.02</v>
      </c>
      <c r="H34" s="126">
        <v>11317</v>
      </c>
      <c r="I34" s="99">
        <v>908</v>
      </c>
      <c r="J34" s="125">
        <v>0.08</v>
      </c>
      <c r="K34" s="95">
        <v>17279</v>
      </c>
      <c r="L34" s="95">
        <v>41683</v>
      </c>
      <c r="M34" s="125">
        <v>2.41</v>
      </c>
      <c r="N34" s="95">
        <v>0</v>
      </c>
      <c r="O34" s="99">
        <v>659450</v>
      </c>
      <c r="P34" s="99">
        <v>640905</v>
      </c>
      <c r="Q34" s="125">
        <v>0.97</v>
      </c>
      <c r="R34" s="120"/>
      <c r="S34" s="120"/>
      <c r="T34" s="120"/>
      <c r="U34" s="120"/>
      <c r="V34" s="120"/>
      <c r="W34" s="120"/>
      <c r="X34" s="120"/>
      <c r="Y34" s="120"/>
      <c r="Z34" s="120"/>
      <c r="AA34" s="120"/>
      <c r="AB34" s="120"/>
      <c r="AC34" s="120"/>
      <c r="AD34" s="120"/>
    </row>
    <row r="35" spans="1:30" x14ac:dyDescent="0.2">
      <c r="A35" s="96" t="s">
        <v>30</v>
      </c>
      <c r="B35" s="99">
        <v>2098790</v>
      </c>
      <c r="C35" s="95">
        <v>1974310</v>
      </c>
      <c r="D35" s="125">
        <v>0.94000000000000006</v>
      </c>
      <c r="E35" s="99">
        <v>190584</v>
      </c>
      <c r="F35" s="126">
        <v>184913</v>
      </c>
      <c r="G35" s="125">
        <v>0.97</v>
      </c>
      <c r="H35" s="126">
        <v>19532</v>
      </c>
      <c r="I35" s="99">
        <v>13610</v>
      </c>
      <c r="J35" s="125">
        <v>0.70000000000000007</v>
      </c>
      <c r="K35" s="95">
        <v>35533</v>
      </c>
      <c r="L35" s="95">
        <v>28574</v>
      </c>
      <c r="M35" s="125">
        <v>0.8</v>
      </c>
      <c r="N35" s="95">
        <v>12627</v>
      </c>
      <c r="O35" s="99">
        <v>2344439</v>
      </c>
      <c r="P35" s="99">
        <v>2214035</v>
      </c>
      <c r="Q35" s="125">
        <v>0.94000000000000006</v>
      </c>
      <c r="R35" s="120"/>
      <c r="S35" s="120"/>
      <c r="T35" s="120"/>
      <c r="U35" s="120"/>
      <c r="V35" s="120"/>
      <c r="W35" s="120"/>
      <c r="X35" s="120"/>
      <c r="Y35" s="120"/>
      <c r="Z35" s="120"/>
      <c r="AA35" s="120"/>
      <c r="AB35" s="120"/>
      <c r="AC35" s="120"/>
      <c r="AD35" s="120"/>
    </row>
    <row r="36" spans="1:30" x14ac:dyDescent="0.2">
      <c r="A36" s="96" t="s">
        <v>31</v>
      </c>
      <c r="B36" s="99">
        <v>2093955</v>
      </c>
      <c r="C36" s="95">
        <v>2354032</v>
      </c>
      <c r="D36" s="125">
        <v>1.1200000000000001</v>
      </c>
      <c r="E36" s="99">
        <v>209218</v>
      </c>
      <c r="F36" s="126">
        <v>166932</v>
      </c>
      <c r="G36" s="125">
        <v>0.8</v>
      </c>
      <c r="H36" s="126">
        <v>42257</v>
      </c>
      <c r="I36" s="99">
        <v>3434</v>
      </c>
      <c r="J36" s="125">
        <v>0.08</v>
      </c>
      <c r="K36" s="95">
        <v>45633</v>
      </c>
      <c r="L36" s="95">
        <v>168493</v>
      </c>
      <c r="M36" s="125">
        <v>3.69</v>
      </c>
      <c r="N36" s="95">
        <v>0</v>
      </c>
      <c r="O36" s="99">
        <v>2391062</v>
      </c>
      <c r="P36" s="99">
        <v>2692891</v>
      </c>
      <c r="Q36" s="125">
        <v>1.1300000000000001</v>
      </c>
      <c r="R36" s="120"/>
      <c r="S36" s="120"/>
      <c r="T36" s="120"/>
      <c r="U36" s="120"/>
      <c r="V36" s="120"/>
      <c r="W36" s="120"/>
      <c r="X36" s="120"/>
      <c r="Y36" s="120"/>
      <c r="Z36" s="120"/>
      <c r="AA36" s="120"/>
      <c r="AB36" s="120"/>
      <c r="AC36" s="120"/>
      <c r="AD36" s="120"/>
    </row>
    <row r="37" spans="1:30" ht="15" customHeight="1" x14ac:dyDescent="0.2">
      <c r="A37" s="124" t="s">
        <v>32</v>
      </c>
      <c r="B37" s="123">
        <v>52288075</v>
      </c>
      <c r="C37" s="139">
        <v>56030999</v>
      </c>
      <c r="D37" s="121">
        <v>1.07</v>
      </c>
      <c r="E37" s="123">
        <v>8090516</v>
      </c>
      <c r="F37" s="122">
        <v>3774934</v>
      </c>
      <c r="G37" s="121">
        <v>0.47000000000000003</v>
      </c>
      <c r="H37" s="122">
        <v>1309484</v>
      </c>
      <c r="I37" s="123">
        <v>1888545</v>
      </c>
      <c r="J37" s="121">
        <v>1.44</v>
      </c>
      <c r="K37" s="139">
        <v>1500000</v>
      </c>
      <c r="L37" s="139">
        <v>4073374</v>
      </c>
      <c r="M37" s="121">
        <v>2.72</v>
      </c>
      <c r="N37" s="139">
        <v>232757</v>
      </c>
      <c r="O37" s="123">
        <v>63188075</v>
      </c>
      <c r="P37" s="123">
        <v>66000610</v>
      </c>
      <c r="Q37" s="121">
        <v>1.04</v>
      </c>
      <c r="R37" s="120"/>
      <c r="S37" s="120"/>
      <c r="T37" s="120"/>
      <c r="U37" s="120"/>
      <c r="V37" s="120"/>
      <c r="W37" s="120"/>
      <c r="X37" s="120"/>
      <c r="Y37" s="120"/>
      <c r="Z37" s="120"/>
      <c r="AA37" s="120"/>
      <c r="AB37" s="120"/>
      <c r="AC37" s="120"/>
      <c r="AD37" s="120"/>
    </row>
    <row r="38" spans="1:30" x14ac:dyDescent="0.2">
      <c r="D38" s="140"/>
      <c r="G38" s="140"/>
      <c r="J38" s="140"/>
      <c r="M38" s="140"/>
      <c r="O38" s="94"/>
      <c r="P38" s="94"/>
      <c r="Q38" s="141"/>
      <c r="R38" s="120"/>
      <c r="S38" s="120"/>
      <c r="T38" s="119"/>
      <c r="U38" s="120"/>
      <c r="V38" s="120"/>
      <c r="W38" s="119"/>
      <c r="X38" s="120"/>
      <c r="Y38" s="120"/>
      <c r="Z38" s="119"/>
      <c r="AA38" s="120"/>
      <c r="AB38" s="120"/>
      <c r="AC38" s="120"/>
      <c r="AD38" s="119"/>
    </row>
    <row r="39" spans="1:30" x14ac:dyDescent="0.2">
      <c r="A39" s="152" t="s">
        <v>163</v>
      </c>
      <c r="D39" s="140"/>
      <c r="G39" s="140"/>
      <c r="J39" s="140"/>
      <c r="M39" s="140"/>
      <c r="O39" s="94"/>
      <c r="P39" s="94"/>
      <c r="Q39" s="141"/>
      <c r="R39" s="120"/>
      <c r="S39" s="120"/>
      <c r="T39" s="119"/>
      <c r="U39" s="120"/>
      <c r="V39" s="120"/>
      <c r="W39" s="119"/>
      <c r="X39" s="120"/>
      <c r="Y39" s="120"/>
      <c r="Z39" s="119"/>
      <c r="AA39" s="120"/>
      <c r="AB39" s="120"/>
      <c r="AC39" s="120"/>
      <c r="AD39" s="119"/>
    </row>
    <row r="40" spans="1:30" x14ac:dyDescent="0.2">
      <c r="A40" s="93" t="s">
        <v>138</v>
      </c>
      <c r="L40" s="118"/>
      <c r="R40" s="117"/>
    </row>
    <row r="41" spans="1:30" ht="9" customHeight="1" x14ac:dyDescent="0.2">
      <c r="A41" s="167" t="s">
        <v>137</v>
      </c>
      <c r="B41" s="167"/>
      <c r="C41" s="167"/>
      <c r="D41" s="167"/>
      <c r="E41" s="167"/>
      <c r="F41" s="167"/>
      <c r="G41" s="112"/>
      <c r="H41" s="102"/>
      <c r="I41" s="102"/>
      <c r="J41" s="101"/>
      <c r="K41" s="102"/>
    </row>
    <row r="42" spans="1:30" ht="3" customHeight="1" x14ac:dyDescent="0.2">
      <c r="A42" s="167"/>
      <c r="B42" s="167"/>
      <c r="C42" s="167"/>
      <c r="D42" s="167"/>
      <c r="E42" s="167"/>
      <c r="F42" s="167"/>
      <c r="G42" s="112"/>
      <c r="H42" s="102"/>
    </row>
    <row r="43" spans="1:30" x14ac:dyDescent="0.2">
      <c r="A43" s="167"/>
      <c r="B43" s="167"/>
      <c r="C43" s="167"/>
      <c r="D43" s="167"/>
      <c r="E43" s="167"/>
      <c r="F43" s="167"/>
      <c r="G43" s="112"/>
      <c r="H43" s="102"/>
    </row>
    <row r="44" spans="1:30" ht="12.6" customHeight="1" x14ac:dyDescent="0.2">
      <c r="A44" s="168" t="s">
        <v>136</v>
      </c>
      <c r="B44" s="168"/>
      <c r="C44" s="168"/>
      <c r="D44" s="168"/>
      <c r="E44" s="168"/>
      <c r="F44" s="168"/>
      <c r="G44" s="112"/>
      <c r="H44" s="102"/>
    </row>
    <row r="45" spans="1:30" x14ac:dyDescent="0.2">
      <c r="A45" s="168"/>
      <c r="B45" s="168"/>
      <c r="C45" s="168"/>
      <c r="D45" s="168"/>
      <c r="E45" s="168"/>
      <c r="F45" s="168"/>
      <c r="G45" s="112"/>
      <c r="H45" s="102"/>
    </row>
    <row r="46" spans="1:30" x14ac:dyDescent="0.2">
      <c r="A46" s="116"/>
      <c r="B46" s="102"/>
      <c r="C46" s="102"/>
      <c r="D46" s="116"/>
      <c r="E46" s="102"/>
      <c r="F46" s="102"/>
      <c r="G46" s="112"/>
      <c r="H46" s="102"/>
    </row>
    <row r="47" spans="1:30" x14ac:dyDescent="0.2">
      <c r="A47" s="111" t="s">
        <v>61</v>
      </c>
      <c r="B47" s="102"/>
      <c r="C47" s="102"/>
      <c r="D47" s="116"/>
      <c r="E47" s="102"/>
      <c r="F47" s="102"/>
      <c r="G47" s="112"/>
      <c r="H47" s="102"/>
    </row>
    <row r="48" spans="1:30" ht="38.25" x14ac:dyDescent="0.2">
      <c r="A48" s="96"/>
      <c r="B48" s="104" t="s">
        <v>133</v>
      </c>
      <c r="C48" s="104" t="s">
        <v>135</v>
      </c>
      <c r="D48" s="116"/>
      <c r="E48" s="102"/>
      <c r="F48" s="102"/>
      <c r="G48" s="112"/>
      <c r="H48" s="102"/>
    </row>
    <row r="49" spans="1:8" ht="25.5" x14ac:dyDescent="0.2">
      <c r="A49" s="109" t="s">
        <v>130</v>
      </c>
      <c r="B49" s="104">
        <f>C37</f>
        <v>56030999</v>
      </c>
      <c r="C49" s="115">
        <f t="shared" ref="C49:C54" si="0">B49/$B$54</f>
        <v>0.84894668397761774</v>
      </c>
      <c r="D49" s="114"/>
      <c r="E49" s="102"/>
      <c r="F49" s="102"/>
      <c r="G49" s="112"/>
      <c r="H49" s="102"/>
    </row>
    <row r="50" spans="1:8" x14ac:dyDescent="0.2">
      <c r="A50" s="109" t="s">
        <v>129</v>
      </c>
      <c r="B50" s="104">
        <f>F37</f>
        <v>3774934</v>
      </c>
      <c r="C50" s="115">
        <f t="shared" si="0"/>
        <v>5.7195441072438576E-2</v>
      </c>
      <c r="D50" s="114"/>
      <c r="E50" s="102"/>
      <c r="F50" s="102"/>
      <c r="G50" s="112"/>
      <c r="H50" s="102"/>
    </row>
    <row r="51" spans="1:8" ht="26.45" customHeight="1" x14ac:dyDescent="0.2">
      <c r="A51" s="109" t="s">
        <v>128</v>
      </c>
      <c r="B51" s="104">
        <f>I37</f>
        <v>1888545</v>
      </c>
      <c r="C51" s="115">
        <f t="shared" si="0"/>
        <v>2.861405371859442E-2</v>
      </c>
      <c r="D51" s="114"/>
      <c r="E51" s="102"/>
      <c r="F51" s="102"/>
      <c r="G51" s="112"/>
      <c r="H51" s="102"/>
    </row>
    <row r="52" spans="1:8" x14ac:dyDescent="0.2">
      <c r="A52" s="109" t="s">
        <v>127</v>
      </c>
      <c r="B52" s="104">
        <f>L37</f>
        <v>4073374</v>
      </c>
      <c r="C52" s="115">
        <f t="shared" si="0"/>
        <v>6.1717217462081031E-2</v>
      </c>
      <c r="D52" s="114"/>
      <c r="E52" s="102"/>
      <c r="F52" s="102"/>
      <c r="G52" s="112"/>
      <c r="H52" s="102"/>
    </row>
    <row r="53" spans="1:8" x14ac:dyDescent="0.2">
      <c r="A53" s="109" t="s">
        <v>126</v>
      </c>
      <c r="B53" s="104">
        <f>N37</f>
        <v>232757</v>
      </c>
      <c r="C53" s="115">
        <f t="shared" si="0"/>
        <v>3.5265886178930772E-3</v>
      </c>
      <c r="D53" s="114"/>
      <c r="E53" s="102"/>
      <c r="F53" s="102"/>
      <c r="G53" s="112"/>
      <c r="H53" s="102"/>
    </row>
    <row r="54" spans="1:8" x14ac:dyDescent="0.2">
      <c r="A54" s="109" t="s">
        <v>45</v>
      </c>
      <c r="B54" s="104">
        <f>P37</f>
        <v>66000610</v>
      </c>
      <c r="C54" s="115">
        <f t="shared" si="0"/>
        <v>1</v>
      </c>
      <c r="D54" s="114"/>
      <c r="E54" s="102"/>
      <c r="F54" s="102"/>
      <c r="G54" s="112"/>
      <c r="H54" s="102"/>
    </row>
    <row r="55" spans="1:8" x14ac:dyDescent="0.2">
      <c r="A55" s="113"/>
      <c r="B55" s="102"/>
      <c r="C55" s="102"/>
      <c r="D55" s="110"/>
      <c r="E55" s="102"/>
      <c r="F55" s="102"/>
      <c r="G55" s="112"/>
      <c r="H55" s="102"/>
    </row>
    <row r="56" spans="1:8" x14ac:dyDescent="0.2">
      <c r="A56" s="111" t="s">
        <v>62</v>
      </c>
      <c r="B56" s="102"/>
      <c r="C56" s="102"/>
      <c r="D56" s="110"/>
      <c r="E56" s="102"/>
      <c r="F56" s="102"/>
    </row>
    <row r="57" spans="1:8" ht="38.25" x14ac:dyDescent="0.2">
      <c r="A57" s="109"/>
      <c r="B57" s="104" t="s">
        <v>134</v>
      </c>
      <c r="C57" s="104" t="s">
        <v>133</v>
      </c>
      <c r="D57" s="103" t="s">
        <v>132</v>
      </c>
      <c r="E57" s="104" t="s">
        <v>131</v>
      </c>
    </row>
    <row r="58" spans="1:8" ht="25.5" x14ac:dyDescent="0.2">
      <c r="A58" s="109" t="s">
        <v>130</v>
      </c>
      <c r="B58" s="104">
        <f>B37</f>
        <v>52288075</v>
      </c>
      <c r="C58" s="104">
        <f>C37</f>
        <v>56030999</v>
      </c>
      <c r="D58" s="108">
        <f>B58-C58</f>
        <v>-3742924</v>
      </c>
      <c r="E58" s="107">
        <f>C58/B58</f>
        <v>1.0715827461615293</v>
      </c>
    </row>
    <row r="59" spans="1:8" x14ac:dyDescent="0.2">
      <c r="A59" s="109" t="s">
        <v>129</v>
      </c>
      <c r="B59" s="104">
        <f>E37</f>
        <v>8090516</v>
      </c>
      <c r="C59" s="104">
        <f>F37</f>
        <v>3774934</v>
      </c>
      <c r="D59" s="108">
        <f>B59-C59</f>
        <v>4315582</v>
      </c>
      <c r="E59" s="107">
        <f>C59/B59</f>
        <v>0.46658754521961271</v>
      </c>
    </row>
    <row r="60" spans="1:8" ht="25.5" x14ac:dyDescent="0.2">
      <c r="A60" s="109" t="s">
        <v>128</v>
      </c>
      <c r="B60" s="104">
        <f>H37</f>
        <v>1309484</v>
      </c>
      <c r="C60" s="104">
        <f>I37</f>
        <v>1888545</v>
      </c>
      <c r="D60" s="108">
        <f>B60-C60</f>
        <v>-579061</v>
      </c>
      <c r="E60" s="107">
        <f>C60/B60</f>
        <v>1.4422054794102104</v>
      </c>
    </row>
    <row r="61" spans="1:8" x14ac:dyDescent="0.2">
      <c r="A61" s="109" t="s">
        <v>127</v>
      </c>
      <c r="B61" s="104">
        <f>K37</f>
        <v>1500000</v>
      </c>
      <c r="C61" s="104">
        <f>L37</f>
        <v>4073374</v>
      </c>
      <c r="D61" s="108">
        <f>B61-C61</f>
        <v>-2573374</v>
      </c>
      <c r="E61" s="107">
        <f>C61/B61</f>
        <v>2.7155826666666667</v>
      </c>
    </row>
    <row r="62" spans="1:8" x14ac:dyDescent="0.2">
      <c r="A62" s="109" t="s">
        <v>45</v>
      </c>
      <c r="B62" s="104">
        <f>O37</f>
        <v>63188075</v>
      </c>
      <c r="C62" s="104">
        <f>P37</f>
        <v>66000610</v>
      </c>
      <c r="D62" s="108">
        <f>B62-C62</f>
        <v>-2812535</v>
      </c>
      <c r="E62" s="107">
        <f>C62/B62</f>
        <v>1.044510534622237</v>
      </c>
    </row>
    <row r="65" spans="1:17" ht="12.6" customHeight="1" x14ac:dyDescent="0.2">
      <c r="A65" s="106" t="s">
        <v>62</v>
      </c>
    </row>
    <row r="66" spans="1:17" s="101" customFormat="1" ht="37.5" customHeight="1" x14ac:dyDescent="0.2">
      <c r="A66" s="105" t="s">
        <v>33</v>
      </c>
      <c r="B66" s="104" t="s">
        <v>130</v>
      </c>
      <c r="C66" s="104" t="s">
        <v>129</v>
      </c>
      <c r="D66" s="103" t="s">
        <v>128</v>
      </c>
      <c r="E66" s="104" t="s">
        <v>127</v>
      </c>
      <c r="F66" s="104" t="s">
        <v>126</v>
      </c>
      <c r="G66" s="103" t="s">
        <v>45</v>
      </c>
      <c r="H66" s="102"/>
      <c r="I66" s="102"/>
      <c r="K66" s="102"/>
      <c r="L66" s="102"/>
      <c r="N66" s="102"/>
      <c r="O66" s="144"/>
      <c r="P66" s="144"/>
      <c r="Q66" s="145"/>
    </row>
    <row r="67" spans="1:17" ht="12.6" customHeight="1" x14ac:dyDescent="0.2">
      <c r="A67" s="96" t="s">
        <v>49</v>
      </c>
      <c r="B67" s="95">
        <v>86876</v>
      </c>
      <c r="C67" s="99">
        <v>8111</v>
      </c>
      <c r="D67" s="97">
        <v>82</v>
      </c>
      <c r="E67" s="95">
        <v>783</v>
      </c>
      <c r="F67" s="95">
        <v>0</v>
      </c>
      <c r="G67" s="100">
        <v>95852</v>
      </c>
      <c r="J67" s="94"/>
      <c r="M67" s="94"/>
    </row>
    <row r="68" spans="1:17" x14ac:dyDescent="0.2">
      <c r="A68" s="96" t="s">
        <v>51</v>
      </c>
      <c r="B68" s="95">
        <v>161426</v>
      </c>
      <c r="C68" s="146">
        <v>1105</v>
      </c>
      <c r="D68" s="97">
        <v>0</v>
      </c>
      <c r="E68" s="95">
        <v>0</v>
      </c>
      <c r="F68" s="95">
        <v>0</v>
      </c>
      <c r="G68" s="100">
        <v>162531</v>
      </c>
      <c r="J68" s="94"/>
      <c r="M68" s="94"/>
    </row>
    <row r="69" spans="1:17" ht="15" x14ac:dyDescent="0.25">
      <c r="A69" s="96" t="s">
        <v>12</v>
      </c>
      <c r="B69" s="95">
        <v>170980</v>
      </c>
      <c r="C69" s="99">
        <v>279</v>
      </c>
      <c r="D69" s="147">
        <v>4554</v>
      </c>
      <c r="E69" s="99">
        <v>2763</v>
      </c>
      <c r="F69" s="95">
        <v>1160</v>
      </c>
      <c r="G69" s="100">
        <v>179735</v>
      </c>
      <c r="J69" s="94"/>
      <c r="M69" s="94"/>
    </row>
    <row r="70" spans="1:17" x14ac:dyDescent="0.2">
      <c r="A70" s="96" t="s">
        <v>10</v>
      </c>
      <c r="B70" s="95">
        <v>321867</v>
      </c>
      <c r="C70" s="99">
        <v>2095</v>
      </c>
      <c r="D70" s="97">
        <v>8495</v>
      </c>
      <c r="E70" s="99">
        <v>17958</v>
      </c>
      <c r="F70" s="95">
        <v>367</v>
      </c>
      <c r="G70" s="100">
        <v>350782</v>
      </c>
      <c r="J70" s="94"/>
      <c r="M70" s="94"/>
    </row>
    <row r="71" spans="1:17" x14ac:dyDescent="0.2">
      <c r="A71" s="96" t="s">
        <v>19</v>
      </c>
      <c r="B71" s="95">
        <v>428320</v>
      </c>
      <c r="C71" s="99">
        <v>7413</v>
      </c>
      <c r="D71" s="97">
        <v>9471</v>
      </c>
      <c r="E71" s="99">
        <v>14157</v>
      </c>
      <c r="F71" s="95">
        <v>10594</v>
      </c>
      <c r="G71" s="100">
        <v>469956</v>
      </c>
      <c r="J71" s="94"/>
      <c r="M71" s="94"/>
    </row>
    <row r="72" spans="1:17" x14ac:dyDescent="0.2">
      <c r="A72" s="96" t="s">
        <v>8</v>
      </c>
      <c r="B72" s="99">
        <v>443561</v>
      </c>
      <c r="C72" s="99">
        <v>17475</v>
      </c>
      <c r="D72" s="97">
        <v>772</v>
      </c>
      <c r="E72" s="99">
        <v>111474</v>
      </c>
      <c r="F72" s="95">
        <v>0</v>
      </c>
      <c r="G72" s="100">
        <v>573282</v>
      </c>
      <c r="J72" s="94"/>
      <c r="M72" s="94"/>
    </row>
    <row r="73" spans="1:17" x14ac:dyDescent="0.2">
      <c r="A73" s="96" t="s">
        <v>50</v>
      </c>
      <c r="B73" s="99">
        <v>527720</v>
      </c>
      <c r="C73" s="99">
        <v>15581</v>
      </c>
      <c r="D73" s="97">
        <v>54146</v>
      </c>
      <c r="E73" s="99">
        <v>13425</v>
      </c>
      <c r="F73" s="95">
        <v>0</v>
      </c>
      <c r="G73" s="100">
        <v>610872</v>
      </c>
      <c r="J73" s="94"/>
      <c r="M73" s="94"/>
    </row>
    <row r="74" spans="1:17" x14ac:dyDescent="0.2">
      <c r="A74" s="96" t="s">
        <v>29</v>
      </c>
      <c r="B74" s="95">
        <v>597197</v>
      </c>
      <c r="C74" s="146">
        <v>1116</v>
      </c>
      <c r="D74" s="97">
        <v>908</v>
      </c>
      <c r="E74" s="99">
        <v>41683</v>
      </c>
      <c r="F74" s="95">
        <v>0</v>
      </c>
      <c r="G74" s="97">
        <v>640905</v>
      </c>
      <c r="J74" s="94"/>
      <c r="M74" s="94"/>
    </row>
    <row r="75" spans="1:17" x14ac:dyDescent="0.2">
      <c r="A75" s="96" t="s">
        <v>2</v>
      </c>
      <c r="B75" s="95">
        <v>589142</v>
      </c>
      <c r="C75" s="99">
        <v>7695</v>
      </c>
      <c r="D75" s="97">
        <v>56061</v>
      </c>
      <c r="E75" s="99">
        <v>14102</v>
      </c>
      <c r="F75" s="95">
        <v>530</v>
      </c>
      <c r="G75" s="100">
        <v>667529</v>
      </c>
      <c r="J75" s="94"/>
      <c r="M75" s="94"/>
    </row>
    <row r="76" spans="1:17" x14ac:dyDescent="0.2">
      <c r="A76" s="96" t="s">
        <v>46</v>
      </c>
      <c r="B76" s="95">
        <v>652643</v>
      </c>
      <c r="C76" s="99">
        <v>8085</v>
      </c>
      <c r="D76" s="97">
        <v>4623</v>
      </c>
      <c r="E76" s="99">
        <v>2975</v>
      </c>
      <c r="F76" s="95">
        <v>7770</v>
      </c>
      <c r="G76" s="100">
        <v>676095</v>
      </c>
      <c r="J76" s="94"/>
      <c r="M76" s="94"/>
    </row>
    <row r="77" spans="1:17" x14ac:dyDescent="0.2">
      <c r="A77" s="96" t="s">
        <v>9</v>
      </c>
      <c r="B77" s="95">
        <v>605546</v>
      </c>
      <c r="C77" s="99">
        <v>85545</v>
      </c>
      <c r="D77" s="97">
        <v>57240</v>
      </c>
      <c r="E77" s="99">
        <v>50917</v>
      </c>
      <c r="F77" s="95">
        <v>27391</v>
      </c>
      <c r="G77" s="100">
        <v>826640</v>
      </c>
      <c r="J77" s="94"/>
      <c r="M77" s="94"/>
    </row>
    <row r="78" spans="1:17" x14ac:dyDescent="0.2">
      <c r="A78" s="96" t="s">
        <v>25</v>
      </c>
      <c r="B78" s="95">
        <v>707728</v>
      </c>
      <c r="C78" s="146">
        <v>13756</v>
      </c>
      <c r="D78" s="97">
        <v>36162</v>
      </c>
      <c r="E78" s="99">
        <v>70721</v>
      </c>
      <c r="F78" s="95">
        <v>0</v>
      </c>
      <c r="G78" s="100">
        <v>828367</v>
      </c>
      <c r="J78" s="94"/>
      <c r="M78" s="94"/>
    </row>
    <row r="79" spans="1:17" x14ac:dyDescent="0.2">
      <c r="A79" s="96" t="s">
        <v>4</v>
      </c>
      <c r="B79" s="99">
        <v>773010</v>
      </c>
      <c r="C79" s="99">
        <v>55434</v>
      </c>
      <c r="D79" s="97">
        <v>25374</v>
      </c>
      <c r="E79" s="99">
        <v>16848</v>
      </c>
      <c r="F79" s="95">
        <v>2290</v>
      </c>
      <c r="G79" s="100">
        <v>872956</v>
      </c>
      <c r="J79" s="94"/>
      <c r="M79" s="94"/>
    </row>
    <row r="80" spans="1:17" x14ac:dyDescent="0.2">
      <c r="A80" s="96" t="s">
        <v>18</v>
      </c>
      <c r="B80" s="95">
        <v>918963</v>
      </c>
      <c r="C80" s="99">
        <v>52037</v>
      </c>
      <c r="D80" s="97">
        <v>9439</v>
      </c>
      <c r="E80" s="99">
        <v>7588</v>
      </c>
      <c r="F80" s="95">
        <v>0</v>
      </c>
      <c r="G80" s="100">
        <v>988027</v>
      </c>
      <c r="J80" s="94"/>
      <c r="M80" s="94"/>
    </row>
    <row r="81" spans="1:13" x14ac:dyDescent="0.2">
      <c r="A81" s="96" t="s">
        <v>1</v>
      </c>
      <c r="B81" s="95">
        <v>864648</v>
      </c>
      <c r="C81" s="99">
        <v>50073</v>
      </c>
      <c r="D81" s="97">
        <v>88221</v>
      </c>
      <c r="E81" s="99">
        <v>5588</v>
      </c>
      <c r="F81" s="95">
        <v>35</v>
      </c>
      <c r="G81" s="97">
        <v>1008564</v>
      </c>
      <c r="J81" s="94"/>
      <c r="M81" s="94"/>
    </row>
    <row r="82" spans="1:13" x14ac:dyDescent="0.2">
      <c r="A82" s="96" t="s">
        <v>17</v>
      </c>
      <c r="B82" s="95">
        <v>1117880</v>
      </c>
      <c r="C82" s="99">
        <v>35457</v>
      </c>
      <c r="D82" s="97">
        <v>85280</v>
      </c>
      <c r="E82" s="99">
        <v>3093</v>
      </c>
      <c r="F82" s="95">
        <v>34622</v>
      </c>
      <c r="G82" s="100">
        <v>1276332</v>
      </c>
      <c r="J82" s="94"/>
      <c r="M82" s="94"/>
    </row>
    <row r="83" spans="1:13" x14ac:dyDescent="0.2">
      <c r="A83" s="96" t="s">
        <v>27</v>
      </c>
      <c r="B83" s="95">
        <v>1222533</v>
      </c>
      <c r="C83" s="99">
        <v>57761</v>
      </c>
      <c r="D83" s="100">
        <v>20915</v>
      </c>
      <c r="E83" s="99">
        <v>27563</v>
      </c>
      <c r="F83" s="95">
        <v>6683</v>
      </c>
      <c r="G83" s="100">
        <v>1335455</v>
      </c>
      <c r="J83" s="94"/>
      <c r="M83" s="94"/>
    </row>
    <row r="84" spans="1:13" x14ac:dyDescent="0.2">
      <c r="A84" s="96" t="s">
        <v>47</v>
      </c>
      <c r="B84" s="95">
        <v>1396384</v>
      </c>
      <c r="C84" s="99">
        <v>40030</v>
      </c>
      <c r="D84" s="97">
        <v>128600</v>
      </c>
      <c r="E84" s="99">
        <v>61532</v>
      </c>
      <c r="F84" s="95">
        <v>3508</v>
      </c>
      <c r="G84" s="100">
        <v>1630054</v>
      </c>
      <c r="J84" s="94"/>
      <c r="M84" s="94"/>
    </row>
    <row r="85" spans="1:13" x14ac:dyDescent="0.2">
      <c r="A85" s="96" t="s">
        <v>0</v>
      </c>
      <c r="B85" s="95">
        <v>1428879</v>
      </c>
      <c r="C85" s="99">
        <v>284668</v>
      </c>
      <c r="D85" s="97">
        <v>43773</v>
      </c>
      <c r="E85" s="99">
        <v>31273</v>
      </c>
      <c r="F85" s="95">
        <v>921</v>
      </c>
      <c r="G85" s="97">
        <v>1789513</v>
      </c>
      <c r="J85" s="94"/>
      <c r="M85" s="94"/>
    </row>
    <row r="86" spans="1:13" x14ac:dyDescent="0.2">
      <c r="A86" s="96" t="s">
        <v>7</v>
      </c>
      <c r="B86" s="95">
        <v>1999571</v>
      </c>
      <c r="C86" s="99">
        <v>0</v>
      </c>
      <c r="D86" s="97">
        <v>3829</v>
      </c>
      <c r="E86" s="99">
        <v>0</v>
      </c>
      <c r="F86" s="95">
        <v>0</v>
      </c>
      <c r="G86" s="100">
        <v>2003400</v>
      </c>
      <c r="J86" s="94"/>
      <c r="M86" s="94"/>
    </row>
    <row r="87" spans="1:13" x14ac:dyDescent="0.2">
      <c r="A87" s="96" t="s">
        <v>16</v>
      </c>
      <c r="B87" s="95">
        <v>1805294</v>
      </c>
      <c r="C87" s="99">
        <v>133037</v>
      </c>
      <c r="D87" s="97">
        <v>37206</v>
      </c>
      <c r="E87" s="99">
        <v>38060</v>
      </c>
      <c r="F87" s="95">
        <v>0</v>
      </c>
      <c r="G87" s="100">
        <v>2013596</v>
      </c>
      <c r="J87" s="94"/>
      <c r="M87" s="94"/>
    </row>
    <row r="88" spans="1:13" x14ac:dyDescent="0.2">
      <c r="A88" s="96" t="s">
        <v>13</v>
      </c>
      <c r="B88" s="95">
        <v>1911337</v>
      </c>
      <c r="C88" s="99">
        <v>31264</v>
      </c>
      <c r="D88" s="97">
        <v>100784</v>
      </c>
      <c r="E88" s="99">
        <v>37996</v>
      </c>
      <c r="F88" s="95">
        <v>0</v>
      </c>
      <c r="G88" s="100">
        <v>2081381</v>
      </c>
      <c r="J88" s="94"/>
      <c r="M88" s="94"/>
    </row>
    <row r="89" spans="1:13" x14ac:dyDescent="0.2">
      <c r="A89" s="96" t="s">
        <v>30</v>
      </c>
      <c r="B89" s="95">
        <v>1974310</v>
      </c>
      <c r="C89" s="146">
        <v>184913</v>
      </c>
      <c r="D89" s="97">
        <v>13610</v>
      </c>
      <c r="E89" s="99">
        <v>28574</v>
      </c>
      <c r="F89" s="95">
        <v>12627</v>
      </c>
      <c r="G89" s="97">
        <v>2214035</v>
      </c>
      <c r="J89" s="94"/>
      <c r="M89" s="94"/>
    </row>
    <row r="90" spans="1:13" x14ac:dyDescent="0.2">
      <c r="A90" s="96" t="s">
        <v>24</v>
      </c>
      <c r="B90" s="95">
        <v>2090102</v>
      </c>
      <c r="C90" s="99">
        <v>84724</v>
      </c>
      <c r="D90" s="97">
        <v>24486</v>
      </c>
      <c r="E90" s="95">
        <v>164825</v>
      </c>
      <c r="F90" s="95">
        <v>0</v>
      </c>
      <c r="G90" s="100">
        <v>2364137</v>
      </c>
      <c r="J90" s="94"/>
      <c r="M90" s="94"/>
    </row>
    <row r="91" spans="1:13" x14ac:dyDescent="0.2">
      <c r="A91" s="96" t="s">
        <v>20</v>
      </c>
      <c r="B91" s="95">
        <v>2228284</v>
      </c>
      <c r="C91" s="99">
        <v>124747</v>
      </c>
      <c r="D91" s="97">
        <v>4123</v>
      </c>
      <c r="E91" s="95">
        <v>129228</v>
      </c>
      <c r="F91" s="95">
        <v>22576</v>
      </c>
      <c r="G91" s="100">
        <v>2508958</v>
      </c>
      <c r="J91" s="94"/>
      <c r="M91" s="94"/>
    </row>
    <row r="92" spans="1:13" x14ac:dyDescent="0.2">
      <c r="A92" s="96" t="s">
        <v>31</v>
      </c>
      <c r="B92" s="99">
        <v>2354032</v>
      </c>
      <c r="C92" s="126">
        <v>166932</v>
      </c>
      <c r="D92" s="97">
        <v>3434</v>
      </c>
      <c r="E92" s="95">
        <v>168493</v>
      </c>
      <c r="F92" s="95">
        <v>0</v>
      </c>
      <c r="G92" s="97">
        <v>2692891</v>
      </c>
      <c r="J92" s="94"/>
      <c r="M92" s="94"/>
    </row>
    <row r="93" spans="1:13" x14ac:dyDescent="0.2">
      <c r="A93" s="96" t="s">
        <v>6</v>
      </c>
      <c r="B93" s="99">
        <v>2180538</v>
      </c>
      <c r="C93" s="148">
        <v>248443</v>
      </c>
      <c r="D93" s="97">
        <v>126288</v>
      </c>
      <c r="E93" s="95">
        <v>191399</v>
      </c>
      <c r="F93" s="95">
        <v>0</v>
      </c>
      <c r="G93" s="100">
        <v>2746668</v>
      </c>
      <c r="J93" s="94"/>
      <c r="M93" s="94"/>
    </row>
    <row r="94" spans="1:13" x14ac:dyDescent="0.2">
      <c r="A94" s="96" t="s">
        <v>28</v>
      </c>
      <c r="B94" s="99">
        <v>3124692</v>
      </c>
      <c r="C94" s="149">
        <v>120673</v>
      </c>
      <c r="D94" s="98">
        <v>121296</v>
      </c>
      <c r="E94" s="95">
        <v>174372</v>
      </c>
      <c r="F94" s="95">
        <v>72179</v>
      </c>
      <c r="G94" s="97">
        <v>3613211</v>
      </c>
      <c r="J94" s="94"/>
      <c r="M94" s="94"/>
    </row>
    <row r="95" spans="1:13" x14ac:dyDescent="0.2">
      <c r="A95" s="96" t="s">
        <v>21</v>
      </c>
      <c r="B95" s="99">
        <v>4421408</v>
      </c>
      <c r="C95" s="148">
        <v>330978</v>
      </c>
      <c r="D95" s="97">
        <v>161657</v>
      </c>
      <c r="E95" s="95">
        <v>157214</v>
      </c>
      <c r="F95" s="95">
        <v>0</v>
      </c>
      <c r="G95" s="100">
        <v>5071258</v>
      </c>
      <c r="J95" s="94"/>
      <c r="M95" s="94"/>
    </row>
    <row r="96" spans="1:13" x14ac:dyDescent="0.2">
      <c r="A96" s="96" t="s">
        <v>14</v>
      </c>
      <c r="B96" s="99">
        <v>4251160</v>
      </c>
      <c r="C96" s="148">
        <v>93230</v>
      </c>
      <c r="D96" s="97">
        <v>42650</v>
      </c>
      <c r="E96" s="95">
        <v>1136978</v>
      </c>
      <c r="F96" s="95">
        <v>20018</v>
      </c>
      <c r="G96" s="100">
        <v>5544036</v>
      </c>
      <c r="J96" s="94"/>
      <c r="M96" s="94"/>
    </row>
    <row r="97" spans="1:13" x14ac:dyDescent="0.2">
      <c r="A97" s="96" t="s">
        <v>48</v>
      </c>
      <c r="B97" s="99">
        <v>4202163</v>
      </c>
      <c r="C97" s="148">
        <v>615726</v>
      </c>
      <c r="D97" s="97">
        <v>340330</v>
      </c>
      <c r="E97" s="95">
        <v>890955</v>
      </c>
      <c r="F97" s="95">
        <v>7456</v>
      </c>
      <c r="G97" s="100">
        <v>6056631</v>
      </c>
      <c r="J97" s="94"/>
      <c r="M97" s="94"/>
    </row>
    <row r="98" spans="1:13" ht="12.95" customHeight="1" x14ac:dyDescent="0.2">
      <c r="A98" s="96" t="s">
        <v>15</v>
      </c>
      <c r="B98" s="99">
        <v>10472808</v>
      </c>
      <c r="C98" s="148">
        <v>896550</v>
      </c>
      <c r="D98" s="97">
        <v>274734</v>
      </c>
      <c r="E98" s="95">
        <v>460838</v>
      </c>
      <c r="F98" s="95">
        <v>2031</v>
      </c>
      <c r="G98" s="100">
        <v>12106961</v>
      </c>
      <c r="J98" s="94"/>
      <c r="M98" s="94"/>
    </row>
  </sheetData>
  <autoFilter ref="A66:G98">
    <sortState ref="A67:G98">
      <sortCondition ref="G67:G98"/>
    </sortState>
  </autoFilter>
  <mergeCells count="9">
    <mergeCell ref="A41:F43"/>
    <mergeCell ref="A44:F45"/>
    <mergeCell ref="A1:P1"/>
    <mergeCell ref="A3:A4"/>
    <mergeCell ref="B3:D3"/>
    <mergeCell ref="E3:G3"/>
    <mergeCell ref="H3:J3"/>
    <mergeCell ref="K3:M3"/>
    <mergeCell ref="O3:Q3"/>
  </mergeCells>
  <conditionalFormatting sqref="D5:D37">
    <cfRule type="dataBar" priority="5">
      <dataBar>
        <cfvo type="min"/>
        <cfvo type="max"/>
        <color rgb="FF638EC6"/>
      </dataBar>
      <extLst>
        <ext xmlns:x14="http://schemas.microsoft.com/office/spreadsheetml/2009/9/main" uri="{B025F937-C7B1-47D3-B67F-A62EFF666E3E}">
          <x14:id>{D6D24BDE-1B27-476C-8120-3FA64A30BB5A}</x14:id>
        </ext>
      </extLst>
    </cfRule>
  </conditionalFormatting>
  <conditionalFormatting sqref="G5:G37">
    <cfRule type="dataBar" priority="4">
      <dataBar>
        <cfvo type="min"/>
        <cfvo type="max"/>
        <color rgb="FF638EC6"/>
      </dataBar>
      <extLst>
        <ext xmlns:x14="http://schemas.microsoft.com/office/spreadsheetml/2009/9/main" uri="{B025F937-C7B1-47D3-B67F-A62EFF666E3E}">
          <x14:id>{D8266A17-8FE9-468A-B6F1-75C6A5A6827E}</x14:id>
        </ext>
      </extLst>
    </cfRule>
  </conditionalFormatting>
  <conditionalFormatting sqref="J5:J37">
    <cfRule type="dataBar" priority="3">
      <dataBar>
        <cfvo type="min"/>
        <cfvo type="max"/>
        <color rgb="FF638EC6"/>
      </dataBar>
      <extLst>
        <ext xmlns:x14="http://schemas.microsoft.com/office/spreadsheetml/2009/9/main" uri="{B025F937-C7B1-47D3-B67F-A62EFF666E3E}">
          <x14:id>{34BC9201-EE28-45E9-A3A6-D8C9A0B2F21B}</x14:id>
        </ext>
      </extLst>
    </cfRule>
  </conditionalFormatting>
  <conditionalFormatting sqref="M5:M37">
    <cfRule type="dataBar" priority="2">
      <dataBar>
        <cfvo type="min"/>
        <cfvo type="max"/>
        <color rgb="FF638EC6"/>
      </dataBar>
      <extLst>
        <ext xmlns:x14="http://schemas.microsoft.com/office/spreadsheetml/2009/9/main" uri="{B025F937-C7B1-47D3-B67F-A62EFF666E3E}">
          <x14:id>{EB550626-8097-4A62-9071-56061901489B}</x14:id>
        </ext>
      </extLst>
    </cfRule>
  </conditionalFormatting>
  <conditionalFormatting sqref="Q5:Q37">
    <cfRule type="dataBar" priority="1">
      <dataBar>
        <cfvo type="min"/>
        <cfvo type="max"/>
        <color rgb="FF638EC6"/>
      </dataBar>
      <extLst>
        <ext xmlns:x14="http://schemas.microsoft.com/office/spreadsheetml/2009/9/main" uri="{B025F937-C7B1-47D3-B67F-A62EFF666E3E}">
          <x14:id>{7182466D-0D52-475D-82D6-E6A6A5273111}</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D6D24BDE-1B27-476C-8120-3FA64A30BB5A}">
            <x14:dataBar minLength="0" maxLength="100" border="1" negativeBarBorderColorSameAsPositive="0">
              <x14:cfvo type="autoMin"/>
              <x14:cfvo type="autoMax"/>
              <x14:borderColor rgb="FF638EC6"/>
              <x14:negativeFillColor rgb="FFFF0000"/>
              <x14:negativeBorderColor rgb="FFFF0000"/>
              <x14:axisColor rgb="FF000000"/>
            </x14:dataBar>
          </x14:cfRule>
          <xm:sqref>D5:D37</xm:sqref>
        </x14:conditionalFormatting>
        <x14:conditionalFormatting xmlns:xm="http://schemas.microsoft.com/office/excel/2006/main">
          <x14:cfRule type="dataBar" id="{D8266A17-8FE9-468A-B6F1-75C6A5A6827E}">
            <x14:dataBar minLength="0" maxLength="100" border="1" negativeBarBorderColorSameAsPositive="0">
              <x14:cfvo type="autoMin"/>
              <x14:cfvo type="autoMax"/>
              <x14:borderColor rgb="FF638EC6"/>
              <x14:negativeFillColor rgb="FFFF0000"/>
              <x14:negativeBorderColor rgb="FFFF0000"/>
              <x14:axisColor rgb="FF000000"/>
            </x14:dataBar>
          </x14:cfRule>
          <xm:sqref>G5:G37</xm:sqref>
        </x14:conditionalFormatting>
        <x14:conditionalFormatting xmlns:xm="http://schemas.microsoft.com/office/excel/2006/main">
          <x14:cfRule type="dataBar" id="{34BC9201-EE28-45E9-A3A6-D8C9A0B2F21B}">
            <x14:dataBar minLength="0" maxLength="100" border="1" negativeBarBorderColorSameAsPositive="0">
              <x14:cfvo type="autoMin"/>
              <x14:cfvo type="autoMax"/>
              <x14:borderColor rgb="FF638EC6"/>
              <x14:negativeFillColor rgb="FFFF0000"/>
              <x14:negativeBorderColor rgb="FFFF0000"/>
              <x14:axisColor rgb="FF000000"/>
            </x14:dataBar>
          </x14:cfRule>
          <xm:sqref>J5:J37</xm:sqref>
        </x14:conditionalFormatting>
        <x14:conditionalFormatting xmlns:xm="http://schemas.microsoft.com/office/excel/2006/main">
          <x14:cfRule type="dataBar" id="{EB550626-8097-4A62-9071-56061901489B}">
            <x14:dataBar minLength="0" maxLength="100" border="1" negativeBarBorderColorSameAsPositive="0">
              <x14:cfvo type="autoMin"/>
              <x14:cfvo type="autoMax"/>
              <x14:borderColor rgb="FF638EC6"/>
              <x14:negativeFillColor rgb="FFFF0000"/>
              <x14:negativeBorderColor rgb="FFFF0000"/>
              <x14:axisColor rgb="FF000000"/>
            </x14:dataBar>
          </x14:cfRule>
          <xm:sqref>M5:M37</xm:sqref>
        </x14:conditionalFormatting>
        <x14:conditionalFormatting xmlns:xm="http://schemas.microsoft.com/office/excel/2006/main">
          <x14:cfRule type="dataBar" id="{7182466D-0D52-475D-82D6-E6A6A5273111}">
            <x14:dataBar minLength="0" maxLength="100" border="1" negativeBarBorderColorSameAsPositive="0">
              <x14:cfvo type="autoMin"/>
              <x14:cfvo type="autoMax"/>
              <x14:borderColor rgb="FF638EC6"/>
              <x14:negativeFillColor rgb="FFFF0000"/>
              <x14:negativeBorderColor rgb="FFFF0000"/>
              <x14:axisColor rgb="FF000000"/>
            </x14:dataBar>
          </x14:cfRule>
          <xm:sqref>Q5:Q37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Charts</vt:lpstr>
      </vt:variant>
      <vt:variant>
        <vt:i4>5</vt:i4>
      </vt:variant>
    </vt:vector>
  </HeadingPairs>
  <TitlesOfParts>
    <vt:vector size="11" baseType="lpstr">
      <vt:lpstr>Contents</vt:lpstr>
      <vt:lpstr>Table 1</vt:lpstr>
      <vt:lpstr>Table 2</vt:lpstr>
      <vt:lpstr>Table 3</vt:lpstr>
      <vt:lpstr>Table 4</vt:lpstr>
      <vt:lpstr>Table 5</vt:lpstr>
      <vt:lpstr>Chart 1</vt:lpstr>
      <vt:lpstr>Chart 2</vt:lpstr>
      <vt:lpstr>Chart 3</vt:lpstr>
      <vt:lpstr>Chart 4</vt:lpstr>
      <vt:lpstr>Chart 5</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2017-11-13T11:55:19Z</dcterms:created>
  <dcterms:modified xsi:type="dcterms:W3CDTF">2020-05-21T14:00:13Z</dcterms:modified>
</cp:coreProperties>
</file>